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olors3.xml" ContentType="application/vnd.ms-office.chartcolorsty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Moore\Desktop\"/>
    </mc:Choice>
  </mc:AlternateContent>
  <xr:revisionPtr revIDLastSave="0" documentId="8_{2B81EA25-4805-430C-8FC2-7B8478D4E1BD}" xr6:coauthVersionLast="47" xr6:coauthVersionMax="47" xr10:uidLastSave="{00000000-0000-0000-0000-000000000000}"/>
  <bookViews>
    <workbookView xWindow="-110" yWindow="-110" windowWidth="19420" windowHeight="10300" xr2:uid="{3034125D-6D41-44B7-A7FD-B734960130D5}"/>
  </bookViews>
  <sheets>
    <sheet name="Disclaimer" sheetId="47" r:id="rId1"/>
    <sheet name="Methodology &amp; Column Desc." sheetId="41" r:id="rId2"/>
    <sheet name="FS-PSA CY 2026 Rate" sheetId="28" r:id="rId3"/>
    <sheet name="CCPI RY 2022" sheetId="22" state="hidden" r:id="rId4"/>
    <sheet name="App. A - CY 2026 Class Median " sheetId="24" r:id="rId5"/>
    <sheet name="App. B - CY 2026 Projected Cost" sheetId="34" r:id="rId6"/>
    <sheet name="App. B - Projected Cost CY 2025" sheetId="49" state="hidden" r:id="rId7"/>
    <sheet name="FS-PSA FYE 2023 Audit Data" sheetId="1" state="hidden" r:id="rId8"/>
    <sheet name="LABOR STUDY 2022" sheetId="23" state="hidden" r:id="rId9"/>
    <sheet name="Labor Study CY 2026" sheetId="50" r:id="rId10"/>
    <sheet name="CCPI CY 2026" sheetId="51" r:id="rId11"/>
    <sheet name="CY 2025 FSPSA Rates" sheetId="48" state="hidden" r:id="rId12"/>
    <sheet name="FS-PSA Routine Costs Chart" sheetId="20" state="hidden" r:id="rId13"/>
    <sheet name="Routine Costs-DP-PSA" sheetId="18" state="hidden" r:id="rId14"/>
    <sheet name="Ancillary Costs DP-PSA" sheetId="19" state="hidden" r:id="rId15"/>
    <sheet name="other suggest format column" sheetId="4"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1__123Graph_ACHART_2" localSheetId="10" hidden="1">[1]HOURS!$AN$24:$AN$59</definedName>
    <definedName name="_1__123Graph_ACHART_2" localSheetId="8" hidden="1">[2]HOURS!$AN$24:$AN$59</definedName>
    <definedName name="_1__123Graph_ACHART_2" localSheetId="9" hidden="1">[1]HOURS!$AN$24:$AN$59</definedName>
    <definedName name="_1__123Graph_ACHART_2" hidden="1">[2]HOURS!$AN$24:$AN$59</definedName>
    <definedName name="_121455585D_SAN_DIEGO_HEALTHCARE_CENTER.xlsm" localSheetId="3">#REF!</definedName>
    <definedName name="_121455585D_SAN_DIEGO_HEALTHCARE_CENTER.xlsm" localSheetId="8">#REF!</definedName>
    <definedName name="_121455585D_SAN_DIEGO_HEALTHCARE_CENTER.xlsm">#REF!</definedName>
    <definedName name="_2__123Graph_ACHART_3" localSheetId="10" hidden="1">[1]wageperhour!$F$12:$F$59</definedName>
    <definedName name="_2__123Graph_ACHART_3" localSheetId="8" hidden="1">[2]wageperhour!$F$12:$F$59</definedName>
    <definedName name="_2__123Graph_ACHART_3" localSheetId="9" hidden="1">[1]wageperhour!$F$12:$F$59</definedName>
    <definedName name="_2__123Graph_ACHART_3" hidden="1">[2]wageperhour!$F$12:$F$59</definedName>
    <definedName name="_3__123Graph_BCHART_2" localSheetId="10" hidden="1">[1]HOURS!$AP$24:$AP$59</definedName>
    <definedName name="_3__123Graph_BCHART_2" localSheetId="8" hidden="1">[2]HOURS!$AP$24:$AP$59</definedName>
    <definedName name="_3__123Graph_BCHART_2" localSheetId="9" hidden="1">[1]HOURS!$AP$24:$AP$59</definedName>
    <definedName name="_3__123Graph_BCHART_2" hidden="1">[2]HOURS!$AP$24:$AP$59</definedName>
    <definedName name="_4__123Graph_CCHART_2" localSheetId="10" hidden="1">[1]HOURS!$AR$24:$AR$59</definedName>
    <definedName name="_4__123Graph_CCHART_2" localSheetId="8" hidden="1">[2]HOURS!$AR$24:$AR$59</definedName>
    <definedName name="_4__123Graph_CCHART_2" localSheetId="9" hidden="1">[1]HOURS!$AR$24:$AR$59</definedName>
    <definedName name="_4__123Graph_CCHART_2" hidden="1">[2]HOURS!$AR$24:$AR$59</definedName>
    <definedName name="_Fill" localSheetId="3" hidden="1">#REF!</definedName>
    <definedName name="_Fill" localSheetId="8" hidden="1">#REF!</definedName>
    <definedName name="_Fill" hidden="1">#REF!</definedName>
    <definedName name="_xlnm._FilterDatabase" localSheetId="8" hidden="1">'LABOR STUDY 2022'!$A$6:$J$116</definedName>
    <definedName name="_Key1" localSheetId="3" hidden="1">#REF!</definedName>
    <definedName name="_Key1" localSheetId="8" hidden="1">#REF!</definedName>
    <definedName name="_Key1" hidden="1">#REF!</definedName>
    <definedName name="_Order1" hidden="1">255</definedName>
    <definedName name="_Order2" hidden="1">255</definedName>
    <definedName name="_Regression_Out" localSheetId="10" hidden="1">'[3]TABLE 3'!#REF!</definedName>
    <definedName name="_Regression_Out" localSheetId="3" hidden="1">'[4]TABLE 3'!#REF!</definedName>
    <definedName name="_Regression_Out" localSheetId="8" hidden="1">'[4]TABLE 3'!#REF!</definedName>
    <definedName name="_Regression_Out" localSheetId="9" hidden="1">'[3]TABLE 3'!#REF!</definedName>
    <definedName name="_Regression_Out" hidden="1">'[4]TABLE 3'!#REF!</definedName>
    <definedName name="_Sort" localSheetId="10" hidden="1">[1]DATA!$A$2:$AI$68</definedName>
    <definedName name="_Sort" localSheetId="8" hidden="1">[2]DATA!$A$2:$AI$68</definedName>
    <definedName name="_Sort" localSheetId="9" hidden="1">[1]DATA!$A$2:$AI$68</definedName>
    <definedName name="_Sort" hidden="1">[2]DATA!$A$2:$AI$68</definedName>
    <definedName name="aaa" localSheetId="3">#REF!</definedName>
    <definedName name="aaa" localSheetId="8">#REF!</definedName>
    <definedName name="aaa">#REF!</definedName>
    <definedName name="all_highlight_1082" localSheetId="3">#REF!</definedName>
    <definedName name="all_highlight_1082" localSheetId="8">#REF!</definedName>
    <definedName name="all_highlight_1082">#REF!</definedName>
    <definedName name="allHighLight_1128fac" localSheetId="3">#REF!</definedName>
    <definedName name="allHighLight_1128fac" localSheetId="8">#REF!</definedName>
    <definedName name="allHighLight_1128fac">#REF!</definedName>
    <definedName name="Alliance">#REF!</definedName>
    <definedName name="AllianceCapital">#REF!</definedName>
    <definedName name="AllRates">#REF!</definedName>
    <definedName name="AllWeightedRates">#REF!</definedName>
    <definedName name="CAMONTHS">#REF!</definedName>
    <definedName name="CASERIES">#REF!</definedName>
    <definedName name="CAWTMONTHS">#REF!</definedName>
    <definedName name="CAWTSERIES">#REF!</definedName>
    <definedName name="CHOW_Details">#REF!</definedName>
    <definedName name="CY_03">#REF!</definedName>
    <definedName name="CY_04">#REF!</definedName>
    <definedName name="CY_05">#REF!</definedName>
    <definedName name="CY_06">#REF!</definedName>
    <definedName name="CY_07">#REF!</definedName>
    <definedName name="CY_08">#REF!</definedName>
    <definedName name="CY10Data">#REF!</definedName>
    <definedName name="ddh">#REF!</definedName>
    <definedName name="ddn" hidden="1">#REF!</definedName>
    <definedName name="Distribution_of_Days">#REF!</definedName>
    <definedName name="DP_Data">#REF!</definedName>
    <definedName name="DP_Median" localSheetId="10">'[5]20%MCalDays'!$A$46</definedName>
    <definedName name="DP_Median" localSheetId="9">'[5]20%MCalDays'!$A$46</definedName>
    <definedName name="DP_Median">'[6]20%MCalDays'!$A$46</definedName>
    <definedName name="ff" localSheetId="3">#REF!</definedName>
    <definedName name="ff" localSheetId="8">#REF!</definedName>
    <definedName name="ff">#REF!</definedName>
    <definedName name="Fiscal_Period_Parameters" localSheetId="3">#REF!</definedName>
    <definedName name="Fiscal_Period_Parameters" localSheetId="8">#REF!</definedName>
    <definedName name="Fiscal_Period_Parameters">#REF!</definedName>
    <definedName name="FPB" localSheetId="10">[7]TEMPLATE!$G$6</definedName>
    <definedName name="FPB" localSheetId="9">[7]TEMPLATE!$G$6</definedName>
    <definedName name="FPB">[8]TEMPLATE!$G$6</definedName>
    <definedName name="FPE" localSheetId="10">[7]TEMPLATE!$G$7</definedName>
    <definedName name="FPE" localSheetId="9">[7]TEMPLATE!$G$7</definedName>
    <definedName name="FPE">[8]TEMPLATE!$G$7</definedName>
    <definedName name="FRVS_25" localSheetId="3">#REF!</definedName>
    <definedName name="FRVS_25" localSheetId="8">#REF!</definedName>
    <definedName name="FRVS_25">#REF!</definedName>
    <definedName name="FRVS_26" localSheetId="3">#REF!</definedName>
    <definedName name="FRVS_26" localSheetId="8">#REF!</definedName>
    <definedName name="FRVS_26">#REF!</definedName>
    <definedName name="k" localSheetId="3" hidden="1">#REF!</definedName>
    <definedName name="k" localSheetId="8" hidden="1">#REF!</definedName>
    <definedName name="k" hidden="1">#REF!</definedName>
    <definedName name="LAalcohol">[9]MONTH!$AZ$27:$FC$27</definedName>
    <definedName name="labor" localSheetId="6" hidden="1">{"Table3",#N/A,FALSE,"C";"Table2",#N/A,FALSE,"C";"Table1",#N/A,FALSE,"C"}</definedName>
    <definedName name="labor" localSheetId="10" hidden="1">{"Table3",#N/A,FALSE,"C";"Table2",#N/A,FALSE,"C";"Table1",#N/A,FALSE,"C"}</definedName>
    <definedName name="labor" localSheetId="3" hidden="1">{"Table3",#N/A,FALSE,"C";"Table2",#N/A,FALSE,"C";"Table1",#N/A,FALSE,"C"}</definedName>
    <definedName name="labor" localSheetId="11" hidden="1">{"Table3",#N/A,FALSE,"C";"Table2",#N/A,FALSE,"C";"Table1",#N/A,FALSE,"C"}</definedName>
    <definedName name="labor" localSheetId="8" hidden="1">{"Table3",#N/A,FALSE,"C";"Table2",#N/A,FALSE,"C";"Table1",#N/A,FALSE,"C"}</definedName>
    <definedName name="labor" localSheetId="9" hidden="1">{"Table3",#N/A,FALSE,"C";"Table2",#N/A,FALSE,"C";"Table1",#N/A,FALSE,"C"}</definedName>
    <definedName name="labor" hidden="1">{"Table3",#N/A,FALSE,"C";"Table2",#N/A,FALSE,"C";"Table1",#N/A,FALSE,"C"}</definedName>
    <definedName name="LicDate" localSheetId="3">#REF!</definedName>
    <definedName name="LicDate" localSheetId="8">#REF!</definedName>
    <definedName name="LicDate">#REF!</definedName>
    <definedName name="ltc_all_highlight" localSheetId="3">#REF!</definedName>
    <definedName name="ltc_all_highlight" localSheetId="8">#REF!</definedName>
    <definedName name="ltc_all_highlight">#REF!</definedName>
    <definedName name="Master_Table" localSheetId="3">#REF!</definedName>
    <definedName name="Master_Table" localSheetId="8">#REF!</definedName>
    <definedName name="Master_Table">#REF!</definedName>
    <definedName name="MinWages">#REF!</definedName>
    <definedName name="Monthly_Facility_with_Orig_Lic_Date">#REF!</definedName>
    <definedName name="Months">[9]MONTH!$AZ$2:$FC$2</definedName>
    <definedName name="MONTHS_________" localSheetId="3">#REF!</definedName>
    <definedName name="MONTHS_________" localSheetId="8">#REF!</definedName>
    <definedName name="MONTHS_________">#REF!</definedName>
    <definedName name="_xlnm.Print_Area" localSheetId="3">#REF!</definedName>
    <definedName name="_xlnm.Print_Area" localSheetId="8">'LABOR STUDY 2022'!$A$1:$I$116</definedName>
    <definedName name="_xlnm.Print_Area">#REF!</definedName>
    <definedName name="PRINT_AREA_MI" localSheetId="3">#REF!</definedName>
    <definedName name="PRINT_AREA_MI" localSheetId="8">#REF!</definedName>
    <definedName name="PRINT_AREA_MI">#REF!</definedName>
    <definedName name="_xlnm.Print_Titles" localSheetId="8">'LABOR STUDY 2022'!$1:$6</definedName>
    <definedName name="PRINT_TITLES_MI" localSheetId="3">#REF!</definedName>
    <definedName name="PRINT_TITLES_MI" localSheetId="8">#REF!</definedName>
    <definedName name="PRINT_TITLES_MI">#REF!</definedName>
    <definedName name="PRINTIT">#REF!</definedName>
    <definedName name="PY_Median" localSheetId="10">[5]Budget!$K$85</definedName>
    <definedName name="PY_Median" localSheetId="9">[5]Budget!$K$85</definedName>
    <definedName name="PY_Median">[6]Budget!$K$85</definedName>
    <definedName name="qry_Duplicates_ALL" localSheetId="3">#REF!</definedName>
    <definedName name="qry_Duplicates_ALL" localSheetId="8">#REF!</definedName>
    <definedName name="qry_Duplicates_ALL">#REF!</definedName>
    <definedName name="Query2" localSheetId="3">#REF!</definedName>
    <definedName name="Query2" localSheetId="8">#REF!</definedName>
    <definedName name="Query2">#REF!</definedName>
    <definedName name="Raw_Food_Costs" localSheetId="3">#REF!</definedName>
    <definedName name="Raw_Food_Costs" localSheetId="8">#REF!</definedName>
    <definedName name="Raw_Food_Costs">#REF!</definedName>
    <definedName name="SERIES_________" localSheetId="3">#REF!</definedName>
    <definedName name="SERIES_________">#REF!</definedName>
    <definedName name="TABLE1">#REF!</definedName>
    <definedName name="tblRateDataHistory">#REF!</definedName>
    <definedName name="TotalMedi_CalDays" localSheetId="10">[5]Budget!$H$82</definedName>
    <definedName name="TotalMedi_CalDays" localSheetId="9">[5]Budget!$H$82</definedName>
    <definedName name="TotalMedi_CalDays">[6]Budget!$H$82</definedName>
    <definedName name="TYPE" localSheetId="10">[7]TEMPLATE!$G$4</definedName>
    <definedName name="TYPE" localSheetId="9">[7]TEMPLATE!$G$4</definedName>
    <definedName name="TYPE">[8]TEMPLATE!$G$4</definedName>
    <definedName name="USCPIU">[9]MONTH!$AZ$3:$FC$3</definedName>
    <definedName name="USMONTHS" localSheetId="3">#REF!</definedName>
    <definedName name="USMONTHS" localSheetId="8">#REF!</definedName>
    <definedName name="USMONTHS">#REF!</definedName>
    <definedName name="USSERIES" localSheetId="3">#REF!</definedName>
    <definedName name="USSERIES" localSheetId="8">#REF!</definedName>
    <definedName name="USSERIES">#REF!</definedName>
    <definedName name="USWT" localSheetId="3">#REF!</definedName>
    <definedName name="USWT" localSheetId="8">#REF!</definedName>
    <definedName name="USWT">#REF!</definedName>
    <definedName name="USWTMONTHS">#REF!</definedName>
    <definedName name="wrn.EligibleTables." localSheetId="6" hidden="1">{"Table3",#N/A,FALSE,"C";"Table2",#N/A,FALSE,"C";"Table1",#N/A,FALSE,"C"}</definedName>
    <definedName name="wrn.EligibleTables." localSheetId="10" hidden="1">{"Table3",#N/A,FALSE,"C";"Table2",#N/A,FALSE,"C";"Table1",#N/A,FALSE,"C"}</definedName>
    <definedName name="wrn.EligibleTables." localSheetId="3" hidden="1">{"Table3",#N/A,FALSE,"C";"Table2",#N/A,FALSE,"C";"Table1",#N/A,FALSE,"C"}</definedName>
    <definedName name="wrn.EligibleTables." localSheetId="11" hidden="1">{"Table3",#N/A,FALSE,"C";"Table2",#N/A,FALSE,"C";"Table1",#N/A,FALSE,"C"}</definedName>
    <definedName name="wrn.EligibleTables." localSheetId="8" hidden="1">{"Table3",#N/A,FALSE,"C";"Table2",#N/A,FALSE,"C";"Table1",#N/A,FALSE,"C"}</definedName>
    <definedName name="wrn.EligibleTables." localSheetId="9" hidden="1">{"Table3",#N/A,FALSE,"C";"Table2",#N/A,FALSE,"C";"Table1",#N/A,FALSE,"C"}</definedName>
    <definedName name="wrn.EligibleTables." hidden="1">{"Table3",#N/A,FALSE,"C";"Table2",#N/A,FALSE,"C";"Table1",#N/A,FALSE,"C"}</definedName>
    <definedName name="XFD">#REF!</definedName>
    <definedName name="Y_26" localSheetId="3">#REF!</definedName>
    <definedName name="Y_26" localSheetId="8">#REF!</definedName>
    <definedName name="Y_26">#REF!</definedName>
    <definedName name="Year_24" localSheetId="3">#REF!</definedName>
    <definedName name="Year_24" localSheetId="8">#REF!</definedName>
    <definedName name="Year_24">#REF!</definedName>
    <definedName name="Year_25" localSheetId="3">#REF!</definedName>
    <definedName name="Year_25" localSheetId="8">#REF!</definedName>
    <definedName name="Year_25">#REF!</definedName>
    <definedName name="Year_26">#REF!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 i="49" l="1"/>
  <c r="D12" i="49" s="1"/>
  <c r="C11" i="49"/>
  <c r="D11" i="49" s="1"/>
  <c r="E21" i="48" l="1"/>
  <c r="E20" i="48"/>
  <c r="F7" i="48"/>
  <c r="G7" i="48" s="1"/>
  <c r="I7" i="48" s="1"/>
  <c r="E7" i="48"/>
  <c r="F6" i="48"/>
  <c r="E6" i="48"/>
  <c r="G6" i="48" l="1"/>
  <c r="I6" i="48" s="1"/>
  <c r="E14" i="48" s="1"/>
  <c r="E15" i="48"/>
  <c r="E13" i="48"/>
  <c r="E12" i="48" l="1"/>
  <c r="H11" i="24"/>
  <c r="H10" i="24"/>
  <c r="H9" i="24"/>
  <c r="H8" i="24"/>
  <c r="E115" i="23" l="1"/>
  <c r="D115" i="23"/>
  <c r="B115" i="23"/>
  <c r="E114" i="23"/>
  <c r="D114" i="23"/>
  <c r="B114" i="23"/>
  <c r="E113" i="23"/>
  <c r="D113" i="23"/>
  <c r="E112" i="23"/>
  <c r="D112" i="23"/>
  <c r="B112" i="23"/>
  <c r="E111" i="23"/>
  <c r="B111" i="23"/>
  <c r="D111" i="23" s="1"/>
  <c r="E110" i="23"/>
  <c r="E109" i="23"/>
  <c r="E108" i="23"/>
  <c r="E107" i="23"/>
  <c r="E106" i="23"/>
  <c r="E105" i="23"/>
  <c r="E104" i="23"/>
  <c r="E103" i="23"/>
  <c r="E102" i="23"/>
  <c r="E101" i="23"/>
  <c r="E100" i="23"/>
  <c r="E99" i="23"/>
  <c r="E98" i="23"/>
  <c r="E97" i="23"/>
  <c r="E96" i="23"/>
  <c r="E95" i="23"/>
  <c r="E94" i="23"/>
  <c r="E93" i="23"/>
  <c r="E92" i="23"/>
  <c r="E91" i="23"/>
  <c r="E90" i="23"/>
  <c r="E89" i="23"/>
  <c r="D89" i="23"/>
  <c r="E88" i="23"/>
  <c r="D88" i="23"/>
  <c r="B88" i="23"/>
  <c r="E87" i="23"/>
  <c r="B87" i="23"/>
  <c r="D87" i="23" s="1"/>
  <c r="E86" i="23"/>
  <c r="E85" i="23"/>
  <c r="E84" i="23"/>
  <c r="E83" i="23"/>
  <c r="E82" i="23"/>
  <c r="E81" i="23"/>
  <c r="E80" i="23"/>
  <c r="E79" i="23"/>
  <c r="E78" i="23"/>
  <c r="E77" i="23"/>
  <c r="E76" i="23"/>
  <c r="E75" i="23"/>
  <c r="E74" i="23"/>
  <c r="E73" i="23"/>
  <c r="E72" i="23"/>
  <c r="E71" i="23"/>
  <c r="E70" i="23"/>
  <c r="E69" i="23"/>
  <c r="E68" i="23"/>
  <c r="E67" i="23"/>
  <c r="E66" i="23"/>
  <c r="E65" i="23"/>
  <c r="D65" i="23"/>
  <c r="E64" i="23"/>
  <c r="B64" i="23"/>
  <c r="D64" i="23" s="1"/>
  <c r="E63" i="23"/>
  <c r="E62" i="23"/>
  <c r="E61" i="23"/>
  <c r="E60" i="23"/>
  <c r="E59" i="23"/>
  <c r="E58" i="23"/>
  <c r="E57" i="23"/>
  <c r="E56" i="23"/>
  <c r="E55" i="23"/>
  <c r="E54" i="23"/>
  <c r="E53" i="23"/>
  <c r="E52" i="23"/>
  <c r="E51" i="23"/>
  <c r="E50" i="23"/>
  <c r="E49" i="23"/>
  <c r="E48" i="23"/>
  <c r="E47" i="23"/>
  <c r="E46" i="23"/>
  <c r="E45" i="23"/>
  <c r="E44" i="23"/>
  <c r="E43" i="23"/>
  <c r="E42" i="23"/>
  <c r="E41" i="23"/>
  <c r="D41" i="23"/>
  <c r="E40" i="23"/>
  <c r="D40" i="23"/>
  <c r="B40" i="23"/>
  <c r="E39" i="23"/>
  <c r="D39" i="23"/>
  <c r="B39" i="23"/>
  <c r="E38" i="23"/>
  <c r="B38" i="23"/>
  <c r="E37" i="23"/>
  <c r="E36" i="23"/>
  <c r="E35" i="23"/>
  <c r="E34" i="23"/>
  <c r="E33" i="23"/>
  <c r="E32" i="23"/>
  <c r="E31" i="23"/>
  <c r="E30" i="23"/>
  <c r="E29" i="23"/>
  <c r="E28" i="23"/>
  <c r="E27" i="23"/>
  <c r="E26" i="23"/>
  <c r="E25" i="23"/>
  <c r="E24" i="23"/>
  <c r="E23" i="23"/>
  <c r="E22" i="23"/>
  <c r="E21" i="23"/>
  <c r="E20" i="23"/>
  <c r="E19" i="23"/>
  <c r="E18" i="23"/>
  <c r="E17" i="23"/>
  <c r="D17" i="23"/>
  <c r="E16" i="23"/>
  <c r="D16" i="23"/>
  <c r="B16" i="23"/>
  <c r="E15" i="23"/>
  <c r="B15" i="23"/>
  <c r="E14" i="23"/>
  <c r="E13" i="23"/>
  <c r="H12" i="23"/>
  <c r="H13" i="23" s="1"/>
  <c r="E12" i="23"/>
  <c r="G11" i="23"/>
  <c r="I11" i="23" s="1"/>
  <c r="E11" i="23"/>
  <c r="F11" i="23" s="1"/>
  <c r="E10" i="23"/>
  <c r="H9" i="23"/>
  <c r="H10" i="23" s="1"/>
  <c r="H11" i="23" s="1"/>
  <c r="E9" i="23"/>
  <c r="F9" i="23" s="1"/>
  <c r="H8" i="23"/>
  <c r="E8" i="23"/>
  <c r="G7" i="23"/>
  <c r="E7" i="23"/>
  <c r="F7" i="23" s="1"/>
  <c r="G6" i="23"/>
  <c r="E6" i="23"/>
  <c r="I4" i="23"/>
  <c r="H4" i="23"/>
  <c r="G4" i="23"/>
  <c r="F4" i="23"/>
  <c r="D4" i="23"/>
  <c r="I1" i="23"/>
  <c r="C206" i="22"/>
  <c r="D175" i="22" s="1"/>
  <c r="E175" i="22" s="1"/>
  <c r="C194" i="22"/>
  <c r="C193" i="22"/>
  <c r="C192" i="22"/>
  <c r="C191" i="22"/>
  <c r="C190" i="22"/>
  <c r="C189" i="22"/>
  <c r="C188" i="22"/>
  <c r="C187" i="22"/>
  <c r="C186" i="22"/>
  <c r="C185" i="22"/>
  <c r="D114" i="22" l="1"/>
  <c r="E114" i="22" s="1"/>
  <c r="D50" i="22"/>
  <c r="E50" i="22" s="1"/>
  <c r="D58" i="22"/>
  <c r="E58" i="22" s="1"/>
  <c r="D2" i="22"/>
  <c r="E2" i="22" s="1"/>
  <c r="D130" i="22"/>
  <c r="E130" i="22" s="1"/>
  <c r="D139" i="22"/>
  <c r="E139" i="22" s="1"/>
  <c r="D66" i="22"/>
  <c r="E66" i="22" s="1"/>
  <c r="D74" i="22"/>
  <c r="E74" i="22" s="1"/>
  <c r="D82" i="22"/>
  <c r="E82" i="22" s="1"/>
  <c r="D26" i="22"/>
  <c r="E26" i="22" s="1"/>
  <c r="D164" i="22"/>
  <c r="E164" i="22" s="1"/>
  <c r="D34" i="22"/>
  <c r="E34" i="22" s="1"/>
  <c r="D98" i="22"/>
  <c r="E98" i="22" s="1"/>
  <c r="D122" i="22"/>
  <c r="E122" i="22" s="1"/>
  <c r="D10" i="22"/>
  <c r="E10" i="22" s="1"/>
  <c r="D18" i="22"/>
  <c r="E18" i="22" s="1"/>
  <c r="D152" i="22"/>
  <c r="E152" i="22" s="1"/>
  <c r="D90" i="22"/>
  <c r="E90" i="22" s="1"/>
  <c r="D42" i="22"/>
  <c r="E42" i="22" s="1"/>
  <c r="D106" i="22"/>
  <c r="E106" i="22" s="1"/>
  <c r="D3" i="22"/>
  <c r="E3" i="22" s="1"/>
  <c r="D19" i="22"/>
  <c r="E19" i="22" s="1"/>
  <c r="D35" i="22"/>
  <c r="E35" i="22" s="1"/>
  <c r="D51" i="22"/>
  <c r="E51" i="22" s="1"/>
  <c r="D67" i="22"/>
  <c r="E67" i="22" s="1"/>
  <c r="D83" i="22"/>
  <c r="E83" i="22" s="1"/>
  <c r="D99" i="22"/>
  <c r="E99" i="22" s="1"/>
  <c r="D115" i="22"/>
  <c r="E115" i="22" s="1"/>
  <c r="D131" i="22"/>
  <c r="E131" i="22" s="1"/>
  <c r="D153" i="22"/>
  <c r="E153" i="22" s="1"/>
  <c r="D177" i="22"/>
  <c r="E177" i="22" s="1"/>
  <c r="D4" i="22"/>
  <c r="E4" i="22" s="1"/>
  <c r="D20" i="22"/>
  <c r="E20" i="22" s="1"/>
  <c r="D44" i="22"/>
  <c r="E44" i="22" s="1"/>
  <c r="D68" i="22"/>
  <c r="E68" i="22" s="1"/>
  <c r="D92" i="22"/>
  <c r="E92" i="22" s="1"/>
  <c r="D116" i="22"/>
  <c r="E116" i="22" s="1"/>
  <c r="D143" i="22"/>
  <c r="E143" i="22" s="1"/>
  <c r="D13" i="22"/>
  <c r="E13" i="22" s="1"/>
  <c r="D37" i="22"/>
  <c r="E37" i="22" s="1"/>
  <c r="D53" i="22"/>
  <c r="E53" i="22" s="1"/>
  <c r="D77" i="22"/>
  <c r="E77" i="22" s="1"/>
  <c r="D93" i="22"/>
  <c r="E93" i="22" s="1"/>
  <c r="D109" i="22"/>
  <c r="E109" i="22" s="1"/>
  <c r="D134" i="22"/>
  <c r="E134" i="22" s="1"/>
  <c r="D156" i="22"/>
  <c r="E156" i="22" s="1"/>
  <c r="D6" i="22"/>
  <c r="E6" i="22" s="1"/>
  <c r="D14" i="22"/>
  <c r="E14" i="22" s="1"/>
  <c r="D22" i="22"/>
  <c r="E22" i="22" s="1"/>
  <c r="D30" i="22"/>
  <c r="E30" i="22" s="1"/>
  <c r="D38" i="22"/>
  <c r="E38" i="22" s="1"/>
  <c r="D46" i="22"/>
  <c r="E46" i="22" s="1"/>
  <c r="D54" i="22"/>
  <c r="E54" i="22" s="1"/>
  <c r="D62" i="22"/>
  <c r="E62" i="22" s="1"/>
  <c r="D70" i="22"/>
  <c r="E70" i="22" s="1"/>
  <c r="D78" i="22"/>
  <c r="E78" i="22" s="1"/>
  <c r="D86" i="22"/>
  <c r="E86" i="22" s="1"/>
  <c r="D94" i="22"/>
  <c r="E94" i="22" s="1"/>
  <c r="D102" i="22"/>
  <c r="E102" i="22" s="1"/>
  <c r="D110" i="22"/>
  <c r="E110" i="22" s="1"/>
  <c r="D118" i="22"/>
  <c r="E118" i="22" s="1"/>
  <c r="D126" i="22"/>
  <c r="E126" i="22" s="1"/>
  <c r="D135" i="22"/>
  <c r="E135" i="22" s="1"/>
  <c r="D145" i="22"/>
  <c r="E145" i="22" s="1"/>
  <c r="D157" i="22"/>
  <c r="E157" i="22" s="1"/>
  <c r="D169" i="22"/>
  <c r="E169" i="22" s="1"/>
  <c r="D181" i="22"/>
  <c r="E181" i="22" s="1"/>
  <c r="D191" i="22"/>
  <c r="E191" i="22" s="1"/>
  <c r="D28" i="22"/>
  <c r="E28" i="22" s="1"/>
  <c r="D60" i="22"/>
  <c r="E60" i="22" s="1"/>
  <c r="D84" i="22"/>
  <c r="E84" i="22" s="1"/>
  <c r="D108" i="22"/>
  <c r="E108" i="22" s="1"/>
  <c r="D132" i="22"/>
  <c r="E132" i="22" s="1"/>
  <c r="D155" i="22"/>
  <c r="E155" i="22" s="1"/>
  <c r="D179" i="22"/>
  <c r="E179" i="22" s="1"/>
  <c r="D29" i="22"/>
  <c r="E29" i="22" s="1"/>
  <c r="D69" i="22"/>
  <c r="E69" i="22" s="1"/>
  <c r="D125" i="22"/>
  <c r="E125" i="22" s="1"/>
  <c r="D7" i="22"/>
  <c r="E7" i="22" s="1"/>
  <c r="D23" i="22"/>
  <c r="E23" i="22" s="1"/>
  <c r="D39" i="22"/>
  <c r="E39" i="22" s="1"/>
  <c r="D55" i="22"/>
  <c r="E55" i="22" s="1"/>
  <c r="D71" i="22"/>
  <c r="E71" i="22" s="1"/>
  <c r="D87" i="22"/>
  <c r="E87" i="22" s="1"/>
  <c r="D111" i="22"/>
  <c r="E111" i="22" s="1"/>
  <c r="D136" i="22"/>
  <c r="E136" i="22" s="1"/>
  <c r="D192" i="22"/>
  <c r="E192" i="22" s="1"/>
  <c r="D8" i="22"/>
  <c r="E8" i="22" s="1"/>
  <c r="D16" i="22"/>
  <c r="E16" i="22" s="1"/>
  <c r="D24" i="22"/>
  <c r="E24" i="22" s="1"/>
  <c r="D32" i="22"/>
  <c r="E32" i="22" s="1"/>
  <c r="D40" i="22"/>
  <c r="E40" i="22" s="1"/>
  <c r="D48" i="22"/>
  <c r="E48" i="22" s="1"/>
  <c r="D56" i="22"/>
  <c r="E56" i="22" s="1"/>
  <c r="D64" i="22"/>
  <c r="E64" i="22" s="1"/>
  <c r="D72" i="22"/>
  <c r="E72" i="22" s="1"/>
  <c r="D80" i="22"/>
  <c r="E80" i="22" s="1"/>
  <c r="D88" i="22"/>
  <c r="E88" i="22" s="1"/>
  <c r="D96" i="22"/>
  <c r="E96" i="22" s="1"/>
  <c r="D104" i="22"/>
  <c r="E104" i="22" s="1"/>
  <c r="D112" i="22"/>
  <c r="E112" i="22" s="1"/>
  <c r="D120" i="22"/>
  <c r="E120" i="22" s="1"/>
  <c r="D128" i="22"/>
  <c r="E128" i="22" s="1"/>
  <c r="D137" i="22"/>
  <c r="E137" i="22" s="1"/>
  <c r="D148" i="22"/>
  <c r="E148" i="22" s="1"/>
  <c r="D160" i="22"/>
  <c r="E160" i="22" s="1"/>
  <c r="D173" i="22"/>
  <c r="E173" i="22" s="1"/>
  <c r="D185" i="22"/>
  <c r="E185" i="22" s="1"/>
  <c r="D193" i="22"/>
  <c r="E193" i="22" s="1"/>
  <c r="D176" i="22"/>
  <c r="E176" i="22" s="1"/>
  <c r="D187" i="22"/>
  <c r="E187" i="22" s="1"/>
  <c r="D11" i="22"/>
  <c r="E11" i="22" s="1"/>
  <c r="D27" i="22"/>
  <c r="E27" i="22" s="1"/>
  <c r="D43" i="22"/>
  <c r="E43" i="22" s="1"/>
  <c r="D59" i="22"/>
  <c r="E59" i="22" s="1"/>
  <c r="D75" i="22"/>
  <c r="E75" i="22" s="1"/>
  <c r="D91" i="22"/>
  <c r="E91" i="22" s="1"/>
  <c r="D107" i="22"/>
  <c r="E107" i="22" s="1"/>
  <c r="D123" i="22"/>
  <c r="E123" i="22" s="1"/>
  <c r="D141" i="22"/>
  <c r="E141" i="22" s="1"/>
  <c r="D165" i="22"/>
  <c r="E165" i="22" s="1"/>
  <c r="D188" i="22"/>
  <c r="E188" i="22" s="1"/>
  <c r="D12" i="22"/>
  <c r="E12" i="22" s="1"/>
  <c r="D36" i="22"/>
  <c r="E36" i="22" s="1"/>
  <c r="D52" i="22"/>
  <c r="E52" i="22" s="1"/>
  <c r="D76" i="22"/>
  <c r="E76" i="22" s="1"/>
  <c r="D100" i="22"/>
  <c r="E100" i="22" s="1"/>
  <c r="D124" i="22"/>
  <c r="E124" i="22" s="1"/>
  <c r="D167" i="22"/>
  <c r="E167" i="22" s="1"/>
  <c r="D5" i="22"/>
  <c r="E5" i="22" s="1"/>
  <c r="D21" i="22"/>
  <c r="E21" i="22" s="1"/>
  <c r="D45" i="22"/>
  <c r="E45" i="22" s="1"/>
  <c r="D61" i="22"/>
  <c r="E61" i="22" s="1"/>
  <c r="D85" i="22"/>
  <c r="E85" i="22" s="1"/>
  <c r="D101" i="22"/>
  <c r="E101" i="22" s="1"/>
  <c r="D117" i="22"/>
  <c r="E117" i="22" s="1"/>
  <c r="D144" i="22"/>
  <c r="E144" i="22" s="1"/>
  <c r="D168" i="22"/>
  <c r="E168" i="22" s="1"/>
  <c r="D180" i="22"/>
  <c r="E180" i="22" s="1"/>
  <c r="D15" i="22"/>
  <c r="E15" i="22" s="1"/>
  <c r="D31" i="22"/>
  <c r="E31" i="22" s="1"/>
  <c r="D47" i="22"/>
  <c r="E47" i="22" s="1"/>
  <c r="D63" i="22"/>
  <c r="E63" i="22" s="1"/>
  <c r="D79" i="22"/>
  <c r="E79" i="22" s="1"/>
  <c r="D95" i="22"/>
  <c r="E95" i="22" s="1"/>
  <c r="D103" i="22"/>
  <c r="E103" i="22" s="1"/>
  <c r="D119" i="22"/>
  <c r="E119" i="22" s="1"/>
  <c r="D127" i="22"/>
  <c r="E127" i="22" s="1"/>
  <c r="D147" i="22"/>
  <c r="E147" i="22" s="1"/>
  <c r="D159" i="22"/>
  <c r="E159" i="22" s="1"/>
  <c r="D171" i="22"/>
  <c r="E171" i="22" s="1"/>
  <c r="D184" i="22"/>
  <c r="E184" i="22" s="1"/>
  <c r="D9" i="22"/>
  <c r="E9" i="22" s="1"/>
  <c r="D17" i="22"/>
  <c r="E17" i="22" s="1"/>
  <c r="D25" i="22"/>
  <c r="E25" i="22" s="1"/>
  <c r="D33" i="22"/>
  <c r="E33" i="22" s="1"/>
  <c r="D41" i="22"/>
  <c r="E41" i="22" s="1"/>
  <c r="D49" i="22"/>
  <c r="E49" i="22" s="1"/>
  <c r="D57" i="22"/>
  <c r="E57" i="22" s="1"/>
  <c r="D65" i="22"/>
  <c r="E65" i="22" s="1"/>
  <c r="D73" i="22"/>
  <c r="E73" i="22" s="1"/>
  <c r="D81" i="22"/>
  <c r="E81" i="22" s="1"/>
  <c r="D89" i="22"/>
  <c r="E89" i="22" s="1"/>
  <c r="D97" i="22"/>
  <c r="E97" i="22" s="1"/>
  <c r="D105" i="22"/>
  <c r="E105" i="22" s="1"/>
  <c r="D113" i="22"/>
  <c r="E113" i="22" s="1"/>
  <c r="D121" i="22"/>
  <c r="E121" i="22" s="1"/>
  <c r="D129" i="22"/>
  <c r="E129" i="22" s="1"/>
  <c r="D138" i="22"/>
  <c r="E138" i="22" s="1"/>
  <c r="D149" i="22"/>
  <c r="E149" i="22" s="1"/>
  <c r="D163" i="22"/>
  <c r="E163" i="22" s="1"/>
  <c r="D194" i="22"/>
  <c r="E194" i="22" s="1"/>
  <c r="I7" i="23"/>
  <c r="D190" i="22"/>
  <c r="E190" i="22" s="1"/>
  <c r="D133" i="22"/>
  <c r="E133" i="22" s="1"/>
  <c r="D140" i="22"/>
  <c r="E140" i="22" s="1"/>
  <c r="D151" i="22"/>
  <c r="E151" i="22" s="1"/>
  <c r="D161" i="22"/>
  <c r="E161" i="22" s="1"/>
  <c r="D172" i="22"/>
  <c r="D183" i="22"/>
  <c r="E183" i="22" s="1"/>
  <c r="D186" i="22"/>
  <c r="E186" i="22" s="1"/>
  <c r="D142" i="22"/>
  <c r="E142" i="22" s="1"/>
  <c r="D146" i="22"/>
  <c r="E146" i="22" s="1"/>
  <c r="D150" i="22"/>
  <c r="E150" i="22" s="1"/>
  <c r="D154" i="22"/>
  <c r="E154" i="22" s="1"/>
  <c r="D158" i="22"/>
  <c r="E158" i="22" s="1"/>
  <c r="D162" i="22"/>
  <c r="E162" i="22" s="1"/>
  <c r="D166" i="22"/>
  <c r="E166" i="22" s="1"/>
  <c r="D170" i="22"/>
  <c r="E170" i="22" s="1"/>
  <c r="D174" i="22"/>
  <c r="E174" i="22" s="1"/>
  <c r="D178" i="22"/>
  <c r="D182" i="22"/>
  <c r="E182" i="22" s="1"/>
  <c r="D189" i="22"/>
  <c r="E189" i="22" s="1"/>
  <c r="F10" i="23"/>
  <c r="G10" i="23" s="1"/>
  <c r="I10" i="23" s="1"/>
  <c r="F13" i="23"/>
  <c r="H14" i="23"/>
  <c r="H15" i="23" s="1"/>
  <c r="G13" i="23"/>
  <c r="I13" i="23" s="1"/>
  <c r="D38" i="23"/>
  <c r="B37" i="23"/>
  <c r="F8" i="23"/>
  <c r="G8" i="23" s="1"/>
  <c r="I8" i="23" s="1"/>
  <c r="D15" i="23"/>
  <c r="B14" i="23"/>
  <c r="B63" i="23"/>
  <c r="B86" i="23"/>
  <c r="G9" i="23"/>
  <c r="I9" i="23" s="1"/>
  <c r="B110" i="23"/>
  <c r="E172" i="22" l="1"/>
  <c r="E178" i="22"/>
  <c r="H16" i="23"/>
  <c r="H17" i="23" s="1"/>
  <c r="G15" i="23"/>
  <c r="I15" i="23" s="1"/>
  <c r="D14" i="23"/>
  <c r="B13" i="23"/>
  <c r="D37" i="23"/>
  <c r="B36" i="23"/>
  <c r="D110" i="23"/>
  <c r="B109" i="23"/>
  <c r="D86" i="23"/>
  <c r="B85" i="23"/>
  <c r="F15" i="23"/>
  <c r="F14" i="23" s="1"/>
  <c r="G14" i="23" s="1"/>
  <c r="I14" i="23" s="1"/>
  <c r="D63" i="23"/>
  <c r="B62" i="23"/>
  <c r="F12" i="23"/>
  <c r="G12" i="23" s="1"/>
  <c r="I12" i="23" s="1"/>
  <c r="D85" i="23" l="1"/>
  <c r="B84" i="23"/>
  <c r="H18" i="23"/>
  <c r="H19" i="23" s="1"/>
  <c r="G17" i="23"/>
  <c r="I17" i="23" s="1"/>
  <c r="F17" i="23"/>
  <c r="D36" i="23"/>
  <c r="B35" i="23"/>
  <c r="B61" i="23"/>
  <c r="D62" i="23"/>
  <c r="D13" i="23"/>
  <c r="B12" i="23"/>
  <c r="D109" i="23"/>
  <c r="B108" i="23"/>
  <c r="B107" i="23" l="1"/>
  <c r="D108" i="23"/>
  <c r="F16" i="23"/>
  <c r="G16" i="23" s="1"/>
  <c r="I16" i="23" s="1"/>
  <c r="D35" i="23"/>
  <c r="B34" i="23"/>
  <c r="D84" i="23"/>
  <c r="B83" i="23"/>
  <c r="D12" i="23"/>
  <c r="B11" i="23"/>
  <c r="H20" i="23"/>
  <c r="H21" i="23" s="1"/>
  <c r="G19" i="23"/>
  <c r="F19" i="23"/>
  <c r="D61" i="23"/>
  <c r="B60" i="23"/>
  <c r="I19" i="23" l="1"/>
  <c r="D60" i="23"/>
  <c r="B59" i="23"/>
  <c r="H22" i="23"/>
  <c r="H23" i="23" s="1"/>
  <c r="G21" i="23"/>
  <c r="I21" i="23" s="1"/>
  <c r="F21" i="23"/>
  <c r="F20" i="23" s="1"/>
  <c r="G20" i="23" s="1"/>
  <c r="I20" i="23" s="1"/>
  <c r="D11" i="23"/>
  <c r="B10" i="23"/>
  <c r="D107" i="23"/>
  <c r="B106" i="23"/>
  <c r="D83" i="23"/>
  <c r="B82" i="23"/>
  <c r="D34" i="23"/>
  <c r="B33" i="23"/>
  <c r="F18" i="23"/>
  <c r="G18" i="23" s="1"/>
  <c r="I18" i="23" s="1"/>
  <c r="H24" i="23" l="1"/>
  <c r="H25" i="23" s="1"/>
  <c r="G23" i="23"/>
  <c r="F23" i="23"/>
  <c r="F22" i="23" s="1"/>
  <c r="G22" i="23" s="1"/>
  <c r="D82" i="23"/>
  <c r="B81" i="23"/>
  <c r="D106" i="23"/>
  <c r="B105" i="23"/>
  <c r="D59" i="23"/>
  <c r="B58" i="23"/>
  <c r="D10" i="23"/>
  <c r="B9" i="23"/>
  <c r="D33" i="23"/>
  <c r="B32" i="23"/>
  <c r="I22" i="23" l="1"/>
  <c r="I23" i="23"/>
  <c r="D32" i="23"/>
  <c r="B31" i="23"/>
  <c r="D81" i="23"/>
  <c r="B80" i="23"/>
  <c r="D9" i="23"/>
  <c r="B8" i="23"/>
  <c r="D105" i="23"/>
  <c r="B104" i="23"/>
  <c r="D58" i="23"/>
  <c r="B57" i="23"/>
  <c r="H26" i="23"/>
  <c r="H27" i="23" s="1"/>
  <c r="G25" i="23"/>
  <c r="I25" i="23" s="1"/>
  <c r="F25" i="23"/>
  <c r="D104" i="23" l="1"/>
  <c r="B103" i="23"/>
  <c r="H28" i="23"/>
  <c r="H29" i="23" s="1"/>
  <c r="G27" i="23"/>
  <c r="I27" i="23" s="1"/>
  <c r="F27" i="23"/>
  <c r="F26" i="23" s="1"/>
  <c r="G26" i="23" s="1"/>
  <c r="I26" i="23" s="1"/>
  <c r="D80" i="23"/>
  <c r="B79" i="23"/>
  <c r="B7" i="23"/>
  <c r="D7" i="23" s="1"/>
  <c r="D8" i="23"/>
  <c r="D31" i="23"/>
  <c r="B30" i="23"/>
  <c r="D57" i="23"/>
  <c r="B56" i="23"/>
  <c r="F24" i="23"/>
  <c r="G24" i="23" s="1"/>
  <c r="I24" i="23" s="1"/>
  <c r="D79" i="23" l="1"/>
  <c r="B78" i="23"/>
  <c r="D56" i="23"/>
  <c r="B55" i="23"/>
  <c r="D30" i="23"/>
  <c r="B29" i="23"/>
  <c r="H30" i="23"/>
  <c r="H31" i="23" s="1"/>
  <c r="G29" i="23"/>
  <c r="F29" i="23"/>
  <c r="D103" i="23"/>
  <c r="B102" i="23"/>
  <c r="I29" i="23" l="1"/>
  <c r="D55" i="23"/>
  <c r="B54" i="23"/>
  <c r="H32" i="23"/>
  <c r="H33" i="23" s="1"/>
  <c r="G31" i="23"/>
  <c r="F31" i="23"/>
  <c r="D102" i="23"/>
  <c r="B101" i="23"/>
  <c r="D78" i="23"/>
  <c r="B77" i="23"/>
  <c r="D29" i="23"/>
  <c r="B28" i="23"/>
  <c r="F28" i="23"/>
  <c r="G28" i="23" s="1"/>
  <c r="I28" i="23" s="1"/>
  <c r="I31" i="23" l="1"/>
  <c r="B76" i="23"/>
  <c r="D77" i="23"/>
  <c r="D101" i="23"/>
  <c r="B100" i="23"/>
  <c r="D28" i="23"/>
  <c r="B27" i="23"/>
  <c r="H34" i="23"/>
  <c r="H35" i="23" s="1"/>
  <c r="G33" i="23"/>
  <c r="I33" i="23" s="1"/>
  <c r="F33" i="23"/>
  <c r="F30" i="23"/>
  <c r="G30" i="23" s="1"/>
  <c r="I30" i="23" s="1"/>
  <c r="D54" i="23"/>
  <c r="B53" i="23"/>
  <c r="H36" i="23" l="1"/>
  <c r="H37" i="23" s="1"/>
  <c r="G35" i="23"/>
  <c r="F35" i="23"/>
  <c r="F34" i="23" s="1"/>
  <c r="G34" i="23" s="1"/>
  <c r="I34" i="23" s="1"/>
  <c r="D27" i="23"/>
  <c r="B26" i="23"/>
  <c r="D53" i="23"/>
  <c r="B52" i="23"/>
  <c r="F32" i="23"/>
  <c r="G32" i="23" s="1"/>
  <c r="I32" i="23" s="1"/>
  <c r="B99" i="23"/>
  <c r="D100" i="23"/>
  <c r="D76" i="23"/>
  <c r="B75" i="23"/>
  <c r="I35" i="23" l="1"/>
  <c r="H38" i="23"/>
  <c r="H39" i="23" s="1"/>
  <c r="G37" i="23"/>
  <c r="F37" i="23"/>
  <c r="F36" i="23" s="1"/>
  <c r="G36" i="23" s="1"/>
  <c r="I36" i="23" s="1"/>
  <c r="D52" i="23"/>
  <c r="B51" i="23"/>
  <c r="D75" i="23"/>
  <c r="B74" i="23"/>
  <c r="D26" i="23"/>
  <c r="B25" i="23"/>
  <c r="D99" i="23"/>
  <c r="B98" i="23"/>
  <c r="I37" i="23" l="1"/>
  <c r="D51" i="23"/>
  <c r="B50" i="23"/>
  <c r="D74" i="23"/>
  <c r="B73" i="23"/>
  <c r="D98" i="23"/>
  <c r="B97" i="23"/>
  <c r="D25" i="23"/>
  <c r="B24" i="23"/>
  <c r="H40" i="23"/>
  <c r="H41" i="23" s="1"/>
  <c r="G39" i="23"/>
  <c r="I39" i="23" s="1"/>
  <c r="F39" i="23"/>
  <c r="F38" i="23" s="1"/>
  <c r="G38" i="23" s="1"/>
  <c r="I38" i="23" s="1"/>
  <c r="D24" i="23" l="1"/>
  <c r="B23" i="23"/>
  <c r="D73" i="23"/>
  <c r="B72" i="23"/>
  <c r="D97" i="23"/>
  <c r="B96" i="23"/>
  <c r="F41" i="23"/>
  <c r="H42" i="23"/>
  <c r="H43" i="23" s="1"/>
  <c r="G41" i="23"/>
  <c r="D50" i="23"/>
  <c r="B49" i="23"/>
  <c r="I41" i="23" l="1"/>
  <c r="D96" i="23"/>
  <c r="B95" i="23"/>
  <c r="F43" i="23"/>
  <c r="F42" i="23" s="1"/>
  <c r="G42" i="23" s="1"/>
  <c r="I42" i="23" s="1"/>
  <c r="H44" i="23"/>
  <c r="H45" i="23" s="1"/>
  <c r="G43" i="23"/>
  <c r="D49" i="23"/>
  <c r="B48" i="23"/>
  <c r="D72" i="23"/>
  <c r="B71" i="23"/>
  <c r="F40" i="23"/>
  <c r="G40" i="23" s="1"/>
  <c r="I40" i="23" s="1"/>
  <c r="B22" i="23"/>
  <c r="D23" i="23"/>
  <c r="I43" i="23" l="1"/>
  <c r="D48" i="23"/>
  <c r="B47" i="23"/>
  <c r="H46" i="23"/>
  <c r="H47" i="23" s="1"/>
  <c r="G45" i="23"/>
  <c r="F45" i="23"/>
  <c r="D22" i="23"/>
  <c r="B21" i="23"/>
  <c r="D95" i="23"/>
  <c r="B94" i="23"/>
  <c r="D71" i="23"/>
  <c r="B70" i="23"/>
  <c r="I45" i="23" l="1"/>
  <c r="D94" i="23"/>
  <c r="B93" i="23"/>
  <c r="D21" i="23"/>
  <c r="B20" i="23"/>
  <c r="D47" i="23"/>
  <c r="B46" i="23"/>
  <c r="F44" i="23"/>
  <c r="G44" i="23" s="1"/>
  <c r="I44" i="23" s="1"/>
  <c r="D70" i="23"/>
  <c r="B69" i="23"/>
  <c r="H48" i="23"/>
  <c r="H49" i="23" s="1"/>
  <c r="G47" i="23"/>
  <c r="F47" i="23"/>
  <c r="I47" i="23" l="1"/>
  <c r="F46" i="23"/>
  <c r="G46" i="23" s="1"/>
  <c r="B45" i="23"/>
  <c r="D46" i="23"/>
  <c r="D20" i="23"/>
  <c r="B19" i="23"/>
  <c r="F49" i="23"/>
  <c r="G49" i="23"/>
  <c r="I49" i="23" s="1"/>
  <c r="H50" i="23"/>
  <c r="H51" i="23" s="1"/>
  <c r="D69" i="23"/>
  <c r="B68" i="23"/>
  <c r="D93" i="23"/>
  <c r="B92" i="23"/>
  <c r="I46" i="23" l="1"/>
  <c r="D45" i="23"/>
  <c r="B44" i="23"/>
  <c r="D19" i="23"/>
  <c r="B18" i="23"/>
  <c r="D18" i="23" s="1"/>
  <c r="D92" i="23"/>
  <c r="B91" i="23"/>
  <c r="D68" i="23"/>
  <c r="B67" i="23"/>
  <c r="F51" i="23"/>
  <c r="H52" i="23"/>
  <c r="H53" i="23" s="1"/>
  <c r="G51" i="23"/>
  <c r="I51" i="23" s="1"/>
  <c r="F48" i="23"/>
  <c r="G48" i="23" s="1"/>
  <c r="I48" i="23" s="1"/>
  <c r="D91" i="23" l="1"/>
  <c r="B90" i="23"/>
  <c r="D90" i="23" s="1"/>
  <c r="H54" i="23"/>
  <c r="H55" i="23" s="1"/>
  <c r="G53" i="23"/>
  <c r="F53" i="23"/>
  <c r="D44" i="23"/>
  <c r="B43" i="23"/>
  <c r="D67" i="23"/>
  <c r="B66" i="23"/>
  <c r="D66" i="23" s="1"/>
  <c r="F50" i="23"/>
  <c r="G50" i="23" s="1"/>
  <c r="I50" i="23" s="1"/>
  <c r="I53" i="23" l="1"/>
  <c r="H56" i="23"/>
  <c r="H57" i="23" s="1"/>
  <c r="G55" i="23"/>
  <c r="I55" i="23" s="1"/>
  <c r="F55" i="23"/>
  <c r="D43" i="23"/>
  <c r="B42" i="23"/>
  <c r="D42" i="23" s="1"/>
  <c r="F52" i="23"/>
  <c r="G52" i="23" s="1"/>
  <c r="I52" i="23" s="1"/>
  <c r="F57" i="23" l="1"/>
  <c r="H58" i="23"/>
  <c r="H59" i="23" s="1"/>
  <c r="G57" i="23"/>
  <c r="I57" i="23" s="1"/>
  <c r="F54" i="23"/>
  <c r="G54" i="23" s="1"/>
  <c r="I54" i="23" s="1"/>
  <c r="F59" i="23" l="1"/>
  <c r="H60" i="23"/>
  <c r="H61" i="23" s="1"/>
  <c r="G59" i="23"/>
  <c r="F56" i="23"/>
  <c r="G56" i="23" s="1"/>
  <c r="I56" i="23" s="1"/>
  <c r="I59" i="23" l="1"/>
  <c r="H62" i="23"/>
  <c r="H63" i="23" s="1"/>
  <c r="G61" i="23"/>
  <c r="F61" i="23"/>
  <c r="F60" i="23" s="1"/>
  <c r="G60" i="23" s="1"/>
  <c r="F58" i="23"/>
  <c r="G58" i="23" s="1"/>
  <c r="I58" i="23" s="1"/>
  <c r="I60" i="23" l="1"/>
  <c r="I61" i="23"/>
  <c r="H64" i="23"/>
  <c r="H65" i="23" s="1"/>
  <c r="G63" i="23"/>
  <c r="I63" i="23" s="1"/>
  <c r="F63" i="23"/>
  <c r="F62" i="23" l="1"/>
  <c r="G62" i="23" s="1"/>
  <c r="I62" i="23" s="1"/>
  <c r="H66" i="23"/>
  <c r="H67" i="23" s="1"/>
  <c r="G65" i="23"/>
  <c r="I65" i="23" s="1"/>
  <c r="F65" i="23"/>
  <c r="H68" i="23" l="1"/>
  <c r="H69" i="23" s="1"/>
  <c r="G67" i="23"/>
  <c r="I67" i="23" s="1"/>
  <c r="F67" i="23"/>
  <c r="F66" i="23" s="1"/>
  <c r="G66" i="23" s="1"/>
  <c r="I66" i="23" s="1"/>
  <c r="F64" i="23"/>
  <c r="G64" i="23" s="1"/>
  <c r="I64" i="23" s="1"/>
  <c r="H70" i="23" l="1"/>
  <c r="H71" i="23" s="1"/>
  <c r="G69" i="23"/>
  <c r="I69" i="23" s="1"/>
  <c r="F69" i="23"/>
  <c r="H72" i="23" l="1"/>
  <c r="H73" i="23" s="1"/>
  <c r="G71" i="23"/>
  <c r="I71" i="23" s="1"/>
  <c r="F71" i="23"/>
  <c r="F70" i="23" s="1"/>
  <c r="G70" i="23" s="1"/>
  <c r="I70" i="23" s="1"/>
  <c r="F68" i="23"/>
  <c r="G68" i="23" s="1"/>
  <c r="I68" i="23" s="1"/>
  <c r="H74" i="23" l="1"/>
  <c r="H75" i="23" s="1"/>
  <c r="G73" i="23"/>
  <c r="I73" i="23" s="1"/>
  <c r="F73" i="23"/>
  <c r="F72" i="23" s="1"/>
  <c r="G72" i="23" s="1"/>
  <c r="I72" i="23" s="1"/>
  <c r="H76" i="23" l="1"/>
  <c r="H77" i="23" s="1"/>
  <c r="G75" i="23"/>
  <c r="I75" i="23" s="1"/>
  <c r="F75" i="23"/>
  <c r="H78" i="23" l="1"/>
  <c r="H79" i="23" s="1"/>
  <c r="G77" i="23"/>
  <c r="I77" i="23" s="1"/>
  <c r="F77" i="23"/>
  <c r="F74" i="23"/>
  <c r="G74" i="23" s="1"/>
  <c r="I74" i="23" s="1"/>
  <c r="H80" i="23" l="1"/>
  <c r="H81" i="23" s="1"/>
  <c r="G79" i="23"/>
  <c r="I79" i="23" s="1"/>
  <c r="F79" i="23"/>
  <c r="F76" i="23"/>
  <c r="G76" i="23" s="1"/>
  <c r="I76" i="23" s="1"/>
  <c r="H82" i="23" l="1"/>
  <c r="H83" i="23" s="1"/>
  <c r="G81" i="23"/>
  <c r="I81" i="23" s="1"/>
  <c r="F81" i="23"/>
  <c r="F80" i="23" s="1"/>
  <c r="G80" i="23" s="1"/>
  <c r="I80" i="23" s="1"/>
  <c r="F78" i="23"/>
  <c r="G78" i="23" s="1"/>
  <c r="I78" i="23" s="1"/>
  <c r="H84" i="23" l="1"/>
  <c r="H85" i="23" s="1"/>
  <c r="G83" i="23"/>
  <c r="I83" i="23" s="1"/>
  <c r="F83" i="23"/>
  <c r="F82" i="23" s="1"/>
  <c r="G82" i="23" s="1"/>
  <c r="I82" i="23" s="1"/>
  <c r="H86" i="23" l="1"/>
  <c r="H87" i="23" s="1"/>
  <c r="G85" i="23"/>
  <c r="I85" i="23" s="1"/>
  <c r="F85" i="23"/>
  <c r="H88" i="23" l="1"/>
  <c r="H89" i="23" s="1"/>
  <c r="G87" i="23"/>
  <c r="I87" i="23" s="1"/>
  <c r="F87" i="23"/>
  <c r="F86" i="23" s="1"/>
  <c r="G86" i="23" s="1"/>
  <c r="I86" i="23" s="1"/>
  <c r="F84" i="23"/>
  <c r="G84" i="23" s="1"/>
  <c r="I84" i="23" s="1"/>
  <c r="F89" i="23" l="1"/>
  <c r="F88" i="23" s="1"/>
  <c r="G88" i="23" s="1"/>
  <c r="I88" i="23" s="1"/>
  <c r="H90" i="23"/>
  <c r="H91" i="23" s="1"/>
  <c r="G89" i="23"/>
  <c r="I89" i="23" s="1"/>
  <c r="H92" i="23" l="1"/>
  <c r="H93" i="23" s="1"/>
  <c r="G91" i="23"/>
  <c r="I91" i="23" s="1"/>
  <c r="F91" i="23"/>
  <c r="F90" i="23" s="1"/>
  <c r="G90" i="23" s="1"/>
  <c r="I90" i="23" s="1"/>
  <c r="H94" i="23" l="1"/>
  <c r="H95" i="23" s="1"/>
  <c r="G93" i="23"/>
  <c r="I93" i="23" s="1"/>
  <c r="F93" i="23"/>
  <c r="F92" i="23" s="1"/>
  <c r="G92" i="23" s="1"/>
  <c r="I92" i="23" s="1"/>
  <c r="H96" i="23" l="1"/>
  <c r="H97" i="23" s="1"/>
  <c r="F95" i="23"/>
  <c r="G95" i="23"/>
  <c r="I95" i="23" s="1"/>
  <c r="F97" i="23" l="1"/>
  <c r="F96" i="23" s="1"/>
  <c r="G96" i="23" s="1"/>
  <c r="I96" i="23" s="1"/>
  <c r="H98" i="23"/>
  <c r="H99" i="23" s="1"/>
  <c r="G97" i="23"/>
  <c r="I97" i="23" s="1"/>
  <c r="F94" i="23"/>
  <c r="G94" i="23" s="1"/>
  <c r="I94" i="23" s="1"/>
  <c r="H100" i="23" l="1"/>
  <c r="H101" i="23" s="1"/>
  <c r="G99" i="23"/>
  <c r="I99" i="23" s="1"/>
  <c r="F99" i="23"/>
  <c r="F98" i="23" s="1"/>
  <c r="G98" i="23" s="1"/>
  <c r="I98" i="23" s="1"/>
  <c r="H102" i="23" l="1"/>
  <c r="H103" i="23" s="1"/>
  <c r="G101" i="23"/>
  <c r="I101" i="23" s="1"/>
  <c r="F101" i="23"/>
  <c r="F100" i="23" s="1"/>
  <c r="G100" i="23" s="1"/>
  <c r="I100" i="23" s="1"/>
  <c r="H104" i="23" l="1"/>
  <c r="H105" i="23" s="1"/>
  <c r="F103" i="23"/>
  <c r="G103" i="23"/>
  <c r="I103" i="23" s="1"/>
  <c r="F105" i="23" l="1"/>
  <c r="H106" i="23"/>
  <c r="H107" i="23" s="1"/>
  <c r="G105" i="23"/>
  <c r="I105" i="23" s="1"/>
  <c r="F102" i="23"/>
  <c r="G102" i="23" s="1"/>
  <c r="I102" i="23" s="1"/>
  <c r="H108" i="23" l="1"/>
  <c r="H109" i="23" s="1"/>
  <c r="G107" i="23"/>
  <c r="I107" i="23" s="1"/>
  <c r="F107" i="23"/>
  <c r="F106" i="23" s="1"/>
  <c r="G106" i="23" s="1"/>
  <c r="I106" i="23" s="1"/>
  <c r="F104" i="23"/>
  <c r="G104" i="23" s="1"/>
  <c r="I104" i="23" s="1"/>
  <c r="H110" i="23" l="1"/>
  <c r="H111" i="23" s="1"/>
  <c r="G109" i="23"/>
  <c r="I109" i="23" s="1"/>
  <c r="F109" i="23"/>
  <c r="F108" i="23" s="1"/>
  <c r="G108" i="23" s="1"/>
  <c r="I108" i="23" s="1"/>
  <c r="F111" i="23" l="1"/>
  <c r="H112" i="23"/>
  <c r="H113" i="23" s="1"/>
  <c r="G111" i="23"/>
  <c r="I111" i="23" s="1"/>
  <c r="F110" i="23" l="1"/>
  <c r="G110" i="23" s="1"/>
  <c r="I110" i="23" s="1"/>
  <c r="H114" i="23"/>
  <c r="H115" i="23" s="1"/>
  <c r="G113" i="23"/>
  <c r="I113" i="23" s="1"/>
  <c r="F113" i="23"/>
  <c r="F112" i="23" s="1"/>
  <c r="G112" i="23" s="1"/>
  <c r="I112" i="23" s="1"/>
  <c r="G115" i="23" l="1"/>
  <c r="F115" i="23"/>
  <c r="F114" i="23" s="1"/>
  <c r="G114" i="23" s="1"/>
  <c r="I114" i="23" s="1"/>
  <c r="I116" i="23" s="1"/>
  <c r="K9" i="1" l="1"/>
  <c r="G9" i="1" l="1"/>
  <c r="H9" i="1"/>
  <c r="I9" i="1"/>
  <c r="M9" i="1"/>
  <c r="N9" i="1"/>
  <c r="O9" i="1"/>
  <c r="Y9" i="1"/>
  <c r="BI9" i="1"/>
  <c r="BR9" i="1"/>
  <c r="BJ9" i="1"/>
  <c r="BQ9" i="1"/>
  <c r="BP9" i="1"/>
  <c r="BO9" i="1"/>
  <c r="BN9" i="1"/>
  <c r="BM9" i="1"/>
  <c r="BL9" i="1"/>
  <c r="BK9" i="1"/>
  <c r="Q9" i="1"/>
  <c r="BZ9" i="1"/>
  <c r="BY9" i="1"/>
  <c r="BX9" i="1"/>
  <c r="BW9" i="1"/>
  <c r="BV9" i="1"/>
  <c r="BU9" i="1"/>
  <c r="BT9" i="1"/>
  <c r="BS9" i="1"/>
  <c r="AZ9" i="1"/>
  <c r="AY9" i="1"/>
  <c r="AX9" i="1"/>
  <c r="AV9" i="1"/>
  <c r="AU9" i="1"/>
  <c r="AT9" i="1"/>
  <c r="AS9" i="1"/>
  <c r="AR9" i="1"/>
  <c r="AQ9" i="1"/>
  <c r="AP9" i="1"/>
  <c r="AO9" i="1"/>
  <c r="AN9" i="1"/>
  <c r="AM9" i="1"/>
  <c r="AL9" i="1"/>
  <c r="AK9" i="1"/>
  <c r="AJ9" i="1"/>
  <c r="AI9" i="1"/>
  <c r="AH9" i="1"/>
  <c r="AG9" i="1"/>
  <c r="AF9" i="1"/>
  <c r="AD9" i="1"/>
  <c r="AC9" i="1"/>
  <c r="AB9" i="1"/>
  <c r="AA9" i="1"/>
  <c r="Z9" i="1"/>
  <c r="W9" i="1"/>
  <c r="V9" i="1"/>
  <c r="BD9" i="1"/>
  <c r="BH9" i="1"/>
  <c r="BG9" i="1"/>
  <c r="BF9" i="1"/>
  <c r="BE9" i="1"/>
  <c r="BC9" i="1"/>
  <c r="BB9" i="1"/>
  <c r="BA9" i="1"/>
  <c r="X9" i="1" l="1"/>
  <c r="R9" i="1"/>
  <c r="P9" i="1"/>
  <c r="S9" i="1"/>
  <c r="T9" i="1"/>
  <c r="E47" i="4" l="1"/>
  <c r="H46" i="4"/>
  <c r="H37" i="4"/>
  <c r="E29" i="4"/>
  <c r="H28" i="4"/>
  <c r="E20" i="4"/>
  <c r="H19" i="4"/>
  <c r="H5" i="4" s="1"/>
  <c r="H2" i="4" s="1"/>
  <c r="E11" i="4"/>
  <c r="H10" i="4"/>
  <c r="G10" i="4"/>
  <c r="H6" i="4"/>
  <c r="G6" i="4"/>
  <c r="F6" i="4"/>
  <c r="E6" i="4"/>
  <c r="G5" i="4"/>
  <c r="G2" i="4" s="1"/>
  <c r="G3" i="4" s="1"/>
  <c r="F5" i="4"/>
  <c r="H4" i="4"/>
  <c r="G4" i="4"/>
  <c r="F4" i="4"/>
  <c r="E4" i="4"/>
  <c r="F2" i="4"/>
  <c r="F3" i="4" s="1"/>
  <c r="E5" i="4" l="1"/>
  <c r="E2" i="4" s="1"/>
  <c r="AW9" i="1" l="1"/>
  <c r="AE9" i="1"/>
  <c r="U9" i="1"/>
  <c r="L9" i="1" l="1"/>
  <c r="J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tc={B1411508-5F11-4861-8A30-26857EA72333}</author>
  </authors>
  <commentList>
    <comment ref="E2" authorId="0" shapeId="0" xr:uid="{B1411508-5F11-4861-8A30-26857EA72333}">
      <text>
        <t>[Threaded comment]
Your version of Excel allows you to read this threaded comment; however, any edits to it will get removed if the file is opened in a newer version of Excel. Learn more: https://go.microsoft.com/fwlink/?linkid=870924
Comment:
    Note rounding issue</t>
      </text>
    </comment>
  </commentList>
</comments>
</file>

<file path=xl/sharedStrings.xml><?xml version="1.0" encoding="utf-8"?>
<sst xmlns="http://schemas.openxmlformats.org/spreadsheetml/2006/main" count="664" uniqueCount="348">
  <si>
    <t>Press TAB to move to input areas. Press UP, DOWN, LEFT, or RIGHT ARROW in column A to read through the document.</t>
  </si>
  <si>
    <t xml:space="preserve">PUBLIC REVIEW DRAFT </t>
  </si>
  <si>
    <t>This document contains draft guidance for public review for Freestanding Pediatric Subacute (FS/PSA) in accordance with the Medi-Cal Long-Term Care Reimbursement Act (Welfare &amp; Institutions Code Section 14105) and the California Medicaid State Plan (Attachment 4.19-D). This information has been prepared for public review purposes only and should not be relied upon for any other purpose. Final CY 2026 rates may materially differ from this modeling based on changes on corrections to underlying data, changes necessary to obtain federal approval, and other changes deemed appropriate in DHCS's sole discretion.</t>
  </si>
  <si>
    <t>PUBLIC REVIEW DRAFT - SEE DISCLAIMER</t>
  </si>
  <si>
    <t>CY 2026 FS/PSA Ratesetting Data Sources &amp; Calculations</t>
  </si>
  <si>
    <t xml:space="preserve">Reimbursement rates for Freestanding Pediatric Subacute Facilities are updated annually using a reimbursement methodology that sets payment rates to the lesser of cost projected by the Department of Health Care Services (DHCS) or the class median rate, broken down by Ventilator and Non-Ventilator in accordance with California Medicaid State Plan (Attachment 4.19-D). </t>
  </si>
  <si>
    <t>Section 1. Facility Information</t>
  </si>
  <si>
    <t>Column</t>
  </si>
  <si>
    <t>Description</t>
  </si>
  <si>
    <t>A</t>
  </si>
  <si>
    <t>Health Care Access and Information (HCAI) ID</t>
  </si>
  <si>
    <t>B</t>
  </si>
  <si>
    <t>National Provider Identifier (NPI).</t>
  </si>
  <si>
    <t>C</t>
  </si>
  <si>
    <t>Facility Name</t>
  </si>
  <si>
    <t>D</t>
  </si>
  <si>
    <t>Fiscal Year Beginning.</t>
  </si>
  <si>
    <t>E</t>
  </si>
  <si>
    <t>Fiscal Year Ending</t>
  </si>
  <si>
    <t>F</t>
  </si>
  <si>
    <t>Fiscal Year End (FYE)</t>
  </si>
  <si>
    <t>G</t>
  </si>
  <si>
    <t xml:space="preserve"> CY 2026 Midpoint – Middle point of rate year</t>
  </si>
  <si>
    <t>H</t>
  </si>
  <si>
    <t>Months to Inflate - Months to update from midpoint of Audit/Cost report to midpoint of rate period</t>
  </si>
  <si>
    <t>I</t>
  </si>
  <si>
    <t xml:space="preserve">Total Audited Days </t>
  </si>
  <si>
    <t>J</t>
  </si>
  <si>
    <t>Medi-Cal FFS Days Subacute Care – Pediatric from Audit Report Schedule 1, Summary of Subacute Care – Pediatric Costs and Information, General Information, #17</t>
  </si>
  <si>
    <t>K</t>
  </si>
  <si>
    <t>Medi-Cal Managed Care Days Subacute Care – Pediatric from Audit Report Schedule 1, Summary of Subacute Care – Pediatric Costs and Information, General Information, #18</t>
  </si>
  <si>
    <t>L</t>
  </si>
  <si>
    <t>Total Subacute Care - Pediatric Facility Cost
(Sum of Labor Cost column M, Non-Labor Cost column Q, Capital Cost (Not Inflated) column T &amp; Property Tax column U)</t>
  </si>
  <si>
    <t>Section 2. Labor Cost</t>
  </si>
  <si>
    <t>M</t>
  </si>
  <si>
    <t>Sum of Labor Cost which consists of the items below from Audit Report: 
Routine Direct Care Labor (Schedule 2, line 126, “Total” column), Routine Indirect Care Labor (Schedule 3, line 126, “Total” column), Physical Therapy Direct Care Labor (Schedule 2, line 080, “Total” column), Physical Therapy Indirect Care Labor (Schedule 3, line 080, “Total” column), Respiratory Therapy Direct Care Labor (Schedule 2, line 081, “Total” column), Respiratory Therapy Indirect Care Labor (Schedule 3, line 081, “Total” column), Occupational Therapy Direct Care Labor (Schedule 2, line 082, “Total” column), Occupational Therapy Indirect Care Labor (Schedule 3, line 082, “Total” column), Speech Therapy Direct Care Labor (Schedule 2, line 083, “Total” column), Speech Therapy Indirect Care Labor (Schedule 3, line 083, “Total” column)</t>
  </si>
  <si>
    <t>N</t>
  </si>
  <si>
    <t>Labor Inflation Factor from DOF Economic Forecast for Labor.</t>
  </si>
  <si>
    <t>O</t>
  </si>
  <si>
    <r>
      <t>“</t>
    </r>
    <r>
      <rPr>
        <sz val="12"/>
        <rFont val="Segoe UI"/>
        <family val="2"/>
      </rPr>
      <t>Labor Cost (Inflated)” multiplies Labor Cost column M by Labor Inflation column N</t>
    </r>
  </si>
  <si>
    <t>P</t>
  </si>
  <si>
    <t>SB 616 Adjustment multiplies Labor Cost Inflated by .0076, Effective 1/1/2024</t>
  </si>
  <si>
    <t>Section 3. Non-Labor Cost</t>
  </si>
  <si>
    <t>Q</t>
  </si>
  <si>
    <t>Sum of Non-Labor Cost which consists of the items below from Audit Report: 
Routine Other – Nonlabor (Schedule 4, line 126, “Total” column), Routine Allocation of Administration and Other Direct Pass Through Costs (Schedule 6, line 126, “Admin”), Physical Therapy Other – Nonlabor (Schedule 4, line 080, “Total” column), Physical Therapy Allocation of Administration and Other Direct Pass Through Costs (Schedule 6, line 080, “Admin”), Physical Therapy Allocation of Administration and Other Direct Pass Through Costs (Schedule 6, line 080 “DPH Licensing Fees”), Respiratory Therapy Other – Nonlabor (Schedule 4, line 081, “Total” column), Respiratory Therapy Allocation of Administration and Other Direct Pass Through Costs (Schedule 6, line 081, “Admin”), Occupational Therapy Other – Nonlabor (Schedule 4, line 082, “Total” column), Speech Therapy Other – Nonlabor (Schedule 4, line 083, “Total” column), Speech Therapy Allocation of Administration and Other Direct Pass Through Costs (Schedule 6, line 083, “Admin”), Routine Allocation of Administration and Other Direct Pass Through Costs (Schedule 6, line 126 “DPH Licensing Fees”), Physical Therapy Allocation of Administration and Other Direct Pass Through Costs (Schedule 6, line 080 “Professional Liability Ins.”), Physical Therapy Allocation of Administration and Other Direct Pass Through Costs (Schedule 6, line 080 “Caregiver Training”), Respiratory Therapy Allocation of Administration and Other Direct Pass Through Costs (Schedule 6, line 081, “DPH Licensing Fees”), Respiratory Therapy Allocation of Administration and Other Direct Pass Through Costs (Schedule 6, line 081, “Professional Liability Ins."), Occupational Therapy Allocation of Administration and Other Direct Pass Through Costs (Schedule 6, line 082, “Admin”), Occupational Therapy Allocation of Administration and Other Direct Pass Through Costs (Schedule 6, line 082, “DPH Licensing Fees”), Occupational Therapy Allocation of Administration and Other Direct Pass Through Costs (Schedule 6, line 082, “Professional Liability Ins.”), Speech Therapy Allocation of Administration and Other Direct Pass Through Costs (Schedule 6, line 083 “DPH Licensing Fees”), Speech Therapy Allocation of Administration and Other Direct Pass Through Costs (Schedule 6, line 083 “Professional Liability Ins.”)</t>
  </si>
  <si>
    <t>R</t>
  </si>
  <si>
    <t xml:space="preserve">Cost Inflation factor based on California Consumer Price Index (CCPI) </t>
  </si>
  <si>
    <t>S</t>
  </si>
  <si>
    <t>“Non-Labor Cost (Inflated)” multiplies Non-Labor Cost column Q by CCPI Inflation column R</t>
  </si>
  <si>
    <t>Section 4. Capital Cost</t>
  </si>
  <si>
    <t>T</t>
  </si>
  <si>
    <t>Sum of Capital Cost (Not Inflated) which consists of the items below from Audit Report: 
Routine Allocation of Capital Costs (Schedule 5, line 126, “Capital Related”), Physical Therapy Capital Cost (Schedule 5, line 080, “Capital Related”), Respiratory Therapy Capital Cost (Schedule 5, line 081, “Capital Related”), Occupational Therapy Capital Cost (Schedule 5, line 082, “Capital Related”), Speech Therapy Capital Cost (Schedule 5, line 083, “Capital Related”), Patient Supplies (Schedule 5, line 75, “Cost of Capital Related"), Laboratory (Schedule 5, line 90, “Cost of Capital Related"), Other Ancillary Services (Schedule 5, line 100, “Cost of Capital Related")</t>
  </si>
  <si>
    <t>Section 5. Property Tax</t>
  </si>
  <si>
    <t>U</t>
  </si>
  <si>
    <t xml:space="preserve">Sum of Property Tax which consists of the items below from Audit Report: 
Physical Therapy Property Tax (Schedule 5, line 080, “Property Tax” columns), Property Tax (Schedule 5, line 081, “Property Tax” columns,) Occupational Therapy Capital Cost (Schedule 5, line 082  “Property Tax” columns), Speech Therapy Capital Cost (Schedule 5, line 083 “Property Tax” columns), Patient Supplies (Schedule 5, Line 75, "Property Taxes”), Laboratory (Schedule 5, Line 90, "Property Taxes”), Other Ancillary Services (Schedule 5, Line 100, "Property Taxes”), Routine Allocation of Capital Costs (Schedule 5, line 126 "Property Tax") </t>
  </si>
  <si>
    <t>V</t>
  </si>
  <si>
    <t xml:space="preserve">Property Tax Inflated (Annual 2%) </t>
  </si>
  <si>
    <t>Section 6. Projected Subacute Care – Pediatric Facility Cost</t>
  </si>
  <si>
    <t>W</t>
  </si>
  <si>
    <t>Sum of Labor Cost (Inflated) column O, Non-Labor Cost (Inflated) column S, Capital Cost (Not Inflated) column T &amp; Property Tax (Inflated) column V</t>
  </si>
  <si>
    <t>Section 7. Calculated Cost Per Day</t>
  </si>
  <si>
    <t>X</t>
  </si>
  <si>
    <t>Projected Subacute Care - Pediatric Facility Cost column W divided by Total Audited Days column I.</t>
  </si>
  <si>
    <t>Section 8. Ventilator</t>
  </si>
  <si>
    <t>Y</t>
  </si>
  <si>
    <t>Ventilator Equipment Per Diem</t>
  </si>
  <si>
    <t>Section 9. SB 616 Add-On (Effective 1/1/2024)</t>
  </si>
  <si>
    <t>Z</t>
  </si>
  <si>
    <t>SB 616 Adjustment column P divided by Total Days column I</t>
  </si>
  <si>
    <t>Section 10. Non-Ventilator Per Diem</t>
  </si>
  <si>
    <t>AA</t>
  </si>
  <si>
    <t>Sum of Cost Per Day column X, Min. Wage Add-On column Y, and SB 616 Add-On column AA</t>
  </si>
  <si>
    <t>Section 11. Ventilator Per Diem</t>
  </si>
  <si>
    <t>AB</t>
  </si>
  <si>
    <t>Sum of Cost Per Day column X, Min. Wage Add-On column Y, Ventilator Equipment Per Diem column Z and SB 616 Add-On column AA</t>
  </si>
  <si>
    <t>CY 2026 FREESTANDING PEDIATRIC SUBACUTE FACILITY RATES</t>
  </si>
  <si>
    <t>EFFECTIVE JANUARY 1, 2026 THROUGH DECEMBER 31, 2026</t>
  </si>
  <si>
    <t>FS-PSA</t>
  </si>
  <si>
    <t>Value Code</t>
  </si>
  <si>
    <t>Value Code Amount</t>
  </si>
  <si>
    <t>Revenue Code</t>
  </si>
  <si>
    <t xml:space="preserve">Projected Cost  Rate </t>
  </si>
  <si>
    <t>Class Median Rate</t>
  </si>
  <si>
    <t>Lesser of Projected Cost Rate or Class Median Rate</t>
  </si>
  <si>
    <t>Current Hold Harmless Rate (CY 2025)</t>
  </si>
  <si>
    <t>Final Per Diem Rate</t>
  </si>
  <si>
    <t>Vent</t>
  </si>
  <si>
    <t>0190</t>
  </si>
  <si>
    <t>Non-Vent</t>
  </si>
  <si>
    <t>Bed Hold/Leave of Absence Rates</t>
  </si>
  <si>
    <t>FS-PSA Rates</t>
  </si>
  <si>
    <t xml:space="preserve">Value Code Amount </t>
  </si>
  <si>
    <t>Final CY 2025 Per Diem Rate less Bedhold Amount ($9.77)</t>
  </si>
  <si>
    <t>Final CY 2026 Per Diem Rate less Bedhold Amount ($9.95)</t>
  </si>
  <si>
    <t>% Change 
CY 25 v CY 26</t>
  </si>
  <si>
    <t>Vent Rate</t>
  </si>
  <si>
    <t>0185</t>
  </si>
  <si>
    <t>Non-Vent Rate</t>
  </si>
  <si>
    <t>0180</t>
  </si>
  <si>
    <t>Supplemental Rehab Therapy Services and Ventilator Weaning Services</t>
  </si>
  <si>
    <t>CY 2025 Rate</t>
  </si>
  <si>
    <t>CY 2026 Rate</t>
  </si>
  <si>
    <t xml:space="preserve">Rehab Therapy </t>
  </si>
  <si>
    <t>0199</t>
  </si>
  <si>
    <t xml:space="preserve">Vent Weaning </t>
  </si>
  <si>
    <t>Midpoint</t>
  </si>
  <si>
    <t>Months_to_Update</t>
  </si>
  <si>
    <t>CCPI</t>
  </si>
  <si>
    <t>Percent_Change</t>
  </si>
  <si>
    <t>Inflation_Update</t>
  </si>
  <si>
    <t>Data retrieved from:</t>
  </si>
  <si>
    <t xml:space="preserve">http://www.dof.ca.gov/Forecasting/Economics/Indicators/Inflation/ </t>
  </si>
  <si>
    <t>On 08/04/2022</t>
  </si>
  <si>
    <t>CY 2026 (January 1 - December 31, 2026) Freestanding Pediatric Subacute Facility Rates</t>
  </si>
  <si>
    <t>Non-Ventilator Per Diem Class Median</t>
  </si>
  <si>
    <t>Ventilator Per Diem Class Median</t>
  </si>
  <si>
    <t>Labor Cost</t>
  </si>
  <si>
    <t>Non-Labor Costs</t>
  </si>
  <si>
    <t xml:space="preserve">Capital Costs
 </t>
  </si>
  <si>
    <t xml:space="preserve">Property Tax
 </t>
  </si>
  <si>
    <t>HCAI</t>
  </si>
  <si>
    <t xml:space="preserve"> NPI</t>
  </si>
  <si>
    <t>Fiscal Year Beginning</t>
  </si>
  <si>
    <t>CY 2026 Midpoint</t>
  </si>
  <si>
    <t>Months to Inflate</t>
  </si>
  <si>
    <t>Total Audited Days</t>
  </si>
  <si>
    <t>Medi-Cal FFS Days</t>
  </si>
  <si>
    <t>Medi-Cal Managed Care Days</t>
  </si>
  <si>
    <t xml:space="preserve">Total Subacute Care - Pediatric Facility Cost </t>
  </si>
  <si>
    <t xml:space="preserve">Labor Costs </t>
  </si>
  <si>
    <t>Labor Inflation</t>
  </si>
  <si>
    <t>Labor Cost Inflated</t>
  </si>
  <si>
    <t>SB 616 Adjustment          (Addtl 16 hours per 2,080 hours in 12 month period)</t>
  </si>
  <si>
    <t>CCPI Inflation</t>
  </si>
  <si>
    <t>Non-Labor Inflated</t>
  </si>
  <si>
    <t>Capital Cost
 (Not Inflated)</t>
  </si>
  <si>
    <t>Property Tax Inflated (Annual 2%)</t>
  </si>
  <si>
    <t>Projected Subacute Care - Pediatric Facility Cost</t>
  </si>
  <si>
    <t>Cost Per Day</t>
  </si>
  <si>
    <t xml:space="preserve"> SB 616 Adjustment Per Day </t>
  </si>
  <si>
    <t>Non Ventilator Per Diem</t>
  </si>
  <si>
    <t>Ventilator Per Diem</t>
  </si>
  <si>
    <t>L = M+Q+T+U</t>
  </si>
  <si>
    <t>O = M*N</t>
  </si>
  <si>
    <t>P = O*(16/2080)</t>
  </si>
  <si>
    <t>S = Q*R</t>
  </si>
  <si>
    <t>V=(U*(1+((2/12)*H))/100)</t>
  </si>
  <si>
    <t>W = O+S+T+V</t>
  </si>
  <si>
    <t>X = (W/I)</t>
  </si>
  <si>
    <t>Z = P/I</t>
  </si>
  <si>
    <t>AA = X+Z</t>
  </si>
  <si>
    <t>AB = X+Y+Z</t>
  </si>
  <si>
    <t>COMMUNITY CONVALESCENT CENTER OF SAN BERNARDINO</t>
  </si>
  <si>
    <t>CHILDREN'S RECOVERY CENTER 2 (SARATOGA)</t>
  </si>
  <si>
    <t>TOTALLY KIDS SPECIALITY/SUN VALLEY</t>
  </si>
  <si>
    <t xml:space="preserve">ALL SAINTS HEALTHCARE </t>
  </si>
  <si>
    <t>Projected Cost Rate</t>
  </si>
  <si>
    <t>Other Cost</t>
  </si>
  <si>
    <t>Fixed Cost (Not inflated)</t>
  </si>
  <si>
    <t>Prior Year Labor Rate</t>
  </si>
  <si>
    <t>Service Coordination</t>
  </si>
  <si>
    <t>Developmental Services</t>
  </si>
  <si>
    <t>Therapy</t>
  </si>
  <si>
    <t xml:space="preserve">CY 2026 Labor study </t>
  </si>
  <si>
    <t>SB 616 Adjustment (Addtl 16 hours per 2,080 hours in 12 month period)</t>
  </si>
  <si>
    <t>Prior Year Other Cost</t>
  </si>
  <si>
    <t>Other Therapy</t>
  </si>
  <si>
    <t>CY 2026 CCPI</t>
  </si>
  <si>
    <t>Other Cost Inflated</t>
  </si>
  <si>
    <t>Fixed Cost</t>
  </si>
  <si>
    <t>Prior Year Respiratory Therapy</t>
  </si>
  <si>
    <t>Respiratory Therapy (Inflated by Labor Factor)</t>
  </si>
  <si>
    <t xml:space="preserve">Prior Year Ventilator Equipment </t>
  </si>
  <si>
    <t>Ventilator Equipment (Inflated by CCPI)</t>
  </si>
  <si>
    <t>Ventilator Rate</t>
  </si>
  <si>
    <t>Non-Vent Per Diem</t>
  </si>
  <si>
    <t>Vent Per Diem</t>
  </si>
  <si>
    <t>H = (B+C+D+E)*G</t>
  </si>
  <si>
    <t>I = H*(16/2080)</t>
  </si>
  <si>
    <t>N = (J+K)*M</t>
  </si>
  <si>
    <t>Q = P*G</t>
  </si>
  <si>
    <t>S = R*M</t>
  </si>
  <si>
    <t>T = S+Q</t>
  </si>
  <si>
    <t>U = (H+I+N+O)</t>
  </si>
  <si>
    <t>V = U+T</t>
  </si>
  <si>
    <t>CY 2026 Labor Study</t>
  </si>
  <si>
    <t>CY 2025 FS-PSA Rates - TECHNICAL REVIEW DRAFT - SEE DISCLAIMER</t>
  </si>
  <si>
    <t>CY 2025 (January 1 - December 31, 2025) Freestanding Pediatric Subacute Facility Rates</t>
  </si>
  <si>
    <t xml:space="preserve">CY 2025 Labor study </t>
  </si>
  <si>
    <t>CY 2024 CCPI</t>
  </si>
  <si>
    <t>Min Wage Add-On</t>
  </si>
  <si>
    <t>V = (H+I+N+O+U)</t>
  </si>
  <si>
    <t>W = V+T</t>
  </si>
  <si>
    <t>CY 2024 Rate</t>
  </si>
  <si>
    <t>CY 2025 Labor Study</t>
  </si>
  <si>
    <t>INTERNAL TECHNICAL REVIEW DRAFT - SEE DISCLAIMER</t>
  </si>
  <si>
    <t>Routine Costs</t>
  </si>
  <si>
    <t>Ancillary Costs</t>
  </si>
  <si>
    <t xml:space="preserve">Routine Direct Care Labor </t>
  </si>
  <si>
    <t>Routine Indirect Care Labor</t>
  </si>
  <si>
    <t>Routine Other - Nonlabor</t>
  </si>
  <si>
    <t>Routine Allocation of Capital Costs</t>
  </si>
  <si>
    <t>Routine Allocation of Administration and Other Direct Pass Through Costs</t>
  </si>
  <si>
    <t>Physical Therapy Direct Care Labor</t>
  </si>
  <si>
    <t>Physical Therapy Indirect Care Labor</t>
  </si>
  <si>
    <t>Physical Therapy Other - Nonlabor</t>
  </si>
  <si>
    <t>Physical Therapy Capital Cost</t>
  </si>
  <si>
    <t>Physical Therapy Property Tax</t>
  </si>
  <si>
    <t>Physical Therapy Allocation of Administration and Other Direct Pass Through Costs</t>
  </si>
  <si>
    <t>Respiratory Therapy Direct Care Labor</t>
  </si>
  <si>
    <t>Respiratory Therapy Indirect Care Labor</t>
  </si>
  <si>
    <t>Respiratory Therapy Other - Nonlabor</t>
  </si>
  <si>
    <t>Respiratory Therapy Capital Cost</t>
  </si>
  <si>
    <t>Property Tax</t>
  </si>
  <si>
    <t>Respiratory Therapy Allocation of Administration and Other Direct Pass Through Costs</t>
  </si>
  <si>
    <t>Occupational Therapy Direct Care Labor</t>
  </si>
  <si>
    <t>Occupational Therapy Indirect Care Labor</t>
  </si>
  <si>
    <t>Occupational Therapy Other - Nonlabor</t>
  </si>
  <si>
    <t>Occupational Therapy Capital Cost</t>
  </si>
  <si>
    <t>Occupational Therapy Allocation of Administration and Other Direct Pass Through Costs</t>
  </si>
  <si>
    <t>Speech Therapy Direct Care Labor</t>
  </si>
  <si>
    <t>Speech Therapy Indirect Care Labor</t>
  </si>
  <si>
    <t>Speech Therapy Other - Nonlabor</t>
  </si>
  <si>
    <t>Speech Therapy Capital Cost</t>
  </si>
  <si>
    <t>Speech Therapy Allocation of Administration and Other Direct Pass Through Costs</t>
  </si>
  <si>
    <t>Patient Supplies</t>
  </si>
  <si>
    <t>Laboratory</t>
  </si>
  <si>
    <t>Other Ancillary Services</t>
  </si>
  <si>
    <t>FACILITY</t>
  </si>
  <si>
    <t>Audit Report 
Period Begin</t>
  </si>
  <si>
    <t>Audit Report 
Period End</t>
  </si>
  <si>
    <t>Total Audited Days Ped Subacute Care Schedule 1, Line 5</t>
  </si>
  <si>
    <t>Schedule 2, line 126, “Total” column</t>
  </si>
  <si>
    <t>Schedule 3, line 126, “Total” column</t>
  </si>
  <si>
    <t>Schedule 4, line 126, “Total” column</t>
  </si>
  <si>
    <t xml:space="preserve">Schedule 5, line 126, “Capital Related” </t>
  </si>
  <si>
    <t>Schedule 5, line 126 "Property Tax"</t>
  </si>
  <si>
    <t>Schedule 6, line 126, “Admin”</t>
  </si>
  <si>
    <t>Schedule 6, line 126 “DPH Licensing Fees”</t>
  </si>
  <si>
    <t>Schedule 6, line 126 “Professional Liability Ins.”</t>
  </si>
  <si>
    <t>Schedule 6, line 126 “Quality Assur Fees”</t>
  </si>
  <si>
    <t>Schedule 2, line 080, “Total” column</t>
  </si>
  <si>
    <t>Schedule 3, line 080, “Total” column</t>
  </si>
  <si>
    <t>Schedule 4, line 080, “Total” column</t>
  </si>
  <si>
    <t xml:space="preserve">Schedule 5, line 080, “Capital Related” </t>
  </si>
  <si>
    <t>Schedule 5, line 080, “Property Tax” columns</t>
  </si>
  <si>
    <t>Schedule 6, line 080, “Admin”</t>
  </si>
  <si>
    <t>Schedule 6, line 080 “DPH Licensing Fees”</t>
  </si>
  <si>
    <t>Schedule 6, line 080 “Professional Liability Ins.”</t>
  </si>
  <si>
    <t>Schedule 6, line 080 “Quality Assur Fees”</t>
  </si>
  <si>
    <t>Schedule 6, line 080 “Caregiver Training”</t>
  </si>
  <si>
    <t>Schedule 2, line 081, “Total” column</t>
  </si>
  <si>
    <t>Schedule 3, line 081, “Total” column</t>
  </si>
  <si>
    <t>Schedule 4, line 081, “Total” column</t>
  </si>
  <si>
    <t xml:space="preserve">Schedule 5, line 081, “Capital Related” </t>
  </si>
  <si>
    <t>Schedule 5, line 081,  “Property Tax” columns</t>
  </si>
  <si>
    <t>Schedule 6, line 081, “Admin”</t>
  </si>
  <si>
    <t>Schedule 6, line 081, “DPH Licensing Fees”</t>
  </si>
  <si>
    <t>Schedule 6, line 081, “Professional Liability Ins.”</t>
  </si>
  <si>
    <t>Schedule 6, line 081, “Quality Assur Fees”</t>
  </si>
  <si>
    <t>Schedule 2, line 082, “Total” column</t>
  </si>
  <si>
    <t>Schedule 3, line 082, “Total” column</t>
  </si>
  <si>
    <t>Schedule 4, line 082, “Total” column</t>
  </si>
  <si>
    <t xml:space="preserve">Schedule 5, line 082, “Capital Related” </t>
  </si>
  <si>
    <t>Schedule 5, line 082“Property Tax” columns</t>
  </si>
  <si>
    <t>Schedule 6, line 082, “Admin”</t>
  </si>
  <si>
    <t>Schedule 6, line 082, “DPH Licensing Fees”</t>
  </si>
  <si>
    <t>Schedule 6, line 082, “Professional Liability Ins.”</t>
  </si>
  <si>
    <t>Schedule 6, line 082, “Quality Assur Fees”</t>
  </si>
  <si>
    <t>Schedule 2, line 083, “Total” column</t>
  </si>
  <si>
    <t>Schedule 3, line 083, “Total” column</t>
  </si>
  <si>
    <t>Schedule 4, line 083, “Total” column</t>
  </si>
  <si>
    <t xml:space="preserve">Schedule 5, line 083, “Capital Related” </t>
  </si>
  <si>
    <t>Schedule 5, line 083 “Property Tax” columns</t>
  </si>
  <si>
    <t>Schedule 6, line 083, “Admin”</t>
  </si>
  <si>
    <t>Schedule 6, line 083 “DPH Licensing Fees”</t>
  </si>
  <si>
    <t>Schedule 6, line 083 
“Professional Liability Ins.”</t>
  </si>
  <si>
    <t>Schedule 6, line 083
“Quality Assur Fees”</t>
  </si>
  <si>
    <t>Cost of indirect care 
(Sch 3, Ln 75)</t>
  </si>
  <si>
    <t>cost of direct and
 indirect nonlabor (Sch 4, Ln 75)</t>
  </si>
  <si>
    <t>cost of capital
 related (sch 5, ln75)</t>
  </si>
  <si>
    <t>Property Taxes
 (Sch 5, Ln 75</t>
  </si>
  <si>
    <t>CDPH Licensing Fees 
(Sch6, Ln 75)</t>
  </si>
  <si>
    <t>Professional Liability
 Insurance (Sch 6, Ln 75)</t>
  </si>
  <si>
    <t>Quality Assurance Fees 
(Sch 6, Ln 75)</t>
  </si>
  <si>
    <t>Cost of Administration
 (Sch 6, Ln 75)</t>
  </si>
  <si>
    <t>Direct Care-Labor 
(Sch 2, Ln90)</t>
  </si>
  <si>
    <t>Cost of Indirect Care-Labor
 (Sch 3, Ln90)</t>
  </si>
  <si>
    <t>Cost of Direct and Indirect Nonlab]or
 (Sch 4, Ln90)</t>
  </si>
  <si>
    <t>Cost of Capital Related
 (Sch 5 Ln, Ln90)</t>
  </si>
  <si>
    <t>Property Taxes
 (Sch5, Ln90)</t>
  </si>
  <si>
    <t>CDPH Licensing Fees
 (Sch 6, Ln90)</t>
  </si>
  <si>
    <t>Professional Liability Insurance 
(Sch 6, Ln90)</t>
  </si>
  <si>
    <t>Quality assurance Fees 
(Sch 6, Ln90)</t>
  </si>
  <si>
    <t>Cost of Administration
 (Sch 6, Ln90)</t>
  </si>
  <si>
    <t>Direct Care-Labor 
(Sch 2, Ln 100)</t>
  </si>
  <si>
    <t>Cost of Indirect Care-Labor
 (Sch 3, Ln 100)</t>
  </si>
  <si>
    <t>Cost of Direct and Indirect Nonlabor
 (Sch 4, Ln 100)</t>
  </si>
  <si>
    <t>Cost of Capital Related
 (Sch 5 Ln, Ln 100)</t>
  </si>
  <si>
    <t>Property Taxes
 (Sch5, Ln 100)</t>
  </si>
  <si>
    <t>CDPH Licensing Fees
 (Sch 6, Ln 100)</t>
  </si>
  <si>
    <t>Professional Liability Insurance
(Sch 6, Ln 100)</t>
  </si>
  <si>
    <t>Quality assurance Fees 
(Sch 6, Ln 100)</t>
  </si>
  <si>
    <t>Cost of Administration
 (Sch 6, Ln 100)</t>
  </si>
  <si>
    <t>TOTALS</t>
  </si>
  <si>
    <t>TABLE 4</t>
  </si>
  <si>
    <t xml:space="preserve"> </t>
  </si>
  <si>
    <t xml:space="preserve">Study Date: </t>
  </si>
  <si>
    <t>Labor Update Applicable Rate Year:</t>
  </si>
  <si>
    <t>Rate Year</t>
  </si>
  <si>
    <t>OSHPD Year</t>
  </si>
  <si>
    <t>Study No.</t>
  </si>
  <si>
    <t>To</t>
  </si>
  <si>
    <t>Mid Point Year</t>
  </si>
  <si>
    <t>Mid Point Month</t>
  </si>
  <si>
    <t>Mid Point Date</t>
  </si>
  <si>
    <t>Cost Report Mid Point Date</t>
  </si>
  <si>
    <t>Bi Weekly Average Cost Per Patient Day</t>
  </si>
  <si>
    <t>Months of Update                                  (Use in Rate Study)</t>
  </si>
  <si>
    <t>Annualized Increase</t>
  </si>
  <si>
    <t>7/31/18 to 1/30/23 Average</t>
  </si>
  <si>
    <t>Labor Study - CY 2026</t>
  </si>
  <si>
    <t>Months to Update- CY</t>
  </si>
  <si>
    <t>Inflation Factor-CY</t>
  </si>
  <si>
    <t>CCPI - CY 2026</t>
  </si>
  <si>
    <t>CY 2025 FREESTANDING PEDIATRIC SUBACUTE FACILITY RATES</t>
  </si>
  <si>
    <t>EFFECTIVE JANUARY 1, 2025 THROUGH DECEMBER 31, 2025</t>
  </si>
  <si>
    <t xml:space="preserve">Hold Harmless Rate </t>
  </si>
  <si>
    <r>
      <t xml:space="preserve">FS-PSA </t>
    </r>
    <r>
      <rPr>
        <b/>
        <sz val="11"/>
        <rFont val="Segoe UI"/>
        <family val="2"/>
      </rPr>
      <t>Rates</t>
    </r>
  </si>
  <si>
    <t>Final Per Diem Rate less Bedhold Amount ($9.77)</t>
  </si>
  <si>
    <t>ALL SAINTS HEALTHCARE (RY 2022 AUDIT REPORT DATA)</t>
  </si>
  <si>
    <t>Total Subacute Care - Pediatric Facility Cost (Lines 1, 2, &amp; 3)</t>
  </si>
  <si>
    <t>Labor Costs For Inflation Application</t>
  </si>
  <si>
    <t>Nonlabor For Inflation Application
 Costs</t>
  </si>
  <si>
    <t>QAF Fees (Disregarded for Cost Based Rate Setting)</t>
  </si>
  <si>
    <t>Schedule 5, line 126, “Capital Related” and “Property Tax” columns</t>
  </si>
  <si>
    <t>Schedule 6, line 126 “Caregiver Training”</t>
  </si>
  <si>
    <t>Schedule 5, line 080, “Capital Related” and “Property Tax” columns</t>
  </si>
  <si>
    <t>Schedule 5, line 081, “Capital Related” and “Property Tax” columns</t>
  </si>
  <si>
    <t>Schedule 6, line 081, “Admin”, “DPH Licensing Fees”, “Professional Liability Ins.”, “Quality Assur Fees”, and “Caregiver Training” columns</t>
  </si>
  <si>
    <t xml:space="preserve"> “DPH Licensing Fees”</t>
  </si>
  <si>
    <t>“Professional Liability Ins.”</t>
  </si>
  <si>
    <t>“Quality Assur Fees”</t>
  </si>
  <si>
    <t xml:space="preserve">“Caregiver Training” </t>
  </si>
  <si>
    <t>Schedule 5, line 082, “Capital Related” and “Property Tax” columns</t>
  </si>
  <si>
    <t>“DPH Licensing Fees”</t>
  </si>
  <si>
    <t>Schedule 5, line 083, “Capital Related” and “Property Tax” columns</t>
  </si>
  <si>
    <t>Schedule 6, line 083
“Caregiver Training”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</si>
</sst>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_);[Red]\(&quot;$&quot;#,##0\)"/>
    <numFmt numFmtId="44" formatCode="_(&quot;$&quot;* #,##0.00_);_(&quot;$&quot;* \(#,##0.00\);_(&quot;$&quot;* &quot;-&quot;??_);_(@_)"/>
    <numFmt numFmtId="43" formatCode="_(* #,##0.00_);_(* \(#,##0.00\);_(* &quot;-&quot;??_);_(@_)"/>
    <numFmt numFmtId="164" formatCode="&quot;$&quot;#,##0"/>
    <numFmt numFmtId="165" formatCode="&quot;$&quot;#,##0.00"/>
    <numFmt numFmtId="166" formatCode="_(* #,##0_);_(* \(#,##0\);_(* &quot;-&quot;??_);_(@_)"/>
    <numFmt numFmtId="167" formatCode="yyyymmdd"/>
    <numFmt numFmtId="168" formatCode="0.000"/>
    <numFmt numFmtId="169" formatCode="0.0000000"/>
    <numFmt numFmtId="170" formatCode="0.0"/>
    <numFmt numFmtId="171" formatCode="m/d/yy"/>
    <numFmt numFmtId="172" formatCode="mm/dd/yy"/>
    <numFmt numFmtId="173" formatCode="0.000000"/>
    <numFmt numFmtId="174" formatCode="_(&quot;$&quot;* #,##0_);_(&quot;$&quot;* \(#,##0\);_(&quot;$&quot;* &quot;-&quot;??_);_(@_)"/>
    <numFmt numFmtId="175" formatCode="_(* #,##0.00000_);_(* \(#,##0.00000\);_(* &quot;-&quot;??_);_(@_)"/>
    <numFmt numFmtId="176" formatCode="0.00000"/>
    <numFmt numFmtId="177" formatCode="0.0%"/>
  </numFmts>
  <fonts count="35">
    <font>
      <sz val="11"/>
      <color theme="1"/>
      <name val="Calibri"/>
      <family val="2"/>
      <scheme val="minor"/>
    </font>
    <font>
      <sz val="12"/>
      <color theme="1"/>
      <name val="Arial"/>
      <family val="2"/>
    </font>
    <font>
      <sz val="12"/>
      <color theme="1"/>
      <name val="Calibri"/>
      <family val="2"/>
      <scheme val="minor"/>
    </font>
    <font>
      <sz val="11"/>
      <color theme="1"/>
      <name val="Calibri"/>
      <family val="2"/>
    </font>
    <font>
      <sz val="11"/>
      <color theme="1"/>
      <name val="Calibri"/>
      <family val="2"/>
      <scheme val="minor"/>
    </font>
    <font>
      <sz val="12"/>
      <name val="Arial"/>
      <family val="2"/>
    </font>
    <font>
      <sz val="10"/>
      <name val="Arial"/>
      <family val="2"/>
    </font>
    <font>
      <b/>
      <sz val="12"/>
      <color theme="0"/>
      <name val="Times New Roman"/>
      <family val="1"/>
    </font>
    <font>
      <sz val="12"/>
      <name val="Times New Roman"/>
      <family val="1"/>
    </font>
    <font>
      <b/>
      <sz val="12"/>
      <name val="Times New Roman"/>
      <family val="1"/>
    </font>
    <font>
      <sz val="10"/>
      <name val="Arial"/>
      <family val="2"/>
    </font>
    <font>
      <sz val="12"/>
      <name val="Arial MT"/>
    </font>
    <font>
      <b/>
      <sz val="10"/>
      <name val="Arial"/>
      <family val="2"/>
    </font>
    <font>
      <b/>
      <sz val="12"/>
      <name val="Arial"/>
      <family val="2"/>
    </font>
    <font>
      <sz val="10"/>
      <color indexed="8"/>
      <name val="Arial"/>
      <family val="2"/>
    </font>
    <font>
      <b/>
      <sz val="10"/>
      <color indexed="8"/>
      <name val="Arial"/>
      <family val="2"/>
    </font>
    <font>
      <sz val="12"/>
      <name val="Univers"/>
      <family val="2"/>
    </font>
    <font>
      <b/>
      <sz val="11"/>
      <color theme="1"/>
      <name val="Segoe UI"/>
      <family val="2"/>
    </font>
    <font>
      <sz val="11"/>
      <color theme="1"/>
      <name val="Segoe UI"/>
      <family val="2"/>
    </font>
    <font>
      <b/>
      <sz val="12"/>
      <color theme="1"/>
      <name val="Segoe UI"/>
      <family val="2"/>
    </font>
    <font>
      <sz val="12"/>
      <color theme="1"/>
      <name val="Segoe UI"/>
      <family val="2"/>
    </font>
    <font>
      <b/>
      <sz val="11"/>
      <color rgb="FFFF0000"/>
      <name val="Segoe UI"/>
      <family val="2"/>
    </font>
    <font>
      <sz val="12"/>
      <color theme="9" tint="-0.249977111117893"/>
      <name val="Segoe UI"/>
      <family val="2"/>
    </font>
    <font>
      <sz val="12"/>
      <color theme="7" tint="-0.24994659260841701"/>
      <name val="Segoe UI"/>
      <family val="2"/>
    </font>
    <font>
      <b/>
      <sz val="11"/>
      <name val="Segoe UI"/>
      <family val="2"/>
    </font>
    <font>
      <sz val="12"/>
      <name val="Segoe UI"/>
      <family val="2"/>
    </font>
    <font>
      <b/>
      <u/>
      <sz val="12"/>
      <name val="Segoe UI"/>
      <family val="2"/>
    </font>
    <font>
      <u/>
      <sz val="11"/>
      <color theme="10"/>
      <name val="Calibri"/>
      <family val="2"/>
      <scheme val="minor"/>
    </font>
    <font>
      <sz val="8"/>
      <name val="Calibri"/>
      <family val="2"/>
      <scheme val="minor"/>
    </font>
    <font>
      <b/>
      <sz val="12"/>
      <color rgb="FFED5C57"/>
      <name val="Segoe UI Light"/>
      <family val="2"/>
    </font>
    <font>
      <sz val="12"/>
      <color theme="0"/>
      <name val="Segoe UI"/>
      <family val="2"/>
    </font>
    <font>
      <b/>
      <sz val="12"/>
      <name val="Segoe UI"/>
      <family val="2"/>
    </font>
    <font>
      <sz val="12"/>
      <name val="Calibri"/>
      <family val="2"/>
      <scheme val="minor"/>
    </font>
    <font>
      <b/>
      <sz val="11"/>
      <color theme="1"/>
      <name val="Calibri"/>
      <family val="2"/>
      <scheme val="minor"/>
    </font>
    <font>
      <u/>
      <sz val="12"/>
      <name val="Segoe UI"/>
      <family val="2"/>
    </font>
  </fonts>
  <fills count="12">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6"/>
        <bgColor theme="6"/>
      </patternFill>
    </fill>
    <fill>
      <patternFill patternType="solid">
        <fgColor rgb="FFEBF1DE"/>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rgb="FFDAEEF3"/>
        <bgColor indexed="64"/>
      </patternFill>
    </fill>
    <fill>
      <patternFill patternType="solid">
        <fgColor theme="2" tint="-9.9978637043366805E-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theme="0"/>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style="medium">
        <color indexed="64"/>
      </top>
      <bottom/>
      <diagonal/>
    </border>
    <border>
      <left/>
      <right/>
      <top style="thin">
        <color indexed="64"/>
      </top>
      <bottom style="thin">
        <color indexed="64"/>
      </bottom>
      <diagonal/>
    </border>
    <border>
      <left style="medium">
        <color indexed="64"/>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s>
  <cellStyleXfs count="13">
    <xf numFmtId="0" fontId="0" fillId="0" borderId="0"/>
    <xf numFmtId="43" fontId="4" fillId="0" borderId="0" applyFont="0" applyFill="0" applyBorder="0" applyAlignment="0" applyProtection="0"/>
    <xf numFmtId="44" fontId="4" fillId="0" borderId="0" applyFont="0" applyFill="0" applyBorder="0" applyAlignment="0" applyProtection="0"/>
    <xf numFmtId="0" fontId="5" fillId="0" borderId="0"/>
    <xf numFmtId="0" fontId="10" fillId="0" borderId="0"/>
    <xf numFmtId="0" fontId="11" fillId="0" borderId="0"/>
    <xf numFmtId="0" fontId="14" fillId="0" borderId="0"/>
    <xf numFmtId="9" fontId="16" fillId="0" borderId="0" applyFont="0" applyFill="0" applyBorder="0" applyAlignment="0" applyProtection="0"/>
    <xf numFmtId="44" fontId="16" fillId="0" borderId="0" applyFont="0" applyFill="0" applyBorder="0" applyAlignment="0" applyProtection="0"/>
    <xf numFmtId="9" fontId="16" fillId="0" borderId="0" applyFont="0" applyFill="0" applyBorder="0" applyAlignment="0" applyProtection="0"/>
    <xf numFmtId="9" fontId="4" fillId="0" borderId="0" applyFont="0" applyFill="0" applyBorder="0" applyAlignment="0" applyProtection="0"/>
    <xf numFmtId="0" fontId="27" fillId="0" borderId="0" applyNumberFormat="0" applyFill="0" applyBorder="0" applyAlignment="0" applyProtection="0"/>
    <xf numFmtId="0" fontId="4" fillId="0" borderId="25" applyNumberFormat="0" applyFont="0" applyAlignment="0"/>
  </cellStyleXfs>
  <cellXfs count="291">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wrapText="1"/>
    </xf>
    <xf numFmtId="164" fontId="1" fillId="0" borderId="0" xfId="0" applyNumberFormat="1" applyFont="1" applyAlignment="1">
      <alignment horizontal="center" vertical="center" wrapText="1"/>
    </xf>
    <xf numFmtId="164" fontId="1" fillId="0" borderId="0" xfId="0" applyNumberFormat="1" applyFont="1" applyAlignment="1">
      <alignment vertical="center" wrapText="1"/>
    </xf>
    <xf numFmtId="164" fontId="2" fillId="0" borderId="0" xfId="0" applyNumberFormat="1" applyFont="1" applyAlignment="1">
      <alignment horizontal="center" vertical="center" wrapText="1"/>
    </xf>
    <xf numFmtId="0" fontId="0" fillId="0" borderId="1" xfId="0" applyBorder="1" applyAlignment="1">
      <alignment vertical="center"/>
    </xf>
    <xf numFmtId="164" fontId="1" fillId="0" borderId="5" xfId="0" applyNumberFormat="1" applyFont="1" applyBorder="1" applyAlignment="1">
      <alignment horizontal="center" vertical="center" wrapText="1"/>
    </xf>
    <xf numFmtId="164" fontId="1" fillId="0" borderId="6" xfId="0" applyNumberFormat="1" applyFont="1" applyBorder="1" applyAlignment="1">
      <alignment vertical="center" wrapText="1"/>
    </xf>
    <xf numFmtId="164" fontId="1" fillId="0" borderId="7" xfId="0" applyNumberFormat="1" applyFont="1" applyBorder="1" applyAlignment="1">
      <alignment vertical="center" wrapText="1"/>
    </xf>
    <xf numFmtId="164" fontId="1" fillId="0" borderId="8" xfId="0" applyNumberFormat="1" applyFont="1" applyBorder="1" applyAlignment="1">
      <alignment horizontal="center" vertical="center" wrapText="1"/>
    </xf>
    <xf numFmtId="0" fontId="0" fillId="0" borderId="1" xfId="0" applyBorder="1"/>
    <xf numFmtId="6" fontId="1" fillId="0" borderId="1" xfId="0" applyNumberFormat="1" applyFont="1" applyBorder="1" applyAlignment="1">
      <alignment vertical="center" wrapText="1"/>
    </xf>
    <xf numFmtId="6" fontId="1" fillId="3" borderId="1" xfId="0" applyNumberFormat="1" applyFont="1" applyFill="1" applyBorder="1" applyAlignment="1">
      <alignment vertical="center" wrapText="1"/>
    </xf>
    <xf numFmtId="6" fontId="0" fillId="4" borderId="1" xfId="0" applyNumberFormat="1" applyFill="1" applyBorder="1"/>
    <xf numFmtId="164" fontId="3" fillId="3" borderId="1" xfId="0" applyNumberFormat="1" applyFont="1" applyFill="1" applyBorder="1" applyAlignment="1">
      <alignment horizontal="right" wrapText="1"/>
    </xf>
    <xf numFmtId="164" fontId="3" fillId="4" borderId="1" xfId="0" applyNumberFormat="1" applyFont="1" applyFill="1" applyBorder="1" applyAlignment="1">
      <alignment horizontal="right"/>
    </xf>
    <xf numFmtId="164" fontId="3" fillId="4" borderId="1" xfId="0" applyNumberFormat="1" applyFont="1" applyFill="1" applyBorder="1" applyAlignment="1">
      <alignment horizontal="right" wrapText="1"/>
    </xf>
    <xf numFmtId="164" fontId="3" fillId="4" borderId="1" xfId="0" applyNumberFormat="1" applyFont="1" applyFill="1" applyBorder="1" applyAlignment="1">
      <alignment vertical="center" wrapText="1"/>
    </xf>
    <xf numFmtId="164" fontId="3" fillId="0" borderId="1" xfId="0" applyNumberFormat="1" applyFont="1" applyBorder="1" applyAlignment="1">
      <alignment horizontal="right"/>
    </xf>
    <xf numFmtId="164" fontId="0" fillId="0" borderId="1" xfId="0" applyNumberFormat="1" applyBorder="1" applyAlignment="1">
      <alignment horizontal="right"/>
    </xf>
    <xf numFmtId="164" fontId="3" fillId="3" borderId="1" xfId="0" applyNumberFormat="1" applyFont="1" applyFill="1" applyBorder="1" applyAlignment="1">
      <alignment horizontal="right"/>
    </xf>
    <xf numFmtId="164" fontId="0" fillId="3" borderId="1" xfId="0" applyNumberFormat="1" applyFill="1" applyBorder="1" applyAlignment="1">
      <alignment horizontal="right"/>
    </xf>
    <xf numFmtId="164" fontId="3" fillId="4" borderId="1" xfId="0" applyNumberFormat="1" applyFont="1" applyFill="1" applyBorder="1"/>
    <xf numFmtId="164" fontId="0" fillId="4" borderId="1" xfId="0" applyNumberFormat="1" applyFill="1" applyBorder="1" applyAlignment="1">
      <alignment horizontal="right"/>
    </xf>
    <xf numFmtId="164" fontId="0" fillId="4" borderId="1" xfId="0" applyNumberFormat="1" applyFill="1" applyBorder="1"/>
    <xf numFmtId="164" fontId="0" fillId="4" borderId="1" xfId="0" applyNumberFormat="1" applyFill="1" applyBorder="1" applyAlignment="1">
      <alignment vertical="center"/>
    </xf>
    <xf numFmtId="167" fontId="7" fillId="5" borderId="16" xfId="0" applyNumberFormat="1" applyFont="1" applyFill="1" applyBorder="1"/>
    <xf numFmtId="0" fontId="8" fillId="0" borderId="0" xfId="0" applyFont="1"/>
    <xf numFmtId="167" fontId="8" fillId="6" borderId="1" xfId="0" applyNumberFormat="1" applyFont="1" applyFill="1" applyBorder="1"/>
    <xf numFmtId="168" fontId="8" fillId="6" borderId="1" xfId="0" applyNumberFormat="1" applyFont="1" applyFill="1" applyBorder="1"/>
    <xf numFmtId="169" fontId="8" fillId="6" borderId="1" xfId="0" applyNumberFormat="1" applyFont="1" applyFill="1" applyBorder="1"/>
    <xf numFmtId="169" fontId="9" fillId="6" borderId="1" xfId="0" applyNumberFormat="1" applyFont="1" applyFill="1" applyBorder="1"/>
    <xf numFmtId="168" fontId="8" fillId="6" borderId="1" xfId="1" applyNumberFormat="1" applyFont="1" applyFill="1" applyBorder="1"/>
    <xf numFmtId="168" fontId="8" fillId="6" borderId="1" xfId="1" applyNumberFormat="1" applyFont="1" applyFill="1" applyBorder="1" applyAlignment="1" applyProtection="1">
      <alignment horizontal="right" vertical="center"/>
    </xf>
    <xf numFmtId="167" fontId="8" fillId="2" borderId="1" xfId="0" applyNumberFormat="1" applyFont="1" applyFill="1" applyBorder="1"/>
    <xf numFmtId="168" fontId="8" fillId="2" borderId="1" xfId="0" applyNumberFormat="1" applyFont="1" applyFill="1" applyBorder="1"/>
    <xf numFmtId="169" fontId="8" fillId="2" borderId="1" xfId="0" applyNumberFormat="1" applyFont="1" applyFill="1" applyBorder="1"/>
    <xf numFmtId="169" fontId="9" fillId="2" borderId="1" xfId="0" applyNumberFormat="1" applyFont="1" applyFill="1" applyBorder="1"/>
    <xf numFmtId="0" fontId="8" fillId="6" borderId="1" xfId="0" applyFont="1" applyFill="1" applyBorder="1"/>
    <xf numFmtId="168" fontId="9" fillId="6" borderId="0" xfId="0" applyNumberFormat="1" applyFont="1" applyFill="1"/>
    <xf numFmtId="169" fontId="9" fillId="6" borderId="0" xfId="0" applyNumberFormat="1" applyFont="1" applyFill="1"/>
    <xf numFmtId="0" fontId="8" fillId="6" borderId="0" xfId="0" applyFont="1" applyFill="1"/>
    <xf numFmtId="167" fontId="9" fillId="0" borderId="0" xfId="0" applyNumberFormat="1" applyFont="1"/>
    <xf numFmtId="168" fontId="8" fillId="0" borderId="0" xfId="0" applyNumberFormat="1" applyFont="1"/>
    <xf numFmtId="169" fontId="8" fillId="0" borderId="0" xfId="0" applyNumberFormat="1" applyFont="1"/>
    <xf numFmtId="0" fontId="9" fillId="0" borderId="0" xfId="0" applyFont="1"/>
    <xf numFmtId="167" fontId="8" fillId="0" borderId="0" xfId="0" applyNumberFormat="1" applyFont="1"/>
    <xf numFmtId="0" fontId="6" fillId="0" borderId="0" xfId="4" applyFont="1" applyAlignment="1">
      <alignment horizontal="center" vertical="center" wrapText="1"/>
    </xf>
    <xf numFmtId="170" fontId="6" fillId="0" borderId="0" xfId="4" applyNumberFormat="1" applyFont="1" applyAlignment="1">
      <alignment horizontal="center" vertical="center" wrapText="1"/>
    </xf>
    <xf numFmtId="0" fontId="12" fillId="0" borderId="0" xfId="5" applyFont="1" applyAlignment="1">
      <alignment horizontal="left" vertical="center"/>
    </xf>
    <xf numFmtId="0" fontId="6" fillId="0" borderId="0" xfId="4" applyFont="1" applyAlignment="1">
      <alignment horizontal="right" vertical="center" wrapText="1"/>
    </xf>
    <xf numFmtId="171" fontId="6" fillId="0" borderId="0" xfId="4" applyNumberFormat="1" applyFont="1" applyAlignment="1">
      <alignment horizontal="center" vertical="center" wrapText="1"/>
    </xf>
    <xf numFmtId="0" fontId="6" fillId="0" borderId="0" xfId="4" applyFont="1" applyAlignment="1">
      <alignment vertical="center" wrapText="1"/>
    </xf>
    <xf numFmtId="0" fontId="13" fillId="0" borderId="0" xfId="5" applyFont="1" applyAlignment="1">
      <alignment horizontal="center" vertical="center"/>
    </xf>
    <xf numFmtId="170" fontId="12" fillId="0" borderId="0" xfId="4" applyNumberFormat="1" applyFont="1" applyAlignment="1">
      <alignment horizontal="center" vertical="center" wrapText="1"/>
    </xf>
    <xf numFmtId="170" fontId="12" fillId="0" borderId="5" xfId="4" applyNumberFormat="1" applyFont="1" applyBorder="1" applyAlignment="1">
      <alignment horizontal="center" vertical="center" wrapText="1"/>
    </xf>
    <xf numFmtId="0" fontId="12" fillId="0" borderId="17" xfId="4" applyFont="1" applyBorder="1" applyAlignment="1">
      <alignment horizontal="center" vertical="center" wrapText="1"/>
    </xf>
    <xf numFmtId="171" fontId="12" fillId="0" borderId="18" xfId="4" quotePrefix="1" applyNumberFormat="1" applyFont="1" applyBorder="1" applyAlignment="1">
      <alignment horizontal="center" vertical="center" wrapText="1"/>
    </xf>
    <xf numFmtId="171" fontId="12" fillId="0" borderId="19" xfId="4" applyNumberFormat="1" applyFont="1" applyBorder="1" applyAlignment="1">
      <alignment horizontal="center" vertical="center" wrapText="1"/>
    </xf>
    <xf numFmtId="171" fontId="12" fillId="0" borderId="20" xfId="4" applyNumberFormat="1" applyFont="1" applyBorder="1" applyAlignment="1">
      <alignment horizontal="center" vertical="center" wrapText="1"/>
    </xf>
    <xf numFmtId="1" fontId="12" fillId="0" borderId="10" xfId="4" applyNumberFormat="1" applyFont="1" applyBorder="1" applyAlignment="1">
      <alignment horizontal="center" vertical="center" wrapText="1"/>
    </xf>
    <xf numFmtId="1" fontId="12" fillId="0" borderId="20" xfId="4" applyNumberFormat="1" applyFont="1" applyBorder="1" applyAlignment="1">
      <alignment horizontal="center" vertical="center" wrapText="1"/>
    </xf>
    <xf numFmtId="164" fontId="6" fillId="0" borderId="0" xfId="4" applyNumberFormat="1" applyFont="1" applyAlignment="1">
      <alignment horizontal="center" vertical="center" wrapText="1"/>
    </xf>
    <xf numFmtId="165" fontId="6" fillId="0" borderId="0" xfId="4" applyNumberFormat="1" applyFont="1" applyAlignment="1">
      <alignment horizontal="center" vertical="center" wrapText="1"/>
    </xf>
    <xf numFmtId="0" fontId="15" fillId="0" borderId="1" xfId="6" applyFont="1" applyBorder="1" applyAlignment="1">
      <alignment horizontal="center" vertical="center" wrapText="1"/>
    </xf>
    <xf numFmtId="0" fontId="15" fillId="7" borderId="1" xfId="6" applyFont="1" applyFill="1" applyBorder="1" applyAlignment="1">
      <alignment horizontal="center" vertical="center" wrapText="1"/>
    </xf>
    <xf numFmtId="172" fontId="12" fillId="7" borderId="1" xfId="5" applyNumberFormat="1" applyFont="1" applyFill="1" applyBorder="1" applyAlignment="1">
      <alignment horizontal="center" vertical="center" wrapText="1"/>
    </xf>
    <xf numFmtId="164" fontId="12" fillId="7" borderId="1" xfId="5" applyNumberFormat="1" applyFont="1" applyFill="1" applyBorder="1" applyAlignment="1">
      <alignment horizontal="center" vertical="center" wrapText="1"/>
    </xf>
    <xf numFmtId="165" fontId="12" fillId="7" borderId="1" xfId="5" applyNumberFormat="1" applyFont="1" applyFill="1" applyBorder="1" applyAlignment="1">
      <alignment horizontal="center" vertical="center" wrapText="1"/>
    </xf>
    <xf numFmtId="170" fontId="12" fillId="7" borderId="1" xfId="5" applyNumberFormat="1" applyFont="1" applyFill="1" applyBorder="1" applyAlignment="1">
      <alignment horizontal="center" vertical="center" wrapText="1"/>
    </xf>
    <xf numFmtId="0" fontId="6" fillId="0" borderId="1" xfId="4" applyFont="1" applyBorder="1" applyAlignment="1">
      <alignment horizontal="center" vertical="center" wrapText="1"/>
    </xf>
    <xf numFmtId="172" fontId="6" fillId="0" borderId="1" xfId="4" applyNumberFormat="1" applyFont="1" applyBorder="1" applyAlignment="1">
      <alignment horizontal="center" vertical="center" wrapText="1"/>
    </xf>
    <xf numFmtId="165" fontId="6" fillId="0" borderId="1" xfId="4" applyNumberFormat="1" applyFont="1" applyBorder="1" applyAlignment="1">
      <alignment horizontal="center" vertical="center" wrapText="1"/>
    </xf>
    <xf numFmtId="173" fontId="6" fillId="0" borderId="1" xfId="4" applyNumberFormat="1" applyFont="1" applyBorder="1" applyAlignment="1">
      <alignment horizontal="center" vertical="center" wrapText="1"/>
    </xf>
    <xf numFmtId="170" fontId="6" fillId="0" borderId="1" xfId="4" applyNumberFormat="1" applyFont="1" applyBorder="1" applyAlignment="1">
      <alignment horizontal="center" vertical="center" wrapText="1"/>
    </xf>
    <xf numFmtId="1" fontId="6" fillId="0" borderId="1" xfId="4" applyNumberFormat="1" applyFont="1" applyBorder="1" applyAlignment="1">
      <alignment horizontal="center" vertical="center" wrapText="1"/>
    </xf>
    <xf numFmtId="0" fontId="6" fillId="2" borderId="1" xfId="4" applyFont="1" applyFill="1" applyBorder="1" applyAlignment="1">
      <alignment horizontal="center" vertical="center" wrapText="1"/>
    </xf>
    <xf numFmtId="172" fontId="6" fillId="2" borderId="1" xfId="4" applyNumberFormat="1" applyFont="1" applyFill="1" applyBorder="1" applyAlignment="1">
      <alignment horizontal="center" vertical="center" wrapText="1"/>
    </xf>
    <xf numFmtId="165" fontId="6" fillId="2" borderId="1" xfId="4" applyNumberFormat="1" applyFont="1" applyFill="1" applyBorder="1" applyAlignment="1">
      <alignment horizontal="center" vertical="center" wrapText="1"/>
    </xf>
    <xf numFmtId="173" fontId="6" fillId="2" borderId="1" xfId="4" applyNumberFormat="1" applyFont="1" applyFill="1" applyBorder="1" applyAlignment="1">
      <alignment horizontal="center" vertical="center" wrapText="1"/>
    </xf>
    <xf numFmtId="170" fontId="6" fillId="2" borderId="1" xfId="4" applyNumberFormat="1" applyFont="1" applyFill="1" applyBorder="1" applyAlignment="1">
      <alignment horizontal="center" vertical="center" wrapText="1"/>
    </xf>
    <xf numFmtId="0" fontId="6" fillId="2" borderId="0" xfId="4" applyFont="1" applyFill="1" applyAlignment="1">
      <alignment vertical="center" wrapText="1"/>
    </xf>
    <xf numFmtId="173" fontId="12" fillId="0" borderId="1" xfId="4" applyNumberFormat="1" applyFont="1" applyBorder="1" applyAlignment="1">
      <alignment horizontal="center" vertical="center" wrapText="1"/>
    </xf>
    <xf numFmtId="1" fontId="6" fillId="0" borderId="0" xfId="4" applyNumberFormat="1" applyFont="1" applyAlignment="1">
      <alignment horizontal="center" vertical="center" wrapText="1"/>
    </xf>
    <xf numFmtId="0" fontId="20" fillId="0" borderId="1" xfId="0" applyFont="1" applyBorder="1"/>
    <xf numFmtId="44" fontId="20" fillId="0" borderId="1" xfId="2" applyFont="1" applyFill="1" applyBorder="1" applyAlignment="1">
      <alignment vertical="center" wrapText="1"/>
    </xf>
    <xf numFmtId="44" fontId="20" fillId="0" borderId="1" xfId="2" applyFont="1" applyFill="1" applyBorder="1"/>
    <xf numFmtId="0" fontId="20" fillId="0" borderId="0" xfId="0" applyFont="1"/>
    <xf numFmtId="14" fontId="20" fillId="0" borderId="1" xfId="0" applyNumberFormat="1" applyFont="1" applyBorder="1"/>
    <xf numFmtId="44" fontId="20" fillId="0" borderId="1" xfId="2" applyFont="1" applyFill="1" applyBorder="1" applyAlignment="1">
      <alignment horizontal="right" wrapText="1"/>
    </xf>
    <xf numFmtId="44" fontId="20" fillId="0" borderId="1" xfId="2" applyFont="1" applyFill="1" applyBorder="1" applyAlignment="1">
      <alignment horizontal="right"/>
    </xf>
    <xf numFmtId="0" fontId="20" fillId="0" borderId="1" xfId="0" applyFont="1" applyBorder="1" applyAlignment="1">
      <alignment vertical="center"/>
    </xf>
    <xf numFmtId="14" fontId="20" fillId="0" borderId="1" xfId="0" applyNumberFormat="1" applyFont="1" applyBorder="1" applyAlignment="1">
      <alignment vertical="center"/>
    </xf>
    <xf numFmtId="0" fontId="20" fillId="0" borderId="0" xfId="0" applyFont="1" applyAlignment="1">
      <alignment vertical="center"/>
    </xf>
    <xf numFmtId="14" fontId="20" fillId="0" borderId="0" xfId="0" applyNumberFormat="1" applyFont="1" applyAlignment="1">
      <alignment vertical="center"/>
    </xf>
    <xf numFmtId="44" fontId="20" fillId="0" borderId="0" xfId="2" applyFont="1" applyFill="1" applyBorder="1" applyAlignment="1">
      <alignment horizontal="right"/>
    </xf>
    <xf numFmtId="0" fontId="20" fillId="0" borderId="11" xfId="0" applyFont="1" applyBorder="1"/>
    <xf numFmtId="0" fontId="19" fillId="0" borderId="11" xfId="0" applyFont="1" applyBorder="1" applyAlignment="1">
      <alignment horizontal="right"/>
    </xf>
    <xf numFmtId="44" fontId="20" fillId="0" borderId="11" xfId="2" applyFont="1" applyFill="1" applyBorder="1"/>
    <xf numFmtId="0" fontId="19" fillId="0" borderId="0" xfId="0" applyFont="1" applyAlignment="1">
      <alignment horizontal="center" vertical="center"/>
    </xf>
    <xf numFmtId="166" fontId="20" fillId="0" borderId="10" xfId="1" applyNumberFormat="1" applyFont="1" applyFill="1" applyBorder="1" applyAlignment="1">
      <alignment vertical="center"/>
    </xf>
    <xf numFmtId="166" fontId="20" fillId="0" borderId="1" xfId="1" applyNumberFormat="1" applyFont="1" applyFill="1" applyBorder="1"/>
    <xf numFmtId="0" fontId="18" fillId="9" borderId="0" xfId="0" applyFont="1" applyFill="1"/>
    <xf numFmtId="0" fontId="17" fillId="9" borderId="0" xfId="0" applyFont="1" applyFill="1" applyAlignment="1">
      <alignment horizontal="center" vertical="center" wrapText="1"/>
    </xf>
    <xf numFmtId="44" fontId="17" fillId="9" borderId="0" xfId="0" applyNumberFormat="1" applyFont="1" applyFill="1"/>
    <xf numFmtId="44" fontId="18" fillId="9" borderId="0" xfId="2" applyFont="1" applyFill="1" applyBorder="1"/>
    <xf numFmtId="44" fontId="17" fillId="9" borderId="0" xfId="2" applyFont="1" applyFill="1" applyBorder="1"/>
    <xf numFmtId="0" fontId="17" fillId="9" borderId="24" xfId="0" applyFont="1" applyFill="1" applyBorder="1"/>
    <xf numFmtId="0" fontId="19" fillId="9" borderId="1" xfId="0" applyFont="1" applyFill="1" applyBorder="1"/>
    <xf numFmtId="44" fontId="20" fillId="9" borderId="1" xfId="2" applyFont="1" applyFill="1" applyBorder="1"/>
    <xf numFmtId="0" fontId="17" fillId="9" borderId="0" xfId="0" applyFont="1" applyFill="1" applyAlignment="1">
      <alignment vertical="center"/>
    </xf>
    <xf numFmtId="177" fontId="18" fillId="9" borderId="0" xfId="10" applyNumberFormat="1" applyFont="1" applyFill="1" applyBorder="1"/>
    <xf numFmtId="0" fontId="17" fillId="9" borderId="0" xfId="0" applyFont="1" applyFill="1"/>
    <xf numFmtId="0" fontId="17" fillId="10" borderId="1" xfId="0" applyFont="1" applyFill="1" applyBorder="1" applyAlignment="1">
      <alignment vertical="center"/>
    </xf>
    <xf numFmtId="0" fontId="17" fillId="10" borderId="1" xfId="0" applyFont="1" applyFill="1" applyBorder="1" applyAlignment="1">
      <alignment horizontal="center" vertical="center" wrapText="1"/>
    </xf>
    <xf numFmtId="0" fontId="19" fillId="10" borderId="1" xfId="0" applyFont="1" applyFill="1" applyBorder="1" applyAlignment="1">
      <alignment wrapText="1"/>
    </xf>
    <xf numFmtId="0" fontId="19" fillId="10" borderId="1" xfId="0" applyFont="1" applyFill="1" applyBorder="1" applyAlignment="1">
      <alignment horizontal="center" vertical="center" wrapText="1"/>
    </xf>
    <xf numFmtId="0" fontId="20" fillId="9" borderId="0" xfId="0" applyFont="1" applyFill="1"/>
    <xf numFmtId="0" fontId="20" fillId="9" borderId="1" xfId="0" applyFont="1" applyFill="1" applyBorder="1"/>
    <xf numFmtId="0" fontId="20" fillId="9" borderId="1" xfId="0" applyFont="1" applyFill="1" applyBorder="1" applyAlignment="1">
      <alignment vertical="center"/>
    </xf>
    <xf numFmtId="0" fontId="19" fillId="10" borderId="8" xfId="0" applyFont="1" applyFill="1" applyBorder="1" applyAlignment="1">
      <alignment vertical="center"/>
    </xf>
    <xf numFmtId="0" fontId="19" fillId="10" borderId="14" xfId="0" applyFont="1" applyFill="1" applyBorder="1"/>
    <xf numFmtId="0" fontId="19" fillId="10" borderId="18" xfId="0" applyFont="1" applyFill="1" applyBorder="1" applyAlignment="1">
      <alignment vertical="center"/>
    </xf>
    <xf numFmtId="0" fontId="19" fillId="10" borderId="19" xfId="0" applyFont="1" applyFill="1" applyBorder="1"/>
    <xf numFmtId="0" fontId="20" fillId="9" borderId="0" xfId="0" applyFont="1" applyFill="1" applyAlignment="1">
      <alignment wrapText="1"/>
    </xf>
    <xf numFmtId="44" fontId="20" fillId="9" borderId="1" xfId="0" applyNumberFormat="1" applyFont="1" applyFill="1" applyBorder="1"/>
    <xf numFmtId="176" fontId="20" fillId="9" borderId="1" xfId="0" applyNumberFormat="1" applyFont="1" applyFill="1" applyBorder="1"/>
    <xf numFmtId="44" fontId="25" fillId="9" borderId="1" xfId="2" applyFont="1" applyFill="1" applyBorder="1" applyProtection="1"/>
    <xf numFmtId="0" fontId="20" fillId="8" borderId="1" xfId="0" applyFont="1" applyFill="1" applyBorder="1" applyAlignment="1">
      <alignment horizontal="center"/>
    </xf>
    <xf numFmtId="0" fontId="18" fillId="8" borderId="1" xfId="0" applyFont="1" applyFill="1" applyBorder="1" applyAlignment="1">
      <alignment horizontal="center"/>
    </xf>
    <xf numFmtId="0" fontId="19" fillId="11" borderId="1" xfId="0" applyFont="1" applyFill="1" applyBorder="1" applyAlignment="1">
      <alignment horizontal="center" vertical="center"/>
    </xf>
    <xf numFmtId="0" fontId="19" fillId="11" borderId="1" xfId="0" applyFont="1" applyFill="1" applyBorder="1" applyAlignment="1">
      <alignment horizontal="center" vertical="center" wrapText="1"/>
    </xf>
    <xf numFmtId="164" fontId="19" fillId="11" borderId="1" xfId="0" applyNumberFormat="1" applyFont="1" applyFill="1" applyBorder="1" applyAlignment="1">
      <alignment horizontal="center" vertical="center" wrapText="1"/>
    </xf>
    <xf numFmtId="164" fontId="19" fillId="11" borderId="1" xfId="0" applyNumberFormat="1" applyFont="1" applyFill="1" applyBorder="1" applyAlignment="1">
      <alignment vertical="center" wrapText="1"/>
    </xf>
    <xf numFmtId="0" fontId="19" fillId="11" borderId="1" xfId="0" applyFont="1" applyFill="1" applyBorder="1" applyAlignment="1">
      <alignment horizontal="left" vertical="center" wrapText="1"/>
    </xf>
    <xf numFmtId="0" fontId="26" fillId="10" borderId="9" xfId="0" applyFont="1" applyFill="1" applyBorder="1" applyAlignment="1">
      <alignment vertical="center" wrapText="1"/>
    </xf>
    <xf numFmtId="0" fontId="26" fillId="10" borderId="7" xfId="0" applyFont="1" applyFill="1" applyBorder="1" applyAlignment="1">
      <alignment vertical="center" wrapText="1"/>
    </xf>
    <xf numFmtId="0" fontId="26" fillId="10" borderId="0" xfId="0" applyFont="1" applyFill="1" applyAlignment="1">
      <alignment vertical="center" wrapText="1"/>
    </xf>
    <xf numFmtId="0" fontId="26" fillId="10" borderId="21" xfId="0" applyFont="1" applyFill="1" applyBorder="1" applyAlignment="1">
      <alignment vertical="center" wrapText="1"/>
    </xf>
    <xf numFmtId="0" fontId="26" fillId="10" borderId="1" xfId="0" applyFont="1" applyFill="1" applyBorder="1" applyAlignment="1">
      <alignment vertical="center" wrapText="1"/>
    </xf>
    <xf numFmtId="0" fontId="20" fillId="10" borderId="17" xfId="0" applyFont="1" applyFill="1" applyBorder="1"/>
    <xf numFmtId="0" fontId="20" fillId="10" borderId="20" xfId="0" applyFont="1" applyFill="1" applyBorder="1"/>
    <xf numFmtId="0" fontId="21" fillId="0" borderId="0" xfId="0" applyFont="1"/>
    <xf numFmtId="0" fontId="29" fillId="0" borderId="0" xfId="0" applyFont="1" applyAlignment="1">
      <alignment horizontal="left" vertical="center" indent="1"/>
    </xf>
    <xf numFmtId="0" fontId="17" fillId="9" borderId="1" xfId="0" applyFont="1" applyFill="1" applyBorder="1"/>
    <xf numFmtId="49" fontId="17" fillId="9" borderId="1" xfId="0" applyNumberFormat="1" applyFont="1" applyFill="1" applyBorder="1" applyAlignment="1">
      <alignment horizontal="right"/>
    </xf>
    <xf numFmtId="44" fontId="17" fillId="9" borderId="1" xfId="2" applyFont="1" applyFill="1" applyBorder="1"/>
    <xf numFmtId="0" fontId="17" fillId="9" borderId="1" xfId="0" applyFont="1" applyFill="1" applyBorder="1" applyAlignment="1">
      <alignment horizontal="right"/>
    </xf>
    <xf numFmtId="44" fontId="19" fillId="9" borderId="1" xfId="2" applyFont="1" applyFill="1" applyBorder="1"/>
    <xf numFmtId="0" fontId="30" fillId="9" borderId="0" xfId="0" applyFont="1" applyFill="1" applyProtection="1">
      <protection locked="0"/>
    </xf>
    <xf numFmtId="0" fontId="20" fillId="9" borderId="0" xfId="0" applyFont="1" applyFill="1" applyProtection="1">
      <protection locked="0"/>
    </xf>
    <xf numFmtId="0" fontId="31" fillId="9" borderId="0" xfId="0" applyFont="1" applyFill="1" applyProtection="1">
      <protection locked="0"/>
    </xf>
    <xf numFmtId="0" fontId="20" fillId="9" borderId="0" xfId="0" applyFont="1" applyFill="1" applyAlignment="1" applyProtection="1">
      <alignment horizontal="left" wrapText="1"/>
      <protection locked="0"/>
    </xf>
    <xf numFmtId="0" fontId="31" fillId="9" borderId="0" xfId="0" applyFont="1" applyFill="1" applyAlignment="1" applyProtection="1">
      <alignment vertical="center"/>
      <protection locked="0"/>
    </xf>
    <xf numFmtId="0" fontId="31" fillId="9" borderId="1" xfId="0" applyFont="1" applyFill="1" applyBorder="1" applyAlignment="1" applyProtection="1">
      <alignment horizontal="center"/>
      <protection locked="0"/>
    </xf>
    <xf numFmtId="0" fontId="31" fillId="9" borderId="1" xfId="0" applyFont="1" applyFill="1" applyBorder="1" applyAlignment="1" applyProtection="1">
      <alignment horizontal="center" wrapText="1"/>
      <protection locked="0"/>
    </xf>
    <xf numFmtId="0" fontId="31" fillId="9" borderId="0" xfId="0" applyFont="1" applyFill="1" applyAlignment="1" applyProtection="1">
      <alignment horizontal="center" wrapText="1"/>
      <protection locked="0"/>
    </xf>
    <xf numFmtId="0" fontId="31" fillId="9" borderId="1" xfId="0" applyFont="1" applyFill="1" applyBorder="1" applyAlignment="1" applyProtection="1">
      <alignment horizontal="center" vertical="center"/>
      <protection locked="0"/>
    </xf>
    <xf numFmtId="0" fontId="31" fillId="9" borderId="1" xfId="0" applyFont="1" applyFill="1" applyBorder="1" applyAlignment="1" applyProtection="1">
      <alignment horizontal="left"/>
      <protection locked="0"/>
    </xf>
    <xf numFmtId="0" fontId="31" fillId="9" borderId="0" xfId="0" applyFont="1" applyFill="1" applyAlignment="1" applyProtection="1">
      <alignment horizontal="center"/>
      <protection locked="0"/>
    </xf>
    <xf numFmtId="0" fontId="31" fillId="9" borderId="15" xfId="0" applyFont="1" applyFill="1" applyBorder="1" applyAlignment="1" applyProtection="1">
      <alignment horizontal="center" wrapText="1"/>
      <protection locked="0"/>
    </xf>
    <xf numFmtId="0" fontId="31" fillId="9" borderId="1" xfId="0" applyFont="1" applyFill="1" applyBorder="1" applyProtection="1">
      <protection locked="0"/>
    </xf>
    <xf numFmtId="0" fontId="22" fillId="9" borderId="23" xfId="0" applyFont="1" applyFill="1" applyBorder="1" applyAlignment="1">
      <alignment horizontal="center" vertical="center"/>
    </xf>
    <xf numFmtId="0" fontId="12" fillId="0" borderId="1" xfId="4" applyFont="1" applyBorder="1" applyAlignment="1">
      <alignment horizontal="center" vertical="center" wrapText="1"/>
    </xf>
    <xf numFmtId="0" fontId="25" fillId="9" borderId="0" xfId="0" applyFont="1" applyFill="1" applyProtection="1">
      <protection locked="0"/>
    </xf>
    <xf numFmtId="0" fontId="25" fillId="9" borderId="1" xfId="0" applyFont="1" applyFill="1" applyBorder="1" applyAlignment="1" applyProtection="1">
      <alignment horizontal="left"/>
      <protection locked="0"/>
    </xf>
    <xf numFmtId="0" fontId="25" fillId="9" borderId="1" xfId="0" applyFont="1" applyFill="1" applyBorder="1" applyAlignment="1" applyProtection="1">
      <alignment horizontal="left" vertical="center" wrapText="1"/>
      <protection locked="0"/>
    </xf>
    <xf numFmtId="0" fontId="25" fillId="9" borderId="1" xfId="0" applyFont="1" applyFill="1" applyBorder="1" applyProtection="1">
      <protection locked="0"/>
    </xf>
    <xf numFmtId="0" fontId="34" fillId="9" borderId="0" xfId="11" applyFont="1" applyFill="1" applyBorder="1" applyAlignment="1" applyProtection="1">
      <alignment horizontal="center"/>
      <protection locked="0"/>
    </xf>
    <xf numFmtId="0" fontId="25" fillId="9" borderId="1" xfId="0" applyFont="1" applyFill="1" applyBorder="1" applyAlignment="1" applyProtection="1">
      <alignment wrapText="1"/>
      <protection locked="0"/>
    </xf>
    <xf numFmtId="0" fontId="25" fillId="9" borderId="0" xfId="0" applyFont="1" applyFill="1"/>
    <xf numFmtId="0" fontId="25" fillId="9" borderId="1" xfId="0" applyFont="1" applyFill="1" applyBorder="1"/>
    <xf numFmtId="0" fontId="25" fillId="9" borderId="1" xfId="0" applyFont="1" applyFill="1" applyBorder="1" applyAlignment="1">
      <alignment wrapText="1"/>
    </xf>
    <xf numFmtId="0" fontId="31" fillId="9" borderId="1" xfId="0" applyFont="1" applyFill="1" applyBorder="1" applyAlignment="1" applyProtection="1">
      <alignment vertical="center"/>
      <protection locked="0"/>
    </xf>
    <xf numFmtId="0" fontId="31" fillId="9" borderId="1" xfId="0" applyFont="1" applyFill="1" applyBorder="1" applyAlignment="1" applyProtection="1">
      <alignment horizontal="center" vertical="center" wrapText="1"/>
      <protection locked="0"/>
    </xf>
    <xf numFmtId="0" fontId="31" fillId="9" borderId="0" xfId="0" applyFont="1" applyFill="1" applyAlignment="1" applyProtection="1">
      <alignment horizontal="center" vertical="center" wrapText="1"/>
      <protection locked="0"/>
    </xf>
    <xf numFmtId="49" fontId="25" fillId="9" borderId="1" xfId="0" applyNumberFormat="1" applyFont="1" applyFill="1" applyBorder="1" applyAlignment="1" applyProtection="1">
      <alignment horizontal="right"/>
      <protection locked="0"/>
    </xf>
    <xf numFmtId="44" fontId="25" fillId="9" borderId="1" xfId="2" applyFont="1" applyFill="1" applyBorder="1" applyProtection="1">
      <protection locked="0"/>
    </xf>
    <xf numFmtId="44" fontId="25" fillId="9" borderId="1" xfId="2" applyFont="1" applyFill="1" applyBorder="1" applyAlignment="1" applyProtection="1">
      <alignment horizontal="right"/>
      <protection locked="0"/>
    </xf>
    <xf numFmtId="44" fontId="31" fillId="9" borderId="0" xfId="0" applyNumberFormat="1" applyFont="1" applyFill="1" applyProtection="1">
      <protection locked="0"/>
    </xf>
    <xf numFmtId="44" fontId="31" fillId="9" borderId="0" xfId="2" applyFont="1" applyFill="1" applyBorder="1" applyProtection="1">
      <protection locked="0"/>
    </xf>
    <xf numFmtId="0" fontId="31" fillId="9" borderId="24" xfId="0" applyFont="1" applyFill="1" applyBorder="1" applyProtection="1">
      <protection locked="0"/>
    </xf>
    <xf numFmtId="0" fontId="25" fillId="9" borderId="1" xfId="0" applyFont="1" applyFill="1" applyBorder="1" applyAlignment="1" applyProtection="1">
      <alignment horizontal="right"/>
      <protection locked="0"/>
    </xf>
    <xf numFmtId="177" fontId="25" fillId="9" borderId="1" xfId="10" applyNumberFormat="1" applyFont="1" applyFill="1" applyBorder="1" applyProtection="1">
      <protection locked="0"/>
    </xf>
    <xf numFmtId="0" fontId="31" fillId="9" borderId="1" xfId="0" applyFont="1" applyFill="1" applyBorder="1" applyAlignment="1" applyProtection="1">
      <alignment wrapText="1"/>
      <protection locked="0"/>
    </xf>
    <xf numFmtId="44" fontId="25" fillId="9" borderId="0" xfId="2" applyFont="1" applyFill="1" applyBorder="1" applyProtection="1">
      <protection locked="0"/>
    </xf>
    <xf numFmtId="177" fontId="25" fillId="9" borderId="0" xfId="10" applyNumberFormat="1" applyFont="1" applyFill="1" applyBorder="1" applyProtection="1">
      <protection locked="0"/>
    </xf>
    <xf numFmtId="0" fontId="31" fillId="9" borderId="0" xfId="0" applyFont="1" applyFill="1" applyAlignment="1">
      <alignment vertical="center"/>
    </xf>
    <xf numFmtId="0" fontId="31" fillId="9" borderId="0" xfId="0" applyFont="1" applyFill="1"/>
    <xf numFmtId="44" fontId="31" fillId="9" borderId="0" xfId="2" applyFont="1" applyFill="1" applyBorder="1" applyProtection="1"/>
    <xf numFmtId="44" fontId="31" fillId="9" borderId="0" xfId="0" applyNumberFormat="1" applyFont="1" applyFill="1"/>
    <xf numFmtId="0" fontId="31" fillId="9" borderId="0" xfId="0" applyFont="1" applyFill="1" applyAlignment="1">
      <alignment horizontal="center" vertical="center" wrapText="1"/>
    </xf>
    <xf numFmtId="44" fontId="25" fillId="9" borderId="0" xfId="2" applyFont="1" applyFill="1" applyBorder="1" applyProtection="1"/>
    <xf numFmtId="0" fontId="19" fillId="9" borderId="8" xfId="0" applyFont="1" applyFill="1" applyBorder="1" applyAlignment="1" applyProtection="1">
      <alignment vertical="center"/>
      <protection locked="0"/>
    </xf>
    <xf numFmtId="0" fontId="19" fillId="9" borderId="1" xfId="0" applyFont="1" applyFill="1" applyBorder="1" applyAlignment="1" applyProtection="1">
      <alignment horizontal="center" wrapText="1"/>
      <protection locked="0"/>
    </xf>
    <xf numFmtId="0" fontId="19" fillId="9" borderId="18" xfId="0" applyFont="1" applyFill="1" applyBorder="1" applyAlignment="1" applyProtection="1">
      <alignment vertical="center"/>
      <protection locked="0"/>
    </xf>
    <xf numFmtId="165" fontId="19" fillId="9" borderId="1" xfId="0" applyNumberFormat="1" applyFont="1" applyFill="1" applyBorder="1" applyProtection="1">
      <protection locked="0"/>
    </xf>
    <xf numFmtId="44" fontId="19" fillId="9" borderId="1" xfId="0" applyNumberFormat="1" applyFont="1" applyFill="1" applyBorder="1" applyProtection="1">
      <protection locked="0"/>
    </xf>
    <xf numFmtId="0" fontId="25" fillId="9" borderId="15" xfId="0" applyFont="1" applyFill="1" applyBorder="1" applyAlignment="1" applyProtection="1">
      <alignment horizontal="center"/>
      <protection locked="0"/>
    </xf>
    <xf numFmtId="0" fontId="19" fillId="9" borderId="1" xfId="0" applyFont="1" applyFill="1" applyBorder="1" applyAlignment="1" applyProtection="1">
      <alignment horizontal="center" vertical="center"/>
      <protection locked="0"/>
    </xf>
    <xf numFmtId="0" fontId="19" fillId="9" borderId="1" xfId="0" applyFont="1" applyFill="1" applyBorder="1" applyAlignment="1" applyProtection="1">
      <alignment horizontal="center" vertical="center" wrapText="1"/>
      <protection locked="0"/>
    </xf>
    <xf numFmtId="0" fontId="19" fillId="9" borderId="10" xfId="0" applyFont="1" applyFill="1" applyBorder="1" applyAlignment="1" applyProtection="1">
      <alignment horizontal="center" vertical="center" wrapText="1"/>
      <protection locked="0"/>
    </xf>
    <xf numFmtId="0" fontId="19" fillId="9" borderId="4" xfId="0" applyFont="1" applyFill="1" applyBorder="1" applyAlignment="1" applyProtection="1">
      <alignment horizontal="center" vertical="center" wrapText="1"/>
      <protection locked="0"/>
    </xf>
    <xf numFmtId="0" fontId="19" fillId="9" borderId="15" xfId="0" applyFont="1" applyFill="1" applyBorder="1" applyAlignment="1" applyProtection="1">
      <alignment horizontal="center" vertical="center" wrapText="1"/>
      <protection locked="0"/>
    </xf>
    <xf numFmtId="0" fontId="20" fillId="9" borderId="1" xfId="0" applyFont="1" applyFill="1" applyBorder="1" applyProtection="1">
      <protection locked="0"/>
    </xf>
    <xf numFmtId="14" fontId="20" fillId="9" borderId="1" xfId="0" applyNumberFormat="1" applyFont="1" applyFill="1" applyBorder="1" applyProtection="1">
      <protection locked="0"/>
    </xf>
    <xf numFmtId="1" fontId="20" fillId="9" borderId="1" xfId="0" applyNumberFormat="1" applyFont="1" applyFill="1" applyBorder="1" applyProtection="1">
      <protection locked="0"/>
    </xf>
    <xf numFmtId="166" fontId="20" fillId="9" borderId="10" xfId="1" applyNumberFormat="1" applyFont="1" applyFill="1" applyBorder="1" applyAlignment="1" applyProtection="1">
      <alignment vertical="center"/>
      <protection locked="0"/>
    </xf>
    <xf numFmtId="44" fontId="20" fillId="9" borderId="1" xfId="2" applyFont="1" applyFill="1" applyBorder="1" applyAlignment="1" applyProtection="1">
      <alignment vertical="center" wrapText="1"/>
      <protection locked="0"/>
    </xf>
    <xf numFmtId="175" fontId="20" fillId="9" borderId="1" xfId="0" applyNumberFormat="1" applyFont="1" applyFill="1" applyBorder="1" applyAlignment="1" applyProtection="1">
      <alignment horizontal="right"/>
      <protection locked="0"/>
    </xf>
    <xf numFmtId="44" fontId="20" fillId="9" borderId="1" xfId="2" applyFont="1" applyFill="1" applyBorder="1" applyProtection="1">
      <protection locked="0"/>
    </xf>
    <xf numFmtId="176" fontId="20" fillId="9" borderId="1" xfId="2" applyNumberFormat="1" applyFont="1" applyFill="1" applyBorder="1" applyProtection="1">
      <protection locked="0"/>
    </xf>
    <xf numFmtId="165" fontId="20" fillId="9" borderId="10" xfId="0" applyNumberFormat="1" applyFont="1" applyFill="1" applyBorder="1" applyAlignment="1" applyProtection="1">
      <alignment vertical="center"/>
      <protection locked="0"/>
    </xf>
    <xf numFmtId="0" fontId="20" fillId="9" borderId="1" xfId="0" applyFont="1" applyFill="1" applyBorder="1" applyAlignment="1" applyProtection="1">
      <alignment vertical="center"/>
      <protection locked="0"/>
    </xf>
    <xf numFmtId="166" fontId="20" fillId="9" borderId="1" xfId="1" applyNumberFormat="1" applyFont="1" applyFill="1" applyBorder="1" applyProtection="1">
      <protection locked="0"/>
    </xf>
    <xf numFmtId="14" fontId="20" fillId="9" borderId="1" xfId="0" applyNumberFormat="1" applyFont="1" applyFill="1" applyBorder="1" applyAlignment="1" applyProtection="1">
      <alignment vertical="center"/>
      <protection locked="0"/>
    </xf>
    <xf numFmtId="174" fontId="20" fillId="9" borderId="0" xfId="2" applyNumberFormat="1" applyFont="1" applyFill="1" applyBorder="1" applyAlignment="1" applyProtection="1">
      <alignment vertical="center" wrapText="1"/>
      <protection locked="0"/>
    </xf>
    <xf numFmtId="44" fontId="20" fillId="9" borderId="0" xfId="0" applyNumberFormat="1" applyFont="1" applyFill="1" applyProtection="1">
      <protection locked="0"/>
    </xf>
    <xf numFmtId="44" fontId="20" fillId="9" borderId="0" xfId="2" applyFont="1" applyFill="1" applyBorder="1" applyAlignment="1" applyProtection="1">
      <alignment vertical="center" wrapText="1"/>
      <protection locked="0"/>
    </xf>
    <xf numFmtId="0" fontId="31" fillId="9" borderId="0" xfId="0" applyFont="1" applyFill="1" applyAlignment="1">
      <alignment horizontal="center" wrapText="1"/>
    </xf>
    <xf numFmtId="0" fontId="19" fillId="9" borderId="14" xfId="0" applyFont="1" applyFill="1" applyBorder="1"/>
    <xf numFmtId="0" fontId="19" fillId="9" borderId="17" xfId="0" applyFont="1" applyFill="1" applyBorder="1"/>
    <xf numFmtId="0" fontId="19" fillId="9" borderId="19" xfId="0" applyFont="1" applyFill="1" applyBorder="1"/>
    <xf numFmtId="0" fontId="19" fillId="9" borderId="20" xfId="0" applyFont="1" applyFill="1" applyBorder="1"/>
    <xf numFmtId="44" fontId="19" fillId="9" borderId="0" xfId="0" applyNumberFormat="1" applyFont="1" applyFill="1"/>
    <xf numFmtId="0" fontId="31" fillId="9" borderId="8" xfId="0" applyFont="1" applyFill="1" applyBorder="1" applyAlignment="1" applyProtection="1">
      <alignment vertical="center"/>
      <protection locked="0"/>
    </xf>
    <xf numFmtId="0" fontId="31" fillId="9" borderId="18" xfId="0" applyFont="1" applyFill="1" applyBorder="1" applyAlignment="1" applyProtection="1">
      <alignment vertical="center"/>
      <protection locked="0"/>
    </xf>
    <xf numFmtId="0" fontId="25" fillId="9" borderId="23" xfId="0" applyFont="1" applyFill="1" applyBorder="1" applyAlignment="1" applyProtection="1">
      <alignment horizontal="center" vertical="center"/>
      <protection locked="0"/>
    </xf>
    <xf numFmtId="0" fontId="25" fillId="9" borderId="1" xfId="0" applyFont="1" applyFill="1" applyBorder="1" applyAlignment="1" applyProtection="1">
      <alignment vertical="center"/>
      <protection locked="0"/>
    </xf>
    <xf numFmtId="0" fontId="25" fillId="9" borderId="1" xfId="0" applyFont="1" applyFill="1" applyBorder="1" applyAlignment="1" applyProtection="1">
      <alignment horizontal="center"/>
      <protection locked="0"/>
    </xf>
    <xf numFmtId="44" fontId="25" fillId="9" borderId="1" xfId="0" applyNumberFormat="1" applyFont="1" applyFill="1" applyBorder="1" applyProtection="1">
      <protection locked="0"/>
    </xf>
    <xf numFmtId="176" fontId="25" fillId="9" borderId="1" xfId="0" applyNumberFormat="1" applyFont="1" applyFill="1" applyBorder="1" applyProtection="1">
      <protection locked="0"/>
    </xf>
    <xf numFmtId="0" fontId="25" fillId="9" borderId="0" xfId="0" applyFont="1" applyFill="1" applyAlignment="1">
      <alignment wrapText="1"/>
    </xf>
    <xf numFmtId="0" fontId="31" fillId="9" borderId="14" xfId="0" applyFont="1" applyFill="1" applyBorder="1"/>
    <xf numFmtId="0" fontId="25" fillId="9" borderId="17" xfId="0" applyFont="1" applyFill="1" applyBorder="1"/>
    <xf numFmtId="0" fontId="31" fillId="9" borderId="19" xfId="0" applyFont="1" applyFill="1" applyBorder="1"/>
    <xf numFmtId="0" fontId="25" fillId="9" borderId="20" xfId="0" applyFont="1" applyFill="1" applyBorder="1"/>
    <xf numFmtId="0" fontId="30" fillId="0" borderId="5" xfId="0" applyFont="1" applyBorder="1" applyProtection="1">
      <protection locked="0"/>
    </xf>
    <xf numFmtId="0" fontId="20" fillId="0" borderId="5" xfId="0" applyFont="1" applyBorder="1"/>
    <xf numFmtId="0" fontId="0" fillId="0" borderId="0" xfId="0" applyProtection="1">
      <protection locked="0"/>
    </xf>
    <xf numFmtId="0" fontId="31" fillId="0" borderId="0" xfId="0" applyFont="1" applyProtection="1">
      <protection locked="0"/>
    </xf>
    <xf numFmtId="0" fontId="32" fillId="0" borderId="0" xfId="0" applyFont="1"/>
    <xf numFmtId="0" fontId="32" fillId="0" borderId="0" xfId="0" applyFont="1" applyProtection="1">
      <protection locked="0"/>
    </xf>
    <xf numFmtId="0" fontId="19" fillId="0" borderId="1" xfId="0" applyFont="1" applyBorder="1" applyProtection="1">
      <protection locked="0"/>
    </xf>
    <xf numFmtId="0" fontId="33" fillId="0" borderId="0" xfId="0" applyFont="1" applyProtection="1">
      <protection locked="0"/>
    </xf>
    <xf numFmtId="0" fontId="20" fillId="0" borderId="1" xfId="0" applyFont="1" applyBorder="1" applyProtection="1">
      <protection locked="0"/>
    </xf>
    <xf numFmtId="0" fontId="30" fillId="0" borderId="0" xfId="0" applyFont="1" applyProtection="1">
      <protection locked="0"/>
    </xf>
    <xf numFmtId="0" fontId="19" fillId="0" borderId="0" xfId="0" applyFont="1" applyProtection="1">
      <protection locked="0"/>
    </xf>
    <xf numFmtId="0" fontId="19" fillId="0" borderId="0" xfId="0" applyFont="1"/>
    <xf numFmtId="0" fontId="20" fillId="0" borderId="0" xfId="0" applyFont="1" applyProtection="1">
      <protection locked="0"/>
    </xf>
    <xf numFmtId="0" fontId="20" fillId="9" borderId="0" xfId="0" applyFont="1" applyFill="1" applyAlignment="1" applyProtection="1">
      <alignment horizontal="left" wrapText="1"/>
      <protection locked="0"/>
    </xf>
    <xf numFmtId="0" fontId="25" fillId="9" borderId="0" xfId="0" applyFont="1" applyFill="1" applyAlignment="1" applyProtection="1">
      <alignment horizontal="left" vertical="center" wrapText="1"/>
      <protection locked="0"/>
    </xf>
    <xf numFmtId="44" fontId="25" fillId="9" borderId="1" xfId="2" applyFont="1" applyFill="1" applyBorder="1" applyAlignment="1" applyProtection="1">
      <alignment horizontal="center" vertical="center"/>
      <protection locked="0"/>
    </xf>
    <xf numFmtId="0" fontId="25" fillId="9" borderId="4" xfId="0" applyFont="1" applyFill="1" applyBorder="1" applyAlignment="1" applyProtection="1">
      <alignment horizontal="center"/>
      <protection locked="0"/>
    </xf>
    <xf numFmtId="0" fontId="25" fillId="9" borderId="15" xfId="0" applyFont="1" applyFill="1" applyBorder="1" applyAlignment="1" applyProtection="1">
      <alignment horizontal="center"/>
      <protection locked="0"/>
    </xf>
    <xf numFmtId="0" fontId="25" fillId="9" borderId="23" xfId="0" applyFont="1" applyFill="1" applyBorder="1" applyAlignment="1" applyProtection="1">
      <alignment horizontal="center"/>
      <protection locked="0"/>
    </xf>
    <xf numFmtId="0" fontId="25" fillId="9" borderId="4" xfId="0" applyFont="1" applyFill="1" applyBorder="1" applyAlignment="1" applyProtection="1">
      <alignment horizontal="center" vertical="center"/>
      <protection locked="0"/>
    </xf>
    <xf numFmtId="0" fontId="25" fillId="9" borderId="23" xfId="0" applyFont="1" applyFill="1" applyBorder="1" applyAlignment="1" applyProtection="1">
      <alignment horizontal="center" vertical="center"/>
      <protection locked="0"/>
    </xf>
    <xf numFmtId="0" fontId="25" fillId="9" borderId="15" xfId="0" applyFont="1" applyFill="1" applyBorder="1" applyAlignment="1" applyProtection="1">
      <alignment horizontal="center" vertical="center"/>
      <protection locked="0"/>
    </xf>
    <xf numFmtId="44" fontId="25" fillId="9" borderId="4" xfId="2" applyFont="1" applyFill="1" applyBorder="1" applyAlignment="1" applyProtection="1">
      <alignment horizontal="center" vertical="center"/>
      <protection locked="0"/>
    </xf>
    <xf numFmtId="44" fontId="25" fillId="9" borderId="23" xfId="2" applyFont="1" applyFill="1" applyBorder="1" applyAlignment="1" applyProtection="1">
      <alignment horizontal="center" vertical="center"/>
      <protection locked="0"/>
    </xf>
    <xf numFmtId="44" fontId="25" fillId="9" borderId="15" xfId="2" applyFont="1" applyFill="1" applyBorder="1" applyAlignment="1" applyProtection="1">
      <alignment horizontal="center" vertical="center"/>
      <protection locked="0"/>
    </xf>
    <xf numFmtId="0" fontId="31" fillId="9" borderId="5" xfId="0" applyFont="1" applyFill="1" applyBorder="1" applyAlignment="1" applyProtection="1">
      <alignment horizontal="center" vertical="center"/>
      <protection locked="0"/>
    </xf>
    <xf numFmtId="0" fontId="31" fillId="9" borderId="9" xfId="0" applyFont="1" applyFill="1" applyBorder="1" applyAlignment="1" applyProtection="1">
      <alignment horizontal="center" vertical="center"/>
      <protection locked="0"/>
    </xf>
    <xf numFmtId="0" fontId="31" fillId="9" borderId="10" xfId="0" applyFont="1" applyFill="1" applyBorder="1" applyAlignment="1" applyProtection="1">
      <alignment horizontal="center" vertical="center"/>
      <protection locked="0"/>
    </xf>
    <xf numFmtId="0" fontId="19" fillId="10" borderId="5" xfId="0" applyFont="1" applyFill="1" applyBorder="1" applyAlignment="1">
      <alignment horizontal="center" vertical="center"/>
    </xf>
    <xf numFmtId="0" fontId="19" fillId="10" borderId="9" xfId="0" applyFont="1" applyFill="1" applyBorder="1" applyAlignment="1">
      <alignment horizontal="center" vertical="center"/>
    </xf>
    <xf numFmtId="0" fontId="19" fillId="10" borderId="10" xfId="0" applyFont="1" applyFill="1" applyBorder="1" applyAlignment="1">
      <alignment horizontal="center" vertical="center"/>
    </xf>
    <xf numFmtId="0" fontId="22" fillId="9" borderId="4" xfId="0" applyFont="1" applyFill="1" applyBorder="1" applyAlignment="1">
      <alignment horizontal="center" vertical="center"/>
    </xf>
    <xf numFmtId="0" fontId="22" fillId="9" borderId="23" xfId="0" applyFont="1" applyFill="1" applyBorder="1" applyAlignment="1">
      <alignment horizontal="center" vertical="center"/>
    </xf>
    <xf numFmtId="0" fontId="22" fillId="9" borderId="15" xfId="0" applyFont="1" applyFill="1" applyBorder="1" applyAlignment="1">
      <alignment horizontal="center" vertical="center"/>
    </xf>
    <xf numFmtId="44" fontId="23" fillId="9" borderId="4" xfId="2" applyFont="1" applyFill="1" applyBorder="1" applyAlignment="1">
      <alignment horizontal="center" vertical="center"/>
    </xf>
    <xf numFmtId="44" fontId="23" fillId="9" borderId="23" xfId="2" applyFont="1" applyFill="1" applyBorder="1" applyAlignment="1">
      <alignment horizontal="center" vertical="center"/>
    </xf>
    <xf numFmtId="44" fontId="23" fillId="9" borderId="15" xfId="2" applyFont="1" applyFill="1" applyBorder="1" applyAlignment="1">
      <alignment horizontal="center" vertical="center"/>
    </xf>
    <xf numFmtId="0" fontId="20" fillId="9" borderId="4" xfId="0" applyFont="1" applyFill="1" applyBorder="1" applyAlignment="1">
      <alignment horizontal="center" vertical="center"/>
    </xf>
    <xf numFmtId="0" fontId="20" fillId="9" borderId="23" xfId="0" applyFont="1" applyFill="1" applyBorder="1" applyAlignment="1">
      <alignment horizontal="center" vertical="center"/>
    </xf>
    <xf numFmtId="0" fontId="20" fillId="9" borderId="15" xfId="0" applyFont="1" applyFill="1" applyBorder="1" applyAlignment="1">
      <alignment horizontal="center" vertical="center"/>
    </xf>
    <xf numFmtId="0" fontId="19" fillId="10" borderId="12" xfId="0" applyFont="1" applyFill="1" applyBorder="1" applyAlignment="1">
      <alignment horizontal="left"/>
    </xf>
    <xf numFmtId="0" fontId="19" fillId="10" borderId="13" xfId="0" applyFont="1" applyFill="1" applyBorder="1" applyAlignment="1">
      <alignment horizontal="left"/>
    </xf>
    <xf numFmtId="0" fontId="19" fillId="10" borderId="22" xfId="0" applyFont="1" applyFill="1" applyBorder="1" applyAlignment="1">
      <alignment horizontal="left"/>
    </xf>
    <xf numFmtId="0" fontId="6" fillId="0" borderId="0" xfId="5" applyFont="1" applyAlignment="1">
      <alignment horizontal="right" vertical="center"/>
    </xf>
    <xf numFmtId="170" fontId="12" fillId="0" borderId="8" xfId="4" applyNumberFormat="1" applyFont="1" applyBorder="1" applyAlignment="1">
      <alignment horizontal="left" vertical="center" wrapText="1"/>
    </xf>
    <xf numFmtId="170" fontId="12" fillId="0" borderId="14" xfId="4" applyNumberFormat="1" applyFont="1" applyBorder="1" applyAlignment="1">
      <alignment horizontal="left" vertical="center" wrapText="1"/>
    </xf>
    <xf numFmtId="170" fontId="12" fillId="0" borderId="17" xfId="4" applyNumberFormat="1" applyFont="1" applyBorder="1" applyAlignment="1">
      <alignment horizontal="left" vertical="center" wrapText="1"/>
    </xf>
    <xf numFmtId="0" fontId="12" fillId="0" borderId="1" xfId="4" applyFont="1" applyBorder="1" applyAlignment="1">
      <alignment horizontal="center" vertical="center" wrapText="1"/>
    </xf>
  </cellXfs>
  <cellStyles count="13">
    <cellStyle name="Comma" xfId="1" builtinId="3"/>
    <cellStyle name="Currency" xfId="2" builtinId="4"/>
    <cellStyle name="Currency 2" xfId="8" xr:uid="{87F14492-723F-45FE-95BB-FD31F12BB9F7}"/>
    <cellStyle name="Hyperlink" xfId="11" builtinId="8"/>
    <cellStyle name="KenBorder" xfId="12" xr:uid="{210F3284-488C-466D-AAD7-228864FF8655}"/>
    <cellStyle name="Normal" xfId="0" builtinId="0"/>
    <cellStyle name="Normal 5" xfId="4" xr:uid="{FDE4FF80-67F9-45F2-A0B6-63D1690AE487}"/>
    <cellStyle name="Normal 6" xfId="3" xr:uid="{23E7E770-55A2-4D08-95E3-4E4B8FD3FA98}"/>
    <cellStyle name="Normal_ALL" xfId="5" xr:uid="{58B88594-300A-42AF-8887-5ED2FCB439E5}"/>
    <cellStyle name="Normal_Sheet1" xfId="6" xr:uid="{063C3293-622E-4392-880B-3A5E3C479DFC}"/>
    <cellStyle name="Percent" xfId="10" builtinId="5"/>
    <cellStyle name="Percent 2" xfId="7" xr:uid="{AC96FFAD-044D-45FC-865D-1DF6ABCF15DA}"/>
    <cellStyle name="Percent 2 2" xfId="9" xr:uid="{51CD1B3A-5E7E-428A-AED2-9243789259A0}"/>
  </cellStyles>
  <dxfs count="0"/>
  <tableStyles count="0" defaultTableStyle="TableStyleMedium2" defaultPivotStyle="PivotStyleLight16"/>
  <colors>
    <mruColors>
      <color rgb="FFDAEEF3"/>
      <color rgb="FFFCE4D6"/>
      <color rgb="FFCCFF33"/>
      <color rgb="FF66FFFF"/>
      <color rgb="FFCCCC00"/>
      <color rgb="FF996633"/>
      <color rgb="FFF2DCDB"/>
      <color rgb="FFFF6600"/>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hartsheet" Target="chartsheets/sheet1.xml"/><Relationship Id="rId18" Type="http://schemas.openxmlformats.org/officeDocument/2006/relationships/externalLink" Target="externalLinks/externalLink2.xml"/><Relationship Id="rId26" Type="http://schemas.openxmlformats.org/officeDocument/2006/relationships/externalLink" Target="externalLinks/externalLink10.xml"/><Relationship Id="rId21" Type="http://schemas.openxmlformats.org/officeDocument/2006/relationships/externalLink" Target="externalLinks/externalLink5.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3.xml"/><Relationship Id="rId20" Type="http://schemas.openxmlformats.org/officeDocument/2006/relationships/externalLink" Target="externalLinks/externalLink4.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32" Type="http://schemas.microsoft.com/office/2017/10/relationships/person" Target="persons/person.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chartsheet" Target="chartsheets/sheet3.xml"/><Relationship Id="rId23" Type="http://schemas.openxmlformats.org/officeDocument/2006/relationships/externalLink" Target="externalLinks/externalLink7.xml"/><Relationship Id="rId28" Type="http://schemas.openxmlformats.org/officeDocument/2006/relationships/externalLink" Target="externalLinks/externalLink12.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3.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hartsheet" Target="chartsheets/sheet2.xml"/><Relationship Id="rId22" Type="http://schemas.openxmlformats.org/officeDocument/2006/relationships/externalLink" Target="externalLinks/externalLink6.xml"/><Relationship Id="rId27" Type="http://schemas.openxmlformats.org/officeDocument/2006/relationships/externalLink" Target="externalLinks/externalLink11.xml"/><Relationship Id="rId30" Type="http://schemas.openxmlformats.org/officeDocument/2006/relationships/styles" Target="styles.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Routine</a:t>
            </a:r>
            <a:r>
              <a:rPr lang="en-US" sz="1800" b="1" baseline="0"/>
              <a:t> Cost Splitout Bridge 2023 and CY2024</a:t>
            </a:r>
            <a:endParaRPr lang="en-US" sz="18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6E4-4ECE-824F-D15E9AA9492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6E4-4ECE-824F-D15E9AA9492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6E4-4ECE-824F-D15E9AA9492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6E4-4ECE-824F-D15E9AA9492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6E4-4ECE-824F-D15E9AA9492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6E4-4ECE-824F-D15E9AA9492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6E4-4ECE-824F-D15E9AA9492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6E4-4ECE-824F-D15E9AA9492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6E4-4ECE-824F-D15E9AA9492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val>
            <c:numRef>
              <c:f>'FS-PSA FYE 2023 Audit Data'!$H$9:$P$9</c:f>
              <c:numCache>
                <c:formatCode>_("$"* #,##0.00_);_("$"* \(#,##0.00\);_("$"* "-"??_);_(@_)</c:formatCode>
                <c:ptCount val="9"/>
                <c:pt idx="0">
                  <c:v>2787130</c:v>
                </c:pt>
                <c:pt idx="1">
                  <c:v>4501493</c:v>
                </c:pt>
                <c:pt idx="2">
                  <c:v>1714045</c:v>
                </c:pt>
                <c:pt idx="3">
                  <c:v>191327</c:v>
                </c:pt>
                <c:pt idx="4">
                  <c:v>4710378</c:v>
                </c:pt>
                <c:pt idx="5">
                  <c:v>188507</c:v>
                </c:pt>
                <c:pt idx="6">
                  <c:v>230864</c:v>
                </c:pt>
                <c:pt idx="7">
                  <c:v>150896</c:v>
                </c:pt>
                <c:pt idx="8">
                  <c:v>584388</c:v>
                </c:pt>
              </c:numCache>
            </c:numRef>
          </c:val>
          <c:extLst>
            <c:ext xmlns:c15="http://schemas.microsoft.com/office/drawing/2012/chart" uri="{02D57815-91ED-43cb-92C2-25804820EDAC}">
              <c15:filteredCategoryTitle>
                <c15:cat>
                  <c:strRef>
                    <c:extLst>
                      <c:ext uri="{02D57815-91ED-43cb-92C2-25804820EDAC}">
                        <c15:formulaRef>
                          <c15:sqref>'[5]FS-PSA FYE 2021 Audit '!#REF!</c15:sqref>
                        </c15:formulaRef>
                      </c:ext>
                    </c:extLst>
                    <c:strCache>
                      <c:ptCount val="1"/>
                      <c:pt idx="0">
                        <c:v>#REF!</c:v>
                      </c:pt>
                    </c:strCache>
                  </c:strRef>
                </c15:cat>
              </c15:filteredCategoryTitle>
            </c:ext>
            <c:ext xmlns:c16="http://schemas.microsoft.com/office/drawing/2014/chart" uri="{C3380CC4-5D6E-409C-BE32-E72D297353CC}">
              <c16:uniqueId val="{00000014-66E4-4ECE-824F-D15E9AA94924}"/>
            </c:ext>
          </c:extLst>
        </c:ser>
        <c:ser>
          <c:idx val="1"/>
          <c:order val="1"/>
          <c:dPt>
            <c:idx val="0"/>
            <c:bubble3D val="0"/>
            <c:spPr>
              <a:solidFill>
                <a:schemeClr val="accent1"/>
              </a:solidFill>
              <a:ln w="19050">
                <a:solidFill>
                  <a:schemeClr val="lt1"/>
                </a:solidFill>
              </a:ln>
              <a:effectLst/>
            </c:spPr>
            <c:extLst>
              <c:ext xmlns:c16="http://schemas.microsoft.com/office/drawing/2014/chart" uri="{C3380CC4-5D6E-409C-BE32-E72D297353CC}">
                <c16:uniqueId val="{00000016-66E4-4ECE-824F-D15E9AA9492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18-66E4-4ECE-824F-D15E9AA9492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1A-66E4-4ECE-824F-D15E9AA9492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1C-66E4-4ECE-824F-D15E9AA9492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1E-66E4-4ECE-824F-D15E9AA9492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20-66E4-4ECE-824F-D15E9AA9492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22-66E4-4ECE-824F-D15E9AA9492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24-66E4-4ECE-824F-D15E9AA9492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26-66E4-4ECE-824F-D15E9AA94924}"/>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27-FBFB-4282-9848-4FC837704680}"/>
              </c:ext>
            </c:extLst>
          </c:dPt>
          <c:val>
            <c:numRef>
              <c:f>'[5]FS-PSA FYE 2021 Audit '!#REF!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'[5]FS-PSA FYE 2021 Audit '!#REF!</c15:sqref>
                        </c15:formulaRef>
                      </c:ext>
                    </c:extLst>
                    <c:strCache>
                      <c:ptCount val="1"/>
                      <c:pt idx="0">
                        <c:v>#REF!</c:v>
                      </c:pt>
                    </c:strCache>
                  </c:strRef>
                </c15:cat>
              </c15:filteredCategoryTitle>
            </c:ext>
            <c:ext xmlns:c16="http://schemas.microsoft.com/office/drawing/2014/chart" uri="{C3380CC4-5D6E-409C-BE32-E72D297353CC}">
              <c16:uniqueId val="{00000027-66E4-4ECE-824F-D15E9AA94924}"/>
            </c:ext>
          </c:extLst>
        </c:ser>
        <c:ser>
          <c:idx val="2"/>
          <c:order val="2"/>
          <c:dPt>
            <c:idx val="0"/>
            <c:bubble3D val="0"/>
            <c:spPr>
              <a:solidFill>
                <a:schemeClr val="accent1"/>
              </a:solidFill>
              <a:ln w="19050">
                <a:solidFill>
                  <a:schemeClr val="lt1"/>
                </a:solidFill>
              </a:ln>
              <a:effectLst/>
            </c:spPr>
            <c:extLst>
              <c:ext xmlns:c16="http://schemas.microsoft.com/office/drawing/2014/chart" uri="{C3380CC4-5D6E-409C-BE32-E72D297353CC}">
                <c16:uniqueId val="{00000029-66E4-4ECE-824F-D15E9AA9492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2B-66E4-4ECE-824F-D15E9AA9492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2D-66E4-4ECE-824F-D15E9AA9492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2F-66E4-4ECE-824F-D15E9AA9492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31-66E4-4ECE-824F-D15E9AA9492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33-66E4-4ECE-824F-D15E9AA9492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35-66E4-4ECE-824F-D15E9AA94924}"/>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37-66E4-4ECE-824F-D15E9AA94924}"/>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39-66E4-4ECE-824F-D15E9AA94924}"/>
              </c:ext>
            </c:extLst>
          </c:dPt>
          <c:val>
            <c:numRef>
              <c:f>'FS-PSA FYE 2023 Audit Data'!$G$3:$O$3</c:f>
              <c:numCache>
                <c:formatCode>"$"#,##0</c:formatCode>
                <c:ptCount val="9"/>
                <c:pt idx="0">
                  <c:v>0</c:v>
                </c:pt>
                <c:pt idx="1">
                  <c:v>0</c:v>
                </c:pt>
                <c:pt idx="2">
                  <c:v>0</c:v>
                </c:pt>
                <c:pt idx="3">
                  <c:v>0</c:v>
                </c:pt>
                <c:pt idx="4">
                  <c:v>0</c:v>
                </c:pt>
                <c:pt idx="5">
                  <c:v>0</c:v>
                </c:pt>
                <c:pt idx="6">
                  <c:v>0</c:v>
                </c:pt>
                <c:pt idx="7">
                  <c:v>0</c:v>
                </c:pt>
                <c:pt idx="8">
                  <c:v>0</c:v>
                </c:pt>
              </c:numCache>
            </c:numRef>
          </c:val>
          <c:extLst>
            <c:ext xmlns:c15="http://schemas.microsoft.com/office/drawing/2012/chart" uri="{02D57815-91ED-43cb-92C2-25804820EDAC}">
              <c15:filteredCategoryTitle>
                <c15:cat>
                  <c:strRef>
                    <c:extLst>
                      <c:ext uri="{02D57815-91ED-43cb-92C2-25804820EDAC}">
                        <c15:formulaRef>
                          <c15:sqref>'[5]FS-PSA FYE 2021 Audit '!#REF!</c15:sqref>
                        </c15:formulaRef>
                      </c:ext>
                    </c:extLst>
                    <c:strCache>
                      <c:ptCount val="1"/>
                      <c:pt idx="0">
                        <c:v>#REF!</c:v>
                      </c:pt>
                    </c:strCache>
                  </c:strRef>
                </c15:cat>
              </c15:filteredCategoryTitle>
            </c:ext>
            <c:ext xmlns:c16="http://schemas.microsoft.com/office/drawing/2014/chart" uri="{C3380CC4-5D6E-409C-BE32-E72D297353CC}">
              <c16:uniqueId val="{0000003A-66E4-4ECE-824F-D15E9AA94924}"/>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000" b="1"/>
              <a:t>Routine Costs -DP-PSA</a:t>
            </a:r>
            <a:r>
              <a:rPr lang="en-US" sz="2000" b="1" baseline="0"/>
              <a:t> Bridge 2023 and CY 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831-4A51-A771-1599638F4540}"/>
              </c:ext>
            </c:extLst>
          </c:dPt>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34-7831-4A51-A771-1599638F454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b="1"/>
              <a:t>Ancillary Costs DP-PSA Splitout Bridge 2023 and CY2024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AA8-4366-B7DA-A124DEC262C0}"/>
              </c:ext>
            </c:extLst>
          </c:dPt>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12-3AA8-4366-B7DA-A124DEC262C0}"/>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4EE9922-CA59-4F84-8E30-65C234223341}">
  <sheetPr/>
  <sheetViews>
    <sheetView zoomScale="10"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7382B0B0-EDE1-4918-A68E-C84DB34D673B}">
  <sheetPr/>
  <sheetViews>
    <sheetView zoomScale="90" workbookViewId="0"/>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CF68DA52-F19E-42A0-96C7-CAFC0B455C7F}">
  <sheetPr/>
  <sheetViews>
    <sheetView zoomScale="119"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absoluteAnchor>
    <xdr:pos x="0" y="0"/>
    <xdr:ext cx="635000" cy="635000"/>
    <xdr:graphicFrame macro="">
      <xdr:nvGraphicFramePr>
        <xdr:cNvPr id="2" name="Chart 1">
          <a:extLst>
            <a:ext uri="{FF2B5EF4-FFF2-40B4-BE49-F238E27FC236}">
              <a16:creationId xmlns:a16="http://schemas.microsoft.com/office/drawing/2014/main" id="{418397BC-60DD-DC80-179B-EA46166130CB}"/>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4614333" cy="3203222"/>
    <xdr:graphicFrame macro="">
      <xdr:nvGraphicFramePr>
        <xdr:cNvPr id="2" name="Chart 1">
          <a:extLst>
            <a:ext uri="{FF2B5EF4-FFF2-40B4-BE49-F238E27FC236}">
              <a16:creationId xmlns:a16="http://schemas.microsoft.com/office/drawing/2014/main" id="{AC975EC2-61EC-B972-7994-FE1D68E7197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4605084" cy="3196345"/>
    <xdr:graphicFrame macro="">
      <xdr:nvGraphicFramePr>
        <xdr:cNvPr id="2" name="Chart 1">
          <a:extLst>
            <a:ext uri="{FF2B5EF4-FFF2-40B4-BE49-F238E27FC236}">
              <a16:creationId xmlns:a16="http://schemas.microsoft.com/office/drawing/2014/main" id="{4EB3B93D-975A-EE32-904D-C3BEB4444B4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ARCHIVES\99WGSTUD\ALL.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cadhcs.sharepoint.com/HCP/FFSRGroups/FFSRDD/1.%20LTC%20Sect/1.%20LTC%20System%20Dev%20Unit/AB%201629/AB%201629%20Data%20Sources/For%201.1.2023%20Rates/Cost%20Build%20Up/Import%20Files/Non-Labor%20Inflation/RY%202022-23%20&amp;%202023%20Non%20Labor%20Inflation.xlsx?C56C460B" TargetMode="External"/><Relationship Id="rId1" Type="http://schemas.openxmlformats.org/officeDocument/2006/relationships/externalLinkPath" Target="file:///\\C56C460B\RY%202022-23%20&amp;%202023%20Non%20Labor%20Inflation.xlsx" TargetMode="External"/></Relationships>
</file>

<file path=xl/externalLinks/_rels/externalLink11.xml.rels><?xml version="1.0" encoding="UTF-8" standalone="yes"?>
<Relationships xmlns="http://schemas.openxmlformats.org/package/2006/relationships"><Relationship Id="rId3" Type="http://schemas.openxmlformats.org/officeDocument/2006/relationships/externalLinkPath" Target="https://cadhcs.sharepoint.com/teams/FFSRDDAllStaff/Shared%20Documents/Long%20Term%20Care%20Section/7_LTCRU%20Rate%20Study/Freestanding%20-Pediatrics%20Subacute%20(FS-PSA)/FS-PSA%20CY%202025%20Rate%20Study%20(Technical%20Review%20Draft)%202.6.2025%20-%20Stakeholders.xlsx" TargetMode="External"/><Relationship Id="rId2" Type="http://schemas.microsoft.com/office/2019/04/relationships/externalLinkLongPath" Target="https://cadhcs.sharepoint.com/teams/FFSRDDAllStaff/Shared%20Documents/Long%20Term%20Care%20Section/7_LTCRU%20Rate%20Study/Freestanding%20-Pediatrics%20Subacute%20(FS-PSA)/FS-PSA%20CY%202025%20Rate%20Study%20(Technical%20Review%20Draft)%202.6.2025%20-%20Stakeholders.xlsx?721AB409" TargetMode="External"/><Relationship Id="rId1" Type="http://schemas.openxmlformats.org/officeDocument/2006/relationships/externalLinkPath" Target="file:///\\721AB409\FS-PSA%20CY%202025%20Rate%20Study%20(Technical%20Review%20Draft)%202.6.2025%20-%20Stakeholder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adhcs.sharepoint.com/FFSRDD/1.%20LTC%20Sect/1.%20LTC%20System%20Dev%20Unit/Ped%20Subacutes/8.1.22%20Rates/FS%20PSA%20RATES%208.1.22/Copy%20of%20RY%202022-23%20Labor%20Study%20DRAFT_a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adhcs.sharepoint.com/ARCHIVES/99WGSTUD/AL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hsintra\dhcs\Documents%20and%20Settings\KAdili\Local%20Settings\Temporary%20Internet%20Files\OLKD8\Labor%20Study%20Info\Rate%20Year%202004%20using%20OSHPD26\YEARALL26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dhcs.sharepoint.com/Documents%20and%20Settings/KAdili/Local%20Settings/Temporary%20Internet%20Files/OLKD8/Labor%20Study%20Info/Rate%20Year%202004%20using%20OSHPD26/YEARALL26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hsintra\dhcs\RDB\LTC%20Sect\LTC%20Reimb%20Unit\DPNF\ANNUAL%20RATES\2013%20DP%20Rates\2013-14%20DPNF-B%20FINAL%20RATES%2010-22-13.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cadhcs.sharepoint.com/RDB/LTC%20Sect/LTC%20Reimb%20Unit/DPNF/ANNUAL%20RATES/2013%20DP%20Rates/2013-14%20DPNF-B%20FINAL%20RATES%2010-22-13.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hsintra\dhcs\Users\LVayder\AppData\Local\Microsoft\Windows\Temporary%20Internet%20Files\Content.Outlook\HGFV13E7\10%20-%202011%20DDH%20and%20DDN%20TEST%20LV%2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cadhcs.sharepoint.com/Users/LVayder/AppData/Local/Microsoft/Windows/Temporary%20Internet%20Files/Content.Outlook/HGFV13E7/10%20-%202011%20DDH%20and%20DDN%20TEST%20LV%20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www.dof.ca.gov/HTML/FS_DATA/LatestEconData/documents/FRCPI11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PI RY 2022"/>
      <sheetName val="CCPI CY22- wait for new dof dat"/>
      <sheetName val="US &amp; CA"/>
      <sheetName val="CA Metro Areas"/>
      <sheetName val="CPI All Item monthly"/>
    </sheetNames>
    <sheetDataSet>
      <sheetData sheetId="0"/>
      <sheetData sheetId="1"/>
      <sheetData sheetId="2"/>
      <sheetData sheetId="3">
        <row r="77">
          <cell r="F77">
            <v>329.0105362671855</v>
          </cell>
        </row>
      </sheetData>
      <sheetData sheetId="4">
        <row r="681">
          <cell r="M681">
            <v>295.85399999999998</v>
          </cell>
        </row>
        <row r="682">
          <cell r="M682">
            <v>297.447</v>
          </cell>
        </row>
        <row r="683">
          <cell r="M683">
            <v>299.22800000000001</v>
          </cell>
        </row>
        <row r="684">
          <cell r="M684">
            <v>299.815</v>
          </cell>
        </row>
        <row r="685">
          <cell r="M685">
            <v>300.666</v>
          </cell>
        </row>
        <row r="686">
          <cell r="M686">
            <v>302.79300000000001</v>
          </cell>
        </row>
        <row r="687">
          <cell r="M687">
            <v>304.48200000000003</v>
          </cell>
        </row>
        <row r="688">
          <cell r="M688">
            <v>306.10899999999998</v>
          </cell>
        </row>
        <row r="689">
          <cell r="M689">
            <v>309.02300000000002</v>
          </cell>
        </row>
        <row r="690">
          <cell r="M690">
            <v>311.048</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sclaimer"/>
      <sheetName val="Column Descriptions"/>
      <sheetName val="FS-PSA CY 2025 Rate"/>
      <sheetName val="CCPI RY 2022"/>
      <sheetName val="App. A - CY 2025 Class Median "/>
      <sheetName val="App. B - CY 2025 Projected Cost"/>
      <sheetName val="Min-Wage Add-On"/>
      <sheetName val="LABOR STUDY 2022"/>
      <sheetName val="CCPI CY 2025"/>
      <sheetName val="LABOR STUDY CY 2025"/>
      <sheetName val="Vent_NonVent_Days"/>
      <sheetName val="Summary RY 22-23 "/>
      <sheetName val="FS-PSA Routine Costs Chart"/>
      <sheetName val="Routine Costs-DP-PSA"/>
      <sheetName val="Ancillary Costs DP-PSA"/>
      <sheetName val="other suggest format column"/>
      <sheetName val="FS-PSA FYE 2021 Audit "/>
    </sheetNames>
    <sheetDataSet>
      <sheetData sheetId="0"/>
      <sheetData sheetId="1"/>
      <sheetData sheetId="2"/>
      <sheetData sheetId="3"/>
      <sheetData sheetId="4">
        <row r="3">
          <cell r="X3">
            <v>1264.7734112930452</v>
          </cell>
          <cell r="Y3">
            <v>1383.1354545569702</v>
          </cell>
        </row>
      </sheetData>
      <sheetData sheetId="5">
        <row r="8">
          <cell r="V8">
            <v>1234.7357077050601</v>
          </cell>
          <cell r="W8">
            <v>1353.0977509689851</v>
          </cell>
        </row>
        <row r="11">
          <cell r="D11">
            <v>94.231790281754741</v>
          </cell>
        </row>
        <row r="12">
          <cell r="D12">
            <v>87.856425802906386</v>
          </cell>
        </row>
      </sheetData>
      <sheetData sheetId="6"/>
      <sheetData sheetId="7"/>
      <sheetData sheetId="8"/>
      <sheetData sheetId="9">
        <row r="110">
          <cell r="G110">
            <v>1.0434856753787585</v>
          </cell>
        </row>
      </sheetData>
      <sheetData sheetId="10"/>
      <sheetData sheetId="11"/>
      <sheetData sheetId="12" refreshError="1"/>
      <sheetData sheetId="13" refreshError="1"/>
      <sheetData sheetId="14" refreshError="1"/>
      <sheetData sheetId="15"/>
      <sheetData sheetId="1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
      <sheetName val="General Information"/>
      <sheetName val="Labor Study Report"/>
      <sheetName val="Inflation Factor Chart"/>
      <sheetName val="Table 4"/>
      <sheetName val="Chart 2"/>
      <sheetName val="Chart 1"/>
      <sheetName val="Table 3"/>
      <sheetName val="Table 3 - All"/>
      <sheetName val="Table 2"/>
      <sheetName val="Table 1"/>
      <sheetName val="Latest60MonthsDataUsed"/>
      <sheetName val="CurrentPlus5PriorYearsData"/>
      <sheetName val="Consolidated Data - Step 3"/>
      <sheetName val="Consolidated Data - Step 2"/>
      <sheetName val="Consolated Data - Step 1"/>
      <sheetName val="CurrentYearData"/>
      <sheetName val="CurrentYrAllDataFormatted"/>
      <sheetName val="CurrentYrAllDataCalculated"/>
      <sheetName val="CurrentYrOshpdRawData"/>
      <sheetName val="1YearOldData"/>
      <sheetName val="2YearOldData"/>
      <sheetName val="3YearOldData"/>
      <sheetName val="4YearOldData"/>
      <sheetName val="5YearOldData"/>
      <sheetName val="6YearOldData "/>
      <sheetName val="Add-Ons"/>
      <sheetName val="OSHPD vs DHCS Column Names "/>
      <sheetName val="Conversion"/>
      <sheetName val="LAFD_2020_RCS"/>
      <sheetName val="OSHPD IDs"/>
      <sheetName val="LTC2020_SUB2_RCS"/>
    </sheetNames>
    <sheetDataSet>
      <sheetData sheetId="0"/>
      <sheetData sheetId="1">
        <row r="3">
          <cell r="B3">
            <v>44774</v>
          </cell>
          <cell r="D3">
            <v>45138</v>
          </cell>
        </row>
        <row r="4">
          <cell r="B4" t="str">
            <v>2022-23</v>
          </cell>
        </row>
        <row r="5">
          <cell r="B5">
            <v>43</v>
          </cell>
        </row>
        <row r="6">
          <cell r="B6">
            <v>1</v>
          </cell>
        </row>
        <row r="11">
          <cell r="B11">
            <v>44783</v>
          </cell>
        </row>
      </sheetData>
      <sheetData sheetId="2"/>
      <sheetData sheetId="3"/>
      <sheetData sheetId="4"/>
      <sheetData sheetId="5"/>
      <sheetData sheetId="6"/>
      <sheetData sheetId="7">
        <row r="57">
          <cell r="H57">
            <v>157.58000000000001</v>
          </cell>
        </row>
      </sheetData>
      <sheetData sheetId="8">
        <row r="4">
          <cell r="P4" t="e">
            <v>#REF!</v>
          </cell>
          <cell r="Q4"/>
          <cell r="R4" t="str">
            <v/>
          </cell>
        </row>
        <row r="5">
          <cell r="P5" t="e">
            <v>#REF!</v>
          </cell>
          <cell r="Q5"/>
          <cell r="R5" t="str">
            <v/>
          </cell>
        </row>
        <row r="6">
          <cell r="P6" t="e">
            <v>#REF!</v>
          </cell>
          <cell r="Q6"/>
          <cell r="R6" t="str">
            <v/>
          </cell>
        </row>
        <row r="7">
          <cell r="P7" t="e">
            <v>#REF!</v>
          </cell>
          <cell r="Q7"/>
          <cell r="R7" t="str">
            <v/>
          </cell>
        </row>
        <row r="8">
          <cell r="P8" t="e">
            <v>#REF!</v>
          </cell>
          <cell r="Q8"/>
          <cell r="R8" t="str">
            <v/>
          </cell>
        </row>
        <row r="9">
          <cell r="P9">
            <v>84</v>
          </cell>
          <cell r="Q9" t="str">
            <v>12-2015</v>
          </cell>
          <cell r="R9" t="str">
            <v/>
          </cell>
        </row>
        <row r="10">
          <cell r="P10">
            <v>83</v>
          </cell>
          <cell r="Q10" t="str">
            <v>1-2016</v>
          </cell>
          <cell r="R10" t="str">
            <v/>
          </cell>
        </row>
        <row r="11">
          <cell r="P11">
            <v>82</v>
          </cell>
          <cell r="Q11" t="str">
            <v>2-2016</v>
          </cell>
          <cell r="R11" t="str">
            <v/>
          </cell>
        </row>
        <row r="12">
          <cell r="P12">
            <v>81</v>
          </cell>
          <cell r="Q12" t="str">
            <v>3-2016</v>
          </cell>
          <cell r="R12" t="str">
            <v/>
          </cell>
        </row>
        <row r="13">
          <cell r="P13">
            <v>80</v>
          </cell>
          <cell r="Q13" t="str">
            <v>4-2016</v>
          </cell>
          <cell r="R13" t="str">
            <v/>
          </cell>
        </row>
        <row r="14">
          <cell r="P14">
            <v>79</v>
          </cell>
          <cell r="Q14" t="str">
            <v>5-2016</v>
          </cell>
          <cell r="R14" t="str">
            <v/>
          </cell>
        </row>
        <row r="15">
          <cell r="P15">
            <v>78</v>
          </cell>
          <cell r="Q15" t="str">
            <v>6-2016</v>
          </cell>
          <cell r="R15" t="str">
            <v/>
          </cell>
        </row>
        <row r="16">
          <cell r="P16">
            <v>77</v>
          </cell>
          <cell r="Q16" t="str">
            <v>7-2016</v>
          </cell>
          <cell r="R16" t="str">
            <v/>
          </cell>
        </row>
        <row r="17">
          <cell r="P17">
            <v>76</v>
          </cell>
          <cell r="Q17" t="str">
            <v>8-2016</v>
          </cell>
          <cell r="R17" t="str">
            <v/>
          </cell>
        </row>
        <row r="18">
          <cell r="P18">
            <v>75</v>
          </cell>
          <cell r="Q18" t="str">
            <v>9-2016</v>
          </cell>
          <cell r="R18" t="str">
            <v/>
          </cell>
        </row>
        <row r="19">
          <cell r="P19">
            <v>74</v>
          </cell>
          <cell r="Q19" t="str">
            <v>10-2016</v>
          </cell>
          <cell r="R19" t="str">
            <v/>
          </cell>
        </row>
        <row r="20">
          <cell r="P20">
            <v>73</v>
          </cell>
          <cell r="Q20" t="str">
            <v>11-2016</v>
          </cell>
          <cell r="R20" t="str">
            <v/>
          </cell>
        </row>
        <row r="21">
          <cell r="P21">
            <v>72</v>
          </cell>
          <cell r="Q21" t="str">
            <v>12-2016</v>
          </cell>
          <cell r="R21" t="str">
            <v/>
          </cell>
        </row>
        <row r="22">
          <cell r="P22">
            <v>71</v>
          </cell>
          <cell r="Q22" t="str">
            <v>1-2017</v>
          </cell>
          <cell r="R22" t="str">
            <v/>
          </cell>
        </row>
        <row r="23">
          <cell r="P23">
            <v>70</v>
          </cell>
          <cell r="Q23" t="str">
            <v>3-2017</v>
          </cell>
          <cell r="R23" t="str">
            <v/>
          </cell>
        </row>
        <row r="24">
          <cell r="P24">
            <v>69</v>
          </cell>
          <cell r="Q24" t="str">
            <v>4-2017</v>
          </cell>
          <cell r="R24" t="str">
            <v/>
          </cell>
        </row>
        <row r="25">
          <cell r="P25">
            <v>68</v>
          </cell>
          <cell r="Q25" t="str">
            <v>5-2017</v>
          </cell>
          <cell r="R25" t="str">
            <v/>
          </cell>
        </row>
        <row r="26">
          <cell r="P26">
            <v>67</v>
          </cell>
          <cell r="Q26" t="str">
            <v>6-2017</v>
          </cell>
          <cell r="R26" t="str">
            <v/>
          </cell>
        </row>
        <row r="27">
          <cell r="P27">
            <v>66</v>
          </cell>
          <cell r="Q27" t="str">
            <v>7-2017</v>
          </cell>
          <cell r="R27" t="str">
            <v/>
          </cell>
        </row>
        <row r="28">
          <cell r="P28">
            <v>65</v>
          </cell>
          <cell r="Q28" t="str">
            <v>8-2017</v>
          </cell>
          <cell r="R28" t="str">
            <v/>
          </cell>
        </row>
        <row r="29">
          <cell r="P29">
            <v>64</v>
          </cell>
          <cell r="Q29" t="str">
            <v>9-2017</v>
          </cell>
          <cell r="R29" t="str">
            <v/>
          </cell>
        </row>
        <row r="30">
          <cell r="P30">
            <v>63</v>
          </cell>
          <cell r="Q30" t="str">
            <v>10-2017</v>
          </cell>
          <cell r="R30" t="str">
            <v/>
          </cell>
        </row>
        <row r="31">
          <cell r="P31">
            <v>62</v>
          </cell>
          <cell r="Q31" t="str">
            <v>11-2017</v>
          </cell>
          <cell r="R31" t="str">
            <v/>
          </cell>
        </row>
        <row r="32">
          <cell r="P32">
            <v>61</v>
          </cell>
          <cell r="Q32" t="str">
            <v>12-2017</v>
          </cell>
          <cell r="R32" t="str">
            <v/>
          </cell>
        </row>
        <row r="33">
          <cell r="P33">
            <v>60</v>
          </cell>
          <cell r="Q33" t="str">
            <v>1-2018</v>
          </cell>
          <cell r="R33" t="str">
            <v/>
          </cell>
        </row>
        <row r="34">
          <cell r="P34">
            <v>59</v>
          </cell>
          <cell r="Q34" t="str">
            <v>3-2018</v>
          </cell>
          <cell r="R34" t="str">
            <v/>
          </cell>
        </row>
        <row r="35">
          <cell r="P35">
            <v>58</v>
          </cell>
          <cell r="Q35" t="str">
            <v>4-2018</v>
          </cell>
          <cell r="R35" t="str">
            <v/>
          </cell>
        </row>
        <row r="36">
          <cell r="P36">
            <v>57</v>
          </cell>
          <cell r="Q36" t="str">
            <v>5-2018</v>
          </cell>
          <cell r="R36" t="str">
            <v/>
          </cell>
        </row>
        <row r="37">
          <cell r="P37">
            <v>56</v>
          </cell>
          <cell r="Q37" t="str">
            <v>6-2018</v>
          </cell>
          <cell r="R37" t="str">
            <v/>
          </cell>
        </row>
        <row r="38">
          <cell r="P38">
            <v>55</v>
          </cell>
          <cell r="Q38" t="str">
            <v>7-2018</v>
          </cell>
          <cell r="R38" t="str">
            <v/>
          </cell>
        </row>
        <row r="39">
          <cell r="P39">
            <v>54</v>
          </cell>
          <cell r="Q39" t="str">
            <v>8-2018</v>
          </cell>
          <cell r="R39">
            <v>1.1972428419936372</v>
          </cell>
        </row>
        <row r="40">
          <cell r="P40">
            <v>53</v>
          </cell>
          <cell r="Q40" t="str">
            <v>9-2018</v>
          </cell>
          <cell r="R40">
            <v>1.1928156365557316</v>
          </cell>
        </row>
        <row r="41">
          <cell r="P41">
            <v>52</v>
          </cell>
          <cell r="Q41" t="str">
            <v>10-2018</v>
          </cell>
          <cell r="R41">
            <v>1.1885104143168659</v>
          </cell>
        </row>
        <row r="42">
          <cell r="P42">
            <v>51</v>
          </cell>
          <cell r="Q42" t="str">
            <v>11-2018</v>
          </cell>
          <cell r="R42">
            <v>1.1842361579381135</v>
          </cell>
        </row>
        <row r="43">
          <cell r="P43">
            <v>50</v>
          </cell>
          <cell r="Q43" t="str">
            <v>12-2018</v>
          </cell>
          <cell r="R43">
            <v>1.1799925345278091</v>
          </cell>
        </row>
        <row r="44">
          <cell r="P44">
            <v>49</v>
          </cell>
          <cell r="Q44" t="str">
            <v>1-2019</v>
          </cell>
          <cell r="R44">
            <v>1.175779215948821</v>
          </cell>
        </row>
        <row r="45">
          <cell r="P45">
            <v>48</v>
          </cell>
          <cell r="Q45" t="str">
            <v>3-2019</v>
          </cell>
          <cell r="R45">
            <v>1.1715090423954937</v>
          </cell>
        </row>
        <row r="46">
          <cell r="P46">
            <v>47</v>
          </cell>
          <cell r="Q46" t="str">
            <v>4-2019</v>
          </cell>
          <cell r="R46">
            <v>1.1673559822747415</v>
          </cell>
        </row>
        <row r="47">
          <cell r="P47">
            <v>46</v>
          </cell>
          <cell r="Q47" t="str">
            <v>5-2019</v>
          </cell>
          <cell r="R47">
            <v>1.1632322637621431</v>
          </cell>
        </row>
        <row r="48">
          <cell r="P48">
            <v>45</v>
          </cell>
          <cell r="Q48" t="str">
            <v>6-2019</v>
          </cell>
          <cell r="R48">
            <v>1.1591375770020533</v>
          </cell>
        </row>
        <row r="49">
          <cell r="P49">
            <v>44</v>
          </cell>
          <cell r="Q49" t="str">
            <v>7-2019</v>
          </cell>
          <cell r="R49">
            <v>1.1549872122762148</v>
          </cell>
        </row>
        <row r="50">
          <cell r="P50">
            <v>43</v>
          </cell>
          <cell r="Q50" t="str">
            <v>8-2019</v>
          </cell>
          <cell r="R50">
            <v>1.1509502657831501</v>
          </cell>
        </row>
        <row r="51">
          <cell r="P51">
            <v>42</v>
          </cell>
          <cell r="Q51" t="str">
            <v>9-2019</v>
          </cell>
          <cell r="R51">
            <v>1.146941441114578</v>
          </cell>
        </row>
        <row r="52">
          <cell r="P52">
            <v>41</v>
          </cell>
          <cell r="Q52" t="str">
            <v>10-2019</v>
          </cell>
          <cell r="R52">
            <v>1.1429604454407405</v>
          </cell>
        </row>
        <row r="53">
          <cell r="P53">
            <v>40</v>
          </cell>
          <cell r="Q53" t="str">
            <v>11-2019</v>
          </cell>
          <cell r="R53">
            <v>1.1390069899834256</v>
          </cell>
        </row>
        <row r="54">
          <cell r="P54">
            <v>39</v>
          </cell>
          <cell r="Q54" t="str">
            <v>12-2019</v>
          </cell>
          <cell r="R54">
            <v>1.1349992819187134</v>
          </cell>
        </row>
        <row r="55">
          <cell r="P55">
            <v>38</v>
          </cell>
          <cell r="Q55" t="str">
            <v>1-2020</v>
          </cell>
          <cell r="R55">
            <v>1.1311006154286531</v>
          </cell>
        </row>
        <row r="56">
          <cell r="P56">
            <v>37</v>
          </cell>
          <cell r="Q56" t="str">
            <v>2-2020</v>
          </cell>
          <cell r="R56">
            <v>1.1272286407074597</v>
          </cell>
        </row>
        <row r="57">
          <cell r="P57">
            <v>36</v>
          </cell>
          <cell r="Q57" t="str">
            <v>3-2020</v>
          </cell>
          <cell r="R57">
            <v>1.1233830845771144</v>
          </cell>
        </row>
        <row r="58">
          <cell r="P58">
            <v>35</v>
          </cell>
          <cell r="Q58" t="str">
            <v>4-2020</v>
          </cell>
          <cell r="R58">
            <v>1.1194843827466534</v>
          </cell>
        </row>
        <row r="59">
          <cell r="P59">
            <v>34</v>
          </cell>
          <cell r="Q59" t="str">
            <v>5-2020</v>
          </cell>
          <cell r="R59">
            <v>1.1156913954965766</v>
          </cell>
        </row>
        <row r="60">
          <cell r="P60">
            <v>33</v>
          </cell>
          <cell r="Q60" t="str">
            <v>6-2020</v>
          </cell>
          <cell r="R60">
            <v>1.1119240239183961</v>
          </cell>
        </row>
        <row r="61">
          <cell r="P61">
            <v>32</v>
          </cell>
          <cell r="Q61" t="str">
            <v>7-2020</v>
          </cell>
          <cell r="R61">
            <v>1.1081820093949379</v>
          </cell>
        </row>
        <row r="62">
          <cell r="P62">
            <v>31</v>
          </cell>
          <cell r="Q62" t="str">
            <v>8-2020</v>
          </cell>
          <cell r="R62">
            <v>1.1044650967787015</v>
          </cell>
        </row>
        <row r="63">
          <cell r="P63">
            <v>30</v>
          </cell>
          <cell r="Q63" t="str">
            <v>9-2020</v>
          </cell>
          <cell r="R63">
            <v>1.1006963788300836</v>
          </cell>
        </row>
        <row r="64">
          <cell r="P64">
            <v>29</v>
          </cell>
          <cell r="Q64" t="str">
            <v>10-2020</v>
          </cell>
          <cell r="R64">
            <v>1.0970294280955024</v>
          </cell>
        </row>
        <row r="65">
          <cell r="P65">
            <v>28</v>
          </cell>
          <cell r="Q65" t="str">
            <v>11-2020</v>
          </cell>
          <cell r="R65">
            <v>1.0933868289983397</v>
          </cell>
        </row>
        <row r="66">
          <cell r="P66">
            <v>27</v>
          </cell>
          <cell r="Q66" t="str">
            <v>12-2020</v>
          </cell>
          <cell r="R66">
            <v>1.0897683397683398</v>
          </cell>
        </row>
        <row r="67">
          <cell r="P67">
            <v>26</v>
          </cell>
          <cell r="Q67" t="str">
            <v>1-2021</v>
          </cell>
          <cell r="R67">
            <v>1.086099086099086</v>
          </cell>
        </row>
        <row r="68">
          <cell r="P68">
            <v>25</v>
          </cell>
          <cell r="Q68" t="str">
            <v>2-2021</v>
          </cell>
          <cell r="R68">
            <v>1.0825285939319225</v>
          </cell>
        </row>
        <row r="69">
          <cell r="P69">
            <v>24</v>
          </cell>
          <cell r="Q69" t="str">
            <v>3-2021</v>
          </cell>
          <cell r="R69">
            <v>1.0789815004437162</v>
          </cell>
        </row>
        <row r="70">
          <cell r="P70">
            <v>23</v>
          </cell>
          <cell r="Q70" t="str">
            <v>4-2021</v>
          </cell>
          <cell r="R70">
            <v>1.0754575763761312</v>
          </cell>
        </row>
        <row r="71">
          <cell r="P71">
            <v>22</v>
          </cell>
          <cell r="Q71" t="str">
            <v>5-2021</v>
          </cell>
          <cell r="R71">
            <v>1.071956595456087</v>
          </cell>
        </row>
        <row r="72">
          <cell r="P72">
            <v>21</v>
          </cell>
          <cell r="Q72" t="str">
            <v>6-2021</v>
          </cell>
          <cell r="R72">
            <v>1.0684061105853724</v>
          </cell>
        </row>
        <row r="73">
          <cell r="P73">
            <v>20</v>
          </cell>
          <cell r="Q73" t="str">
            <v>7-2021</v>
          </cell>
          <cell r="R73">
            <v>1.064950815254009</v>
          </cell>
        </row>
        <row r="74">
          <cell r="P74">
            <v>19</v>
          </cell>
          <cell r="Q74" t="str">
            <v>8-2021</v>
          </cell>
          <cell r="R74">
            <v>1.061517797179315</v>
          </cell>
        </row>
        <row r="75">
          <cell r="P75">
            <v>18</v>
          </cell>
          <cell r="Q75" t="str">
            <v>9-2021</v>
          </cell>
          <cell r="R75">
            <v>1.0581068416119963</v>
          </cell>
        </row>
        <row r="76">
          <cell r="P76">
            <v>17</v>
          </cell>
          <cell r="Q76" t="str">
            <v>10-2021</v>
          </cell>
          <cell r="R76">
            <v>1.0546473610462401</v>
          </cell>
        </row>
        <row r="77">
          <cell r="P77">
            <v>16</v>
          </cell>
          <cell r="Q77" t="str">
            <v>11-2021</v>
          </cell>
          <cell r="R77">
            <v>1.0512803458596609</v>
          </cell>
        </row>
        <row r="78">
          <cell r="P78">
            <v>15</v>
          </cell>
          <cell r="Q78" t="str">
            <v>12-2021</v>
          </cell>
          <cell r="R78">
            <v>1.0479347609891931</v>
          </cell>
        </row>
        <row r="79">
          <cell r="P79">
            <v>14</v>
          </cell>
          <cell r="Q79" t="str">
            <v>1-2022</v>
          </cell>
          <cell r="R79">
            <v>1.0446104024849647</v>
          </cell>
        </row>
        <row r="80">
          <cell r="P80">
            <v>13</v>
          </cell>
          <cell r="Q80" t="str">
            <v>2-2022</v>
          </cell>
          <cell r="R80">
            <v>1.041307068976876</v>
          </cell>
        </row>
        <row r="81">
          <cell r="P81">
            <v>12</v>
          </cell>
          <cell r="Q81" t="str">
            <v>3-2022</v>
          </cell>
          <cell r="R81">
            <v>1.0379563961124245</v>
          </cell>
        </row>
        <row r="82">
          <cell r="P82">
            <v>11</v>
          </cell>
          <cell r="Q82" t="str">
            <v>4-2022</v>
          </cell>
          <cell r="R82">
            <v>1.0346949463210264</v>
          </cell>
        </row>
        <row r="83">
          <cell r="P83">
            <v>10</v>
          </cell>
          <cell r="Q83" t="str">
            <v>5-2022</v>
          </cell>
          <cell r="R83">
            <v>1.0314539284782041</v>
          </cell>
        </row>
        <row r="84">
          <cell r="P84">
            <v>9</v>
          </cell>
          <cell r="Q84" t="str">
            <v>6-2022</v>
          </cell>
          <cell r="R84">
            <v>1.0282331511839709</v>
          </cell>
        </row>
        <row r="85">
          <cell r="P85">
            <v>8</v>
          </cell>
          <cell r="Q85" t="str">
            <v>7-2022</v>
          </cell>
          <cell r="R85">
            <v>1.0249659555152064</v>
          </cell>
        </row>
        <row r="86">
          <cell r="P86">
            <v>7</v>
          </cell>
          <cell r="Q86" t="str">
            <v>8-2022</v>
          </cell>
          <cell r="R86">
            <v>1.0217855064968648</v>
          </cell>
        </row>
        <row r="87">
          <cell r="P87">
            <v>6</v>
          </cell>
          <cell r="Q87" t="str">
            <v>9-2022</v>
          </cell>
          <cell r="R87">
            <v>1.0186247341625314</v>
          </cell>
        </row>
        <row r="88">
          <cell r="P88">
            <v>5</v>
          </cell>
          <cell r="Q88" t="str">
            <v>10-2022</v>
          </cell>
          <cell r="R88">
            <v>1.0154834564728557</v>
          </cell>
        </row>
        <row r="89">
          <cell r="P89">
            <v>4</v>
          </cell>
          <cell r="Q89" t="str">
            <v>11-2022</v>
          </cell>
          <cell r="R89">
            <v>1.01229665684642</v>
          </cell>
        </row>
        <row r="90">
          <cell r="P90">
            <v>3</v>
          </cell>
          <cell r="Q90" t="str">
            <v>12-2022</v>
          </cell>
          <cell r="R90">
            <v>1.0091942280679351</v>
          </cell>
        </row>
        <row r="91">
          <cell r="P91">
            <v>2</v>
          </cell>
          <cell r="Q91" t="str">
            <v>1-2023</v>
          </cell>
          <cell r="R91">
            <v>1.0061107574793127</v>
          </cell>
        </row>
        <row r="92">
          <cell r="P92">
            <v>1</v>
          </cell>
          <cell r="Q92" t="str">
            <v>2-2023</v>
          </cell>
          <cell r="R92">
            <v>1.0030460718365275</v>
          </cell>
        </row>
        <row r="93">
          <cell r="P93">
            <v>0</v>
          </cell>
          <cell r="Q93" t="str">
            <v>3-2023</v>
          </cell>
          <cell r="R93">
            <v>1</v>
          </cell>
        </row>
        <row r="94">
          <cell r="P94" t="str">
            <v/>
          </cell>
          <cell r="Q94" t="str">
            <v>4-2023</v>
          </cell>
          <cell r="R94" t="str">
            <v/>
          </cell>
        </row>
        <row r="95">
          <cell r="P95" t="str">
            <v/>
          </cell>
          <cell r="Q95" t="str">
            <v>5-2023</v>
          </cell>
          <cell r="R95" t="str">
            <v/>
          </cell>
        </row>
        <row r="96">
          <cell r="P96" t="str">
            <v/>
          </cell>
          <cell r="Q96" t="str">
            <v>6-2023</v>
          </cell>
          <cell r="R96" t="str">
            <v/>
          </cell>
        </row>
        <row r="97">
          <cell r="P97" t="str">
            <v/>
          </cell>
          <cell r="Q97" t="str">
            <v>7-2023</v>
          </cell>
          <cell r="R97" t="str">
            <v/>
          </cell>
        </row>
        <row r="98">
          <cell r="P98" t="str">
            <v/>
          </cell>
          <cell r="Q98" t="str">
            <v>8-2023</v>
          </cell>
          <cell r="R98" t="str">
            <v/>
          </cell>
        </row>
        <row r="99">
          <cell r="P99" t="str">
            <v/>
          </cell>
          <cell r="Q99" t="str">
            <v>9-2023</v>
          </cell>
          <cell r="R99" t="str">
            <v/>
          </cell>
        </row>
        <row r="100">
          <cell r="P100" t="str">
            <v/>
          </cell>
          <cell r="Q100" t="str">
            <v>10-2023</v>
          </cell>
          <cell r="R100"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sheetName val="TABLE 1"/>
      <sheetName val="TABLE 2"/>
      <sheetName val="TABLE 3"/>
      <sheetName val="HOURS"/>
      <sheetName val="wageperhour"/>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tion"/>
      <sheetName val="data"/>
      <sheetName val="TABLE 1"/>
      <sheetName val="TABLE 2"/>
      <sheetName val="TABLE 3"/>
      <sheetName val="Chart1"/>
      <sheetName val="add-ons"/>
      <sheetName val="no feathering"/>
    </sheetNames>
    <sheetDataSet>
      <sheetData sheetId="0"/>
      <sheetData sheetId="1"/>
      <sheetData sheetId="2"/>
      <sheetData sheetId="3"/>
      <sheetData sheetId="4"/>
      <sheetData sheetId="5" refreshError="1"/>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 val="FS-PSA FYE 2021 Audit "/>
    </sheetNames>
    <sheetDataSet>
      <sheetData sheetId="0"/>
      <sheetData sheetId="1"/>
      <sheetData sheetId="2"/>
      <sheetData sheetId="3"/>
      <sheetData sheetId="4"/>
      <sheetData sheetId="5"/>
      <sheetData sheetId="6"/>
      <sheetData sheetId="7"/>
      <sheetData sheetId="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sheetName val="RatesForAllDPs"/>
      <sheetName val="SomeMCalDays"/>
      <sheetName val="20%MCalDays"/>
      <sheetName val="Budget"/>
      <sheetName val="SwingBeds"/>
      <sheetName val="Sheet2"/>
    </sheetNames>
    <sheetDataSet>
      <sheetData sheetId="0"/>
      <sheetData sheetId="1"/>
      <sheetData sheetId="2"/>
      <sheetData sheetId="3"/>
      <sheetData sheetId="4"/>
      <sheetData sheetId="5"/>
      <sheetData sheetId="6"/>
      <sheetData sheetId="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ra"/>
      <sheetName val="TEMPLATE"/>
      <sheetName val="Data"/>
      <sheetName val="H_4to6beds"/>
      <sheetName val="H_7to15beds"/>
      <sheetName val="N_4to6beds"/>
      <sheetName val="N_7to15beds"/>
    </sheetNames>
    <sheetDataSet>
      <sheetData sheetId="0"/>
      <sheetData sheetId="1"/>
      <sheetData sheetId="2"/>
      <sheetData sheetId="3"/>
      <sheetData sheetId="4"/>
      <sheetData sheetId="5"/>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YEAR"/>
      <sheetName val="FISCALYEAR"/>
      <sheetName val="MONTH"/>
      <sheetName val="Module1"/>
    </sheetNames>
    <sheetDataSet>
      <sheetData sheetId="0"/>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Sheffler, Rocky@DHCS" id="{B1258F1B-6B1A-492C-A989-10929E49DB40}" userId="S::Rocky.Sheffler@dhcs.ca.gov::e3556c82-65b1-41f0-87a6-716e128d16ef"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 dT="2023-08-24T23:11:48.71" personId="{B1258F1B-6B1A-492C-A989-10929E49DB40}" id="{B1411508-5F11-4861-8A30-26857EA72333}">
    <text>Note rounding issue</text>
  </threadedComment>
</ThreadedComment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dof.ca.gov/Forecasting/Economics/Indicators/Inflatio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1BD79-8988-4049-BFB8-0345D2580C21}">
  <sheetPr>
    <tabColor theme="0"/>
  </sheetPr>
  <dimension ref="A1:G9"/>
  <sheetViews>
    <sheetView tabSelected="1" workbookViewId="0"/>
  </sheetViews>
  <sheetFormatPr defaultColWidth="0" defaultRowHeight="17.5" zeroHeight="1"/>
  <cols>
    <col min="1" max="6" width="8.7265625" style="156" customWidth="1"/>
    <col min="7" max="7" width="21.81640625" style="156" customWidth="1"/>
    <col min="8" max="16384" width="0" style="156" hidden="1"/>
  </cols>
  <sheetData>
    <row r="1" spans="1:7">
      <c r="A1" s="155" t="s">
        <v>0</v>
      </c>
      <c r="B1" s="123"/>
      <c r="C1" s="123"/>
      <c r="D1" s="123"/>
      <c r="E1" s="123"/>
      <c r="F1" s="123"/>
      <c r="G1" s="123"/>
    </row>
    <row r="2" spans="1:7">
      <c r="A2" s="157" t="s">
        <v>1</v>
      </c>
      <c r="B2" s="123"/>
      <c r="C2" s="123"/>
      <c r="D2" s="123"/>
      <c r="E2" s="123"/>
      <c r="F2" s="123"/>
      <c r="G2" s="123"/>
    </row>
    <row r="3" spans="1:7" s="158" customFormat="1" ht="17.149999999999999" customHeight="1">
      <c r="A3" s="256" t="s">
        <v>2</v>
      </c>
      <c r="B3" s="256"/>
      <c r="C3" s="256"/>
      <c r="D3" s="256"/>
      <c r="E3" s="256"/>
      <c r="F3" s="256"/>
      <c r="G3" s="256"/>
    </row>
    <row r="4" spans="1:7" s="158" customFormat="1">
      <c r="A4" s="256"/>
      <c r="B4" s="256"/>
      <c r="C4" s="256"/>
      <c r="D4" s="256"/>
      <c r="E4" s="256"/>
      <c r="F4" s="256"/>
      <c r="G4" s="256"/>
    </row>
    <row r="5" spans="1:7" s="158" customFormat="1">
      <c r="A5" s="256"/>
      <c r="B5" s="256"/>
      <c r="C5" s="256"/>
      <c r="D5" s="256"/>
      <c r="E5" s="256"/>
      <c r="F5" s="256"/>
      <c r="G5" s="256"/>
    </row>
    <row r="6" spans="1:7" s="158" customFormat="1">
      <c r="A6" s="256"/>
      <c r="B6" s="256"/>
      <c r="C6" s="256"/>
      <c r="D6" s="256"/>
      <c r="E6" s="256"/>
      <c r="F6" s="256"/>
      <c r="G6" s="256"/>
    </row>
    <row r="7" spans="1:7" s="158" customFormat="1">
      <c r="A7" s="256"/>
      <c r="B7" s="256"/>
      <c r="C7" s="256"/>
      <c r="D7" s="256"/>
      <c r="E7" s="256"/>
      <c r="F7" s="256"/>
      <c r="G7" s="256"/>
    </row>
    <row r="8" spans="1:7" s="158" customFormat="1">
      <c r="A8" s="256"/>
      <c r="B8" s="256"/>
      <c r="C8" s="256"/>
      <c r="D8" s="256"/>
      <c r="E8" s="256"/>
      <c r="F8" s="256"/>
      <c r="G8" s="256"/>
    </row>
    <row r="9" spans="1:7" s="158" customFormat="1" ht="48.65" customHeight="1">
      <c r="A9" s="256"/>
      <c r="B9" s="256"/>
      <c r="C9" s="256"/>
      <c r="D9" s="256"/>
      <c r="E9" s="256"/>
      <c r="F9" s="256"/>
      <c r="G9" s="256"/>
    </row>
  </sheetData>
  <sheetProtection sheet="1" objects="1" scenarios="1" selectLockedCells="1"/>
  <mergeCells count="1">
    <mergeCell ref="A3:G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16B1B-9BAB-4A14-AD65-EC7800129FE5}">
  <dimension ref="A1:C158"/>
  <sheetViews>
    <sheetView workbookViewId="0">
      <selection activeCell="B5" sqref="B5"/>
    </sheetView>
  </sheetViews>
  <sheetFormatPr defaultColWidth="0" defaultRowHeight="17.5" zeroHeight="1"/>
  <cols>
    <col min="1" max="2" width="24.81640625" style="251" customWidth="1"/>
    <col min="3" max="3" width="0" style="245" hidden="1" customWidth="1"/>
    <col min="4" max="16384" width="8.7265625" style="245" hidden="1"/>
  </cols>
  <sheetData>
    <row r="1" spans="1:3">
      <c r="A1" s="243" t="s">
        <v>0</v>
      </c>
      <c r="B1" s="244"/>
    </row>
    <row r="2" spans="1:3">
      <c r="A2" s="246" t="s">
        <v>3</v>
      </c>
      <c r="B2" s="247"/>
      <c r="C2" s="248"/>
    </row>
    <row r="3" spans="1:3">
      <c r="A3" s="246" t="s">
        <v>321</v>
      </c>
      <c r="B3" s="247"/>
      <c r="C3" s="248"/>
    </row>
    <row r="4" spans="1:3">
      <c r="A4" s="249" t="s">
        <v>322</v>
      </c>
      <c r="B4" s="249" t="s">
        <v>323</v>
      </c>
      <c r="C4" s="250"/>
    </row>
    <row r="5" spans="1:3">
      <c r="A5" s="251">
        <v>76.5</v>
      </c>
      <c r="B5" s="251">
        <v>1.3120615517155361</v>
      </c>
    </row>
    <row r="6" spans="1:3">
      <c r="A6" s="251">
        <v>76</v>
      </c>
      <c r="B6" s="251">
        <v>1.3093089906682698</v>
      </c>
    </row>
    <row r="7" spans="1:3">
      <c r="A7" s="251">
        <v>75.5</v>
      </c>
      <c r="B7" s="251">
        <v>1.3065679545844875</v>
      </c>
    </row>
    <row r="8" spans="1:3">
      <c r="A8" s="251">
        <v>75</v>
      </c>
      <c r="B8" s="251">
        <v>1.3038383712329324</v>
      </c>
    </row>
    <row r="9" spans="1:3">
      <c r="A9" s="251">
        <v>74.5</v>
      </c>
      <c r="B9" s="251">
        <v>1.3011201689846899</v>
      </c>
    </row>
    <row r="10" spans="1:3">
      <c r="A10" s="251">
        <v>74</v>
      </c>
      <c r="B10" s="251">
        <v>1.2984132768069216</v>
      </c>
    </row>
    <row r="11" spans="1:3">
      <c r="A11" s="251">
        <v>73.5</v>
      </c>
      <c r="B11" s="251">
        <v>1.2957176242566786</v>
      </c>
    </row>
    <row r="12" spans="1:3">
      <c r="A12" s="251">
        <v>73</v>
      </c>
      <c r="B12" s="251">
        <v>1.2876872440860494</v>
      </c>
    </row>
    <row r="13" spans="1:3">
      <c r="A13" s="251">
        <v>72.5</v>
      </c>
      <c r="B13" s="251">
        <v>1.2797557894830391</v>
      </c>
    </row>
    <row r="14" spans="1:3">
      <c r="A14" s="251">
        <v>72</v>
      </c>
      <c r="B14" s="251">
        <v>1.2719214436546755</v>
      </c>
    </row>
    <row r="15" spans="1:3">
      <c r="A15" s="251">
        <v>71.5</v>
      </c>
      <c r="B15" s="251">
        <v>1.2641824340251151</v>
      </c>
    </row>
    <row r="16" spans="1:3">
      <c r="A16" s="251">
        <v>71</v>
      </c>
      <c r="B16" s="251">
        <v>1.2565370308985808</v>
      </c>
    </row>
    <row r="17" spans="1:2">
      <c r="A17" s="251">
        <v>70.5</v>
      </c>
      <c r="B17" s="251">
        <v>1.2489835461705276</v>
      </c>
    </row>
    <row r="18" spans="1:2">
      <c r="A18" s="251">
        <v>70</v>
      </c>
      <c r="B18" s="251">
        <v>1.2455795474511668</v>
      </c>
    </row>
    <row r="19" spans="1:2">
      <c r="A19" s="251">
        <v>69.5</v>
      </c>
      <c r="B19" s="251">
        <v>1.2421940529197923</v>
      </c>
    </row>
    <row r="20" spans="1:2">
      <c r="A20" s="251">
        <v>69</v>
      </c>
      <c r="B20" s="251">
        <v>1.2388269121018314</v>
      </c>
    </row>
    <row r="21" spans="1:2">
      <c r="A21" s="251">
        <v>68.5</v>
      </c>
      <c r="B21" s="251">
        <v>1.2354779761498298</v>
      </c>
    </row>
    <row r="22" spans="1:2">
      <c r="A22" s="251">
        <v>68</v>
      </c>
      <c r="B22" s="251">
        <v>1.2321470978215183</v>
      </c>
    </row>
    <row r="23" spans="1:2">
      <c r="A23" s="251">
        <v>67.5</v>
      </c>
      <c r="B23" s="251">
        <v>1.2288341314582338</v>
      </c>
    </row>
    <row r="24" spans="1:2">
      <c r="A24" s="251">
        <v>67</v>
      </c>
      <c r="B24" s="251">
        <v>1.2254536803835907</v>
      </c>
    </row>
    <row r="25" spans="1:2">
      <c r="A25" s="251">
        <v>66.5</v>
      </c>
      <c r="B25" s="251">
        <v>1.2220917771327278</v>
      </c>
    </row>
    <row r="26" spans="1:2">
      <c r="A26" s="251">
        <v>66</v>
      </c>
      <c r="B26" s="251">
        <v>1.2187482694712741</v>
      </c>
    </row>
    <row r="27" spans="1:2">
      <c r="A27" s="251">
        <v>65.5</v>
      </c>
      <c r="B27" s="251">
        <v>1.215423006826299</v>
      </c>
    </row>
    <row r="28" spans="1:2">
      <c r="A28" s="251">
        <v>65</v>
      </c>
      <c r="B28" s="251">
        <v>1.2121158402637073</v>
      </c>
    </row>
    <row r="29" spans="1:2">
      <c r="A29" s="251">
        <v>64.5</v>
      </c>
      <c r="B29" s="251">
        <v>1.2088266224660054</v>
      </c>
    </row>
    <row r="30" spans="1:2">
      <c r="A30" s="251">
        <v>64</v>
      </c>
      <c r="B30" s="251">
        <v>1.2116879119756123</v>
      </c>
    </row>
    <row r="31" spans="1:2">
      <c r="A31" s="251">
        <v>63.5</v>
      </c>
      <c r="B31" s="251">
        <v>1.2145627789528861</v>
      </c>
    </row>
    <row r="32" spans="1:2">
      <c r="A32" s="251">
        <v>63</v>
      </c>
      <c r="B32" s="251">
        <v>1.2174513202699122</v>
      </c>
    </row>
    <row r="33" spans="1:2">
      <c r="A33" s="251">
        <v>62.5</v>
      </c>
      <c r="B33" s="251">
        <v>1.2203536337225187</v>
      </c>
    </row>
    <row r="34" spans="1:2">
      <c r="A34" s="251">
        <v>62</v>
      </c>
      <c r="B34" s="251">
        <v>1.2232698180413151</v>
      </c>
    </row>
    <row r="35" spans="1:2">
      <c r="A35" s="251">
        <v>61.5</v>
      </c>
      <c r="B35" s="251">
        <v>1.2261999729028863</v>
      </c>
    </row>
    <row r="36" spans="1:2">
      <c r="A36" s="251">
        <v>61</v>
      </c>
      <c r="B36" s="251">
        <v>1.2160887927812591</v>
      </c>
    </row>
    <row r="37" spans="1:2">
      <c r="A37" s="251">
        <v>60.5</v>
      </c>
      <c r="B37" s="251">
        <v>1.2061430013859278</v>
      </c>
    </row>
    <row r="38" spans="1:2">
      <c r="A38" s="251">
        <v>60</v>
      </c>
      <c r="B38" s="251">
        <v>1.1963585737363769</v>
      </c>
    </row>
    <row r="39" spans="1:2">
      <c r="A39" s="251">
        <v>59.5</v>
      </c>
      <c r="B39" s="251">
        <v>1.1867316144063049</v>
      </c>
    </row>
    <row r="40" spans="1:2">
      <c r="A40" s="251">
        <v>59</v>
      </c>
      <c r="B40" s="251">
        <v>1.1772583523526954</v>
      </c>
    </row>
    <row r="41" spans="1:2">
      <c r="A41" s="251">
        <v>58.5</v>
      </c>
      <c r="B41" s="251">
        <v>1.167935135990593</v>
      </c>
    </row>
    <row r="42" spans="1:2">
      <c r="A42" s="251">
        <v>58</v>
      </c>
      <c r="B42" s="251">
        <v>1.1722629998618344</v>
      </c>
    </row>
    <row r="43" spans="1:2">
      <c r="A43" s="251">
        <v>57.5</v>
      </c>
      <c r="B43" s="251">
        <v>1.1766230574227112</v>
      </c>
    </row>
    <row r="44" spans="1:2">
      <c r="A44" s="251">
        <v>57</v>
      </c>
      <c r="B44" s="251">
        <v>1.1810156692331675</v>
      </c>
    </row>
    <row r="45" spans="1:2">
      <c r="A45" s="251">
        <v>56.5</v>
      </c>
      <c r="B45" s="251">
        <v>1.185441201257545</v>
      </c>
    </row>
    <row r="46" spans="1:2">
      <c r="A46" s="251">
        <v>56</v>
      </c>
      <c r="B46" s="251">
        <v>1.1899000249662219</v>
      </c>
    </row>
    <row r="47" spans="1:2">
      <c r="A47" s="251">
        <v>55.5</v>
      </c>
      <c r="B47" s="251">
        <v>1.1943925174395529</v>
      </c>
    </row>
    <row r="48" spans="1:2">
      <c r="A48" s="251">
        <v>55</v>
      </c>
      <c r="B48" s="251">
        <v>1.1912338164188503</v>
      </c>
    </row>
    <row r="49" spans="1:2">
      <c r="A49" s="251">
        <v>54.5</v>
      </c>
      <c r="B49" s="251">
        <v>1.1880917783883973</v>
      </c>
    </row>
    <row r="50" spans="1:2">
      <c r="A50" s="251">
        <v>54</v>
      </c>
      <c r="B50" s="251">
        <v>1.1849662718424816</v>
      </c>
    </row>
    <row r="51" spans="1:2">
      <c r="A51" s="251">
        <v>53.5</v>
      </c>
      <c r="B51" s="251">
        <v>1.1818571666555657</v>
      </c>
    </row>
    <row r="52" spans="1:2">
      <c r="A52" s="251">
        <v>53</v>
      </c>
      <c r="B52" s="251">
        <v>1.178764334064228</v>
      </c>
    </row>
    <row r="53" spans="1:2">
      <c r="A53" s="251">
        <v>52.5</v>
      </c>
      <c r="B53" s="251">
        <v>1.1756876466493857</v>
      </c>
    </row>
    <row r="54" spans="1:2">
      <c r="A54" s="251">
        <v>52</v>
      </c>
      <c r="B54" s="251">
        <v>1.1757418156621855</v>
      </c>
    </row>
    <row r="55" spans="1:2">
      <c r="A55" s="251">
        <v>51.5</v>
      </c>
      <c r="B55" s="251">
        <v>1.1757959896668164</v>
      </c>
    </row>
    <row r="56" spans="1:2">
      <c r="A56" s="251">
        <v>51</v>
      </c>
      <c r="B56" s="251">
        <v>1.1758501686639686</v>
      </c>
    </row>
    <row r="57" spans="1:2">
      <c r="A57" s="251">
        <v>50.5</v>
      </c>
      <c r="B57" s="251">
        <v>1.1759043526543322</v>
      </c>
    </row>
    <row r="58" spans="1:2">
      <c r="A58" s="251">
        <v>50</v>
      </c>
      <c r="B58" s="251">
        <v>1.1759585416385978</v>
      </c>
    </row>
    <row r="59" spans="1:2">
      <c r="A59" s="251">
        <v>49.5</v>
      </c>
      <c r="B59" s="251">
        <v>1.1760127356174555</v>
      </c>
    </row>
    <row r="60" spans="1:2">
      <c r="A60" s="251">
        <v>49</v>
      </c>
      <c r="B60" s="251">
        <v>1.1745304989229743</v>
      </c>
    </row>
    <row r="61" spans="1:2">
      <c r="A61" s="251">
        <v>48.5</v>
      </c>
      <c r="B61" s="251">
        <v>1.1730519939227597</v>
      </c>
    </row>
    <row r="62" spans="1:2">
      <c r="A62" s="251">
        <v>48</v>
      </c>
      <c r="B62" s="251">
        <v>1.1715772065421013</v>
      </c>
    </row>
    <row r="63" spans="1:2">
      <c r="A63" s="251">
        <v>47.5</v>
      </c>
      <c r="B63" s="251">
        <v>1.1701061227769802</v>
      </c>
    </row>
    <row r="64" spans="1:2">
      <c r="A64" s="251">
        <v>47</v>
      </c>
      <c r="B64" s="251">
        <v>1.1686387286936255</v>
      </c>
    </row>
    <row r="65" spans="1:2">
      <c r="A65" s="251">
        <v>46.5</v>
      </c>
      <c r="B65" s="251">
        <v>1.1671750104280747</v>
      </c>
    </row>
    <row r="66" spans="1:2">
      <c r="A66" s="251">
        <v>46</v>
      </c>
      <c r="B66" s="251">
        <v>1.1633629753115879</v>
      </c>
    </row>
    <row r="67" spans="1:2">
      <c r="A67" s="251">
        <v>45.5</v>
      </c>
      <c r="B67" s="251">
        <v>1.1595757596186544</v>
      </c>
    </row>
    <row r="68" spans="1:2">
      <c r="A68" s="251">
        <v>45</v>
      </c>
      <c r="B68" s="251">
        <v>1.1558131217440948</v>
      </c>
    </row>
    <row r="69" spans="1:2">
      <c r="A69" s="251">
        <v>44.5</v>
      </c>
      <c r="B69" s="251">
        <v>1.1520748232084679</v>
      </c>
    </row>
    <row r="70" spans="1:2">
      <c r="A70" s="251">
        <v>44</v>
      </c>
      <c r="B70" s="251">
        <v>1.1483606286076853</v>
      </c>
    </row>
    <row r="71" spans="1:2">
      <c r="A71" s="251">
        <v>43.5</v>
      </c>
      <c r="B71" s="251">
        <v>1.1446703055635967</v>
      </c>
    </row>
    <row r="72" spans="1:2">
      <c r="A72" s="251">
        <v>43</v>
      </c>
      <c r="B72" s="251">
        <v>1.1488687949734988</v>
      </c>
    </row>
    <row r="73" spans="1:2">
      <c r="A73" s="251">
        <v>42.5</v>
      </c>
      <c r="B73" s="251">
        <v>1.1530981967006984</v>
      </c>
    </row>
    <row r="74" spans="1:2">
      <c r="A74" s="251">
        <v>42</v>
      </c>
      <c r="B74" s="251">
        <v>1.1573588534049251</v>
      </c>
    </row>
    <row r="75" spans="1:2">
      <c r="A75" s="251">
        <v>41.5</v>
      </c>
      <c r="B75" s="251">
        <v>1.1616511128291522</v>
      </c>
    </row>
    <row r="76" spans="1:2">
      <c r="A76" s="251">
        <v>41</v>
      </c>
      <c r="B76" s="251">
        <v>1.1659753278942089</v>
      </c>
    </row>
    <row r="77" spans="1:2">
      <c r="A77" s="251">
        <v>40.5</v>
      </c>
      <c r="B77" s="251">
        <v>1.1703318567955117</v>
      </c>
    </row>
    <row r="78" spans="1:2">
      <c r="A78" s="251">
        <v>40</v>
      </c>
      <c r="B78" s="251">
        <v>1.1586793165186977</v>
      </c>
    </row>
    <row r="79" spans="1:2">
      <c r="A79" s="251">
        <v>39.5</v>
      </c>
      <c r="B79" s="251">
        <v>1.147256528335463</v>
      </c>
    </row>
    <row r="80" spans="1:2">
      <c r="A80" s="251">
        <v>39</v>
      </c>
      <c r="B80" s="251">
        <v>1.1360567635778847</v>
      </c>
    </row>
    <row r="81" spans="1:2">
      <c r="A81" s="251">
        <v>38.5</v>
      </c>
      <c r="B81" s="251">
        <v>1.125073553784655</v>
      </c>
    </row>
    <row r="82" spans="1:2">
      <c r="A82" s="251">
        <v>38</v>
      </c>
      <c r="B82" s="251">
        <v>1.1143006782433476</v>
      </c>
    </row>
    <row r="83" spans="1:2">
      <c r="A83" s="251">
        <v>37.5</v>
      </c>
      <c r="B83" s="251">
        <v>1.1037321522416119</v>
      </c>
    </row>
    <row r="84" spans="1:2">
      <c r="A84" s="251">
        <v>37</v>
      </c>
      <c r="B84" s="251">
        <v>1.1109490464839697</v>
      </c>
    </row>
    <row r="85" spans="1:2">
      <c r="A85" s="251">
        <v>36.5</v>
      </c>
      <c r="B85" s="251">
        <v>1.1182609390624207</v>
      </c>
    </row>
    <row r="86" spans="1:2">
      <c r="A86" s="251">
        <v>36</v>
      </c>
      <c r="B86" s="251">
        <v>1.1256697181454438</v>
      </c>
    </row>
    <row r="87" spans="1:2">
      <c r="A87" s="251">
        <v>35.5</v>
      </c>
      <c r="B87" s="251">
        <v>1.1331773222737402</v>
      </c>
    </row>
    <row r="88" spans="1:2">
      <c r="A88" s="251">
        <v>35</v>
      </c>
      <c r="B88" s="251">
        <v>1.1407857420512892</v>
      </c>
    </row>
    <row r="89" spans="1:2">
      <c r="A89" s="251">
        <v>34.5</v>
      </c>
      <c r="B89" s="251">
        <v>1.1484970219049877</v>
      </c>
    </row>
    <row r="90" spans="1:2">
      <c r="A90" s="251">
        <v>34</v>
      </c>
      <c r="B90" s="251">
        <v>1.1482150682736292</v>
      </c>
    </row>
    <row r="91" spans="1:2">
      <c r="A91" s="251">
        <v>33.5</v>
      </c>
      <c r="B91" s="251">
        <v>1.1479332530463535</v>
      </c>
    </row>
    <row r="92" spans="1:2">
      <c r="A92" s="251">
        <v>33</v>
      </c>
      <c r="B92" s="251">
        <v>1.1476515761212769</v>
      </c>
    </row>
    <row r="93" spans="1:2">
      <c r="A93" s="251">
        <v>32.5</v>
      </c>
      <c r="B93" s="251">
        <v>1.1473700373966156</v>
      </c>
    </row>
    <row r="94" spans="1:2">
      <c r="A94" s="251">
        <v>32</v>
      </c>
      <c r="B94" s="251">
        <v>1.1470886367706856</v>
      </c>
    </row>
    <row r="95" spans="1:2">
      <c r="A95" s="251">
        <v>31.5</v>
      </c>
      <c r="B95" s="251">
        <v>1.1468073741419031</v>
      </c>
    </row>
    <row r="96" spans="1:2">
      <c r="A96" s="251">
        <v>31</v>
      </c>
      <c r="B96" s="251">
        <v>1.1450897395326041</v>
      </c>
    </row>
    <row r="97" spans="1:2">
      <c r="A97" s="251">
        <v>30.5</v>
      </c>
      <c r="B97" s="251">
        <v>1.1433772424146591</v>
      </c>
    </row>
    <row r="98" spans="1:2">
      <c r="A98" s="251">
        <v>30</v>
      </c>
      <c r="B98" s="251">
        <v>1.1416698597729249</v>
      </c>
    </row>
    <row r="99" spans="1:2">
      <c r="A99" s="251">
        <v>29.5</v>
      </c>
      <c r="B99" s="251">
        <v>1.1399675687295259</v>
      </c>
    </row>
    <row r="100" spans="1:2">
      <c r="A100" s="251">
        <v>29</v>
      </c>
      <c r="B100" s="251">
        <v>1.1382703465428317</v>
      </c>
    </row>
    <row r="101" spans="1:2">
      <c r="A101" s="251">
        <v>28.5</v>
      </c>
      <c r="B101" s="251">
        <v>1.1365781706064451</v>
      </c>
    </row>
    <row r="102" spans="1:2">
      <c r="A102" s="251">
        <v>28</v>
      </c>
      <c r="B102" s="251">
        <v>1.1329903677751569</v>
      </c>
    </row>
    <row r="103" spans="1:2">
      <c r="A103" s="251">
        <v>27.5</v>
      </c>
      <c r="B103" s="251">
        <v>1.1294251446900745</v>
      </c>
    </row>
    <row r="104" spans="1:2">
      <c r="A104" s="251">
        <v>27</v>
      </c>
      <c r="B104" s="251">
        <v>1.1258822888622535</v>
      </c>
    </row>
    <row r="105" spans="1:2">
      <c r="A105" s="251">
        <v>26.5</v>
      </c>
      <c r="B105" s="251">
        <v>1.1223615904606103</v>
      </c>
    </row>
    <row r="106" spans="1:2">
      <c r="A106" s="251">
        <v>26</v>
      </c>
      <c r="B106" s="251">
        <v>1.1188628422704954</v>
      </c>
    </row>
    <row r="107" spans="1:2">
      <c r="A107" s="251">
        <v>25.5</v>
      </c>
      <c r="B107" s="251">
        <v>1.1153858396530376</v>
      </c>
    </row>
    <row r="108" spans="1:2">
      <c r="A108" s="251">
        <v>25</v>
      </c>
      <c r="B108" s="251">
        <v>1.1098366563711815</v>
      </c>
    </row>
    <row r="109" spans="1:2">
      <c r="A109" s="251">
        <v>24.5</v>
      </c>
      <c r="B109" s="251">
        <v>1.1043424154980568</v>
      </c>
    </row>
    <row r="110" spans="1:2">
      <c r="A110" s="251">
        <v>24</v>
      </c>
      <c r="B110" s="251">
        <v>1.098902305076884</v>
      </c>
    </row>
    <row r="111" spans="1:2">
      <c r="A111" s="251">
        <v>23.5</v>
      </c>
      <c r="B111" s="251">
        <v>1.0935155290716052</v>
      </c>
    </row>
    <row r="112" spans="1:2">
      <c r="A112" s="251">
        <v>23</v>
      </c>
      <c r="B112" s="251">
        <v>1.0881813069785728</v>
      </c>
    </row>
    <row r="113" spans="1:2">
      <c r="A113" s="251">
        <v>22.5</v>
      </c>
      <c r="B113" s="251">
        <v>1.082898873449551</v>
      </c>
    </row>
    <row r="114" spans="1:2">
      <c r="A114" s="251">
        <v>22</v>
      </c>
      <c r="B114" s="251">
        <v>1.0814569308750508</v>
      </c>
    </row>
    <row r="115" spans="1:2">
      <c r="A115" s="251">
        <v>21.5</v>
      </c>
      <c r="B115" s="251">
        <v>1.0800188232542063</v>
      </c>
    </row>
    <row r="116" spans="1:2">
      <c r="A116" s="251">
        <v>21</v>
      </c>
      <c r="B116" s="251">
        <v>1.0785845353083174</v>
      </c>
    </row>
    <row r="117" spans="1:2">
      <c r="A117" s="251">
        <v>20.5</v>
      </c>
      <c r="B117" s="251">
        <v>1.0771540518397389</v>
      </c>
    </row>
    <row r="118" spans="1:2">
      <c r="A118" s="251">
        <v>20</v>
      </c>
      <c r="B118" s="251">
        <v>1.0757273577313418</v>
      </c>
    </row>
    <row r="119" spans="1:2">
      <c r="A119" s="251">
        <v>19.5</v>
      </c>
      <c r="B119" s="251">
        <v>1.0743044379459832</v>
      </c>
    </row>
    <row r="120" spans="1:2">
      <c r="A120" s="251">
        <v>19</v>
      </c>
      <c r="B120" s="251">
        <v>1.0728739393601696</v>
      </c>
    </row>
    <row r="121" spans="1:2">
      <c r="A121" s="251">
        <v>18.5</v>
      </c>
      <c r="B121" s="251">
        <v>1.0714472452918715</v>
      </c>
    </row>
    <row r="122" spans="1:2">
      <c r="A122" s="251">
        <v>18</v>
      </c>
      <c r="B122" s="251">
        <v>1.0700243405836485</v>
      </c>
    </row>
    <row r="123" spans="1:2">
      <c r="A123" s="251">
        <v>17.5</v>
      </c>
      <c r="B123" s="251">
        <v>1.0686052101584711</v>
      </c>
    </row>
    <row r="124" spans="1:2">
      <c r="A124" s="251">
        <v>17</v>
      </c>
      <c r="B124" s="251">
        <v>1.0671898390191883</v>
      </c>
    </row>
    <row r="125" spans="1:2">
      <c r="A125" s="251">
        <v>16.5</v>
      </c>
      <c r="B125" s="251">
        <v>1.0657782122479991</v>
      </c>
    </row>
    <row r="126" spans="1:2">
      <c r="A126" s="251">
        <v>16</v>
      </c>
      <c r="B126" s="251">
        <v>1.0643590668255649</v>
      </c>
    </row>
    <row r="127" spans="1:2">
      <c r="A127" s="251">
        <v>15.5</v>
      </c>
      <c r="B127" s="251">
        <v>1.0629436957260627</v>
      </c>
    </row>
    <row r="128" spans="1:2">
      <c r="A128" s="251">
        <v>15</v>
      </c>
      <c r="B128" s="251">
        <v>1.0615320839123494</v>
      </c>
    </row>
    <row r="129" spans="1:2">
      <c r="A129" s="251">
        <v>14.5</v>
      </c>
      <c r="B129" s="251">
        <v>1.0601242164270546</v>
      </c>
    </row>
    <row r="130" spans="1:2">
      <c r="A130" s="251">
        <v>14</v>
      </c>
      <c r="B130" s="251">
        <v>1.0587200783920516</v>
      </c>
    </row>
    <row r="131" spans="1:2">
      <c r="A131" s="251">
        <v>13.5</v>
      </c>
      <c r="B131" s="251">
        <v>1.0573196550079356</v>
      </c>
    </row>
    <row r="132" spans="1:2">
      <c r="A132" s="251">
        <v>13</v>
      </c>
      <c r="B132" s="251">
        <v>1.0529905871467207</v>
      </c>
    </row>
    <row r="133" spans="1:2">
      <c r="A133" s="251">
        <v>12.5</v>
      </c>
      <c r="B133" s="251">
        <v>1.0486968244257906</v>
      </c>
    </row>
    <row r="134" spans="1:2">
      <c r="A134" s="251">
        <v>12</v>
      </c>
      <c r="B134" s="251">
        <v>1.0444379367095002</v>
      </c>
    </row>
    <row r="135" spans="1:2">
      <c r="A135" s="251">
        <v>11.5</v>
      </c>
      <c r="B135" s="251">
        <v>1.0402135008212801</v>
      </c>
    </row>
    <row r="136" spans="1:2">
      <c r="A136" s="251">
        <v>11</v>
      </c>
      <c r="B136" s="251">
        <v>1.0360231004034646</v>
      </c>
    </row>
    <row r="137" spans="1:2">
      <c r="A137" s="251">
        <v>10.5</v>
      </c>
      <c r="B137" s="251">
        <v>1.0318663257804994</v>
      </c>
    </row>
    <row r="138" spans="1:2">
      <c r="A138" s="251">
        <v>10</v>
      </c>
      <c r="B138" s="251">
        <v>1.0303208445137289</v>
      </c>
    </row>
    <row r="139" spans="1:2">
      <c r="A139" s="251">
        <v>9.5</v>
      </c>
      <c r="B139" s="251">
        <v>1.0287799858230302</v>
      </c>
    </row>
    <row r="140" spans="1:2">
      <c r="A140" s="251">
        <v>9</v>
      </c>
      <c r="B140" s="251">
        <v>1.0272437289999994</v>
      </c>
    </row>
    <row r="141" spans="1:2">
      <c r="A141" s="251">
        <v>8.5</v>
      </c>
      <c r="B141" s="251">
        <v>1.0257120534597408</v>
      </c>
    </row>
    <row r="142" spans="1:2">
      <c r="A142" s="251">
        <v>8</v>
      </c>
      <c r="B142" s="251">
        <v>1.0241849387399495</v>
      </c>
    </row>
    <row r="143" spans="1:2">
      <c r="A143" s="251">
        <v>7.5</v>
      </c>
      <c r="B143" s="251">
        <v>1.0226623644999997</v>
      </c>
    </row>
    <row r="144" spans="1:2">
      <c r="A144" s="251">
        <v>7</v>
      </c>
      <c r="B144" s="251">
        <v>1.0211306684972539</v>
      </c>
    </row>
    <row r="145" spans="1:2">
      <c r="A145" s="251">
        <v>6.5</v>
      </c>
      <c r="B145" s="251">
        <v>1.0196035538384842</v>
      </c>
    </row>
    <row r="146" spans="1:2">
      <c r="A146" s="251">
        <v>6</v>
      </c>
      <c r="B146" s="251">
        <v>1.0180809999999998</v>
      </c>
    </row>
    <row r="147" spans="1:2">
      <c r="A147" s="251">
        <v>5.5</v>
      </c>
      <c r="B147" s="251">
        <v>1.0165629865805166</v>
      </c>
    </row>
    <row r="148" spans="1:2">
      <c r="A148" s="251">
        <v>5</v>
      </c>
      <c r="B148" s="251">
        <v>1.0150494933002481</v>
      </c>
    </row>
    <row r="149" spans="1:2">
      <c r="A149" s="251">
        <v>4.5</v>
      </c>
      <c r="B149" s="251">
        <v>1.0135404999999997</v>
      </c>
    </row>
    <row r="150" spans="1:2">
      <c r="A150" s="251">
        <v>4</v>
      </c>
      <c r="B150" s="251">
        <v>1.012022466300549</v>
      </c>
    </row>
    <row r="151" spans="1:2">
      <c r="A151" s="251">
        <v>3.5</v>
      </c>
      <c r="B151" s="251">
        <v>1.0105089730807577</v>
      </c>
    </row>
    <row r="152" spans="1:2">
      <c r="A152" s="251">
        <v>3</v>
      </c>
      <c r="B152" s="251">
        <v>1.0089999999999999</v>
      </c>
    </row>
    <row r="153" spans="1:2">
      <c r="A153" s="251">
        <v>2.5</v>
      </c>
      <c r="B153" s="251">
        <v>1.0074955268389663</v>
      </c>
    </row>
    <row r="154" spans="1:2">
      <c r="A154" s="251">
        <v>2</v>
      </c>
      <c r="B154" s="251">
        <v>1.0059955334987596</v>
      </c>
    </row>
    <row r="155" spans="1:2">
      <c r="A155" s="251">
        <v>1.5</v>
      </c>
      <c r="B155" s="251">
        <v>1.0044999999999997</v>
      </c>
    </row>
    <row r="156" spans="1:2">
      <c r="A156" s="251">
        <v>1</v>
      </c>
      <c r="B156" s="251">
        <v>1.0029955067398899</v>
      </c>
    </row>
    <row r="157" spans="1:2">
      <c r="A157" s="251">
        <v>0.5</v>
      </c>
      <c r="B157" s="251">
        <v>1.0014955134596211</v>
      </c>
    </row>
    <row r="158" spans="1:2">
      <c r="A158" s="251">
        <v>0</v>
      </c>
      <c r="B158" s="251">
        <v>1</v>
      </c>
    </row>
  </sheetData>
  <sheetProtection sheet="1" objects="1" scenarios="1" selectLockedCells="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4CFBD-2907-4216-B48B-7B9EAFAD3C68}">
  <dimension ref="A1:C161"/>
  <sheetViews>
    <sheetView workbookViewId="0">
      <selection activeCell="A5" sqref="A5"/>
    </sheetView>
  </sheetViews>
  <sheetFormatPr defaultColWidth="0" defaultRowHeight="17.5" zeroHeight="1"/>
  <cols>
    <col min="1" max="1" width="19.453125" style="255" bestFit="1" customWidth="1"/>
    <col min="2" max="2" width="25.54296875" style="255" customWidth="1"/>
    <col min="3" max="3" width="8.7265625" hidden="1" customWidth="1"/>
    <col min="4" max="16383" width="8.7265625" style="245" hidden="1"/>
    <col min="16384" max="16384" width="8.7265625" style="245" hidden="1" customWidth="1"/>
  </cols>
  <sheetData>
    <row r="1" spans="1:2">
      <c r="A1" s="252" t="s">
        <v>0</v>
      </c>
      <c r="B1" s="93"/>
    </row>
    <row r="2" spans="1:2">
      <c r="A2" s="253" t="s">
        <v>3</v>
      </c>
      <c r="B2" s="254"/>
    </row>
    <row r="3" spans="1:2">
      <c r="A3" s="253" t="s">
        <v>324</v>
      </c>
      <c r="B3" s="254"/>
    </row>
    <row r="4" spans="1:2">
      <c r="A4" s="249" t="s">
        <v>322</v>
      </c>
      <c r="B4" s="249" t="s">
        <v>323</v>
      </c>
    </row>
    <row r="5" spans="1:2">
      <c r="A5" s="255">
        <v>78</v>
      </c>
      <c r="B5" s="93"/>
    </row>
    <row r="6" spans="1:2">
      <c r="A6" s="255">
        <v>77.5</v>
      </c>
      <c r="B6" s="255">
        <v>1.2647437634382115</v>
      </c>
    </row>
    <row r="7" spans="1:2">
      <c r="A7" s="255">
        <v>77</v>
      </c>
      <c r="B7" s="255">
        <v>1.2631546576177781</v>
      </c>
    </row>
    <row r="8" spans="1:2">
      <c r="A8" s="255">
        <v>76.5</v>
      </c>
      <c r="B8" s="255">
        <v>1.2615695400967404</v>
      </c>
    </row>
    <row r="9" spans="1:2">
      <c r="A9" s="255">
        <v>76</v>
      </c>
      <c r="B9" s="255">
        <v>1.2642610529426146</v>
      </c>
    </row>
    <row r="10" spans="1:2">
      <c r="A10" s="255">
        <v>75.5</v>
      </c>
      <c r="B10" s="255">
        <v>1.2669640748326418</v>
      </c>
    </row>
    <row r="11" spans="1:2">
      <c r="A11" s="255">
        <v>75</v>
      </c>
      <c r="B11" s="255">
        <v>1.2684553336192095</v>
      </c>
    </row>
    <row r="12" spans="1:2">
      <c r="A12" s="255">
        <v>74.5</v>
      </c>
      <c r="B12" s="255">
        <v>1.269950107064868</v>
      </c>
    </row>
    <row r="13" spans="1:2">
      <c r="A13" s="255">
        <v>74</v>
      </c>
      <c r="B13" s="255">
        <v>1.2687195200516803</v>
      </c>
    </row>
    <row r="14" spans="1:2">
      <c r="A14" s="255">
        <v>73.5</v>
      </c>
      <c r="B14" s="255">
        <v>1.2674913156177814</v>
      </c>
    </row>
    <row r="15" spans="1:2">
      <c r="A15" s="255">
        <v>73</v>
      </c>
      <c r="B15" s="255">
        <v>1.2646369570189484</v>
      </c>
    </row>
    <row r="16" spans="1:2">
      <c r="A16" s="255">
        <v>72.5</v>
      </c>
      <c r="B16" s="255">
        <v>1.2617954254217354</v>
      </c>
    </row>
    <row r="17" spans="1:2">
      <c r="A17" s="255">
        <v>72</v>
      </c>
      <c r="B17" s="255">
        <v>1.2587483736071685</v>
      </c>
    </row>
    <row r="18" spans="1:2">
      <c r="A18" s="255">
        <v>71.5</v>
      </c>
      <c r="B18" s="255">
        <v>1.2557160027112579</v>
      </c>
    </row>
    <row r="19" spans="1:2">
      <c r="A19" s="255">
        <v>71</v>
      </c>
      <c r="B19" s="255">
        <v>1.255334420766955</v>
      </c>
    </row>
    <row r="20" spans="1:2">
      <c r="A20" s="255">
        <v>70.5</v>
      </c>
      <c r="B20" s="255">
        <v>1.2549530706593852</v>
      </c>
    </row>
    <row r="21" spans="1:2">
      <c r="A21" s="255">
        <v>70</v>
      </c>
      <c r="B21" s="255">
        <v>1.2553958091006578</v>
      </c>
    </row>
    <row r="22" spans="1:2">
      <c r="A22" s="255">
        <v>69.5</v>
      </c>
      <c r="B22" s="255">
        <v>1.2558388600420707</v>
      </c>
    </row>
    <row r="23" spans="1:2">
      <c r="A23" s="255">
        <v>69</v>
      </c>
      <c r="B23" s="255">
        <v>1.2543989920230914</v>
      </c>
    </row>
    <row r="24" spans="1:2">
      <c r="A24" s="255">
        <v>68.5</v>
      </c>
      <c r="B24" s="255">
        <v>1.2529624219520783</v>
      </c>
    </row>
    <row r="25" spans="1:2">
      <c r="A25" s="255">
        <v>68</v>
      </c>
      <c r="B25" s="255">
        <v>1.2520763222619369</v>
      </c>
    </row>
    <row r="26" spans="1:2">
      <c r="A26" s="255">
        <v>67.5</v>
      </c>
      <c r="B26" s="255">
        <v>1.2511914749920798</v>
      </c>
    </row>
    <row r="27" spans="1:2">
      <c r="A27" s="255">
        <v>67</v>
      </c>
      <c r="B27" s="255">
        <v>1.2509345371517675</v>
      </c>
    </row>
    <row r="28" spans="1:2">
      <c r="A28" s="255">
        <v>66.5</v>
      </c>
      <c r="B28" s="255">
        <v>1.250677704816489</v>
      </c>
    </row>
    <row r="29" spans="1:2">
      <c r="A29" s="255">
        <v>66</v>
      </c>
      <c r="B29" s="255">
        <v>1.2482229380713239</v>
      </c>
    </row>
    <row r="30" spans="1:2">
      <c r="A30" s="255">
        <v>65.5</v>
      </c>
      <c r="B30" s="255">
        <v>1.2457777886330439</v>
      </c>
    </row>
    <row r="31" spans="1:2">
      <c r="A31" s="255">
        <v>65</v>
      </c>
      <c r="B31" s="255">
        <v>1.2433326391947639</v>
      </c>
    </row>
    <row r="32" spans="1:2">
      <c r="A32" s="255">
        <v>64.5</v>
      </c>
      <c r="B32" s="255">
        <v>1.2408970693845984</v>
      </c>
    </row>
    <row r="33" spans="1:2">
      <c r="A33" s="255">
        <v>64</v>
      </c>
      <c r="B33" s="255">
        <v>1.2359644815944819</v>
      </c>
    </row>
    <row r="34" spans="1:2">
      <c r="A34" s="255">
        <v>63.5</v>
      </c>
      <c r="B34" s="255">
        <v>1.2310709527915507</v>
      </c>
    </row>
    <row r="35" spans="1:2">
      <c r="A35" s="255">
        <v>63</v>
      </c>
      <c r="B35" s="255">
        <v>1.2261774239886196</v>
      </c>
    </row>
    <row r="36" spans="1:2">
      <c r="A36" s="255">
        <v>62.5</v>
      </c>
      <c r="B36" s="255">
        <v>1.2213226448819807</v>
      </c>
    </row>
    <row r="37" spans="1:2">
      <c r="A37" s="255">
        <v>62</v>
      </c>
      <c r="B37" s="255">
        <v>1.218048057187441</v>
      </c>
    </row>
    <row r="38" spans="1:2">
      <c r="A38" s="255">
        <v>61.5</v>
      </c>
      <c r="B38" s="255">
        <v>1.2147909820664786</v>
      </c>
    </row>
    <row r="39" spans="1:2">
      <c r="A39" s="255">
        <v>61</v>
      </c>
      <c r="B39" s="255">
        <v>1.2115339069455164</v>
      </c>
    </row>
    <row r="40" spans="1:2">
      <c r="A40" s="255">
        <v>60.5</v>
      </c>
      <c r="B40" s="255">
        <v>1.2082942507404681</v>
      </c>
    </row>
    <row r="41" spans="1:2">
      <c r="A41" s="255">
        <v>60</v>
      </c>
      <c r="B41" s="255">
        <v>1.2058989434632361</v>
      </c>
    </row>
    <row r="42" spans="1:2">
      <c r="A42" s="255">
        <v>59.5</v>
      </c>
      <c r="B42" s="255">
        <v>1.2035131142506561</v>
      </c>
    </row>
    <row r="43" spans="1:2">
      <c r="A43" s="255">
        <v>59</v>
      </c>
      <c r="B43" s="255">
        <v>1.2011272850380763</v>
      </c>
    </row>
    <row r="44" spans="1:2">
      <c r="A44" s="255">
        <v>58.5</v>
      </c>
      <c r="B44" s="255">
        <v>1.1987508963861049</v>
      </c>
    </row>
    <row r="45" spans="1:2">
      <c r="A45" s="255">
        <v>58</v>
      </c>
      <c r="B45" s="255">
        <v>1.195788853096333</v>
      </c>
    </row>
    <row r="46" spans="1:2">
      <c r="A46" s="255">
        <v>57.5</v>
      </c>
      <c r="B46" s="255">
        <v>1.1928414117970378</v>
      </c>
    </row>
    <row r="47" spans="1:2">
      <c r="A47" s="255">
        <v>57</v>
      </c>
      <c r="B47" s="255">
        <v>1.1898939704977427</v>
      </c>
    </row>
    <row r="48" spans="1:2">
      <c r="A48" s="255">
        <v>56.5</v>
      </c>
      <c r="B48" s="255">
        <v>1.1869610592054638</v>
      </c>
    </row>
    <row r="49" spans="1:2">
      <c r="A49" s="255">
        <v>56</v>
      </c>
      <c r="B49" s="255">
        <v>1.1837290185359941</v>
      </c>
    </row>
    <row r="50" spans="1:2">
      <c r="A50" s="255">
        <v>55.5</v>
      </c>
      <c r="B50" s="255">
        <v>1.1805145314666758</v>
      </c>
    </row>
    <row r="51" spans="1:2">
      <c r="A51" s="255">
        <v>55</v>
      </c>
      <c r="B51" s="255">
        <v>1.1773000443973576</v>
      </c>
    </row>
    <row r="52" spans="1:2">
      <c r="A52" s="255">
        <v>54.5</v>
      </c>
      <c r="B52" s="255">
        <v>1.1741030155924852</v>
      </c>
    </row>
    <row r="53" spans="1:2">
      <c r="A53" s="255">
        <v>54</v>
      </c>
      <c r="B53" s="255">
        <v>1.168541681150139</v>
      </c>
    </row>
    <row r="54" spans="1:2">
      <c r="A54" s="255">
        <v>53.5</v>
      </c>
      <c r="B54" s="255">
        <v>1.1630327827092348</v>
      </c>
    </row>
    <row r="55" spans="1:2">
      <c r="A55" s="255">
        <v>53</v>
      </c>
      <c r="B55" s="255">
        <v>1.1592332193599284</v>
      </c>
    </row>
    <row r="56" spans="1:2">
      <c r="A56" s="255">
        <v>52.5</v>
      </c>
      <c r="B56" s="255">
        <v>1.1554584010936568</v>
      </c>
    </row>
    <row r="57" spans="1:2">
      <c r="A57" s="255">
        <v>52</v>
      </c>
      <c r="B57" s="255">
        <v>1.148240170158612</v>
      </c>
    </row>
    <row r="58" spans="1:2">
      <c r="A58" s="255">
        <v>51.5</v>
      </c>
      <c r="B58" s="255">
        <v>1.1411115649310015</v>
      </c>
    </row>
    <row r="59" spans="1:2">
      <c r="A59" s="255">
        <v>51</v>
      </c>
      <c r="B59" s="255">
        <v>1.1377018265470524</v>
      </c>
    </row>
    <row r="60" spans="1:2">
      <c r="A60" s="255">
        <v>50.5</v>
      </c>
      <c r="B60" s="255">
        <v>1.134312404632204</v>
      </c>
    </row>
    <row r="61" spans="1:2">
      <c r="A61" s="255">
        <v>50</v>
      </c>
      <c r="B61" s="255">
        <v>1.1301180986301733</v>
      </c>
    </row>
    <row r="62" spans="1:2">
      <c r="A62" s="255">
        <v>49.5</v>
      </c>
      <c r="B62" s="255">
        <v>1.1259546966231293</v>
      </c>
    </row>
    <row r="63" spans="1:2">
      <c r="A63" s="255">
        <v>49</v>
      </c>
      <c r="B63" s="255">
        <v>1.120960930220859</v>
      </c>
    </row>
    <row r="64" spans="1:2">
      <c r="A64" s="255">
        <v>48.5</v>
      </c>
      <c r="B64" s="255">
        <v>1.1160112643301427</v>
      </c>
    </row>
    <row r="65" spans="1:2">
      <c r="A65" s="255">
        <v>48</v>
      </c>
      <c r="B65" s="255">
        <v>1.1158925273422704</v>
      </c>
    </row>
    <row r="66" spans="1:2">
      <c r="A66" s="255">
        <v>47.5</v>
      </c>
      <c r="B66" s="255">
        <v>1.1157738156175341</v>
      </c>
    </row>
    <row r="67" spans="1:2">
      <c r="A67" s="255">
        <v>47</v>
      </c>
      <c r="B67" s="255">
        <v>1.1154904013603586</v>
      </c>
    </row>
    <row r="68" spans="1:2">
      <c r="A68" s="255">
        <v>46.5</v>
      </c>
      <c r="B68" s="255">
        <v>1.1152071310449794</v>
      </c>
    </row>
    <row r="69" spans="1:2">
      <c r="A69" s="255">
        <v>46</v>
      </c>
      <c r="B69" s="255">
        <v>1.1130661456559865</v>
      </c>
    </row>
    <row r="70" spans="1:2">
      <c r="A70" s="255">
        <v>45.5</v>
      </c>
      <c r="B70" s="255">
        <v>1.1109333650840394</v>
      </c>
    </row>
    <row r="71" spans="1:2">
      <c r="A71" s="255">
        <v>45</v>
      </c>
      <c r="B71" s="255">
        <v>1.1086983517123457</v>
      </c>
    </row>
    <row r="72" spans="1:2">
      <c r="A72" s="255">
        <v>44.5</v>
      </c>
      <c r="B72" s="255">
        <v>1.1064723132358578</v>
      </c>
    </row>
    <row r="73" spans="1:2">
      <c r="A73" s="255">
        <v>44</v>
      </c>
      <c r="B73" s="255">
        <v>1.1080538973470433</v>
      </c>
    </row>
    <row r="74" spans="1:2">
      <c r="A74" s="255">
        <v>43.5</v>
      </c>
      <c r="B74" s="255">
        <v>1.1096400093418188</v>
      </c>
    </row>
    <row r="75" spans="1:2">
      <c r="A75" s="255">
        <v>43</v>
      </c>
      <c r="B75" s="255">
        <v>1.1109166777924957</v>
      </c>
    </row>
    <row r="76" spans="1:2">
      <c r="A76" s="255">
        <v>42.5</v>
      </c>
      <c r="B76" s="255">
        <v>1.1121962873045967</v>
      </c>
    </row>
    <row r="77" spans="1:2">
      <c r="A77" s="255">
        <v>42</v>
      </c>
      <c r="B77" s="255">
        <v>1.1050978394114797</v>
      </c>
    </row>
    <row r="78" spans="1:2">
      <c r="A78" s="255">
        <v>41.5</v>
      </c>
      <c r="B78" s="255">
        <v>1.0980894267180412</v>
      </c>
    </row>
    <row r="79" spans="1:2">
      <c r="A79" s="255">
        <v>41</v>
      </c>
      <c r="B79" s="255">
        <v>1.0972171398013062</v>
      </c>
    </row>
    <row r="80" spans="1:2">
      <c r="A80" s="255">
        <v>40.5</v>
      </c>
      <c r="B80" s="255">
        <v>1.0963462376179165</v>
      </c>
    </row>
    <row r="81" spans="1:2">
      <c r="A81" s="255">
        <v>40</v>
      </c>
      <c r="B81" s="255">
        <v>1.0953148963073511</v>
      </c>
    </row>
    <row r="82" spans="1:2">
      <c r="A82" s="255">
        <v>39.5</v>
      </c>
      <c r="B82" s="255">
        <v>1.0942854935545245</v>
      </c>
    </row>
    <row r="83" spans="1:2">
      <c r="A83" s="255">
        <v>39</v>
      </c>
      <c r="B83" s="255">
        <v>1.0916059850114701</v>
      </c>
    </row>
    <row r="84" spans="1:2">
      <c r="A84" s="255">
        <v>38.5</v>
      </c>
      <c r="B84" s="255">
        <v>1.0889395667056039</v>
      </c>
    </row>
    <row r="85" spans="1:2">
      <c r="A85" s="255">
        <v>38</v>
      </c>
      <c r="B85" s="255">
        <v>1.0877817897459576</v>
      </c>
    </row>
    <row r="86" spans="1:2">
      <c r="A86" s="255">
        <v>37.5</v>
      </c>
      <c r="B86" s="255">
        <v>1.0866264721033554</v>
      </c>
    </row>
    <row r="87" spans="1:2">
      <c r="A87" s="255">
        <v>37</v>
      </c>
      <c r="B87" s="255">
        <v>1.0845225062426858</v>
      </c>
    </row>
    <row r="88" spans="1:2">
      <c r="A88" s="255">
        <v>36.5</v>
      </c>
      <c r="B88" s="255">
        <v>1.0824266721879956</v>
      </c>
    </row>
    <row r="89" spans="1:2">
      <c r="A89" s="255">
        <v>36</v>
      </c>
      <c r="B89" s="255">
        <v>1.0808054428368077</v>
      </c>
    </row>
    <row r="90" spans="1:2">
      <c r="A90" s="255">
        <v>35.5</v>
      </c>
      <c r="B90" s="255">
        <v>1.0791890626894334</v>
      </c>
    </row>
    <row r="91" spans="1:2">
      <c r="A91" s="255">
        <v>35</v>
      </c>
      <c r="B91" s="255">
        <v>1.0775775100219296</v>
      </c>
    </row>
    <row r="92" spans="1:2">
      <c r="A92" s="255">
        <v>34.5</v>
      </c>
      <c r="B92" s="255">
        <v>1.0759707632399207</v>
      </c>
    </row>
    <row r="93" spans="1:2">
      <c r="A93" s="255">
        <v>34</v>
      </c>
      <c r="B93" s="255">
        <v>1.0738743751029827</v>
      </c>
    </row>
    <row r="94" spans="1:2">
      <c r="A94" s="255">
        <v>33.5</v>
      </c>
      <c r="B94" s="255">
        <v>1.071786140156159</v>
      </c>
    </row>
    <row r="95" spans="1:2">
      <c r="A95" s="255">
        <v>33</v>
      </c>
      <c r="B95" s="255">
        <v>1.0720760831548264</v>
      </c>
    </row>
    <row r="96" spans="1:2">
      <c r="A96" s="255">
        <v>32.5</v>
      </c>
      <c r="B96" s="255">
        <v>1.0723661830685489</v>
      </c>
    </row>
    <row r="97" spans="1:2">
      <c r="A97" s="255">
        <v>32</v>
      </c>
      <c r="B97" s="255">
        <v>1.0736424675594611</v>
      </c>
    </row>
    <row r="98" spans="1:2">
      <c r="A98" s="255">
        <v>31.5</v>
      </c>
      <c r="B98" s="255">
        <v>1.0749217936290567</v>
      </c>
    </row>
    <row r="99" spans="1:2">
      <c r="A99" s="255">
        <v>31</v>
      </c>
      <c r="B99" s="255">
        <v>1.0748549387033384</v>
      </c>
    </row>
    <row r="100" spans="1:2">
      <c r="A100" s="255">
        <v>30.5</v>
      </c>
      <c r="B100" s="255">
        <v>1.0747880920932076</v>
      </c>
    </row>
    <row r="101" spans="1:2">
      <c r="A101" s="255">
        <v>30</v>
      </c>
      <c r="B101" s="255">
        <v>1.0712314930909916</v>
      </c>
    </row>
    <row r="102" spans="1:2">
      <c r="A102" s="255">
        <v>29.5</v>
      </c>
      <c r="B102" s="255">
        <v>1.0676983548552021</v>
      </c>
    </row>
    <row r="103" spans="1:2">
      <c r="A103" s="255">
        <v>29</v>
      </c>
      <c r="B103" s="255">
        <v>1.0647238488599537</v>
      </c>
    </row>
    <row r="104" spans="1:2">
      <c r="A104" s="255">
        <v>28.5</v>
      </c>
      <c r="B104" s="255">
        <v>1.0617658702023067</v>
      </c>
    </row>
    <row r="105" spans="1:2">
      <c r="A105" s="255">
        <v>28</v>
      </c>
      <c r="B105" s="255">
        <v>1.0598356002801432</v>
      </c>
    </row>
    <row r="106" spans="1:2">
      <c r="A106" s="255">
        <v>27.5</v>
      </c>
      <c r="B106" s="255">
        <v>1.0579123360089955</v>
      </c>
    </row>
    <row r="107" spans="1:2">
      <c r="A107" s="255">
        <v>27</v>
      </c>
      <c r="B107" s="255">
        <v>1.0559960393188685</v>
      </c>
    </row>
    <row r="108" spans="1:2">
      <c r="A108" s="255">
        <v>26.5</v>
      </c>
      <c r="B108" s="255">
        <v>1.0540866724151079</v>
      </c>
    </row>
    <row r="109" spans="1:2">
      <c r="A109" s="255">
        <v>26</v>
      </c>
      <c r="B109" s="255">
        <v>1.0519332084528479</v>
      </c>
    </row>
    <row r="110" spans="1:2">
      <c r="A110" s="255">
        <v>25.5</v>
      </c>
      <c r="B110" s="255">
        <v>1.0497885254616512</v>
      </c>
    </row>
    <row r="111" spans="1:2">
      <c r="A111" s="255">
        <v>25</v>
      </c>
      <c r="B111" s="255">
        <v>1.0476525698428243</v>
      </c>
    </row>
    <row r="112" spans="1:2">
      <c r="A112" s="255">
        <v>24.5</v>
      </c>
      <c r="B112" s="255">
        <v>1.0455252884330073</v>
      </c>
    </row>
    <row r="113" spans="1:2">
      <c r="A113" s="255">
        <v>24</v>
      </c>
      <c r="B113" s="255">
        <v>1.0447654678433971</v>
      </c>
    </row>
    <row r="114" spans="1:2">
      <c r="A114" s="255">
        <v>23.5</v>
      </c>
      <c r="B114" s="255">
        <v>1.0440067508293294</v>
      </c>
    </row>
    <row r="115" spans="1:2">
      <c r="A115" s="255">
        <v>23</v>
      </c>
      <c r="B115" s="255">
        <v>1.0432491349882729</v>
      </c>
    </row>
    <row r="116" spans="1:2">
      <c r="A116" s="255">
        <v>22.5</v>
      </c>
      <c r="B116" s="255">
        <v>1.0424926179246652</v>
      </c>
    </row>
    <row r="117" spans="1:2">
      <c r="A117" s="255">
        <v>22</v>
      </c>
      <c r="B117" s="255">
        <v>1.0417304034347203</v>
      </c>
    </row>
    <row r="118" spans="1:2">
      <c r="A118" s="255">
        <v>21.5</v>
      </c>
      <c r="B118" s="255">
        <v>1.0409693027108673</v>
      </c>
    </row>
    <row r="119" spans="1:2">
      <c r="A119" s="255">
        <v>21</v>
      </c>
      <c r="B119" s="255">
        <v>1.0402093133136956</v>
      </c>
    </row>
    <row r="120" spans="1:2">
      <c r="A120" s="255">
        <v>20.5</v>
      </c>
      <c r="B120" s="255">
        <v>1.039450432810914</v>
      </c>
    </row>
    <row r="121" spans="1:2">
      <c r="A121" s="255">
        <v>20</v>
      </c>
      <c r="B121" s="255">
        <v>1.0400934164956226</v>
      </c>
    </row>
    <row r="122" spans="1:2">
      <c r="A122" s="255">
        <v>19.5</v>
      </c>
      <c r="B122" s="255">
        <v>1.0407371961469354</v>
      </c>
    </row>
    <row r="123" spans="1:2">
      <c r="A123" s="255">
        <v>19</v>
      </c>
      <c r="B123" s="255">
        <v>1.04138177324379</v>
      </c>
    </row>
    <row r="124" spans="1:2">
      <c r="A124" s="255">
        <v>18.5</v>
      </c>
      <c r="B124" s="255">
        <v>1.0420271492687905</v>
      </c>
    </row>
    <row r="125" spans="1:2">
      <c r="A125" s="255">
        <v>18</v>
      </c>
      <c r="B125" s="255">
        <v>1.0392580683405286</v>
      </c>
    </row>
    <row r="126" spans="1:2">
      <c r="A126" s="255">
        <v>17.5</v>
      </c>
      <c r="B126" s="255">
        <v>1.0365036655073168</v>
      </c>
    </row>
    <row r="127" spans="1:2">
      <c r="A127" s="255">
        <v>17</v>
      </c>
      <c r="B127" s="255">
        <v>1.033763824371162</v>
      </c>
    </row>
    <row r="128" spans="1:2">
      <c r="A128" s="255">
        <v>16.5</v>
      </c>
      <c r="B128" s="255">
        <v>1.0310384297615496</v>
      </c>
    </row>
    <row r="129" spans="1:2">
      <c r="A129" s="255">
        <v>16</v>
      </c>
      <c r="B129" s="255">
        <v>1.0297799489985962</v>
      </c>
    </row>
    <row r="130" spans="1:2">
      <c r="A130" s="255">
        <v>15.5</v>
      </c>
      <c r="B130" s="255">
        <v>1.0285245366819675</v>
      </c>
    </row>
    <row r="131" spans="1:2">
      <c r="A131" s="255">
        <v>15</v>
      </c>
      <c r="B131" s="255">
        <v>1.0272721816030319</v>
      </c>
    </row>
    <row r="132" spans="1:2">
      <c r="A132" s="255">
        <v>14.5</v>
      </c>
      <c r="B132" s="255">
        <v>1.0260228726076828</v>
      </c>
    </row>
    <row r="133" spans="1:2">
      <c r="A133" s="255">
        <v>14</v>
      </c>
      <c r="B133" s="255">
        <v>1.0242443457289725</v>
      </c>
    </row>
    <row r="134" spans="1:2">
      <c r="A134" s="255">
        <v>13.5</v>
      </c>
      <c r="B134" s="255">
        <v>1.0224719740430066</v>
      </c>
    </row>
    <row r="135" spans="1:2">
      <c r="A135" s="255">
        <v>13</v>
      </c>
      <c r="B135" s="255">
        <v>1.0207057256517975</v>
      </c>
    </row>
    <row r="136" spans="1:2">
      <c r="A136" s="255">
        <v>12.5</v>
      </c>
      <c r="B136" s="255">
        <v>1.0189455688773847</v>
      </c>
    </row>
    <row r="137" spans="1:2">
      <c r="A137" s="255">
        <v>12</v>
      </c>
      <c r="B137" s="255">
        <v>1.0183176389087618</v>
      </c>
    </row>
    <row r="138" spans="1:2">
      <c r="A138" s="255">
        <v>11.5</v>
      </c>
      <c r="B138" s="255">
        <v>1.0176904823930502</v>
      </c>
    </row>
    <row r="139" spans="1:2">
      <c r="A139" s="255">
        <v>11</v>
      </c>
      <c r="B139" s="255">
        <v>1.0209021573946513</v>
      </c>
    </row>
    <row r="140" spans="1:2">
      <c r="A140" s="255">
        <v>10.5</v>
      </c>
      <c r="B140" s="255">
        <v>1.0241341676782529</v>
      </c>
    </row>
    <row r="141" spans="1:2">
      <c r="A141" s="255">
        <v>10</v>
      </c>
      <c r="B141" s="255">
        <v>1.0232302900547767</v>
      </c>
    </row>
    <row r="142" spans="1:2">
      <c r="A142" s="255">
        <v>9.5</v>
      </c>
      <c r="B142" s="255">
        <v>1.0223280065082463</v>
      </c>
    </row>
    <row r="143" spans="1:2">
      <c r="A143" s="255">
        <v>9</v>
      </c>
      <c r="B143" s="255">
        <v>1.0214273128254097</v>
      </c>
    </row>
    <row r="144" spans="1:2">
      <c r="A144" s="255">
        <v>8.5</v>
      </c>
      <c r="B144" s="255">
        <v>1.0205282048078508</v>
      </c>
    </row>
    <row r="145" spans="1:2">
      <c r="A145" s="255">
        <v>8</v>
      </c>
      <c r="B145" s="255">
        <v>1.0215311021784068</v>
      </c>
    </row>
    <row r="146" spans="1:2">
      <c r="A146" s="255">
        <v>7.5</v>
      </c>
      <c r="B146" s="255">
        <v>1.0225359726302163</v>
      </c>
    </row>
    <row r="147" spans="1:2">
      <c r="A147" s="255">
        <v>7</v>
      </c>
      <c r="B147" s="255">
        <v>1.0235428219917171</v>
      </c>
    </row>
    <row r="148" spans="1:2">
      <c r="A148" s="255">
        <v>6.5</v>
      </c>
      <c r="B148" s="255">
        <v>1.0245516561143244</v>
      </c>
    </row>
    <row r="149" spans="1:2">
      <c r="A149" s="255">
        <v>6</v>
      </c>
      <c r="B149" s="255">
        <v>1.0218455021039463</v>
      </c>
    </row>
    <row r="150" spans="1:2">
      <c r="A150" s="255">
        <v>5.5</v>
      </c>
      <c r="B150" s="255">
        <v>1.0191536059934949</v>
      </c>
    </row>
    <row r="151" spans="1:2">
      <c r="A151" s="255">
        <v>5</v>
      </c>
      <c r="B151" s="255">
        <v>1.0164758553982431</v>
      </c>
    </row>
    <row r="152" spans="1:2">
      <c r="A152" s="255">
        <v>4.5</v>
      </c>
      <c r="B152" s="255">
        <v>1.0138121391114985</v>
      </c>
    </row>
    <row r="153" spans="1:2">
      <c r="A153" s="255">
        <v>4</v>
      </c>
      <c r="B153" s="255">
        <v>1.0110713200625654</v>
      </c>
    </row>
    <row r="154" spans="1:2">
      <c r="A154" s="255">
        <v>3.5</v>
      </c>
      <c r="B154" s="255">
        <v>1.0083452805467568</v>
      </c>
    </row>
    <row r="155" spans="1:2">
      <c r="A155" s="255">
        <v>3</v>
      </c>
      <c r="B155" s="255">
        <v>1.0056339013402724</v>
      </c>
    </row>
    <row r="156" spans="1:2">
      <c r="A156" s="255">
        <v>2.5</v>
      </c>
      <c r="B156" s="255">
        <v>1.0029370644982154</v>
      </c>
    </row>
    <row r="157" spans="1:2">
      <c r="A157" s="255">
        <v>2</v>
      </c>
      <c r="B157" s="255">
        <v>1.002334993881884</v>
      </c>
    </row>
    <row r="158" spans="1:2">
      <c r="A158" s="255">
        <v>1.5</v>
      </c>
      <c r="B158" s="255">
        <v>1.0017336456868597</v>
      </c>
    </row>
    <row r="159" spans="1:2">
      <c r="A159" s="255">
        <v>1</v>
      </c>
      <c r="B159" s="255">
        <v>1.0011330186136786</v>
      </c>
    </row>
    <row r="160" spans="1:2">
      <c r="A160" s="255">
        <v>0.5</v>
      </c>
      <c r="B160" s="255">
        <v>1.0005331113659901</v>
      </c>
    </row>
    <row r="161" spans="1:2">
      <c r="A161" s="255">
        <v>0</v>
      </c>
      <c r="B161" s="255">
        <v>1</v>
      </c>
    </row>
  </sheetData>
  <sheetProtection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D1706-A954-4F9B-ACDF-4FBE13754EC8}">
  <dimension ref="A1:L31"/>
  <sheetViews>
    <sheetView topLeftCell="A4" zoomScale="75" zoomScaleNormal="75" workbookViewId="0">
      <selection activeCell="H5" sqref="H5"/>
    </sheetView>
  </sheetViews>
  <sheetFormatPr defaultColWidth="8.81640625" defaultRowHeight="16.5"/>
  <cols>
    <col min="1" max="1" width="46.1796875" style="108" customWidth="1"/>
    <col min="2" max="4" width="25.81640625" style="108" customWidth="1"/>
    <col min="5" max="5" width="22.1796875" style="108" customWidth="1"/>
    <col min="6" max="6" width="19.1796875" style="108" customWidth="1"/>
    <col min="7" max="7" width="21.453125" style="108" customWidth="1"/>
    <col min="8" max="8" width="20.1796875" style="108" customWidth="1"/>
    <col min="9" max="9" width="15" style="108" bestFit="1" customWidth="1"/>
    <col min="10" max="10" width="20.1796875" style="108" customWidth="1"/>
    <col min="11" max="11" width="17.81640625" style="108" customWidth="1"/>
    <col min="12" max="16384" width="8.81640625" style="108"/>
  </cols>
  <sheetData>
    <row r="1" spans="1:11" ht="17.5">
      <c r="A1" s="149" t="s">
        <v>186</v>
      </c>
    </row>
    <row r="3" spans="1:11">
      <c r="A3" s="116" t="s">
        <v>325</v>
      </c>
      <c r="B3" s="116"/>
      <c r="C3" s="116"/>
      <c r="D3" s="116"/>
      <c r="E3" s="118"/>
      <c r="F3" s="118"/>
      <c r="G3" s="118"/>
      <c r="H3" s="118"/>
      <c r="I3" s="118"/>
    </row>
    <row r="4" spans="1:11">
      <c r="A4" s="116" t="s">
        <v>326</v>
      </c>
      <c r="B4" s="116"/>
      <c r="C4" s="116"/>
      <c r="D4" s="116"/>
      <c r="E4" s="118"/>
      <c r="F4" s="118"/>
      <c r="G4" s="118"/>
      <c r="H4" s="118"/>
      <c r="I4" s="118"/>
    </row>
    <row r="5" spans="1:11" ht="49.5">
      <c r="A5" s="119" t="s">
        <v>77</v>
      </c>
      <c r="B5" s="120" t="s">
        <v>78</v>
      </c>
      <c r="C5" s="120" t="s">
        <v>79</v>
      </c>
      <c r="D5" s="120" t="s">
        <v>80</v>
      </c>
      <c r="E5" s="120" t="s">
        <v>81</v>
      </c>
      <c r="F5" s="120" t="s">
        <v>82</v>
      </c>
      <c r="G5" s="120" t="s">
        <v>83</v>
      </c>
      <c r="H5" s="120" t="s">
        <v>327</v>
      </c>
      <c r="I5" s="120" t="s">
        <v>85</v>
      </c>
      <c r="J5" s="109"/>
      <c r="K5" s="109"/>
    </row>
    <row r="6" spans="1:11">
      <c r="A6" s="150" t="s">
        <v>86</v>
      </c>
      <c r="B6" s="150">
        <v>24</v>
      </c>
      <c r="C6" s="150">
        <v>91</v>
      </c>
      <c r="D6" s="151" t="s">
        <v>87</v>
      </c>
      <c r="E6" s="152">
        <f>'[11]App. B - CY 2025 Projected Cost'!W8</f>
        <v>1353.0977509689851</v>
      </c>
      <c r="F6" s="152">
        <f>'[11]App. A - CY 2025 Class Median '!Y3</f>
        <v>1383.1354545569702</v>
      </c>
      <c r="G6" s="152">
        <f>MIN(E6,F6)</f>
        <v>1353.0977509689851</v>
      </c>
      <c r="H6" s="152">
        <v>1316.13</v>
      </c>
      <c r="I6" s="152">
        <f>IF(G6&gt;=H6,G6,H6)</f>
        <v>1353.0977509689851</v>
      </c>
      <c r="K6" s="110"/>
    </row>
    <row r="7" spans="1:11">
      <c r="A7" s="150" t="s">
        <v>88</v>
      </c>
      <c r="B7" s="150">
        <v>24</v>
      </c>
      <c r="C7" s="150">
        <v>92</v>
      </c>
      <c r="D7" s="151" t="s">
        <v>87</v>
      </c>
      <c r="E7" s="152">
        <f>'[11]App. B - CY 2025 Projected Cost'!V8</f>
        <v>1234.7357077050601</v>
      </c>
      <c r="F7" s="152">
        <f>'[11]App. A - CY 2025 Class Median '!X3</f>
        <v>1264.7734112930452</v>
      </c>
      <c r="G7" s="152">
        <f>MIN(E7,F7)</f>
        <v>1234.7357077050601</v>
      </c>
      <c r="H7" s="152">
        <v>1198.56</v>
      </c>
      <c r="I7" s="152">
        <f>IF(G7&gt;=H7,G7,H7)</f>
        <v>1234.7357077050601</v>
      </c>
      <c r="K7" s="110"/>
    </row>
    <row r="8" spans="1:11">
      <c r="A8" s="118"/>
      <c r="B8" s="118"/>
      <c r="C8" s="118"/>
      <c r="D8" s="118"/>
      <c r="E8" s="112"/>
      <c r="F8" s="112"/>
      <c r="G8" s="112"/>
      <c r="H8" s="112"/>
      <c r="I8" s="112"/>
      <c r="K8" s="110"/>
    </row>
    <row r="9" spans="1:11">
      <c r="A9" s="118"/>
      <c r="B9" s="118"/>
      <c r="C9" s="118"/>
      <c r="D9" s="118"/>
      <c r="E9" s="112"/>
      <c r="F9" s="112"/>
      <c r="G9" s="112"/>
      <c r="H9" s="112"/>
      <c r="I9" s="112"/>
      <c r="K9" s="110"/>
    </row>
    <row r="10" spans="1:11">
      <c r="A10" s="113" t="s">
        <v>89</v>
      </c>
      <c r="B10" s="118"/>
      <c r="C10" s="118"/>
      <c r="D10" s="118"/>
      <c r="E10" s="112"/>
      <c r="F10" s="112"/>
      <c r="G10" s="112"/>
      <c r="H10" s="112"/>
      <c r="I10" s="112"/>
      <c r="K10" s="110"/>
    </row>
    <row r="11" spans="1:11" ht="49.5">
      <c r="A11" s="119" t="s">
        <v>328</v>
      </c>
      <c r="B11" s="120" t="s">
        <v>78</v>
      </c>
      <c r="C11" s="120" t="s">
        <v>91</v>
      </c>
      <c r="D11" s="120" t="s">
        <v>80</v>
      </c>
      <c r="E11" s="120" t="s">
        <v>329</v>
      </c>
      <c r="F11" s="112"/>
      <c r="G11" s="112"/>
      <c r="H11" s="112"/>
      <c r="I11" s="112"/>
      <c r="K11" s="110"/>
    </row>
    <row r="12" spans="1:11">
      <c r="A12" s="150" t="s">
        <v>95</v>
      </c>
      <c r="B12" s="150">
        <v>24</v>
      </c>
      <c r="C12" s="153">
        <v>93</v>
      </c>
      <c r="D12" s="151" t="s">
        <v>96</v>
      </c>
      <c r="E12" s="152">
        <f>I6-9.77</f>
        <v>1343.3277509689851</v>
      </c>
      <c r="F12" s="112"/>
      <c r="G12" s="112"/>
      <c r="H12" s="112"/>
      <c r="I12" s="112"/>
      <c r="K12" s="110"/>
    </row>
    <row r="13" spans="1:11">
      <c r="A13" s="150" t="s">
        <v>97</v>
      </c>
      <c r="B13" s="150">
        <v>24</v>
      </c>
      <c r="C13" s="153">
        <v>94</v>
      </c>
      <c r="D13" s="151" t="s">
        <v>96</v>
      </c>
      <c r="E13" s="152">
        <f>I7-9.77</f>
        <v>1224.9657077050601</v>
      </c>
      <c r="F13" s="112"/>
      <c r="G13" s="112"/>
      <c r="H13" s="112"/>
      <c r="I13" s="112"/>
      <c r="K13" s="110"/>
    </row>
    <row r="14" spans="1:11">
      <c r="A14" s="150" t="s">
        <v>95</v>
      </c>
      <c r="B14" s="150">
        <v>24</v>
      </c>
      <c r="C14" s="153">
        <v>95</v>
      </c>
      <c r="D14" s="151" t="s">
        <v>98</v>
      </c>
      <c r="E14" s="152">
        <f>I6-9.77</f>
        <v>1343.3277509689851</v>
      </c>
      <c r="F14" s="112"/>
      <c r="G14" s="112"/>
      <c r="H14" s="112"/>
      <c r="I14" s="112"/>
      <c r="K14" s="110"/>
    </row>
    <row r="15" spans="1:11">
      <c r="A15" s="150" t="s">
        <v>97</v>
      </c>
      <c r="B15" s="150">
        <v>24</v>
      </c>
      <c r="C15" s="153">
        <v>96</v>
      </c>
      <c r="D15" s="151" t="s">
        <v>98</v>
      </c>
      <c r="E15" s="152">
        <f>I7-9.77</f>
        <v>1224.9657077050601</v>
      </c>
      <c r="F15" s="112"/>
      <c r="G15" s="112"/>
      <c r="H15" s="112"/>
      <c r="I15" s="112"/>
      <c r="K15" s="110"/>
    </row>
    <row r="16" spans="1:11">
      <c r="A16" s="118"/>
      <c r="B16" s="118"/>
      <c r="C16" s="118"/>
      <c r="D16" s="118"/>
      <c r="E16" s="112"/>
      <c r="F16" s="112"/>
      <c r="G16" s="112"/>
      <c r="H16" s="112"/>
      <c r="I16" s="112"/>
      <c r="K16" s="110"/>
    </row>
    <row r="17" spans="1:12">
      <c r="A17" s="118"/>
      <c r="B17" s="118"/>
      <c r="C17" s="118"/>
      <c r="D17" s="118"/>
      <c r="E17" s="112"/>
      <c r="F17" s="112"/>
      <c r="G17" s="112"/>
      <c r="H17" s="112"/>
      <c r="I17" s="112"/>
      <c r="K17" s="110"/>
    </row>
    <row r="18" spans="1:12">
      <c r="A18" s="118"/>
      <c r="B18" s="118"/>
      <c r="C18" s="118"/>
      <c r="D18" s="118"/>
      <c r="E18" s="112"/>
      <c r="F18" s="112"/>
      <c r="G18" s="112"/>
      <c r="H18" s="112"/>
      <c r="I18" s="112"/>
      <c r="K18" s="110"/>
    </row>
    <row r="19" spans="1:12" ht="35">
      <c r="A19" s="121" t="s">
        <v>99</v>
      </c>
      <c r="B19" s="120" t="s">
        <v>78</v>
      </c>
      <c r="C19" s="120" t="s">
        <v>79</v>
      </c>
      <c r="D19" s="120" t="s">
        <v>80</v>
      </c>
      <c r="E19" s="122" t="s">
        <v>100</v>
      </c>
      <c r="F19" s="112"/>
      <c r="G19" s="112"/>
      <c r="H19" s="118"/>
      <c r="I19" s="110"/>
    </row>
    <row r="20" spans="1:12" ht="17.5">
      <c r="A20" s="114" t="s">
        <v>102</v>
      </c>
      <c r="B20" s="150">
        <v>24</v>
      </c>
      <c r="C20" s="150">
        <v>97</v>
      </c>
      <c r="D20" s="151" t="s">
        <v>103</v>
      </c>
      <c r="E20" s="154">
        <f>'[11]App. B - CY 2025 Projected Cost'!D11</f>
        <v>94.231790281754741</v>
      </c>
      <c r="F20" s="112"/>
      <c r="G20" s="112"/>
      <c r="H20" s="118"/>
      <c r="I20" s="110"/>
    </row>
    <row r="21" spans="1:12" ht="17.5">
      <c r="A21" s="114" t="s">
        <v>104</v>
      </c>
      <c r="B21" s="150">
        <v>24</v>
      </c>
      <c r="C21" s="150">
        <v>98</v>
      </c>
      <c r="D21" s="151" t="s">
        <v>103</v>
      </c>
      <c r="E21" s="154">
        <f>'[11]App. B - CY 2025 Projected Cost'!D12</f>
        <v>87.856425802906386</v>
      </c>
      <c r="F21" s="112"/>
      <c r="G21" s="112"/>
      <c r="H21" s="118"/>
      <c r="I21" s="110"/>
    </row>
    <row r="24" spans="1:12">
      <c r="A24" s="116"/>
      <c r="B24" s="109"/>
      <c r="C24" s="109"/>
      <c r="D24" s="109"/>
      <c r="E24" s="109"/>
      <c r="F24" s="109"/>
      <c r="G24" s="109"/>
    </row>
    <row r="25" spans="1:12">
      <c r="E25" s="111"/>
      <c r="F25" s="111"/>
      <c r="G25" s="117"/>
    </row>
    <row r="26" spans="1:12">
      <c r="E26" s="111"/>
      <c r="F26" s="111"/>
      <c r="G26" s="117"/>
      <c r="H26" s="109"/>
      <c r="L26" s="118"/>
    </row>
    <row r="27" spans="1:12">
      <c r="H27" s="111"/>
    </row>
    <row r="28" spans="1:12">
      <c r="H28" s="111"/>
    </row>
    <row r="29" spans="1:12">
      <c r="A29" s="116"/>
      <c r="B29" s="109"/>
      <c r="C29" s="109"/>
      <c r="D29" s="109"/>
      <c r="E29" s="109"/>
      <c r="F29" s="109"/>
      <c r="G29" s="109"/>
    </row>
    <row r="30" spans="1:12">
      <c r="E30" s="111"/>
      <c r="F30" s="111"/>
      <c r="G30" s="117"/>
    </row>
    <row r="31" spans="1:12">
      <c r="E31" s="111"/>
      <c r="F31" s="111"/>
      <c r="G31" s="117"/>
    </row>
  </sheetData>
  <pageMargins left="0.7" right="0.7" top="0.75" bottom="0.75" header="0.3" footer="0.3"/>
  <pageSetup orientation="portrait" r:id="rId1"/>
  <headerFooter>
    <oddHeader>&amp;C&amp;"-,Bold"&amp;KFF0000DRAFT</oddHead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1782E-72A5-4116-A775-ED37530080A8}">
  <dimension ref="C1:H51"/>
  <sheetViews>
    <sheetView workbookViewId="0">
      <pane ySplit="1" topLeftCell="A8" activePane="bottomLeft" state="frozen"/>
      <selection pane="bottomLeft" activeCell="F11" sqref="F11"/>
    </sheetView>
  </sheetViews>
  <sheetFormatPr defaultRowHeight="14.5"/>
  <cols>
    <col min="3" max="3" width="19.81640625" customWidth="1"/>
    <col min="4" max="4" width="15.81640625" customWidth="1"/>
    <col min="5" max="8" width="23.81640625" customWidth="1"/>
  </cols>
  <sheetData>
    <row r="1" spans="3:8">
      <c r="D1" s="5" t="s">
        <v>228</v>
      </c>
      <c r="E1" s="16" t="s">
        <v>152</v>
      </c>
      <c r="F1" s="11" t="s">
        <v>153</v>
      </c>
      <c r="G1" s="16" t="s">
        <v>154</v>
      </c>
      <c r="H1" s="11" t="s">
        <v>330</v>
      </c>
    </row>
    <row r="2" spans="3:8" ht="93">
      <c r="D2" s="6" t="s">
        <v>331</v>
      </c>
      <c r="E2" s="17">
        <f>SUM(E4:E6)</f>
        <v>12237032</v>
      </c>
      <c r="F2" s="17">
        <f>SUM(F4:F6)</f>
        <v>9591231</v>
      </c>
      <c r="G2" s="17">
        <f>SUM(G4:G6)</f>
        <v>15113724</v>
      </c>
      <c r="H2" s="17">
        <f>SUM(H4:H6)</f>
        <v>13617789</v>
      </c>
    </row>
    <row r="3" spans="3:8" ht="15.5">
      <c r="D3" s="6"/>
      <c r="E3" s="17"/>
      <c r="F3" s="17">
        <f>F2-9606706</f>
        <v>-15475</v>
      </c>
      <c r="G3" s="17">
        <f>G2-15113724</f>
        <v>0</v>
      </c>
      <c r="H3" s="17"/>
    </row>
    <row r="4" spans="3:8" ht="46.5">
      <c r="D4" s="6" t="s">
        <v>332</v>
      </c>
      <c r="E4" s="18">
        <f>E7+E8+E16+E17+E25+E26+E34+E35+E43+E44</f>
        <v>10701686</v>
      </c>
      <c r="F4" s="18">
        <f>F7+F8+F16+F17+F25+F26+F34+F35+F43+F44</f>
        <v>7644670</v>
      </c>
      <c r="G4" s="18">
        <f>G7+G8+G16+G17+G25+G26+G34+G35+G43+G44</f>
        <v>10452548</v>
      </c>
      <c r="H4" s="18">
        <f>H7+H8+H16+H17+H25+H26+H34+H35+H43+H44</f>
        <v>10696816</v>
      </c>
    </row>
    <row r="5" spans="3:8" ht="62">
      <c r="D5" s="6" t="s">
        <v>333</v>
      </c>
      <c r="E5" s="19">
        <f>E9+E10+E11+E18+E19+E20+E21+E27+E28+E29+E36+E37+E42+E45+E46+E47+E12+E13+E15+E22+E24+E30+E31+E33+E38+E39+E40+E42+E48+E49+E51</f>
        <v>1428559</v>
      </c>
      <c r="F5" s="19">
        <f>F9+F10+F11+F18+F19+F20+F21+F27+F28+F29+F36+F37+F42+F45+F46+F47+F12+F13+F15+F22+F24+F30+F31+F33+F38+F39+F40+F42+F48+F49+F51</f>
        <v>1946561</v>
      </c>
      <c r="G5" s="19">
        <f>G9+G10+G11+G18+G19+G20+G21+G27+G28+G29+G36+G37+G42+G45+G46+G47+G12+G13+G15+G22+G24+G30+G31+G33+G38+G39+G40+G42+G48+G49+G51</f>
        <v>4661176</v>
      </c>
      <c r="H5" s="19">
        <f>H9+H10+H11+H18+H19+H20+H21+H27+H28+H29+H36+H37+H42+H45+H46+H47+H12+H13+H15+H22+H24+H30+H31+H33+H38+H39+H40+H42+H48+H49+H51</f>
        <v>2612904</v>
      </c>
    </row>
    <row r="6" spans="3:8" ht="62">
      <c r="D6" s="6" t="s">
        <v>334</v>
      </c>
      <c r="E6" s="19">
        <f>E14+E23+E32+E41+E50</f>
        <v>106787</v>
      </c>
      <c r="F6" s="19">
        <f>F14+F23+F32+F41+F50</f>
        <v>0</v>
      </c>
      <c r="G6" s="19">
        <f>G14+G23+G32+G41+G50</f>
        <v>0</v>
      </c>
      <c r="H6" s="19">
        <f>H14+H23+H32+H41+H50</f>
        <v>308069</v>
      </c>
    </row>
    <row r="7" spans="3:8" ht="46.5">
      <c r="C7" s="1" t="s">
        <v>198</v>
      </c>
      <c r="D7" s="12" t="s">
        <v>232</v>
      </c>
      <c r="E7" s="20">
        <v>7059924</v>
      </c>
      <c r="F7" s="20">
        <v>4999483</v>
      </c>
      <c r="G7" s="27">
        <v>9404031</v>
      </c>
      <c r="H7" s="27">
        <v>5999182</v>
      </c>
    </row>
    <row r="8" spans="3:8" ht="46.5">
      <c r="C8" s="1" t="s">
        <v>199</v>
      </c>
      <c r="D8" s="12" t="s">
        <v>233</v>
      </c>
      <c r="E8" s="20">
        <v>414714</v>
      </c>
      <c r="F8" s="26">
        <v>719070</v>
      </c>
      <c r="G8" s="27">
        <v>1048517</v>
      </c>
      <c r="H8" s="27">
        <v>641838</v>
      </c>
    </row>
    <row r="9" spans="3:8" ht="46.5">
      <c r="C9" s="1" t="s">
        <v>200</v>
      </c>
      <c r="D9" s="12" t="s">
        <v>234</v>
      </c>
      <c r="E9" s="21">
        <v>173864</v>
      </c>
      <c r="F9" s="21">
        <v>518177</v>
      </c>
      <c r="G9" s="29">
        <v>2021056</v>
      </c>
      <c r="H9" s="29">
        <v>462808</v>
      </c>
    </row>
    <row r="10" spans="3:8" ht="93">
      <c r="C10" s="1" t="s">
        <v>201</v>
      </c>
      <c r="D10" s="12" t="s">
        <v>335</v>
      </c>
      <c r="E10" s="21">
        <v>32444</v>
      </c>
      <c r="F10" s="21">
        <v>345044</v>
      </c>
      <c r="G10" s="29">
        <f>SUM(823280,113913)</f>
        <v>937193</v>
      </c>
      <c r="H10" s="29">
        <f>SUM(611383,31928)</f>
        <v>643311</v>
      </c>
    </row>
    <row r="11" spans="3:8" ht="77.5">
      <c r="C11" s="1" t="s">
        <v>202</v>
      </c>
      <c r="D11" s="12" t="s">
        <v>237</v>
      </c>
      <c r="E11" s="21">
        <f>431545</f>
        <v>431545</v>
      </c>
      <c r="F11" s="21">
        <v>688953</v>
      </c>
      <c r="G11" s="29">
        <v>1580738</v>
      </c>
      <c r="H11" s="29">
        <v>830220</v>
      </c>
    </row>
    <row r="12" spans="3:8" ht="77.5">
      <c r="C12" s="1" t="s">
        <v>202</v>
      </c>
      <c r="D12" s="8" t="s">
        <v>238</v>
      </c>
      <c r="E12" s="21">
        <v>44202</v>
      </c>
      <c r="F12" s="21">
        <v>17890</v>
      </c>
      <c r="G12" s="29">
        <v>6666</v>
      </c>
      <c r="H12" s="29">
        <v>37185</v>
      </c>
    </row>
    <row r="13" spans="3:8" ht="77.5">
      <c r="C13" s="1" t="s">
        <v>202</v>
      </c>
      <c r="D13" s="8" t="s">
        <v>239</v>
      </c>
      <c r="E13" s="21"/>
      <c r="F13" s="21">
        <v>0</v>
      </c>
      <c r="G13" s="29">
        <v>115523</v>
      </c>
      <c r="H13" s="29">
        <v>33888</v>
      </c>
    </row>
    <row r="14" spans="3:8" ht="77.5">
      <c r="C14" s="1" t="s">
        <v>202</v>
      </c>
      <c r="D14" s="8" t="s">
        <v>240</v>
      </c>
      <c r="E14" s="21">
        <v>71806</v>
      </c>
      <c r="F14" s="24">
        <v>0</v>
      </c>
      <c r="G14" s="25">
        <v>0</v>
      </c>
      <c r="H14" s="25">
        <v>200178</v>
      </c>
    </row>
    <row r="15" spans="3:8" ht="78" thickBot="1">
      <c r="C15" s="1" t="s">
        <v>202</v>
      </c>
      <c r="D15" s="8" t="s">
        <v>336</v>
      </c>
      <c r="E15" s="21"/>
      <c r="F15" s="21">
        <v>0</v>
      </c>
      <c r="G15" s="29">
        <v>0</v>
      </c>
      <c r="H15" s="29">
        <v>0</v>
      </c>
    </row>
    <row r="16" spans="3:8" ht="47" thickBot="1">
      <c r="C16" s="2" t="s">
        <v>203</v>
      </c>
      <c r="D16" s="13" t="s">
        <v>241</v>
      </c>
      <c r="E16" s="20">
        <v>163483</v>
      </c>
      <c r="F16" s="26">
        <v>104578</v>
      </c>
      <c r="G16" s="27">
        <v>0</v>
      </c>
      <c r="H16" s="27">
        <v>309558</v>
      </c>
    </row>
    <row r="17" spans="3:8" ht="47" thickBot="1">
      <c r="C17" s="3" t="s">
        <v>204</v>
      </c>
      <c r="D17" s="14" t="s">
        <v>242</v>
      </c>
      <c r="E17" s="20">
        <v>11043</v>
      </c>
      <c r="F17" s="26">
        <v>2648</v>
      </c>
      <c r="G17" s="27"/>
      <c r="H17" s="27">
        <v>19097</v>
      </c>
    </row>
    <row r="18" spans="3:8" ht="47" thickBot="1">
      <c r="C18" s="3" t="s">
        <v>205</v>
      </c>
      <c r="D18" s="14" t="s">
        <v>243</v>
      </c>
      <c r="E18" s="21">
        <v>4487</v>
      </c>
      <c r="F18" s="21">
        <v>4298</v>
      </c>
      <c r="G18" s="29"/>
      <c r="H18" s="29">
        <v>14817</v>
      </c>
    </row>
    <row r="19" spans="3:8" ht="93.5" thickBot="1">
      <c r="C19" s="3" t="s">
        <v>206</v>
      </c>
      <c r="D19" s="14" t="s">
        <v>337</v>
      </c>
      <c r="E19" s="21">
        <v>3213</v>
      </c>
      <c r="F19" s="21">
        <v>2412</v>
      </c>
      <c r="G19" s="29"/>
      <c r="H19" s="29">
        <f>SUM(26852,1402)</f>
        <v>28254</v>
      </c>
    </row>
    <row r="20" spans="3:8" ht="78" thickBot="1">
      <c r="C20" s="3" t="s">
        <v>208</v>
      </c>
      <c r="D20" s="14" t="s">
        <v>246</v>
      </c>
      <c r="E20" s="21">
        <f>10238</f>
        <v>10238</v>
      </c>
      <c r="F20" s="21">
        <v>11926</v>
      </c>
      <c r="G20" s="29"/>
      <c r="H20" s="29">
        <v>39836</v>
      </c>
    </row>
    <row r="21" spans="3:8" ht="77.5">
      <c r="C21" s="7" t="s">
        <v>208</v>
      </c>
      <c r="D21" s="9" t="s">
        <v>247</v>
      </c>
      <c r="E21" s="21">
        <v>1049</v>
      </c>
      <c r="F21" s="21">
        <v>310</v>
      </c>
      <c r="G21" s="29"/>
      <c r="H21" s="29">
        <v>1784</v>
      </c>
    </row>
    <row r="22" spans="3:8" ht="77.5">
      <c r="C22" s="7" t="s">
        <v>208</v>
      </c>
      <c r="D22" s="9" t="s">
        <v>248</v>
      </c>
      <c r="E22" s="21"/>
      <c r="F22" s="21">
        <v>0</v>
      </c>
      <c r="G22" s="29"/>
      <c r="H22" s="29">
        <v>1626</v>
      </c>
    </row>
    <row r="23" spans="3:8" ht="77.5">
      <c r="C23" s="7" t="s">
        <v>208</v>
      </c>
      <c r="D23" s="9" t="s">
        <v>249</v>
      </c>
      <c r="E23" s="21">
        <v>1704</v>
      </c>
      <c r="F23" s="24">
        <v>0</v>
      </c>
      <c r="G23" s="25">
        <v>0</v>
      </c>
      <c r="H23" s="25">
        <v>9605</v>
      </c>
    </row>
    <row r="24" spans="3:8" ht="77.5">
      <c r="C24" s="7" t="s">
        <v>208</v>
      </c>
      <c r="D24" s="9" t="s">
        <v>250</v>
      </c>
      <c r="E24" s="21"/>
      <c r="F24" s="21">
        <v>0</v>
      </c>
      <c r="G24" s="29">
        <v>0</v>
      </c>
      <c r="H24" s="29">
        <v>0</v>
      </c>
    </row>
    <row r="25" spans="3:8" ht="46.5">
      <c r="C25" s="1" t="s">
        <v>209</v>
      </c>
      <c r="D25" s="12" t="s">
        <v>251</v>
      </c>
      <c r="E25" s="20">
        <v>2919372</v>
      </c>
      <c r="F25" s="26">
        <v>1573073</v>
      </c>
      <c r="G25" s="27">
        <v>0</v>
      </c>
      <c r="H25" s="27">
        <v>3404071</v>
      </c>
    </row>
    <row r="26" spans="3:8" ht="46.5">
      <c r="C26" s="1" t="s">
        <v>210</v>
      </c>
      <c r="D26" s="12" t="s">
        <v>252</v>
      </c>
      <c r="E26" s="20">
        <v>8259</v>
      </c>
      <c r="F26" s="26">
        <v>7223</v>
      </c>
      <c r="G26" s="27">
        <v>0</v>
      </c>
      <c r="H26" s="27">
        <v>39137</v>
      </c>
    </row>
    <row r="27" spans="3:8" ht="46.5">
      <c r="C27" s="1" t="s">
        <v>211</v>
      </c>
      <c r="D27" s="12" t="s">
        <v>253</v>
      </c>
      <c r="E27" s="21">
        <v>373020</v>
      </c>
      <c r="F27" s="21">
        <v>112069</v>
      </c>
      <c r="G27" s="29">
        <v>0</v>
      </c>
      <c r="H27" s="29">
        <v>34797</v>
      </c>
    </row>
    <row r="28" spans="3:8" ht="93">
      <c r="C28" s="1" t="s">
        <v>212</v>
      </c>
      <c r="D28" s="12" t="s">
        <v>338</v>
      </c>
      <c r="E28" s="21">
        <v>2403</v>
      </c>
      <c r="F28" s="21">
        <v>16344</v>
      </c>
      <c r="G28" s="29">
        <v>0</v>
      </c>
      <c r="H28" s="29">
        <f>SUM(36265,1894)</f>
        <v>38159</v>
      </c>
    </row>
    <row r="29" spans="3:8" ht="186">
      <c r="C29" s="1" t="s">
        <v>214</v>
      </c>
      <c r="D29" s="12" t="s">
        <v>339</v>
      </c>
      <c r="E29" s="21">
        <f>185578</f>
        <v>185578</v>
      </c>
      <c r="F29" s="21">
        <v>180486</v>
      </c>
      <c r="G29" s="29">
        <v>0</v>
      </c>
      <c r="H29" s="29">
        <v>376809</v>
      </c>
    </row>
    <row r="30" spans="3:8" ht="93">
      <c r="C30" s="1" t="s">
        <v>214</v>
      </c>
      <c r="D30" s="12" t="s">
        <v>340</v>
      </c>
      <c r="E30" s="21">
        <v>19008</v>
      </c>
      <c r="F30" s="21">
        <v>4687</v>
      </c>
      <c r="G30" s="29">
        <v>0</v>
      </c>
      <c r="H30" s="29">
        <v>16877</v>
      </c>
    </row>
    <row r="31" spans="3:8" ht="93">
      <c r="C31" s="1" t="s">
        <v>214</v>
      </c>
      <c r="D31" s="12" t="s">
        <v>341</v>
      </c>
      <c r="E31" s="21"/>
      <c r="F31" s="21">
        <v>0</v>
      </c>
      <c r="G31" s="29">
        <v>0</v>
      </c>
      <c r="H31" s="29">
        <v>15381</v>
      </c>
    </row>
    <row r="32" spans="3:8" ht="93">
      <c r="C32" s="1" t="s">
        <v>214</v>
      </c>
      <c r="D32" s="12" t="s">
        <v>342</v>
      </c>
      <c r="E32" s="21">
        <v>30879</v>
      </c>
      <c r="F32" s="24">
        <v>0</v>
      </c>
      <c r="G32" s="25">
        <v>0</v>
      </c>
      <c r="H32" s="25">
        <v>90854</v>
      </c>
    </row>
    <row r="33" spans="3:8" ht="93">
      <c r="C33" s="1" t="s">
        <v>214</v>
      </c>
      <c r="D33" s="12" t="s">
        <v>343</v>
      </c>
      <c r="E33" s="21"/>
      <c r="F33" s="21">
        <v>0</v>
      </c>
      <c r="G33" s="29">
        <v>0</v>
      </c>
      <c r="H33" s="29">
        <v>0</v>
      </c>
    </row>
    <row r="34" spans="3:8" ht="46.5">
      <c r="C34" s="1" t="s">
        <v>215</v>
      </c>
      <c r="D34" s="12" t="s">
        <v>260</v>
      </c>
      <c r="E34" s="20">
        <v>121673</v>
      </c>
      <c r="F34" s="26">
        <v>173517</v>
      </c>
      <c r="G34" s="27">
        <v>0</v>
      </c>
      <c r="H34" s="27">
        <v>235274</v>
      </c>
    </row>
    <row r="35" spans="3:8" ht="46.5">
      <c r="C35" s="1" t="s">
        <v>216</v>
      </c>
      <c r="D35" s="12" t="s">
        <v>261</v>
      </c>
      <c r="E35" s="20">
        <v>2891</v>
      </c>
      <c r="F35" s="26">
        <v>7223</v>
      </c>
      <c r="G35" s="27"/>
      <c r="H35" s="27">
        <v>2119</v>
      </c>
    </row>
    <row r="36" spans="3:8" ht="46.5">
      <c r="C36" s="1" t="s">
        <v>217</v>
      </c>
      <c r="D36" s="12" t="s">
        <v>262</v>
      </c>
      <c r="E36" s="22">
        <v>319</v>
      </c>
      <c r="F36" s="21">
        <v>7559</v>
      </c>
      <c r="G36" s="29"/>
      <c r="H36" s="29">
        <v>1379</v>
      </c>
    </row>
    <row r="37" spans="3:8" ht="93">
      <c r="C37" s="1" t="s">
        <v>218</v>
      </c>
      <c r="D37" s="12" t="s">
        <v>344</v>
      </c>
      <c r="E37" s="22">
        <v>841</v>
      </c>
      <c r="F37" s="21">
        <v>7259</v>
      </c>
      <c r="G37" s="29"/>
      <c r="H37" s="29">
        <f>SUM(1622,85)</f>
        <v>1707</v>
      </c>
    </row>
    <row r="38" spans="3:8" ht="93">
      <c r="C38" s="1" t="s">
        <v>219</v>
      </c>
      <c r="D38" s="12" t="s">
        <v>265</v>
      </c>
      <c r="E38" s="22">
        <v>7064</v>
      </c>
      <c r="F38" s="21">
        <v>20470</v>
      </c>
      <c r="G38" s="29"/>
      <c r="H38" s="29">
        <v>25771</v>
      </c>
    </row>
    <row r="39" spans="3:8" ht="93">
      <c r="C39" s="1" t="s">
        <v>219</v>
      </c>
      <c r="D39" s="12" t="s">
        <v>345</v>
      </c>
      <c r="E39" s="22">
        <v>724</v>
      </c>
      <c r="F39" s="21">
        <v>532</v>
      </c>
      <c r="G39" s="29"/>
      <c r="H39" s="29">
        <v>1154</v>
      </c>
    </row>
    <row r="40" spans="3:8" ht="93">
      <c r="C40" s="1" t="s">
        <v>219</v>
      </c>
      <c r="D40" s="12" t="s">
        <v>341</v>
      </c>
      <c r="E40" s="22"/>
      <c r="F40" s="21">
        <v>0</v>
      </c>
      <c r="G40" s="29"/>
      <c r="H40" s="29">
        <v>1052</v>
      </c>
    </row>
    <row r="41" spans="3:8" ht="93">
      <c r="C41" s="1" t="s">
        <v>219</v>
      </c>
      <c r="D41" s="12" t="s">
        <v>342</v>
      </c>
      <c r="E41" s="22">
        <v>1175</v>
      </c>
      <c r="F41" s="24">
        <v>0</v>
      </c>
      <c r="G41" s="25">
        <v>0</v>
      </c>
      <c r="H41" s="25">
        <v>6214</v>
      </c>
    </row>
    <row r="42" spans="3:8" ht="93">
      <c r="C42" s="1" t="s">
        <v>219</v>
      </c>
      <c r="D42" s="12" t="s">
        <v>343</v>
      </c>
      <c r="E42" s="22"/>
      <c r="F42" s="21">
        <v>0</v>
      </c>
      <c r="G42" s="29">
        <v>0</v>
      </c>
      <c r="H42" s="29">
        <v>0</v>
      </c>
    </row>
    <row r="43" spans="3:8" ht="46.5">
      <c r="C43" s="1" t="s">
        <v>220</v>
      </c>
      <c r="D43" s="12" t="s">
        <v>269</v>
      </c>
      <c r="E43" s="20">
        <v>0</v>
      </c>
      <c r="F43" s="26">
        <v>56860</v>
      </c>
      <c r="G43" s="27">
        <v>0</v>
      </c>
      <c r="H43" s="27">
        <v>46125</v>
      </c>
    </row>
    <row r="44" spans="3:8" ht="46.5">
      <c r="C44" s="1" t="s">
        <v>221</v>
      </c>
      <c r="D44" s="12" t="s">
        <v>270</v>
      </c>
      <c r="E44" s="20">
        <v>327</v>
      </c>
      <c r="F44" s="26">
        <v>995</v>
      </c>
      <c r="G44" s="27"/>
      <c r="H44" s="27">
        <v>415</v>
      </c>
    </row>
    <row r="45" spans="3:8" ht="46.5">
      <c r="C45" s="1" t="s">
        <v>222</v>
      </c>
      <c r="D45" s="12" t="s">
        <v>271</v>
      </c>
      <c r="E45" s="22">
        <v>130364</v>
      </c>
      <c r="F45" s="21">
        <v>936</v>
      </c>
      <c r="G45" s="29"/>
      <c r="H45" s="29">
        <v>270</v>
      </c>
    </row>
    <row r="46" spans="3:8" ht="93">
      <c r="C46" s="1" t="s">
        <v>223</v>
      </c>
      <c r="D46" s="12" t="s">
        <v>346</v>
      </c>
      <c r="E46" s="22">
        <v>95</v>
      </c>
      <c r="F46" s="21">
        <v>808</v>
      </c>
      <c r="G46" s="29"/>
      <c r="H46" s="29">
        <f>SUM(318,17)</f>
        <v>335</v>
      </c>
    </row>
    <row r="47" spans="3:8" ht="77.5">
      <c r="C47" s="4" t="s">
        <v>224</v>
      </c>
      <c r="D47" s="15" t="s">
        <v>274</v>
      </c>
      <c r="E47" s="22">
        <f>7348</f>
        <v>7348</v>
      </c>
      <c r="F47" s="21">
        <v>6239</v>
      </c>
      <c r="G47" s="29"/>
      <c r="H47" s="29">
        <v>5052</v>
      </c>
    </row>
    <row r="48" spans="3:8" ht="77.5">
      <c r="C48" s="4" t="s">
        <v>224</v>
      </c>
      <c r="D48" s="8" t="s">
        <v>275</v>
      </c>
      <c r="E48" s="22">
        <v>753</v>
      </c>
      <c r="F48" s="21">
        <v>162</v>
      </c>
      <c r="G48" s="29"/>
      <c r="H48" s="29">
        <v>226</v>
      </c>
    </row>
    <row r="49" spans="3:8" ht="77.5">
      <c r="C49" s="4" t="s">
        <v>224</v>
      </c>
      <c r="D49" s="10" t="s">
        <v>276</v>
      </c>
      <c r="E49" s="22"/>
      <c r="F49" s="21">
        <v>0</v>
      </c>
      <c r="G49" s="29"/>
      <c r="H49" s="29">
        <v>206</v>
      </c>
    </row>
    <row r="50" spans="3:8" ht="77.5">
      <c r="C50" s="4" t="s">
        <v>224</v>
      </c>
      <c r="D50" s="10" t="s">
        <v>277</v>
      </c>
      <c r="E50" s="22">
        <v>1223</v>
      </c>
      <c r="F50" s="24">
        <v>0</v>
      </c>
      <c r="G50" s="25">
        <v>0</v>
      </c>
      <c r="H50" s="25">
        <v>1218</v>
      </c>
    </row>
    <row r="51" spans="3:8" ht="77.5">
      <c r="C51" s="4" t="s">
        <v>224</v>
      </c>
      <c r="D51" s="10" t="s">
        <v>347</v>
      </c>
      <c r="E51" s="23"/>
      <c r="F51" s="28">
        <v>0</v>
      </c>
      <c r="G51" s="30">
        <v>0</v>
      </c>
      <c r="H51" s="31">
        <v>0</v>
      </c>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E78EA8-16AB-433E-983A-8594847D0E67}">
  <sheetPr>
    <tabColor theme="0"/>
  </sheetPr>
  <dimension ref="A1:XFC112"/>
  <sheetViews>
    <sheetView workbookViewId="0"/>
  </sheetViews>
  <sheetFormatPr defaultColWidth="8.81640625" defaultRowHeight="0" customHeight="1" zeroHeight="1"/>
  <cols>
    <col min="1" max="1" width="17.453125" style="170" customWidth="1"/>
    <col min="2" max="2" width="93.1796875" style="170" customWidth="1"/>
    <col min="3" max="16381" width="8.81640625" style="170" hidden="1" customWidth="1"/>
    <col min="16382" max="16382" width="44.1796875" style="170" hidden="1" customWidth="1"/>
    <col min="16383" max="16384" width="7" style="170" hidden="1" customWidth="1"/>
  </cols>
  <sheetData>
    <row r="1" spans="1:2 16382:16382" ht="17.149999999999999" customHeight="1">
      <c r="A1" s="155" t="s">
        <v>0</v>
      </c>
      <c r="B1" s="176"/>
    </row>
    <row r="2" spans="1:2 16382:16382" ht="17.5">
      <c r="A2" s="157" t="s">
        <v>3</v>
      </c>
      <c r="B2" s="176"/>
    </row>
    <row r="3" spans="1:2 16382:16382" ht="17.5">
      <c r="A3" s="159" t="s">
        <v>4</v>
      </c>
      <c r="B3" s="176"/>
    </row>
    <row r="4" spans="1:2 16382:16382" ht="73.5" customHeight="1">
      <c r="A4" s="257" t="s">
        <v>5</v>
      </c>
      <c r="B4" s="257"/>
    </row>
    <row r="5" spans="1:2 16382:16382" ht="17.5">
      <c r="A5" s="157" t="s">
        <v>6</v>
      </c>
      <c r="B5" s="176"/>
    </row>
    <row r="6" spans="1:2 16382:16382" ht="17.5">
      <c r="A6" s="160" t="s">
        <v>7</v>
      </c>
      <c r="B6" s="161" t="s">
        <v>8</v>
      </c>
      <c r="XFB6" s="162"/>
    </row>
    <row r="7" spans="1:2 16382:16382" ht="17.5">
      <c r="A7" s="163" t="s">
        <v>9</v>
      </c>
      <c r="B7" s="171" t="s">
        <v>10</v>
      </c>
    </row>
    <row r="8" spans="1:2 16382:16382" ht="17.5">
      <c r="A8" s="163" t="s">
        <v>11</v>
      </c>
      <c r="B8" s="172" t="s">
        <v>12</v>
      </c>
    </row>
    <row r="9" spans="1:2 16382:16382" ht="17.5">
      <c r="A9" s="163" t="s">
        <v>13</v>
      </c>
      <c r="B9" s="173" t="s">
        <v>14</v>
      </c>
    </row>
    <row r="10" spans="1:2 16382:16382" ht="17.5" customHeight="1">
      <c r="A10" s="163" t="s">
        <v>15</v>
      </c>
      <c r="B10" s="172" t="s">
        <v>16</v>
      </c>
    </row>
    <row r="11" spans="1:2 16382:16382" ht="17.5" customHeight="1">
      <c r="A11" s="163" t="s">
        <v>17</v>
      </c>
      <c r="B11" s="173" t="s">
        <v>18</v>
      </c>
    </row>
    <row r="12" spans="1:2 16382:16382" ht="17.5" customHeight="1">
      <c r="A12" s="163" t="s">
        <v>19</v>
      </c>
      <c r="B12" s="173" t="s">
        <v>20</v>
      </c>
    </row>
    <row r="13" spans="1:2 16382:16382" ht="17.5">
      <c r="A13" s="163" t="s">
        <v>21</v>
      </c>
      <c r="B13" s="173" t="s">
        <v>22</v>
      </c>
      <c r="XFB13" s="174"/>
    </row>
    <row r="14" spans="1:2 16382:16382" ht="40.5" customHeight="1">
      <c r="A14" s="163" t="s">
        <v>23</v>
      </c>
      <c r="B14" s="175" t="s">
        <v>24</v>
      </c>
    </row>
    <row r="15" spans="1:2 16382:16382" ht="17.5">
      <c r="A15" s="163" t="s">
        <v>25</v>
      </c>
      <c r="B15" s="173" t="s">
        <v>26</v>
      </c>
    </row>
    <row r="16" spans="1:2 16382:16382" ht="35">
      <c r="A16" s="163" t="s">
        <v>27</v>
      </c>
      <c r="B16" s="175" t="s">
        <v>28</v>
      </c>
    </row>
    <row r="17" spans="1:16383" ht="35">
      <c r="A17" s="163" t="s">
        <v>29</v>
      </c>
      <c r="B17" s="175" t="s">
        <v>30</v>
      </c>
    </row>
    <row r="18" spans="1:16383" ht="52.5">
      <c r="A18" s="163" t="s">
        <v>31</v>
      </c>
      <c r="B18" s="175" t="s">
        <v>32</v>
      </c>
    </row>
    <row r="19" spans="1:16383" ht="26.15" customHeight="1">
      <c r="A19" s="164" t="s">
        <v>33</v>
      </c>
      <c r="B19" s="177"/>
    </row>
    <row r="20" spans="1:16383" ht="17.899999999999999" customHeight="1">
      <c r="A20" s="160" t="s">
        <v>7</v>
      </c>
      <c r="B20" s="161" t="s">
        <v>8</v>
      </c>
      <c r="C20" s="162"/>
      <c r="D20" s="165"/>
      <c r="E20" s="162"/>
      <c r="F20" s="165"/>
      <c r="G20" s="162"/>
      <c r="H20" s="165"/>
      <c r="I20" s="162"/>
      <c r="J20" s="165"/>
      <c r="K20" s="162"/>
      <c r="L20" s="165"/>
      <c r="M20" s="162"/>
      <c r="N20" s="165"/>
      <c r="O20" s="162"/>
      <c r="P20" s="165"/>
      <c r="Q20" s="162"/>
      <c r="R20" s="165"/>
      <c r="S20" s="162"/>
      <c r="T20" s="165"/>
      <c r="U20" s="162"/>
      <c r="V20" s="165"/>
      <c r="W20" s="162"/>
      <c r="X20" s="165"/>
      <c r="Y20" s="162"/>
      <c r="Z20" s="165"/>
      <c r="AA20" s="162"/>
      <c r="AB20" s="165"/>
      <c r="AC20" s="162"/>
      <c r="AD20" s="165"/>
      <c r="AE20" s="162"/>
      <c r="AF20" s="165"/>
      <c r="AG20" s="162"/>
      <c r="AH20" s="165"/>
      <c r="AI20" s="162"/>
      <c r="AJ20" s="165"/>
      <c r="AK20" s="162"/>
      <c r="AL20" s="165"/>
      <c r="AM20" s="162"/>
      <c r="AN20" s="165"/>
      <c r="AO20" s="162"/>
      <c r="AP20" s="165"/>
      <c r="AQ20" s="162"/>
      <c r="AR20" s="165"/>
      <c r="AS20" s="162"/>
      <c r="AT20" s="165"/>
      <c r="AU20" s="162"/>
      <c r="AV20" s="165"/>
      <c r="AW20" s="162"/>
      <c r="AX20" s="165"/>
      <c r="AY20" s="162"/>
      <c r="AZ20" s="165"/>
      <c r="BA20" s="162"/>
      <c r="BB20" s="165"/>
      <c r="BC20" s="162"/>
      <c r="BD20" s="165"/>
      <c r="BE20" s="162"/>
      <c r="BF20" s="165"/>
      <c r="BG20" s="162"/>
      <c r="BH20" s="165"/>
      <c r="BI20" s="162"/>
      <c r="BJ20" s="165"/>
      <c r="BK20" s="162"/>
      <c r="BL20" s="165"/>
      <c r="BM20" s="162"/>
      <c r="BN20" s="165"/>
      <c r="BO20" s="162"/>
      <c r="BP20" s="165"/>
      <c r="BQ20" s="162"/>
      <c r="BR20" s="165"/>
      <c r="BS20" s="162"/>
      <c r="BT20" s="165"/>
      <c r="BU20" s="162"/>
      <c r="BV20" s="165"/>
      <c r="BW20" s="162"/>
      <c r="BX20" s="165"/>
      <c r="BY20" s="162"/>
      <c r="BZ20" s="165"/>
      <c r="CA20" s="162"/>
      <c r="CB20" s="165"/>
      <c r="CC20" s="162"/>
      <c r="CD20" s="165"/>
      <c r="CE20" s="162"/>
      <c r="CF20" s="165"/>
      <c r="CG20" s="162"/>
      <c r="CH20" s="165"/>
      <c r="CI20" s="162"/>
      <c r="CJ20" s="165"/>
      <c r="CK20" s="162"/>
      <c r="CL20" s="165"/>
      <c r="CM20" s="162"/>
      <c r="CN20" s="165"/>
      <c r="CO20" s="162"/>
      <c r="CP20" s="165"/>
      <c r="CQ20" s="162"/>
      <c r="CR20" s="165"/>
      <c r="CS20" s="162"/>
      <c r="CT20" s="165"/>
      <c r="CU20" s="162"/>
      <c r="CV20" s="165"/>
      <c r="CW20" s="162"/>
      <c r="CX20" s="165"/>
      <c r="CY20" s="162"/>
      <c r="CZ20" s="165"/>
      <c r="DA20" s="162"/>
      <c r="DB20" s="165"/>
      <c r="DC20" s="162"/>
      <c r="DD20" s="165"/>
      <c r="DE20" s="162"/>
      <c r="DF20" s="165"/>
      <c r="DG20" s="162"/>
      <c r="DH20" s="165"/>
      <c r="DI20" s="162"/>
      <c r="DJ20" s="165"/>
      <c r="DK20" s="162"/>
      <c r="DL20" s="165"/>
      <c r="DM20" s="162"/>
      <c r="DN20" s="165"/>
      <c r="DO20" s="162"/>
      <c r="DP20" s="165"/>
      <c r="DQ20" s="162"/>
      <c r="DR20" s="165"/>
      <c r="DS20" s="162"/>
      <c r="DT20" s="165"/>
      <c r="DU20" s="162"/>
      <c r="DV20" s="165"/>
      <c r="DW20" s="162"/>
      <c r="DX20" s="165"/>
      <c r="DY20" s="162"/>
      <c r="DZ20" s="165"/>
      <c r="EA20" s="162"/>
      <c r="EB20" s="165"/>
      <c r="EC20" s="162"/>
      <c r="ED20" s="165"/>
      <c r="EE20" s="162"/>
      <c r="EF20" s="165"/>
      <c r="EG20" s="162"/>
      <c r="EH20" s="165"/>
      <c r="EI20" s="162"/>
      <c r="EJ20" s="165"/>
      <c r="EK20" s="162"/>
      <c r="EL20" s="165"/>
      <c r="EM20" s="162"/>
      <c r="EN20" s="165"/>
      <c r="EO20" s="162"/>
      <c r="EP20" s="165"/>
      <c r="EQ20" s="162"/>
      <c r="ER20" s="165"/>
      <c r="ES20" s="162"/>
      <c r="ET20" s="165"/>
      <c r="EU20" s="162"/>
      <c r="EV20" s="165"/>
      <c r="EW20" s="162"/>
      <c r="EX20" s="165"/>
      <c r="EY20" s="162"/>
      <c r="EZ20" s="165"/>
      <c r="FA20" s="162"/>
      <c r="FB20" s="165"/>
      <c r="FC20" s="162"/>
      <c r="FD20" s="165"/>
      <c r="FE20" s="162"/>
      <c r="FF20" s="165"/>
      <c r="FG20" s="162"/>
      <c r="FH20" s="165"/>
      <c r="FI20" s="162"/>
      <c r="FJ20" s="165"/>
      <c r="FK20" s="162"/>
      <c r="FL20" s="165"/>
      <c r="FM20" s="162"/>
      <c r="FN20" s="165"/>
      <c r="FO20" s="162"/>
      <c r="FP20" s="165"/>
      <c r="FQ20" s="162"/>
      <c r="FR20" s="165"/>
      <c r="FS20" s="162"/>
      <c r="FT20" s="165"/>
      <c r="FU20" s="162"/>
      <c r="FV20" s="165"/>
      <c r="FW20" s="162"/>
      <c r="FX20" s="165"/>
      <c r="FY20" s="162"/>
      <c r="FZ20" s="165"/>
      <c r="GA20" s="162"/>
      <c r="GB20" s="165"/>
      <c r="GC20" s="162"/>
      <c r="GD20" s="165"/>
      <c r="GE20" s="162"/>
      <c r="GF20" s="165"/>
      <c r="GG20" s="162"/>
      <c r="GH20" s="165"/>
      <c r="GI20" s="162"/>
      <c r="GJ20" s="165"/>
      <c r="GK20" s="162"/>
      <c r="GL20" s="165"/>
      <c r="GM20" s="162"/>
      <c r="GN20" s="165"/>
      <c r="GO20" s="162"/>
      <c r="GP20" s="165"/>
      <c r="GQ20" s="162"/>
      <c r="GR20" s="165"/>
      <c r="GS20" s="162"/>
      <c r="GT20" s="165"/>
      <c r="GU20" s="162"/>
      <c r="GV20" s="165"/>
      <c r="GW20" s="162"/>
      <c r="GX20" s="165"/>
      <c r="GY20" s="162"/>
      <c r="GZ20" s="165"/>
      <c r="HA20" s="162"/>
      <c r="HB20" s="165"/>
      <c r="HC20" s="162"/>
      <c r="HD20" s="165"/>
      <c r="HE20" s="162"/>
      <c r="HF20" s="165"/>
      <c r="HG20" s="162"/>
      <c r="HH20" s="165"/>
      <c r="HI20" s="162"/>
      <c r="HJ20" s="165"/>
      <c r="HK20" s="162"/>
      <c r="HL20" s="165"/>
      <c r="HM20" s="162"/>
      <c r="HN20" s="165"/>
      <c r="HO20" s="162"/>
      <c r="HP20" s="165"/>
      <c r="HQ20" s="162"/>
      <c r="HR20" s="165"/>
      <c r="HS20" s="162"/>
      <c r="HT20" s="165"/>
      <c r="HU20" s="162"/>
      <c r="HV20" s="165"/>
      <c r="HW20" s="162"/>
      <c r="HX20" s="165"/>
      <c r="HY20" s="162"/>
      <c r="HZ20" s="165"/>
      <c r="IA20" s="162"/>
      <c r="IB20" s="165"/>
      <c r="IC20" s="162"/>
      <c r="ID20" s="165"/>
      <c r="IE20" s="162"/>
      <c r="IF20" s="165"/>
      <c r="IG20" s="162"/>
      <c r="IH20" s="165"/>
      <c r="II20" s="162"/>
      <c r="IJ20" s="165"/>
      <c r="IK20" s="162"/>
      <c r="IL20" s="165"/>
      <c r="IM20" s="162"/>
      <c r="IN20" s="165"/>
      <c r="IO20" s="162"/>
      <c r="IP20" s="165"/>
      <c r="IQ20" s="162"/>
      <c r="IR20" s="165"/>
      <c r="IS20" s="162"/>
      <c r="IT20" s="165"/>
      <c r="IU20" s="162"/>
      <c r="IV20" s="165"/>
      <c r="IW20" s="162"/>
      <c r="IX20" s="165"/>
      <c r="IY20" s="162"/>
      <c r="IZ20" s="165"/>
      <c r="JA20" s="162"/>
      <c r="JB20" s="165"/>
      <c r="JC20" s="162"/>
      <c r="JD20" s="165"/>
      <c r="JE20" s="162"/>
      <c r="JF20" s="165"/>
      <c r="JG20" s="162"/>
      <c r="JH20" s="165"/>
      <c r="JI20" s="162"/>
      <c r="JJ20" s="165"/>
      <c r="JK20" s="162"/>
      <c r="JL20" s="165"/>
      <c r="JM20" s="162"/>
      <c r="JN20" s="165"/>
      <c r="JO20" s="162"/>
      <c r="JP20" s="165"/>
      <c r="JQ20" s="162"/>
      <c r="JR20" s="165"/>
      <c r="JS20" s="162"/>
      <c r="JT20" s="165"/>
      <c r="JU20" s="162"/>
      <c r="JV20" s="165"/>
      <c r="JW20" s="162"/>
      <c r="JX20" s="165"/>
      <c r="JY20" s="162"/>
      <c r="JZ20" s="165"/>
      <c r="KA20" s="162"/>
      <c r="KB20" s="165"/>
      <c r="KC20" s="162"/>
      <c r="KD20" s="165"/>
      <c r="KE20" s="162"/>
      <c r="KF20" s="165"/>
      <c r="KG20" s="162"/>
      <c r="KH20" s="165"/>
      <c r="KI20" s="162"/>
      <c r="KJ20" s="165"/>
      <c r="KK20" s="162"/>
      <c r="KL20" s="165"/>
      <c r="KM20" s="162"/>
      <c r="KN20" s="165"/>
      <c r="KO20" s="162"/>
      <c r="KP20" s="165"/>
      <c r="KQ20" s="162"/>
      <c r="KR20" s="165"/>
      <c r="KS20" s="162"/>
      <c r="KT20" s="165"/>
      <c r="KU20" s="162"/>
      <c r="KV20" s="165"/>
      <c r="KW20" s="162"/>
      <c r="KX20" s="165"/>
      <c r="KY20" s="162"/>
      <c r="KZ20" s="165"/>
      <c r="LA20" s="162"/>
      <c r="LB20" s="165"/>
      <c r="LC20" s="162"/>
      <c r="LD20" s="165"/>
      <c r="LE20" s="162"/>
      <c r="LF20" s="165"/>
      <c r="LG20" s="162"/>
      <c r="LH20" s="165"/>
      <c r="LI20" s="162"/>
      <c r="LJ20" s="165"/>
      <c r="LK20" s="162"/>
      <c r="LL20" s="165"/>
      <c r="LM20" s="162"/>
      <c r="LN20" s="165"/>
      <c r="LO20" s="162"/>
      <c r="LP20" s="165"/>
      <c r="LQ20" s="162"/>
      <c r="LR20" s="165"/>
      <c r="LS20" s="162"/>
      <c r="LT20" s="165"/>
      <c r="LU20" s="162"/>
      <c r="LV20" s="165"/>
      <c r="LW20" s="162"/>
      <c r="LX20" s="165"/>
      <c r="LY20" s="162"/>
      <c r="LZ20" s="165"/>
      <c r="MA20" s="162"/>
      <c r="MB20" s="165"/>
      <c r="MC20" s="162"/>
      <c r="MD20" s="165"/>
      <c r="ME20" s="162"/>
      <c r="MF20" s="165"/>
      <c r="MG20" s="162"/>
      <c r="MH20" s="165"/>
      <c r="MI20" s="162"/>
      <c r="MJ20" s="165"/>
      <c r="MK20" s="162"/>
      <c r="ML20" s="165"/>
      <c r="MM20" s="162"/>
      <c r="MN20" s="165"/>
      <c r="MO20" s="162"/>
      <c r="MP20" s="165"/>
      <c r="MQ20" s="162"/>
      <c r="MR20" s="165"/>
      <c r="MS20" s="162"/>
      <c r="MT20" s="165"/>
      <c r="MU20" s="162"/>
      <c r="MV20" s="165"/>
      <c r="MW20" s="162"/>
      <c r="MX20" s="165"/>
      <c r="MY20" s="162"/>
      <c r="MZ20" s="165"/>
      <c r="NA20" s="162"/>
      <c r="NB20" s="165"/>
      <c r="NC20" s="162"/>
      <c r="ND20" s="165"/>
      <c r="NE20" s="162"/>
      <c r="NF20" s="165"/>
      <c r="NG20" s="162"/>
      <c r="NH20" s="165"/>
      <c r="NI20" s="162"/>
      <c r="NJ20" s="165"/>
      <c r="NK20" s="162"/>
      <c r="NL20" s="165"/>
      <c r="NM20" s="162"/>
      <c r="NN20" s="165"/>
      <c r="NO20" s="162"/>
      <c r="NP20" s="165"/>
      <c r="NQ20" s="162"/>
      <c r="NR20" s="165"/>
      <c r="NS20" s="162"/>
      <c r="NT20" s="165"/>
      <c r="NU20" s="162"/>
      <c r="NV20" s="165"/>
      <c r="NW20" s="162"/>
      <c r="NX20" s="165"/>
      <c r="NY20" s="162"/>
      <c r="NZ20" s="165"/>
      <c r="OA20" s="162"/>
      <c r="OB20" s="165"/>
      <c r="OC20" s="162"/>
      <c r="OD20" s="165"/>
      <c r="OE20" s="162"/>
      <c r="OF20" s="165"/>
      <c r="OG20" s="162"/>
      <c r="OH20" s="165"/>
      <c r="OI20" s="162"/>
      <c r="OJ20" s="165"/>
      <c r="OK20" s="162"/>
      <c r="OL20" s="165"/>
      <c r="OM20" s="162"/>
      <c r="ON20" s="165"/>
      <c r="OO20" s="162"/>
      <c r="OP20" s="165"/>
      <c r="OQ20" s="162"/>
      <c r="OR20" s="165"/>
      <c r="OS20" s="162"/>
      <c r="OT20" s="165"/>
      <c r="OU20" s="162"/>
      <c r="OV20" s="165"/>
      <c r="OW20" s="162"/>
      <c r="OX20" s="165"/>
      <c r="OY20" s="162"/>
      <c r="OZ20" s="165"/>
      <c r="PA20" s="162"/>
      <c r="PB20" s="165"/>
      <c r="PC20" s="162"/>
      <c r="PD20" s="165"/>
      <c r="PE20" s="162"/>
      <c r="PF20" s="165"/>
      <c r="PG20" s="162"/>
      <c r="PH20" s="165"/>
      <c r="PI20" s="162"/>
      <c r="PJ20" s="165"/>
      <c r="PK20" s="162"/>
      <c r="PL20" s="165"/>
      <c r="PM20" s="162"/>
      <c r="PN20" s="165"/>
      <c r="PO20" s="162"/>
      <c r="PP20" s="165"/>
      <c r="PQ20" s="162"/>
      <c r="PR20" s="165"/>
      <c r="PS20" s="162"/>
      <c r="PT20" s="165"/>
      <c r="PU20" s="162"/>
      <c r="PV20" s="165"/>
      <c r="PW20" s="162"/>
      <c r="PX20" s="165"/>
      <c r="PY20" s="162"/>
      <c r="PZ20" s="165"/>
      <c r="QA20" s="162"/>
      <c r="QB20" s="165"/>
      <c r="QC20" s="162"/>
      <c r="QD20" s="165"/>
      <c r="QE20" s="162"/>
      <c r="QF20" s="165"/>
      <c r="QG20" s="162"/>
      <c r="QH20" s="165"/>
      <c r="QI20" s="162"/>
      <c r="QJ20" s="165"/>
      <c r="QK20" s="162"/>
      <c r="QL20" s="165"/>
      <c r="QM20" s="162"/>
      <c r="QN20" s="165"/>
      <c r="QO20" s="162"/>
      <c r="QP20" s="165"/>
      <c r="QQ20" s="162"/>
      <c r="QR20" s="165"/>
      <c r="QS20" s="162"/>
      <c r="QT20" s="165"/>
      <c r="QU20" s="162"/>
      <c r="QV20" s="165"/>
      <c r="QW20" s="162"/>
      <c r="QX20" s="165"/>
      <c r="QY20" s="162"/>
      <c r="QZ20" s="165"/>
      <c r="RA20" s="162"/>
      <c r="RB20" s="165"/>
      <c r="RC20" s="162"/>
      <c r="RD20" s="165"/>
      <c r="RE20" s="162"/>
      <c r="RF20" s="165"/>
      <c r="RG20" s="162"/>
      <c r="RH20" s="165"/>
      <c r="RI20" s="162"/>
      <c r="RJ20" s="165"/>
      <c r="RK20" s="162"/>
      <c r="RL20" s="165"/>
      <c r="RM20" s="162"/>
      <c r="RN20" s="165"/>
      <c r="RO20" s="162"/>
      <c r="RP20" s="165"/>
      <c r="RQ20" s="162"/>
      <c r="RR20" s="165"/>
      <c r="RS20" s="162"/>
      <c r="RT20" s="165"/>
      <c r="RU20" s="162"/>
      <c r="RV20" s="165"/>
      <c r="RW20" s="162"/>
      <c r="RX20" s="165"/>
      <c r="RY20" s="162"/>
      <c r="RZ20" s="165"/>
      <c r="SA20" s="162"/>
      <c r="SB20" s="165"/>
      <c r="SC20" s="162"/>
      <c r="SD20" s="165"/>
      <c r="SE20" s="162"/>
      <c r="SF20" s="165"/>
      <c r="SG20" s="162"/>
      <c r="SH20" s="165"/>
      <c r="SI20" s="162"/>
      <c r="SJ20" s="165"/>
      <c r="SK20" s="162"/>
      <c r="SL20" s="165"/>
      <c r="SM20" s="162"/>
      <c r="SN20" s="165"/>
      <c r="SO20" s="162"/>
      <c r="SP20" s="165"/>
      <c r="SQ20" s="162"/>
      <c r="SR20" s="165"/>
      <c r="SS20" s="162"/>
      <c r="ST20" s="165"/>
      <c r="SU20" s="162"/>
      <c r="SV20" s="165"/>
      <c r="SW20" s="162"/>
      <c r="SX20" s="165"/>
      <c r="SY20" s="162"/>
      <c r="SZ20" s="165"/>
      <c r="TA20" s="162"/>
      <c r="TB20" s="165"/>
      <c r="TC20" s="162"/>
      <c r="TD20" s="165"/>
      <c r="TE20" s="162"/>
      <c r="TF20" s="165"/>
      <c r="TG20" s="162"/>
      <c r="TH20" s="165"/>
      <c r="TI20" s="162"/>
      <c r="TJ20" s="165"/>
      <c r="TK20" s="162"/>
      <c r="TL20" s="165"/>
      <c r="TM20" s="162"/>
      <c r="TN20" s="165"/>
      <c r="TO20" s="162"/>
      <c r="TP20" s="165"/>
      <c r="TQ20" s="162"/>
      <c r="TR20" s="165"/>
      <c r="TS20" s="162"/>
      <c r="TT20" s="165"/>
      <c r="TU20" s="162"/>
      <c r="TV20" s="165"/>
      <c r="TW20" s="162"/>
      <c r="TX20" s="165"/>
      <c r="TY20" s="162"/>
      <c r="TZ20" s="165"/>
      <c r="UA20" s="162"/>
      <c r="UB20" s="165"/>
      <c r="UC20" s="162"/>
      <c r="UD20" s="165"/>
      <c r="UE20" s="162"/>
      <c r="UF20" s="165"/>
      <c r="UG20" s="162"/>
      <c r="UH20" s="165"/>
      <c r="UI20" s="162"/>
      <c r="UJ20" s="165"/>
      <c r="UK20" s="162"/>
      <c r="UL20" s="165"/>
      <c r="UM20" s="162"/>
      <c r="UN20" s="165"/>
      <c r="UO20" s="162"/>
      <c r="UP20" s="165"/>
      <c r="UQ20" s="162"/>
      <c r="UR20" s="165"/>
      <c r="US20" s="162"/>
      <c r="UT20" s="165"/>
      <c r="UU20" s="162"/>
      <c r="UV20" s="165"/>
      <c r="UW20" s="162"/>
      <c r="UX20" s="165"/>
      <c r="UY20" s="162"/>
      <c r="UZ20" s="165"/>
      <c r="VA20" s="162"/>
      <c r="VB20" s="165"/>
      <c r="VC20" s="162"/>
      <c r="VD20" s="165"/>
      <c r="VE20" s="162"/>
      <c r="VF20" s="165"/>
      <c r="VG20" s="162"/>
      <c r="VH20" s="165"/>
      <c r="VI20" s="162"/>
      <c r="VJ20" s="165"/>
      <c r="VK20" s="162"/>
      <c r="VL20" s="165"/>
      <c r="VM20" s="162"/>
      <c r="VN20" s="165"/>
      <c r="VO20" s="162"/>
      <c r="VP20" s="165"/>
      <c r="VQ20" s="162"/>
      <c r="VR20" s="165"/>
      <c r="VS20" s="162"/>
      <c r="VT20" s="165"/>
      <c r="VU20" s="162"/>
      <c r="VV20" s="165"/>
      <c r="VW20" s="162"/>
      <c r="VX20" s="165"/>
      <c r="VY20" s="162"/>
      <c r="VZ20" s="165"/>
      <c r="WA20" s="162"/>
      <c r="WB20" s="165"/>
      <c r="WC20" s="162"/>
      <c r="WD20" s="165"/>
      <c r="WE20" s="162"/>
      <c r="WF20" s="165"/>
      <c r="WG20" s="162"/>
      <c r="WH20" s="165"/>
      <c r="WI20" s="162"/>
      <c r="WJ20" s="165"/>
      <c r="WK20" s="162"/>
      <c r="WL20" s="165"/>
      <c r="WM20" s="162"/>
      <c r="WN20" s="165"/>
      <c r="WO20" s="162"/>
      <c r="WP20" s="165"/>
      <c r="WQ20" s="162"/>
      <c r="WR20" s="165"/>
      <c r="WS20" s="162"/>
      <c r="WT20" s="165"/>
      <c r="WU20" s="162"/>
      <c r="WV20" s="165"/>
      <c r="WW20" s="162"/>
      <c r="WX20" s="165"/>
      <c r="WY20" s="162"/>
      <c r="WZ20" s="165"/>
      <c r="XA20" s="162"/>
      <c r="XB20" s="165"/>
      <c r="XC20" s="162"/>
      <c r="XD20" s="165"/>
      <c r="XE20" s="162"/>
      <c r="XF20" s="165"/>
      <c r="XG20" s="162"/>
      <c r="XH20" s="165"/>
      <c r="XI20" s="162"/>
      <c r="XJ20" s="165"/>
      <c r="XK20" s="162"/>
      <c r="XL20" s="165"/>
      <c r="XM20" s="162"/>
      <c r="XN20" s="165"/>
      <c r="XO20" s="162"/>
      <c r="XP20" s="165"/>
      <c r="XQ20" s="162"/>
      <c r="XR20" s="165"/>
      <c r="XS20" s="162"/>
      <c r="XT20" s="165"/>
      <c r="XU20" s="162"/>
      <c r="XV20" s="165"/>
      <c r="XW20" s="162"/>
      <c r="XX20" s="165"/>
      <c r="XY20" s="162"/>
      <c r="XZ20" s="165"/>
      <c r="YA20" s="162"/>
      <c r="YB20" s="165"/>
      <c r="YC20" s="162"/>
      <c r="YD20" s="165"/>
      <c r="YE20" s="162"/>
      <c r="YF20" s="165"/>
      <c r="YG20" s="162"/>
      <c r="YH20" s="165"/>
      <c r="YI20" s="162"/>
      <c r="YJ20" s="165"/>
      <c r="YK20" s="162"/>
      <c r="YL20" s="165"/>
      <c r="YM20" s="162"/>
      <c r="YN20" s="165"/>
      <c r="YO20" s="162"/>
      <c r="YP20" s="165"/>
      <c r="YQ20" s="162"/>
      <c r="YR20" s="165"/>
      <c r="YS20" s="162"/>
      <c r="YT20" s="165"/>
      <c r="YU20" s="162"/>
      <c r="YV20" s="165"/>
      <c r="YW20" s="162"/>
      <c r="YX20" s="165"/>
      <c r="YY20" s="162"/>
      <c r="YZ20" s="165"/>
      <c r="ZA20" s="162"/>
      <c r="ZB20" s="165"/>
      <c r="ZC20" s="162"/>
      <c r="ZD20" s="165"/>
      <c r="ZE20" s="162"/>
      <c r="ZF20" s="165"/>
      <c r="ZG20" s="162"/>
      <c r="ZH20" s="165"/>
      <c r="ZI20" s="162"/>
      <c r="ZJ20" s="165"/>
      <c r="ZK20" s="162"/>
      <c r="ZL20" s="165"/>
      <c r="ZM20" s="162"/>
      <c r="ZN20" s="165"/>
      <c r="ZO20" s="162"/>
      <c r="ZP20" s="165"/>
      <c r="ZQ20" s="162"/>
      <c r="ZR20" s="165"/>
      <c r="ZS20" s="162"/>
      <c r="ZT20" s="165"/>
      <c r="ZU20" s="162"/>
      <c r="ZV20" s="165"/>
      <c r="ZW20" s="162"/>
      <c r="ZX20" s="165"/>
      <c r="ZY20" s="162"/>
      <c r="ZZ20" s="165"/>
      <c r="AAA20" s="162"/>
      <c r="AAB20" s="165"/>
      <c r="AAC20" s="162"/>
      <c r="AAD20" s="165"/>
      <c r="AAE20" s="162"/>
      <c r="AAF20" s="165"/>
      <c r="AAG20" s="162"/>
      <c r="AAH20" s="165"/>
      <c r="AAI20" s="162"/>
      <c r="AAJ20" s="165"/>
      <c r="AAK20" s="162"/>
      <c r="AAL20" s="165"/>
      <c r="AAM20" s="162"/>
      <c r="AAN20" s="165"/>
      <c r="AAO20" s="162"/>
      <c r="AAP20" s="165"/>
      <c r="AAQ20" s="162"/>
      <c r="AAR20" s="165"/>
      <c r="AAS20" s="162"/>
      <c r="AAT20" s="165"/>
      <c r="AAU20" s="162"/>
      <c r="AAV20" s="165"/>
      <c r="AAW20" s="162"/>
      <c r="AAX20" s="165"/>
      <c r="AAY20" s="162"/>
      <c r="AAZ20" s="165"/>
      <c r="ABA20" s="162"/>
      <c r="ABB20" s="165"/>
      <c r="ABC20" s="162"/>
      <c r="ABD20" s="165"/>
      <c r="ABE20" s="162"/>
      <c r="ABF20" s="165"/>
      <c r="ABG20" s="162"/>
      <c r="ABH20" s="165"/>
      <c r="ABI20" s="162"/>
      <c r="ABJ20" s="165"/>
      <c r="ABK20" s="162"/>
      <c r="ABL20" s="165"/>
      <c r="ABM20" s="162"/>
      <c r="ABN20" s="165"/>
      <c r="ABO20" s="162"/>
      <c r="ABP20" s="165"/>
      <c r="ABQ20" s="162"/>
      <c r="ABR20" s="165"/>
      <c r="ABS20" s="162"/>
      <c r="ABT20" s="165"/>
      <c r="ABU20" s="162"/>
      <c r="ABV20" s="165"/>
      <c r="ABW20" s="162"/>
      <c r="ABX20" s="165"/>
      <c r="ABY20" s="162"/>
      <c r="ABZ20" s="165"/>
      <c r="ACA20" s="162"/>
      <c r="ACB20" s="165"/>
      <c r="ACC20" s="162"/>
      <c r="ACD20" s="165"/>
      <c r="ACE20" s="162"/>
      <c r="ACF20" s="165"/>
      <c r="ACG20" s="162"/>
      <c r="ACH20" s="165"/>
      <c r="ACI20" s="162"/>
      <c r="ACJ20" s="165"/>
      <c r="ACK20" s="162"/>
      <c r="ACL20" s="165"/>
      <c r="ACM20" s="162"/>
      <c r="ACN20" s="165"/>
      <c r="ACO20" s="162"/>
      <c r="ACP20" s="165"/>
      <c r="ACQ20" s="162"/>
      <c r="ACR20" s="165"/>
      <c r="ACS20" s="162"/>
      <c r="ACT20" s="165"/>
      <c r="ACU20" s="162"/>
      <c r="ACV20" s="165"/>
      <c r="ACW20" s="162"/>
      <c r="ACX20" s="165"/>
      <c r="ACY20" s="162"/>
      <c r="ACZ20" s="165"/>
      <c r="ADA20" s="162"/>
      <c r="ADB20" s="165"/>
      <c r="ADC20" s="162"/>
      <c r="ADD20" s="165"/>
      <c r="ADE20" s="162"/>
      <c r="ADF20" s="165"/>
      <c r="ADG20" s="162"/>
      <c r="ADH20" s="165"/>
      <c r="ADI20" s="162"/>
      <c r="ADJ20" s="165"/>
      <c r="ADK20" s="162"/>
      <c r="ADL20" s="165"/>
      <c r="ADM20" s="162"/>
      <c r="ADN20" s="165"/>
      <c r="ADO20" s="162"/>
      <c r="ADP20" s="165"/>
      <c r="ADQ20" s="162"/>
      <c r="ADR20" s="165"/>
      <c r="ADS20" s="162"/>
      <c r="ADT20" s="165"/>
      <c r="ADU20" s="162"/>
      <c r="ADV20" s="165"/>
      <c r="ADW20" s="162"/>
      <c r="ADX20" s="165"/>
      <c r="ADY20" s="162"/>
      <c r="ADZ20" s="165"/>
      <c r="AEA20" s="162"/>
      <c r="AEB20" s="165"/>
      <c r="AEC20" s="162"/>
      <c r="AED20" s="165"/>
      <c r="AEE20" s="162"/>
      <c r="AEF20" s="165"/>
      <c r="AEG20" s="162"/>
      <c r="AEH20" s="165"/>
      <c r="AEI20" s="162"/>
      <c r="AEJ20" s="165"/>
      <c r="AEK20" s="162"/>
      <c r="AEL20" s="165"/>
      <c r="AEM20" s="162"/>
      <c r="AEN20" s="165"/>
      <c r="AEO20" s="162"/>
      <c r="AEP20" s="165"/>
      <c r="AEQ20" s="162"/>
      <c r="AER20" s="165"/>
      <c r="AES20" s="162"/>
      <c r="AET20" s="165"/>
      <c r="AEU20" s="162"/>
      <c r="AEV20" s="165"/>
      <c r="AEW20" s="162"/>
      <c r="AEX20" s="165"/>
      <c r="AEY20" s="162"/>
      <c r="AEZ20" s="165"/>
      <c r="AFA20" s="162"/>
      <c r="AFB20" s="165"/>
      <c r="AFC20" s="162"/>
      <c r="AFD20" s="165"/>
      <c r="AFE20" s="162"/>
      <c r="AFF20" s="165"/>
      <c r="AFG20" s="162"/>
      <c r="AFH20" s="165"/>
      <c r="AFI20" s="162"/>
      <c r="AFJ20" s="165"/>
      <c r="AFK20" s="162"/>
      <c r="AFL20" s="165"/>
      <c r="AFM20" s="162"/>
      <c r="AFN20" s="165"/>
      <c r="AFO20" s="162"/>
      <c r="AFP20" s="165"/>
      <c r="AFQ20" s="162"/>
      <c r="AFR20" s="165"/>
      <c r="AFS20" s="162"/>
      <c r="AFT20" s="165"/>
      <c r="AFU20" s="162"/>
      <c r="AFV20" s="165"/>
      <c r="AFW20" s="162"/>
      <c r="AFX20" s="165"/>
      <c r="AFY20" s="162"/>
      <c r="AFZ20" s="165"/>
      <c r="AGA20" s="162"/>
      <c r="AGB20" s="165"/>
      <c r="AGC20" s="162"/>
      <c r="AGD20" s="165"/>
      <c r="AGE20" s="162"/>
      <c r="AGF20" s="165"/>
      <c r="AGG20" s="162"/>
      <c r="AGH20" s="165"/>
      <c r="AGI20" s="162"/>
      <c r="AGJ20" s="165"/>
      <c r="AGK20" s="162"/>
      <c r="AGL20" s="165"/>
      <c r="AGM20" s="162"/>
      <c r="AGN20" s="165"/>
      <c r="AGO20" s="162"/>
      <c r="AGP20" s="165"/>
      <c r="AGQ20" s="162"/>
      <c r="AGR20" s="165"/>
      <c r="AGS20" s="162"/>
      <c r="AGT20" s="165"/>
      <c r="AGU20" s="162"/>
      <c r="AGV20" s="165"/>
      <c r="AGW20" s="162"/>
      <c r="AGX20" s="165"/>
      <c r="AGY20" s="162"/>
      <c r="AGZ20" s="165"/>
      <c r="AHA20" s="162"/>
      <c r="AHB20" s="165"/>
      <c r="AHC20" s="162"/>
      <c r="AHD20" s="165"/>
      <c r="AHE20" s="162"/>
      <c r="AHF20" s="165"/>
      <c r="AHG20" s="162"/>
      <c r="AHH20" s="165"/>
      <c r="AHI20" s="162"/>
      <c r="AHJ20" s="165"/>
      <c r="AHK20" s="162"/>
      <c r="AHL20" s="165"/>
      <c r="AHM20" s="162"/>
      <c r="AHN20" s="165"/>
      <c r="AHO20" s="162"/>
      <c r="AHP20" s="165"/>
      <c r="AHQ20" s="162"/>
      <c r="AHR20" s="165"/>
      <c r="AHS20" s="162"/>
      <c r="AHT20" s="165"/>
      <c r="AHU20" s="162"/>
      <c r="AHV20" s="165"/>
      <c r="AHW20" s="162"/>
      <c r="AHX20" s="165"/>
      <c r="AHY20" s="162"/>
      <c r="AHZ20" s="165"/>
      <c r="AIA20" s="162"/>
      <c r="AIB20" s="165"/>
      <c r="AIC20" s="162"/>
      <c r="AID20" s="165"/>
      <c r="AIE20" s="162"/>
      <c r="AIF20" s="165"/>
      <c r="AIG20" s="162"/>
      <c r="AIH20" s="165"/>
      <c r="AII20" s="162"/>
      <c r="AIJ20" s="165"/>
      <c r="AIK20" s="162"/>
      <c r="AIL20" s="165"/>
      <c r="AIM20" s="162"/>
      <c r="AIN20" s="165"/>
      <c r="AIO20" s="162"/>
      <c r="AIP20" s="165"/>
      <c r="AIQ20" s="162"/>
      <c r="AIR20" s="165"/>
      <c r="AIS20" s="162"/>
      <c r="AIT20" s="165"/>
      <c r="AIU20" s="162"/>
      <c r="AIV20" s="165"/>
      <c r="AIW20" s="162"/>
      <c r="AIX20" s="165"/>
      <c r="AIY20" s="162"/>
      <c r="AIZ20" s="165"/>
      <c r="AJA20" s="162"/>
      <c r="AJB20" s="165"/>
      <c r="AJC20" s="162"/>
      <c r="AJD20" s="165"/>
      <c r="AJE20" s="162"/>
      <c r="AJF20" s="165"/>
      <c r="AJG20" s="162"/>
      <c r="AJH20" s="165"/>
      <c r="AJI20" s="162"/>
      <c r="AJJ20" s="165"/>
      <c r="AJK20" s="162"/>
      <c r="AJL20" s="165"/>
      <c r="AJM20" s="162"/>
      <c r="AJN20" s="165"/>
      <c r="AJO20" s="162"/>
      <c r="AJP20" s="165"/>
      <c r="AJQ20" s="162"/>
      <c r="AJR20" s="165"/>
      <c r="AJS20" s="162"/>
      <c r="AJT20" s="165"/>
      <c r="AJU20" s="162"/>
      <c r="AJV20" s="165"/>
      <c r="AJW20" s="162"/>
      <c r="AJX20" s="165"/>
      <c r="AJY20" s="162"/>
      <c r="AJZ20" s="165"/>
      <c r="AKA20" s="162"/>
      <c r="AKB20" s="165"/>
      <c r="AKC20" s="162"/>
      <c r="AKD20" s="165"/>
      <c r="AKE20" s="162"/>
      <c r="AKF20" s="165"/>
      <c r="AKG20" s="162"/>
      <c r="AKH20" s="165"/>
      <c r="AKI20" s="162"/>
      <c r="AKJ20" s="165"/>
      <c r="AKK20" s="162"/>
      <c r="AKL20" s="165"/>
      <c r="AKM20" s="162"/>
      <c r="AKN20" s="165"/>
      <c r="AKO20" s="162"/>
      <c r="AKP20" s="165"/>
      <c r="AKQ20" s="162"/>
      <c r="AKR20" s="165"/>
      <c r="AKS20" s="162"/>
      <c r="AKT20" s="165"/>
      <c r="AKU20" s="162"/>
      <c r="AKV20" s="165"/>
      <c r="AKW20" s="162"/>
      <c r="AKX20" s="165"/>
      <c r="AKY20" s="162"/>
      <c r="AKZ20" s="165"/>
      <c r="ALA20" s="162"/>
      <c r="ALB20" s="165"/>
      <c r="ALC20" s="162"/>
      <c r="ALD20" s="165"/>
      <c r="ALE20" s="162"/>
      <c r="ALF20" s="165"/>
      <c r="ALG20" s="162"/>
      <c r="ALH20" s="165"/>
      <c r="ALI20" s="162"/>
      <c r="ALJ20" s="165"/>
      <c r="ALK20" s="162"/>
      <c r="ALL20" s="165"/>
      <c r="ALM20" s="162"/>
      <c r="ALN20" s="165"/>
      <c r="ALO20" s="162"/>
      <c r="ALP20" s="165"/>
      <c r="ALQ20" s="162"/>
      <c r="ALR20" s="165"/>
      <c r="ALS20" s="162"/>
      <c r="ALT20" s="165"/>
      <c r="ALU20" s="162"/>
      <c r="ALV20" s="165"/>
      <c r="ALW20" s="162"/>
      <c r="ALX20" s="165"/>
      <c r="ALY20" s="162"/>
      <c r="ALZ20" s="165"/>
      <c r="AMA20" s="162"/>
      <c r="AMB20" s="165"/>
      <c r="AMC20" s="162"/>
      <c r="AMD20" s="165"/>
      <c r="AME20" s="162"/>
      <c r="AMF20" s="165"/>
      <c r="AMG20" s="162"/>
      <c r="AMH20" s="165"/>
      <c r="AMI20" s="162"/>
      <c r="AMJ20" s="165"/>
      <c r="AMK20" s="162"/>
      <c r="AML20" s="165"/>
      <c r="AMM20" s="162"/>
      <c r="AMN20" s="165"/>
      <c r="AMO20" s="162"/>
      <c r="AMP20" s="165"/>
      <c r="AMQ20" s="162"/>
      <c r="AMR20" s="165"/>
      <c r="AMS20" s="162"/>
      <c r="AMT20" s="165"/>
      <c r="AMU20" s="162"/>
      <c r="AMV20" s="165"/>
      <c r="AMW20" s="162"/>
      <c r="AMX20" s="165"/>
      <c r="AMY20" s="162"/>
      <c r="AMZ20" s="165"/>
      <c r="ANA20" s="162"/>
      <c r="ANB20" s="165"/>
      <c r="ANC20" s="162"/>
      <c r="AND20" s="165"/>
      <c r="ANE20" s="162"/>
      <c r="ANF20" s="165"/>
      <c r="ANG20" s="162"/>
      <c r="ANH20" s="165"/>
      <c r="ANI20" s="162"/>
      <c r="ANJ20" s="165"/>
      <c r="ANK20" s="162"/>
      <c r="ANL20" s="165"/>
      <c r="ANM20" s="162"/>
      <c r="ANN20" s="165"/>
      <c r="ANO20" s="162"/>
      <c r="ANP20" s="165"/>
      <c r="ANQ20" s="162"/>
      <c r="ANR20" s="165"/>
      <c r="ANS20" s="162"/>
      <c r="ANT20" s="165"/>
      <c r="ANU20" s="162"/>
      <c r="ANV20" s="165"/>
      <c r="ANW20" s="162"/>
      <c r="ANX20" s="165"/>
      <c r="ANY20" s="162"/>
      <c r="ANZ20" s="165"/>
      <c r="AOA20" s="162"/>
      <c r="AOB20" s="165"/>
      <c r="AOC20" s="162"/>
      <c r="AOD20" s="165"/>
      <c r="AOE20" s="162"/>
      <c r="AOF20" s="165"/>
      <c r="AOG20" s="162"/>
      <c r="AOH20" s="165"/>
      <c r="AOI20" s="162"/>
      <c r="AOJ20" s="165"/>
      <c r="AOK20" s="162"/>
      <c r="AOL20" s="165"/>
      <c r="AOM20" s="162"/>
      <c r="AON20" s="165"/>
      <c r="AOO20" s="162"/>
      <c r="AOP20" s="165"/>
      <c r="AOQ20" s="162"/>
      <c r="AOR20" s="165"/>
      <c r="AOS20" s="162"/>
      <c r="AOT20" s="165"/>
      <c r="AOU20" s="162"/>
      <c r="AOV20" s="165"/>
      <c r="AOW20" s="162"/>
      <c r="AOX20" s="165"/>
      <c r="AOY20" s="162"/>
      <c r="AOZ20" s="165"/>
      <c r="APA20" s="162"/>
      <c r="APB20" s="165"/>
      <c r="APC20" s="162"/>
      <c r="APD20" s="165"/>
      <c r="APE20" s="162"/>
      <c r="APF20" s="165"/>
      <c r="APG20" s="162"/>
      <c r="APH20" s="165"/>
      <c r="API20" s="162"/>
      <c r="APJ20" s="165"/>
      <c r="APK20" s="162"/>
      <c r="APL20" s="165"/>
      <c r="APM20" s="162"/>
      <c r="APN20" s="165"/>
      <c r="APO20" s="162"/>
      <c r="APP20" s="165"/>
      <c r="APQ20" s="162"/>
      <c r="APR20" s="165"/>
      <c r="APS20" s="162"/>
      <c r="APT20" s="165"/>
      <c r="APU20" s="162"/>
      <c r="APV20" s="165"/>
      <c r="APW20" s="162"/>
      <c r="APX20" s="165"/>
      <c r="APY20" s="162"/>
      <c r="APZ20" s="165"/>
      <c r="AQA20" s="162"/>
      <c r="AQB20" s="165"/>
      <c r="AQC20" s="162"/>
      <c r="AQD20" s="165"/>
      <c r="AQE20" s="162"/>
      <c r="AQF20" s="165"/>
      <c r="AQG20" s="162"/>
      <c r="AQH20" s="165"/>
      <c r="AQI20" s="162"/>
      <c r="AQJ20" s="165"/>
      <c r="AQK20" s="162"/>
      <c r="AQL20" s="165"/>
      <c r="AQM20" s="162"/>
      <c r="AQN20" s="165"/>
      <c r="AQO20" s="162"/>
      <c r="AQP20" s="165"/>
      <c r="AQQ20" s="162"/>
      <c r="AQR20" s="165"/>
      <c r="AQS20" s="162"/>
      <c r="AQT20" s="165"/>
      <c r="AQU20" s="162"/>
      <c r="AQV20" s="165"/>
      <c r="AQW20" s="162"/>
      <c r="AQX20" s="165"/>
      <c r="AQY20" s="162"/>
      <c r="AQZ20" s="165"/>
      <c r="ARA20" s="162"/>
      <c r="ARB20" s="165"/>
      <c r="ARC20" s="162"/>
      <c r="ARD20" s="165"/>
      <c r="ARE20" s="162"/>
      <c r="ARF20" s="165"/>
      <c r="ARG20" s="162"/>
      <c r="ARH20" s="165"/>
      <c r="ARI20" s="162"/>
      <c r="ARJ20" s="165"/>
      <c r="ARK20" s="162"/>
      <c r="ARL20" s="165"/>
      <c r="ARM20" s="162"/>
      <c r="ARN20" s="165"/>
      <c r="ARO20" s="162"/>
      <c r="ARP20" s="165"/>
      <c r="ARQ20" s="162"/>
      <c r="ARR20" s="165"/>
      <c r="ARS20" s="162"/>
      <c r="ART20" s="165"/>
      <c r="ARU20" s="162"/>
      <c r="ARV20" s="165"/>
      <c r="ARW20" s="162"/>
      <c r="ARX20" s="165"/>
      <c r="ARY20" s="162"/>
      <c r="ARZ20" s="165"/>
      <c r="ASA20" s="162"/>
      <c r="ASB20" s="165"/>
      <c r="ASC20" s="162"/>
      <c r="ASD20" s="165"/>
      <c r="ASE20" s="162"/>
      <c r="ASF20" s="165"/>
      <c r="ASG20" s="162"/>
      <c r="ASH20" s="165"/>
      <c r="ASI20" s="162"/>
      <c r="ASJ20" s="165"/>
      <c r="ASK20" s="162"/>
      <c r="ASL20" s="165"/>
      <c r="ASM20" s="162"/>
      <c r="ASN20" s="165"/>
      <c r="ASO20" s="162"/>
      <c r="ASP20" s="165"/>
      <c r="ASQ20" s="162"/>
      <c r="ASR20" s="165"/>
      <c r="ASS20" s="162"/>
      <c r="AST20" s="165"/>
      <c r="ASU20" s="162"/>
      <c r="ASV20" s="165"/>
      <c r="ASW20" s="162"/>
      <c r="ASX20" s="165"/>
      <c r="ASY20" s="162"/>
      <c r="ASZ20" s="165"/>
      <c r="ATA20" s="162"/>
      <c r="ATB20" s="165"/>
      <c r="ATC20" s="162"/>
      <c r="ATD20" s="165"/>
      <c r="ATE20" s="162"/>
      <c r="ATF20" s="165"/>
      <c r="ATG20" s="162"/>
      <c r="ATH20" s="165"/>
      <c r="ATI20" s="162"/>
      <c r="ATJ20" s="165"/>
      <c r="ATK20" s="162"/>
      <c r="ATL20" s="165"/>
      <c r="ATM20" s="162"/>
      <c r="ATN20" s="165"/>
      <c r="ATO20" s="162"/>
      <c r="ATP20" s="165"/>
      <c r="ATQ20" s="162"/>
      <c r="ATR20" s="165"/>
      <c r="ATS20" s="162"/>
      <c r="ATT20" s="165"/>
      <c r="ATU20" s="162"/>
      <c r="ATV20" s="165"/>
      <c r="ATW20" s="162"/>
      <c r="ATX20" s="165"/>
      <c r="ATY20" s="162"/>
      <c r="ATZ20" s="165"/>
      <c r="AUA20" s="162"/>
      <c r="AUB20" s="165"/>
      <c r="AUC20" s="162"/>
      <c r="AUD20" s="165"/>
      <c r="AUE20" s="162"/>
      <c r="AUF20" s="165"/>
      <c r="AUG20" s="162"/>
      <c r="AUH20" s="165"/>
      <c r="AUI20" s="162"/>
      <c r="AUJ20" s="165"/>
      <c r="AUK20" s="162"/>
      <c r="AUL20" s="165"/>
      <c r="AUM20" s="162"/>
      <c r="AUN20" s="165"/>
      <c r="AUO20" s="162"/>
      <c r="AUP20" s="165"/>
      <c r="AUQ20" s="162"/>
      <c r="AUR20" s="165"/>
      <c r="AUS20" s="162"/>
      <c r="AUT20" s="165"/>
      <c r="AUU20" s="162"/>
      <c r="AUV20" s="165"/>
      <c r="AUW20" s="162"/>
      <c r="AUX20" s="165"/>
      <c r="AUY20" s="162"/>
      <c r="AUZ20" s="165"/>
      <c r="AVA20" s="162"/>
      <c r="AVB20" s="165"/>
      <c r="AVC20" s="162"/>
      <c r="AVD20" s="165"/>
      <c r="AVE20" s="162"/>
      <c r="AVF20" s="165"/>
      <c r="AVG20" s="162"/>
      <c r="AVH20" s="165"/>
      <c r="AVI20" s="162"/>
      <c r="AVJ20" s="165"/>
      <c r="AVK20" s="162"/>
      <c r="AVL20" s="165"/>
      <c r="AVM20" s="162"/>
      <c r="AVN20" s="165"/>
      <c r="AVO20" s="162"/>
      <c r="AVP20" s="165"/>
      <c r="AVQ20" s="162"/>
      <c r="AVR20" s="165"/>
      <c r="AVS20" s="162"/>
      <c r="AVT20" s="165"/>
      <c r="AVU20" s="162"/>
      <c r="AVV20" s="165"/>
      <c r="AVW20" s="162"/>
      <c r="AVX20" s="165"/>
      <c r="AVY20" s="162"/>
      <c r="AVZ20" s="165"/>
      <c r="AWA20" s="162"/>
      <c r="AWB20" s="165"/>
      <c r="AWC20" s="162"/>
      <c r="AWD20" s="165"/>
      <c r="AWE20" s="162"/>
      <c r="AWF20" s="165"/>
      <c r="AWG20" s="162"/>
      <c r="AWH20" s="165"/>
      <c r="AWI20" s="162"/>
      <c r="AWJ20" s="165"/>
      <c r="AWK20" s="162"/>
      <c r="AWL20" s="165"/>
      <c r="AWM20" s="162"/>
      <c r="AWN20" s="165"/>
      <c r="AWO20" s="162"/>
      <c r="AWP20" s="165"/>
      <c r="AWQ20" s="162"/>
      <c r="AWR20" s="165"/>
      <c r="AWS20" s="162"/>
      <c r="AWT20" s="165"/>
      <c r="AWU20" s="162"/>
      <c r="AWV20" s="165"/>
      <c r="AWW20" s="162"/>
      <c r="AWX20" s="165"/>
      <c r="AWY20" s="162"/>
      <c r="AWZ20" s="165"/>
      <c r="AXA20" s="162"/>
      <c r="AXB20" s="165"/>
      <c r="AXC20" s="162"/>
      <c r="AXD20" s="165"/>
      <c r="AXE20" s="162"/>
      <c r="AXF20" s="165"/>
      <c r="AXG20" s="162"/>
      <c r="AXH20" s="165"/>
      <c r="AXI20" s="162"/>
      <c r="AXJ20" s="165"/>
      <c r="AXK20" s="162"/>
      <c r="AXL20" s="165"/>
      <c r="AXM20" s="162"/>
      <c r="AXN20" s="165"/>
      <c r="AXO20" s="162"/>
      <c r="AXP20" s="165"/>
      <c r="AXQ20" s="162"/>
      <c r="AXR20" s="165"/>
      <c r="AXS20" s="162"/>
      <c r="AXT20" s="165"/>
      <c r="AXU20" s="162"/>
      <c r="AXV20" s="165"/>
      <c r="AXW20" s="162"/>
      <c r="AXX20" s="165"/>
      <c r="AXY20" s="162"/>
      <c r="AXZ20" s="165"/>
      <c r="AYA20" s="162"/>
      <c r="AYB20" s="165"/>
      <c r="AYC20" s="162"/>
      <c r="AYD20" s="165"/>
      <c r="AYE20" s="162"/>
      <c r="AYF20" s="165"/>
      <c r="AYG20" s="162"/>
      <c r="AYH20" s="165"/>
      <c r="AYI20" s="162"/>
      <c r="AYJ20" s="165"/>
      <c r="AYK20" s="162"/>
      <c r="AYL20" s="165"/>
      <c r="AYM20" s="162"/>
      <c r="AYN20" s="165"/>
      <c r="AYO20" s="162"/>
      <c r="AYP20" s="165"/>
      <c r="AYQ20" s="162"/>
      <c r="AYR20" s="165"/>
      <c r="AYS20" s="162"/>
      <c r="AYT20" s="165"/>
      <c r="AYU20" s="162"/>
      <c r="AYV20" s="165"/>
      <c r="AYW20" s="162"/>
      <c r="AYX20" s="165"/>
      <c r="AYY20" s="162"/>
      <c r="AYZ20" s="165"/>
      <c r="AZA20" s="162"/>
      <c r="AZB20" s="165"/>
      <c r="AZC20" s="162"/>
      <c r="AZD20" s="165"/>
      <c r="AZE20" s="162"/>
      <c r="AZF20" s="165"/>
      <c r="AZG20" s="162"/>
      <c r="AZH20" s="165"/>
      <c r="AZI20" s="162"/>
      <c r="AZJ20" s="165"/>
      <c r="AZK20" s="162"/>
      <c r="AZL20" s="165"/>
      <c r="AZM20" s="162"/>
      <c r="AZN20" s="165"/>
      <c r="AZO20" s="162"/>
      <c r="AZP20" s="165"/>
      <c r="AZQ20" s="162"/>
      <c r="AZR20" s="165"/>
      <c r="AZS20" s="162"/>
      <c r="AZT20" s="165"/>
      <c r="AZU20" s="162"/>
      <c r="AZV20" s="165"/>
      <c r="AZW20" s="162"/>
      <c r="AZX20" s="165"/>
      <c r="AZY20" s="162"/>
      <c r="AZZ20" s="165"/>
      <c r="BAA20" s="162"/>
      <c r="BAB20" s="165"/>
      <c r="BAC20" s="162"/>
      <c r="BAD20" s="165"/>
      <c r="BAE20" s="162"/>
      <c r="BAF20" s="165"/>
      <c r="BAG20" s="162"/>
      <c r="BAH20" s="165"/>
      <c r="BAI20" s="162"/>
      <c r="BAJ20" s="165"/>
      <c r="BAK20" s="162"/>
      <c r="BAL20" s="165"/>
      <c r="BAM20" s="162"/>
      <c r="BAN20" s="165"/>
      <c r="BAO20" s="162"/>
      <c r="BAP20" s="165"/>
      <c r="BAQ20" s="162"/>
      <c r="BAR20" s="165"/>
      <c r="BAS20" s="162"/>
      <c r="BAT20" s="165"/>
      <c r="BAU20" s="162"/>
      <c r="BAV20" s="165"/>
      <c r="BAW20" s="162"/>
      <c r="BAX20" s="165"/>
      <c r="BAY20" s="162"/>
      <c r="BAZ20" s="165"/>
      <c r="BBA20" s="162"/>
      <c r="BBB20" s="165"/>
      <c r="BBC20" s="162"/>
      <c r="BBD20" s="165"/>
      <c r="BBE20" s="162"/>
      <c r="BBF20" s="165"/>
      <c r="BBG20" s="162"/>
      <c r="BBH20" s="165"/>
      <c r="BBI20" s="162"/>
      <c r="BBJ20" s="165"/>
      <c r="BBK20" s="162"/>
      <c r="BBL20" s="165"/>
      <c r="BBM20" s="162"/>
      <c r="BBN20" s="165"/>
      <c r="BBO20" s="162"/>
      <c r="BBP20" s="165"/>
      <c r="BBQ20" s="162"/>
      <c r="BBR20" s="165"/>
      <c r="BBS20" s="162"/>
      <c r="BBT20" s="165"/>
      <c r="BBU20" s="162"/>
      <c r="BBV20" s="165"/>
      <c r="BBW20" s="162"/>
      <c r="BBX20" s="165"/>
      <c r="BBY20" s="162"/>
      <c r="BBZ20" s="165"/>
      <c r="BCA20" s="162"/>
      <c r="BCB20" s="165"/>
      <c r="BCC20" s="162"/>
      <c r="BCD20" s="165"/>
      <c r="BCE20" s="162"/>
      <c r="BCF20" s="165"/>
      <c r="BCG20" s="162"/>
      <c r="BCH20" s="165"/>
      <c r="BCI20" s="162"/>
      <c r="BCJ20" s="165"/>
      <c r="BCK20" s="162"/>
      <c r="BCL20" s="165"/>
      <c r="BCM20" s="162"/>
      <c r="BCN20" s="165"/>
      <c r="BCO20" s="162"/>
      <c r="BCP20" s="165"/>
      <c r="BCQ20" s="162"/>
      <c r="BCR20" s="165"/>
      <c r="BCS20" s="162"/>
      <c r="BCT20" s="165"/>
      <c r="BCU20" s="162"/>
      <c r="BCV20" s="165"/>
      <c r="BCW20" s="162"/>
      <c r="BCX20" s="165"/>
      <c r="BCY20" s="162"/>
      <c r="BCZ20" s="165"/>
      <c r="BDA20" s="162"/>
      <c r="BDB20" s="165"/>
      <c r="BDC20" s="162"/>
      <c r="BDD20" s="165"/>
      <c r="BDE20" s="162"/>
      <c r="BDF20" s="165"/>
      <c r="BDG20" s="162"/>
      <c r="BDH20" s="165"/>
      <c r="BDI20" s="162"/>
      <c r="BDJ20" s="165"/>
      <c r="BDK20" s="162"/>
      <c r="BDL20" s="165"/>
      <c r="BDM20" s="162"/>
      <c r="BDN20" s="165"/>
      <c r="BDO20" s="162"/>
      <c r="BDP20" s="165"/>
      <c r="BDQ20" s="162"/>
      <c r="BDR20" s="165"/>
      <c r="BDS20" s="162"/>
      <c r="BDT20" s="165"/>
      <c r="BDU20" s="162"/>
      <c r="BDV20" s="165"/>
      <c r="BDW20" s="162"/>
      <c r="BDX20" s="165"/>
      <c r="BDY20" s="162"/>
      <c r="BDZ20" s="165"/>
      <c r="BEA20" s="162"/>
      <c r="BEB20" s="165"/>
      <c r="BEC20" s="162"/>
      <c r="BED20" s="165"/>
      <c r="BEE20" s="162"/>
      <c r="BEF20" s="165"/>
      <c r="BEG20" s="162"/>
      <c r="BEH20" s="165"/>
      <c r="BEI20" s="162"/>
      <c r="BEJ20" s="165"/>
      <c r="BEK20" s="162"/>
      <c r="BEL20" s="165"/>
      <c r="BEM20" s="162"/>
      <c r="BEN20" s="165"/>
      <c r="BEO20" s="162"/>
      <c r="BEP20" s="165"/>
      <c r="BEQ20" s="162"/>
      <c r="BER20" s="165"/>
      <c r="BES20" s="162"/>
      <c r="BET20" s="165"/>
      <c r="BEU20" s="162"/>
      <c r="BEV20" s="165"/>
      <c r="BEW20" s="162"/>
      <c r="BEX20" s="165"/>
      <c r="BEY20" s="162"/>
      <c r="BEZ20" s="165"/>
      <c r="BFA20" s="162"/>
      <c r="BFB20" s="165"/>
      <c r="BFC20" s="162"/>
      <c r="BFD20" s="165"/>
      <c r="BFE20" s="162"/>
      <c r="BFF20" s="165"/>
      <c r="BFG20" s="162"/>
      <c r="BFH20" s="165"/>
      <c r="BFI20" s="162"/>
      <c r="BFJ20" s="165"/>
      <c r="BFK20" s="162"/>
      <c r="BFL20" s="165"/>
      <c r="BFM20" s="162"/>
      <c r="BFN20" s="165"/>
      <c r="BFO20" s="162"/>
      <c r="BFP20" s="165"/>
      <c r="BFQ20" s="162"/>
      <c r="BFR20" s="165"/>
      <c r="BFS20" s="162"/>
      <c r="BFT20" s="165"/>
      <c r="BFU20" s="162"/>
      <c r="BFV20" s="165"/>
      <c r="BFW20" s="162"/>
      <c r="BFX20" s="165"/>
      <c r="BFY20" s="162"/>
      <c r="BFZ20" s="165"/>
      <c r="BGA20" s="162"/>
      <c r="BGB20" s="165"/>
      <c r="BGC20" s="162"/>
      <c r="BGD20" s="165"/>
      <c r="BGE20" s="162"/>
      <c r="BGF20" s="165"/>
      <c r="BGG20" s="162"/>
      <c r="BGH20" s="165"/>
      <c r="BGI20" s="162"/>
      <c r="BGJ20" s="165"/>
      <c r="BGK20" s="162"/>
      <c r="BGL20" s="165"/>
      <c r="BGM20" s="162"/>
      <c r="BGN20" s="165"/>
      <c r="BGO20" s="162"/>
      <c r="BGP20" s="165"/>
      <c r="BGQ20" s="162"/>
      <c r="BGR20" s="165"/>
      <c r="BGS20" s="162"/>
      <c r="BGT20" s="165"/>
      <c r="BGU20" s="162"/>
      <c r="BGV20" s="165"/>
      <c r="BGW20" s="162"/>
      <c r="BGX20" s="165"/>
      <c r="BGY20" s="162"/>
      <c r="BGZ20" s="165"/>
      <c r="BHA20" s="162"/>
      <c r="BHB20" s="165"/>
      <c r="BHC20" s="162"/>
      <c r="BHD20" s="165"/>
      <c r="BHE20" s="162"/>
      <c r="BHF20" s="165"/>
      <c r="BHG20" s="162"/>
      <c r="BHH20" s="165"/>
      <c r="BHI20" s="162"/>
      <c r="BHJ20" s="165"/>
      <c r="BHK20" s="162"/>
      <c r="BHL20" s="165"/>
      <c r="BHM20" s="162"/>
      <c r="BHN20" s="165"/>
      <c r="BHO20" s="162"/>
      <c r="BHP20" s="165"/>
      <c r="BHQ20" s="162"/>
      <c r="BHR20" s="165"/>
      <c r="BHS20" s="162"/>
      <c r="BHT20" s="165"/>
      <c r="BHU20" s="162"/>
      <c r="BHV20" s="165"/>
      <c r="BHW20" s="162"/>
      <c r="BHX20" s="165"/>
      <c r="BHY20" s="162"/>
      <c r="BHZ20" s="165"/>
      <c r="BIA20" s="162"/>
      <c r="BIB20" s="165"/>
      <c r="BIC20" s="162"/>
      <c r="BID20" s="165"/>
      <c r="BIE20" s="162"/>
      <c r="BIF20" s="165"/>
      <c r="BIG20" s="162"/>
      <c r="BIH20" s="165"/>
      <c r="BII20" s="162"/>
      <c r="BIJ20" s="165"/>
      <c r="BIK20" s="162"/>
      <c r="BIL20" s="165"/>
      <c r="BIM20" s="162"/>
      <c r="BIN20" s="165"/>
      <c r="BIO20" s="162"/>
      <c r="BIP20" s="165"/>
      <c r="BIQ20" s="162"/>
      <c r="BIR20" s="165"/>
      <c r="BIS20" s="162"/>
      <c r="BIT20" s="165"/>
      <c r="BIU20" s="162"/>
      <c r="BIV20" s="165"/>
      <c r="BIW20" s="162"/>
      <c r="BIX20" s="165"/>
      <c r="BIY20" s="162"/>
      <c r="BIZ20" s="165"/>
      <c r="BJA20" s="162"/>
      <c r="BJB20" s="165"/>
      <c r="BJC20" s="162"/>
      <c r="BJD20" s="165"/>
      <c r="BJE20" s="162"/>
      <c r="BJF20" s="165"/>
      <c r="BJG20" s="162"/>
      <c r="BJH20" s="165"/>
      <c r="BJI20" s="162"/>
      <c r="BJJ20" s="165"/>
      <c r="BJK20" s="162"/>
      <c r="BJL20" s="165"/>
      <c r="BJM20" s="162"/>
      <c r="BJN20" s="165"/>
      <c r="BJO20" s="162"/>
      <c r="BJP20" s="165"/>
      <c r="BJQ20" s="162"/>
      <c r="BJR20" s="165"/>
      <c r="BJS20" s="162"/>
      <c r="BJT20" s="165"/>
      <c r="BJU20" s="162"/>
      <c r="BJV20" s="165"/>
      <c r="BJW20" s="162"/>
      <c r="BJX20" s="165"/>
      <c r="BJY20" s="162"/>
      <c r="BJZ20" s="165"/>
      <c r="BKA20" s="162"/>
      <c r="BKB20" s="165"/>
      <c r="BKC20" s="162"/>
      <c r="BKD20" s="165"/>
      <c r="BKE20" s="162"/>
      <c r="BKF20" s="165"/>
      <c r="BKG20" s="162"/>
      <c r="BKH20" s="165"/>
      <c r="BKI20" s="162"/>
      <c r="BKJ20" s="165"/>
      <c r="BKK20" s="162"/>
      <c r="BKL20" s="165"/>
      <c r="BKM20" s="162"/>
      <c r="BKN20" s="165"/>
      <c r="BKO20" s="162"/>
      <c r="BKP20" s="165"/>
      <c r="BKQ20" s="162"/>
      <c r="BKR20" s="165"/>
      <c r="BKS20" s="162"/>
      <c r="BKT20" s="165"/>
      <c r="BKU20" s="162"/>
      <c r="BKV20" s="165"/>
      <c r="BKW20" s="162"/>
      <c r="BKX20" s="165"/>
      <c r="BKY20" s="162"/>
      <c r="BKZ20" s="165"/>
      <c r="BLA20" s="162"/>
      <c r="BLB20" s="165"/>
      <c r="BLC20" s="162"/>
      <c r="BLD20" s="165"/>
      <c r="BLE20" s="162"/>
      <c r="BLF20" s="165"/>
      <c r="BLG20" s="162"/>
      <c r="BLH20" s="165"/>
      <c r="BLI20" s="162"/>
      <c r="BLJ20" s="165"/>
      <c r="BLK20" s="162"/>
      <c r="BLL20" s="165"/>
      <c r="BLM20" s="162"/>
      <c r="BLN20" s="165"/>
      <c r="BLO20" s="162"/>
      <c r="BLP20" s="165"/>
      <c r="BLQ20" s="162"/>
      <c r="BLR20" s="165"/>
      <c r="BLS20" s="162"/>
      <c r="BLT20" s="165"/>
      <c r="BLU20" s="162"/>
      <c r="BLV20" s="165"/>
      <c r="BLW20" s="162"/>
      <c r="BLX20" s="165"/>
      <c r="BLY20" s="162"/>
      <c r="BLZ20" s="165"/>
      <c r="BMA20" s="162"/>
      <c r="BMB20" s="165"/>
      <c r="BMC20" s="162"/>
      <c r="BMD20" s="165"/>
      <c r="BME20" s="162"/>
      <c r="BMF20" s="165"/>
      <c r="BMG20" s="162"/>
      <c r="BMH20" s="165"/>
      <c r="BMI20" s="162"/>
      <c r="BMJ20" s="165"/>
      <c r="BMK20" s="162"/>
      <c r="BML20" s="165"/>
      <c r="BMM20" s="162"/>
      <c r="BMN20" s="165"/>
      <c r="BMO20" s="162"/>
      <c r="BMP20" s="165"/>
      <c r="BMQ20" s="162"/>
      <c r="BMR20" s="165"/>
      <c r="BMS20" s="162"/>
      <c r="BMT20" s="165"/>
      <c r="BMU20" s="162"/>
      <c r="BMV20" s="165"/>
      <c r="BMW20" s="162"/>
      <c r="BMX20" s="165"/>
      <c r="BMY20" s="162"/>
      <c r="BMZ20" s="165"/>
      <c r="BNA20" s="162"/>
      <c r="BNB20" s="165"/>
      <c r="BNC20" s="162"/>
      <c r="BND20" s="165"/>
      <c r="BNE20" s="162"/>
      <c r="BNF20" s="165"/>
      <c r="BNG20" s="162"/>
      <c r="BNH20" s="165"/>
      <c r="BNI20" s="162"/>
      <c r="BNJ20" s="165"/>
      <c r="BNK20" s="162"/>
      <c r="BNL20" s="165"/>
      <c r="BNM20" s="162"/>
      <c r="BNN20" s="165"/>
      <c r="BNO20" s="162"/>
      <c r="BNP20" s="165"/>
      <c r="BNQ20" s="162"/>
      <c r="BNR20" s="165"/>
      <c r="BNS20" s="162"/>
      <c r="BNT20" s="165"/>
      <c r="BNU20" s="162"/>
      <c r="BNV20" s="165"/>
      <c r="BNW20" s="162"/>
      <c r="BNX20" s="165"/>
      <c r="BNY20" s="162"/>
      <c r="BNZ20" s="165"/>
      <c r="BOA20" s="162"/>
      <c r="BOB20" s="165"/>
      <c r="BOC20" s="162"/>
      <c r="BOD20" s="165"/>
      <c r="BOE20" s="162"/>
      <c r="BOF20" s="165"/>
      <c r="BOG20" s="162"/>
      <c r="BOH20" s="165"/>
      <c r="BOI20" s="162"/>
      <c r="BOJ20" s="165"/>
      <c r="BOK20" s="162"/>
      <c r="BOL20" s="165"/>
      <c r="BOM20" s="162"/>
      <c r="BON20" s="165"/>
      <c r="BOO20" s="162"/>
      <c r="BOP20" s="165"/>
      <c r="BOQ20" s="162"/>
      <c r="BOR20" s="165"/>
      <c r="BOS20" s="162"/>
      <c r="BOT20" s="165"/>
      <c r="BOU20" s="162"/>
      <c r="BOV20" s="165"/>
      <c r="BOW20" s="162"/>
      <c r="BOX20" s="165"/>
      <c r="BOY20" s="162"/>
      <c r="BOZ20" s="165"/>
      <c r="BPA20" s="162"/>
      <c r="BPB20" s="165"/>
      <c r="BPC20" s="162"/>
      <c r="BPD20" s="165"/>
      <c r="BPE20" s="162"/>
      <c r="BPF20" s="165"/>
      <c r="BPG20" s="162"/>
      <c r="BPH20" s="165"/>
      <c r="BPI20" s="162"/>
      <c r="BPJ20" s="165"/>
      <c r="BPK20" s="162"/>
      <c r="BPL20" s="165"/>
      <c r="BPM20" s="162"/>
      <c r="BPN20" s="165"/>
      <c r="BPO20" s="162"/>
      <c r="BPP20" s="165"/>
      <c r="BPQ20" s="162"/>
      <c r="BPR20" s="165"/>
      <c r="BPS20" s="162"/>
      <c r="BPT20" s="165"/>
      <c r="BPU20" s="162"/>
      <c r="BPV20" s="165"/>
      <c r="BPW20" s="162"/>
      <c r="BPX20" s="165"/>
      <c r="BPY20" s="162"/>
      <c r="BPZ20" s="165"/>
      <c r="BQA20" s="162"/>
      <c r="BQB20" s="165"/>
      <c r="BQC20" s="162"/>
      <c r="BQD20" s="165"/>
      <c r="BQE20" s="162"/>
      <c r="BQF20" s="165"/>
      <c r="BQG20" s="162"/>
      <c r="BQH20" s="165"/>
      <c r="BQI20" s="162"/>
      <c r="BQJ20" s="165"/>
      <c r="BQK20" s="162"/>
      <c r="BQL20" s="165"/>
      <c r="BQM20" s="162"/>
      <c r="BQN20" s="165"/>
      <c r="BQO20" s="162"/>
      <c r="BQP20" s="165"/>
      <c r="BQQ20" s="162"/>
      <c r="BQR20" s="165"/>
      <c r="BQS20" s="162"/>
      <c r="BQT20" s="165"/>
      <c r="BQU20" s="162"/>
      <c r="BQV20" s="165"/>
      <c r="BQW20" s="162"/>
      <c r="BQX20" s="165"/>
      <c r="BQY20" s="162"/>
      <c r="BQZ20" s="165"/>
      <c r="BRA20" s="162"/>
      <c r="BRB20" s="165"/>
      <c r="BRC20" s="162"/>
      <c r="BRD20" s="165"/>
      <c r="BRE20" s="162"/>
      <c r="BRF20" s="165"/>
      <c r="BRG20" s="162"/>
      <c r="BRH20" s="165"/>
      <c r="BRI20" s="162"/>
      <c r="BRJ20" s="165"/>
      <c r="BRK20" s="162"/>
      <c r="BRL20" s="165"/>
      <c r="BRM20" s="162"/>
      <c r="BRN20" s="165"/>
      <c r="BRO20" s="162"/>
      <c r="BRP20" s="165"/>
      <c r="BRQ20" s="162"/>
      <c r="BRR20" s="165"/>
      <c r="BRS20" s="162"/>
      <c r="BRT20" s="165"/>
      <c r="BRU20" s="162"/>
      <c r="BRV20" s="165"/>
      <c r="BRW20" s="162"/>
      <c r="BRX20" s="165"/>
      <c r="BRY20" s="162"/>
      <c r="BRZ20" s="165"/>
      <c r="BSA20" s="162"/>
      <c r="BSB20" s="165"/>
      <c r="BSC20" s="162"/>
      <c r="BSD20" s="165"/>
      <c r="BSE20" s="162"/>
      <c r="BSF20" s="165"/>
      <c r="BSG20" s="162"/>
      <c r="BSH20" s="165"/>
      <c r="BSI20" s="162"/>
      <c r="BSJ20" s="165"/>
      <c r="BSK20" s="162"/>
      <c r="BSL20" s="165"/>
      <c r="BSM20" s="162"/>
      <c r="BSN20" s="165"/>
      <c r="BSO20" s="162"/>
      <c r="BSP20" s="165"/>
      <c r="BSQ20" s="162"/>
      <c r="BSR20" s="165"/>
      <c r="BSS20" s="162"/>
      <c r="BST20" s="165"/>
      <c r="BSU20" s="162"/>
      <c r="BSV20" s="165"/>
      <c r="BSW20" s="162"/>
      <c r="BSX20" s="165"/>
      <c r="BSY20" s="162"/>
      <c r="BSZ20" s="165"/>
      <c r="BTA20" s="162"/>
      <c r="BTB20" s="165"/>
      <c r="BTC20" s="162"/>
      <c r="BTD20" s="165"/>
      <c r="BTE20" s="162"/>
      <c r="BTF20" s="165"/>
      <c r="BTG20" s="162"/>
      <c r="BTH20" s="165"/>
      <c r="BTI20" s="162"/>
      <c r="BTJ20" s="165"/>
      <c r="BTK20" s="162"/>
      <c r="BTL20" s="165"/>
      <c r="BTM20" s="162"/>
      <c r="BTN20" s="165"/>
      <c r="BTO20" s="162"/>
      <c r="BTP20" s="165"/>
      <c r="BTQ20" s="162"/>
      <c r="BTR20" s="165"/>
      <c r="BTS20" s="162"/>
      <c r="BTT20" s="165"/>
      <c r="BTU20" s="162"/>
      <c r="BTV20" s="165"/>
      <c r="BTW20" s="162"/>
      <c r="BTX20" s="165"/>
      <c r="BTY20" s="162"/>
      <c r="BTZ20" s="165"/>
      <c r="BUA20" s="162"/>
      <c r="BUB20" s="165"/>
      <c r="BUC20" s="162"/>
      <c r="BUD20" s="165"/>
      <c r="BUE20" s="162"/>
      <c r="BUF20" s="165"/>
      <c r="BUG20" s="162"/>
      <c r="BUH20" s="165"/>
      <c r="BUI20" s="162"/>
      <c r="BUJ20" s="165"/>
      <c r="BUK20" s="162"/>
      <c r="BUL20" s="165"/>
      <c r="BUM20" s="162"/>
      <c r="BUN20" s="165"/>
      <c r="BUO20" s="162"/>
      <c r="BUP20" s="165"/>
      <c r="BUQ20" s="162"/>
      <c r="BUR20" s="165"/>
      <c r="BUS20" s="162"/>
      <c r="BUT20" s="165"/>
      <c r="BUU20" s="162"/>
      <c r="BUV20" s="165"/>
      <c r="BUW20" s="162"/>
      <c r="BUX20" s="165"/>
      <c r="BUY20" s="162"/>
      <c r="BUZ20" s="165"/>
      <c r="BVA20" s="162"/>
      <c r="BVB20" s="165"/>
      <c r="BVC20" s="162"/>
      <c r="BVD20" s="165"/>
      <c r="BVE20" s="162"/>
      <c r="BVF20" s="165"/>
      <c r="BVG20" s="162"/>
      <c r="BVH20" s="165"/>
      <c r="BVI20" s="162"/>
      <c r="BVJ20" s="165"/>
      <c r="BVK20" s="162"/>
      <c r="BVL20" s="165"/>
      <c r="BVM20" s="162"/>
      <c r="BVN20" s="165"/>
      <c r="BVO20" s="162"/>
      <c r="BVP20" s="165"/>
      <c r="BVQ20" s="162"/>
      <c r="BVR20" s="165"/>
      <c r="BVS20" s="162"/>
      <c r="BVT20" s="165"/>
      <c r="BVU20" s="162"/>
      <c r="BVV20" s="165"/>
      <c r="BVW20" s="162"/>
      <c r="BVX20" s="165"/>
      <c r="BVY20" s="162"/>
      <c r="BVZ20" s="165"/>
      <c r="BWA20" s="162"/>
      <c r="BWB20" s="165"/>
      <c r="BWC20" s="162"/>
      <c r="BWD20" s="165"/>
      <c r="BWE20" s="162"/>
      <c r="BWF20" s="165"/>
      <c r="BWG20" s="162"/>
      <c r="BWH20" s="165"/>
      <c r="BWI20" s="162"/>
      <c r="BWJ20" s="165"/>
      <c r="BWK20" s="162"/>
      <c r="BWL20" s="165"/>
      <c r="BWM20" s="162"/>
      <c r="BWN20" s="165"/>
      <c r="BWO20" s="162"/>
      <c r="BWP20" s="165"/>
      <c r="BWQ20" s="162"/>
      <c r="BWR20" s="165"/>
      <c r="BWS20" s="162"/>
      <c r="BWT20" s="165"/>
      <c r="BWU20" s="162"/>
      <c r="BWV20" s="165"/>
      <c r="BWW20" s="162"/>
      <c r="BWX20" s="165"/>
      <c r="BWY20" s="162"/>
      <c r="BWZ20" s="165"/>
      <c r="BXA20" s="162"/>
      <c r="BXB20" s="165"/>
      <c r="BXC20" s="162"/>
      <c r="BXD20" s="165"/>
      <c r="BXE20" s="162"/>
      <c r="BXF20" s="165"/>
      <c r="BXG20" s="162"/>
      <c r="BXH20" s="165"/>
      <c r="BXI20" s="162"/>
      <c r="BXJ20" s="165"/>
      <c r="BXK20" s="162"/>
      <c r="BXL20" s="165"/>
      <c r="BXM20" s="162"/>
      <c r="BXN20" s="165"/>
      <c r="BXO20" s="162"/>
      <c r="BXP20" s="165"/>
      <c r="BXQ20" s="162"/>
      <c r="BXR20" s="165"/>
      <c r="BXS20" s="162"/>
      <c r="BXT20" s="165"/>
      <c r="BXU20" s="162"/>
      <c r="BXV20" s="165"/>
      <c r="BXW20" s="162"/>
      <c r="BXX20" s="165"/>
      <c r="BXY20" s="162"/>
      <c r="BXZ20" s="165"/>
      <c r="BYA20" s="162"/>
      <c r="BYB20" s="165"/>
      <c r="BYC20" s="162"/>
      <c r="BYD20" s="165"/>
      <c r="BYE20" s="162"/>
      <c r="BYF20" s="165"/>
      <c r="BYG20" s="162"/>
      <c r="BYH20" s="165"/>
      <c r="BYI20" s="162"/>
      <c r="BYJ20" s="165"/>
      <c r="BYK20" s="162"/>
      <c r="BYL20" s="165"/>
      <c r="BYM20" s="162"/>
      <c r="BYN20" s="165"/>
      <c r="BYO20" s="162"/>
      <c r="BYP20" s="165"/>
      <c r="BYQ20" s="162"/>
      <c r="BYR20" s="165"/>
      <c r="BYS20" s="162"/>
      <c r="BYT20" s="165"/>
      <c r="BYU20" s="162"/>
      <c r="BYV20" s="165"/>
      <c r="BYW20" s="162"/>
      <c r="BYX20" s="165"/>
      <c r="BYY20" s="162"/>
      <c r="BYZ20" s="165"/>
      <c r="BZA20" s="162"/>
      <c r="BZB20" s="165"/>
      <c r="BZC20" s="162"/>
      <c r="BZD20" s="165"/>
      <c r="BZE20" s="162"/>
      <c r="BZF20" s="165"/>
      <c r="BZG20" s="162"/>
      <c r="BZH20" s="165"/>
      <c r="BZI20" s="162"/>
      <c r="BZJ20" s="165"/>
      <c r="BZK20" s="162"/>
      <c r="BZL20" s="165"/>
      <c r="BZM20" s="162"/>
      <c r="BZN20" s="165"/>
      <c r="BZO20" s="162"/>
      <c r="BZP20" s="165"/>
      <c r="BZQ20" s="162"/>
      <c r="BZR20" s="165"/>
      <c r="BZS20" s="162"/>
      <c r="BZT20" s="165"/>
      <c r="BZU20" s="162"/>
      <c r="BZV20" s="165"/>
      <c r="BZW20" s="162"/>
      <c r="BZX20" s="165"/>
      <c r="BZY20" s="162"/>
      <c r="BZZ20" s="165"/>
      <c r="CAA20" s="162"/>
      <c r="CAB20" s="165"/>
      <c r="CAC20" s="162"/>
      <c r="CAD20" s="165"/>
      <c r="CAE20" s="162"/>
      <c r="CAF20" s="165"/>
      <c r="CAG20" s="162"/>
      <c r="CAH20" s="165"/>
      <c r="CAI20" s="162"/>
      <c r="CAJ20" s="165"/>
      <c r="CAK20" s="162"/>
      <c r="CAL20" s="165"/>
      <c r="CAM20" s="162"/>
      <c r="CAN20" s="165"/>
      <c r="CAO20" s="162"/>
      <c r="CAP20" s="165"/>
      <c r="CAQ20" s="162"/>
      <c r="CAR20" s="165"/>
      <c r="CAS20" s="162"/>
      <c r="CAT20" s="165"/>
      <c r="CAU20" s="162"/>
      <c r="CAV20" s="165"/>
      <c r="CAW20" s="162"/>
      <c r="CAX20" s="165"/>
      <c r="CAY20" s="162"/>
      <c r="CAZ20" s="165"/>
      <c r="CBA20" s="162"/>
      <c r="CBB20" s="165"/>
      <c r="CBC20" s="162"/>
      <c r="CBD20" s="165"/>
      <c r="CBE20" s="162"/>
      <c r="CBF20" s="165"/>
      <c r="CBG20" s="162"/>
      <c r="CBH20" s="165"/>
      <c r="CBI20" s="162"/>
      <c r="CBJ20" s="165"/>
      <c r="CBK20" s="162"/>
      <c r="CBL20" s="165"/>
      <c r="CBM20" s="162"/>
      <c r="CBN20" s="165"/>
      <c r="CBO20" s="162"/>
      <c r="CBP20" s="165"/>
      <c r="CBQ20" s="162"/>
      <c r="CBR20" s="165"/>
      <c r="CBS20" s="162"/>
      <c r="CBT20" s="165"/>
      <c r="CBU20" s="162"/>
      <c r="CBV20" s="165"/>
      <c r="CBW20" s="162"/>
      <c r="CBX20" s="165"/>
      <c r="CBY20" s="162"/>
      <c r="CBZ20" s="165"/>
      <c r="CCA20" s="162"/>
      <c r="CCB20" s="165"/>
      <c r="CCC20" s="162"/>
      <c r="CCD20" s="165"/>
      <c r="CCE20" s="162"/>
      <c r="CCF20" s="165"/>
      <c r="CCG20" s="162"/>
      <c r="CCH20" s="165"/>
      <c r="CCI20" s="162"/>
      <c r="CCJ20" s="165"/>
      <c r="CCK20" s="162"/>
      <c r="CCL20" s="165"/>
      <c r="CCM20" s="162"/>
      <c r="CCN20" s="165"/>
      <c r="CCO20" s="162"/>
      <c r="CCP20" s="165"/>
      <c r="CCQ20" s="162"/>
      <c r="CCR20" s="165"/>
      <c r="CCS20" s="162"/>
      <c r="CCT20" s="165"/>
      <c r="CCU20" s="162"/>
      <c r="CCV20" s="165"/>
      <c r="CCW20" s="162"/>
      <c r="CCX20" s="165"/>
      <c r="CCY20" s="162"/>
      <c r="CCZ20" s="165"/>
      <c r="CDA20" s="162"/>
      <c r="CDB20" s="165"/>
      <c r="CDC20" s="162"/>
      <c r="CDD20" s="165"/>
      <c r="CDE20" s="162"/>
      <c r="CDF20" s="165"/>
      <c r="CDG20" s="162"/>
      <c r="CDH20" s="165"/>
      <c r="CDI20" s="162"/>
      <c r="CDJ20" s="165"/>
      <c r="CDK20" s="162"/>
      <c r="CDL20" s="165"/>
      <c r="CDM20" s="162"/>
      <c r="CDN20" s="165"/>
      <c r="CDO20" s="162"/>
      <c r="CDP20" s="165"/>
      <c r="CDQ20" s="162"/>
      <c r="CDR20" s="165"/>
      <c r="CDS20" s="162"/>
      <c r="CDT20" s="165"/>
      <c r="CDU20" s="162"/>
      <c r="CDV20" s="165"/>
      <c r="CDW20" s="162"/>
      <c r="CDX20" s="165"/>
      <c r="CDY20" s="162"/>
      <c r="CDZ20" s="165"/>
      <c r="CEA20" s="162"/>
      <c r="CEB20" s="165"/>
      <c r="CEC20" s="162"/>
      <c r="CED20" s="165"/>
      <c r="CEE20" s="162"/>
      <c r="CEF20" s="165"/>
      <c r="CEG20" s="162"/>
      <c r="CEH20" s="165"/>
      <c r="CEI20" s="162"/>
      <c r="CEJ20" s="165"/>
      <c r="CEK20" s="162"/>
      <c r="CEL20" s="165"/>
      <c r="CEM20" s="162"/>
      <c r="CEN20" s="165"/>
      <c r="CEO20" s="162"/>
      <c r="CEP20" s="165"/>
      <c r="CEQ20" s="162"/>
      <c r="CER20" s="165"/>
      <c r="CES20" s="162"/>
      <c r="CET20" s="165"/>
      <c r="CEU20" s="162"/>
      <c r="CEV20" s="165"/>
      <c r="CEW20" s="162"/>
      <c r="CEX20" s="165"/>
      <c r="CEY20" s="162"/>
      <c r="CEZ20" s="165"/>
      <c r="CFA20" s="162"/>
      <c r="CFB20" s="165"/>
      <c r="CFC20" s="162"/>
      <c r="CFD20" s="165"/>
      <c r="CFE20" s="162"/>
      <c r="CFF20" s="165"/>
      <c r="CFG20" s="162"/>
      <c r="CFH20" s="165"/>
      <c r="CFI20" s="162"/>
      <c r="CFJ20" s="165"/>
      <c r="CFK20" s="162"/>
      <c r="CFL20" s="165"/>
      <c r="CFM20" s="162"/>
      <c r="CFN20" s="165"/>
      <c r="CFO20" s="162"/>
      <c r="CFP20" s="165"/>
      <c r="CFQ20" s="162"/>
      <c r="CFR20" s="165"/>
      <c r="CFS20" s="162"/>
      <c r="CFT20" s="165"/>
      <c r="CFU20" s="162"/>
      <c r="CFV20" s="165"/>
      <c r="CFW20" s="162"/>
      <c r="CFX20" s="165"/>
      <c r="CFY20" s="162"/>
      <c r="CFZ20" s="165"/>
      <c r="CGA20" s="162"/>
      <c r="CGB20" s="165"/>
      <c r="CGC20" s="162"/>
      <c r="CGD20" s="165"/>
      <c r="CGE20" s="162"/>
      <c r="CGF20" s="165"/>
      <c r="CGG20" s="162"/>
      <c r="CGH20" s="165"/>
      <c r="CGI20" s="162"/>
      <c r="CGJ20" s="165"/>
      <c r="CGK20" s="162"/>
      <c r="CGL20" s="165"/>
      <c r="CGM20" s="162"/>
      <c r="CGN20" s="165"/>
      <c r="CGO20" s="162"/>
      <c r="CGP20" s="165"/>
      <c r="CGQ20" s="162"/>
      <c r="CGR20" s="165"/>
      <c r="CGS20" s="162"/>
      <c r="CGT20" s="165"/>
      <c r="CGU20" s="162"/>
      <c r="CGV20" s="165"/>
      <c r="CGW20" s="162"/>
      <c r="CGX20" s="165"/>
      <c r="CGY20" s="162"/>
      <c r="CGZ20" s="165"/>
      <c r="CHA20" s="162"/>
      <c r="CHB20" s="165"/>
      <c r="CHC20" s="162"/>
      <c r="CHD20" s="165"/>
      <c r="CHE20" s="162"/>
      <c r="CHF20" s="165"/>
      <c r="CHG20" s="162"/>
      <c r="CHH20" s="165"/>
      <c r="CHI20" s="162"/>
      <c r="CHJ20" s="165"/>
      <c r="CHK20" s="162"/>
      <c r="CHL20" s="165"/>
      <c r="CHM20" s="162"/>
      <c r="CHN20" s="165"/>
      <c r="CHO20" s="162"/>
      <c r="CHP20" s="165"/>
      <c r="CHQ20" s="162"/>
      <c r="CHR20" s="165"/>
      <c r="CHS20" s="162"/>
      <c r="CHT20" s="165"/>
      <c r="CHU20" s="162"/>
      <c r="CHV20" s="165"/>
      <c r="CHW20" s="162"/>
      <c r="CHX20" s="165"/>
      <c r="CHY20" s="162"/>
      <c r="CHZ20" s="165"/>
      <c r="CIA20" s="162"/>
      <c r="CIB20" s="165"/>
      <c r="CIC20" s="162"/>
      <c r="CID20" s="165"/>
      <c r="CIE20" s="162"/>
      <c r="CIF20" s="165"/>
      <c r="CIG20" s="162"/>
      <c r="CIH20" s="165"/>
      <c r="CII20" s="162"/>
      <c r="CIJ20" s="165"/>
      <c r="CIK20" s="162"/>
      <c r="CIL20" s="165"/>
      <c r="CIM20" s="162"/>
      <c r="CIN20" s="165"/>
      <c r="CIO20" s="162"/>
      <c r="CIP20" s="165"/>
      <c r="CIQ20" s="162"/>
      <c r="CIR20" s="165"/>
      <c r="CIS20" s="162"/>
      <c r="CIT20" s="165"/>
      <c r="CIU20" s="162"/>
      <c r="CIV20" s="165"/>
      <c r="CIW20" s="162"/>
      <c r="CIX20" s="165"/>
      <c r="CIY20" s="162"/>
      <c r="CIZ20" s="165"/>
      <c r="CJA20" s="162"/>
      <c r="CJB20" s="165"/>
      <c r="CJC20" s="162"/>
      <c r="CJD20" s="165"/>
      <c r="CJE20" s="162"/>
      <c r="CJF20" s="165"/>
      <c r="CJG20" s="162"/>
      <c r="CJH20" s="165"/>
      <c r="CJI20" s="162"/>
      <c r="CJJ20" s="165"/>
      <c r="CJK20" s="162"/>
      <c r="CJL20" s="165"/>
      <c r="CJM20" s="162"/>
      <c r="CJN20" s="165"/>
      <c r="CJO20" s="162"/>
      <c r="CJP20" s="165"/>
      <c r="CJQ20" s="162"/>
      <c r="CJR20" s="165"/>
      <c r="CJS20" s="162"/>
      <c r="CJT20" s="165"/>
      <c r="CJU20" s="162"/>
      <c r="CJV20" s="165"/>
      <c r="CJW20" s="162"/>
      <c r="CJX20" s="165"/>
      <c r="CJY20" s="162"/>
      <c r="CJZ20" s="165"/>
      <c r="CKA20" s="162"/>
      <c r="CKB20" s="165"/>
      <c r="CKC20" s="162"/>
      <c r="CKD20" s="165"/>
      <c r="CKE20" s="162"/>
      <c r="CKF20" s="165"/>
      <c r="CKG20" s="162"/>
      <c r="CKH20" s="165"/>
      <c r="CKI20" s="162"/>
      <c r="CKJ20" s="165"/>
      <c r="CKK20" s="162"/>
      <c r="CKL20" s="165"/>
      <c r="CKM20" s="162"/>
      <c r="CKN20" s="165"/>
      <c r="CKO20" s="162"/>
      <c r="CKP20" s="165"/>
      <c r="CKQ20" s="162"/>
      <c r="CKR20" s="165"/>
      <c r="CKS20" s="162"/>
      <c r="CKT20" s="165"/>
      <c r="CKU20" s="162"/>
      <c r="CKV20" s="165"/>
      <c r="CKW20" s="162"/>
      <c r="CKX20" s="165"/>
      <c r="CKY20" s="162"/>
      <c r="CKZ20" s="165"/>
      <c r="CLA20" s="162"/>
      <c r="CLB20" s="165"/>
      <c r="CLC20" s="162"/>
      <c r="CLD20" s="165"/>
      <c r="CLE20" s="162"/>
      <c r="CLF20" s="165"/>
      <c r="CLG20" s="162"/>
      <c r="CLH20" s="165"/>
      <c r="CLI20" s="162"/>
      <c r="CLJ20" s="165"/>
      <c r="CLK20" s="162"/>
      <c r="CLL20" s="165"/>
      <c r="CLM20" s="162"/>
      <c r="CLN20" s="165"/>
      <c r="CLO20" s="162"/>
      <c r="CLP20" s="165"/>
      <c r="CLQ20" s="162"/>
      <c r="CLR20" s="165"/>
      <c r="CLS20" s="162"/>
      <c r="CLT20" s="165"/>
      <c r="CLU20" s="162"/>
      <c r="CLV20" s="165"/>
      <c r="CLW20" s="162"/>
      <c r="CLX20" s="165"/>
      <c r="CLY20" s="162"/>
      <c r="CLZ20" s="165"/>
      <c r="CMA20" s="162"/>
      <c r="CMB20" s="165"/>
      <c r="CMC20" s="162"/>
      <c r="CMD20" s="165"/>
      <c r="CME20" s="162"/>
      <c r="CMF20" s="165"/>
      <c r="CMG20" s="162"/>
      <c r="CMH20" s="165"/>
      <c r="CMI20" s="162"/>
      <c r="CMJ20" s="165"/>
      <c r="CMK20" s="162"/>
      <c r="CML20" s="165"/>
      <c r="CMM20" s="162"/>
      <c r="CMN20" s="165"/>
      <c r="CMO20" s="162"/>
      <c r="CMP20" s="165"/>
      <c r="CMQ20" s="162"/>
      <c r="CMR20" s="165"/>
      <c r="CMS20" s="162"/>
      <c r="CMT20" s="165"/>
      <c r="CMU20" s="162"/>
      <c r="CMV20" s="165"/>
      <c r="CMW20" s="162"/>
      <c r="CMX20" s="165"/>
      <c r="CMY20" s="162"/>
      <c r="CMZ20" s="165"/>
      <c r="CNA20" s="162"/>
      <c r="CNB20" s="165"/>
      <c r="CNC20" s="162"/>
      <c r="CND20" s="165"/>
      <c r="CNE20" s="162"/>
      <c r="CNF20" s="165"/>
      <c r="CNG20" s="162"/>
      <c r="CNH20" s="165"/>
      <c r="CNI20" s="162"/>
      <c r="CNJ20" s="165"/>
      <c r="CNK20" s="162"/>
      <c r="CNL20" s="165"/>
      <c r="CNM20" s="162"/>
      <c r="CNN20" s="165"/>
      <c r="CNO20" s="162"/>
      <c r="CNP20" s="165"/>
      <c r="CNQ20" s="162"/>
      <c r="CNR20" s="165"/>
      <c r="CNS20" s="162"/>
      <c r="CNT20" s="165"/>
      <c r="CNU20" s="162"/>
      <c r="CNV20" s="165"/>
      <c r="CNW20" s="162"/>
      <c r="CNX20" s="165"/>
      <c r="CNY20" s="162"/>
      <c r="CNZ20" s="165"/>
      <c r="COA20" s="162"/>
      <c r="COB20" s="165"/>
      <c r="COC20" s="162"/>
      <c r="COD20" s="165"/>
      <c r="COE20" s="162"/>
      <c r="COF20" s="165"/>
      <c r="COG20" s="162"/>
      <c r="COH20" s="165"/>
      <c r="COI20" s="162"/>
      <c r="COJ20" s="165"/>
      <c r="COK20" s="162"/>
      <c r="COL20" s="165"/>
      <c r="COM20" s="162"/>
      <c r="CON20" s="165"/>
      <c r="COO20" s="162"/>
      <c r="COP20" s="165"/>
      <c r="COQ20" s="162"/>
      <c r="COR20" s="165"/>
      <c r="COS20" s="162"/>
      <c r="COT20" s="165"/>
      <c r="COU20" s="162"/>
      <c r="COV20" s="165"/>
      <c r="COW20" s="162"/>
      <c r="COX20" s="165"/>
      <c r="COY20" s="162"/>
      <c r="COZ20" s="165"/>
      <c r="CPA20" s="162"/>
      <c r="CPB20" s="165"/>
      <c r="CPC20" s="162"/>
      <c r="CPD20" s="165"/>
      <c r="CPE20" s="162"/>
      <c r="CPF20" s="165"/>
      <c r="CPG20" s="162"/>
      <c r="CPH20" s="165"/>
      <c r="CPI20" s="162"/>
      <c r="CPJ20" s="165"/>
      <c r="CPK20" s="162"/>
      <c r="CPL20" s="165"/>
      <c r="CPM20" s="162"/>
      <c r="CPN20" s="165"/>
      <c r="CPO20" s="162"/>
      <c r="CPP20" s="165"/>
      <c r="CPQ20" s="162"/>
      <c r="CPR20" s="165"/>
      <c r="CPS20" s="162"/>
      <c r="CPT20" s="165"/>
      <c r="CPU20" s="162"/>
      <c r="CPV20" s="165"/>
      <c r="CPW20" s="162"/>
      <c r="CPX20" s="165"/>
      <c r="CPY20" s="162"/>
      <c r="CPZ20" s="165"/>
      <c r="CQA20" s="162"/>
      <c r="CQB20" s="165"/>
      <c r="CQC20" s="162"/>
      <c r="CQD20" s="165"/>
      <c r="CQE20" s="162"/>
      <c r="CQF20" s="165"/>
      <c r="CQG20" s="162"/>
      <c r="CQH20" s="165"/>
      <c r="CQI20" s="162"/>
      <c r="CQJ20" s="165"/>
      <c r="CQK20" s="162"/>
      <c r="CQL20" s="165"/>
      <c r="CQM20" s="162"/>
      <c r="CQN20" s="165"/>
      <c r="CQO20" s="162"/>
      <c r="CQP20" s="165"/>
      <c r="CQQ20" s="162"/>
      <c r="CQR20" s="165"/>
      <c r="CQS20" s="162"/>
      <c r="CQT20" s="165"/>
      <c r="CQU20" s="162"/>
      <c r="CQV20" s="165"/>
      <c r="CQW20" s="162"/>
      <c r="CQX20" s="165"/>
      <c r="CQY20" s="162"/>
      <c r="CQZ20" s="165"/>
      <c r="CRA20" s="162"/>
      <c r="CRB20" s="165"/>
      <c r="CRC20" s="162"/>
      <c r="CRD20" s="165"/>
      <c r="CRE20" s="162"/>
      <c r="CRF20" s="165"/>
      <c r="CRG20" s="162"/>
      <c r="CRH20" s="165"/>
      <c r="CRI20" s="162"/>
      <c r="CRJ20" s="165"/>
      <c r="CRK20" s="162"/>
      <c r="CRL20" s="165"/>
      <c r="CRM20" s="162"/>
      <c r="CRN20" s="165"/>
      <c r="CRO20" s="162"/>
      <c r="CRP20" s="165"/>
      <c r="CRQ20" s="162"/>
      <c r="CRR20" s="165"/>
      <c r="CRS20" s="162"/>
      <c r="CRT20" s="165"/>
      <c r="CRU20" s="162"/>
      <c r="CRV20" s="165"/>
      <c r="CRW20" s="162"/>
      <c r="CRX20" s="165"/>
      <c r="CRY20" s="162"/>
      <c r="CRZ20" s="165"/>
      <c r="CSA20" s="162"/>
      <c r="CSB20" s="165"/>
      <c r="CSC20" s="162"/>
      <c r="CSD20" s="165"/>
      <c r="CSE20" s="162"/>
      <c r="CSF20" s="165"/>
      <c r="CSG20" s="162"/>
      <c r="CSH20" s="165"/>
      <c r="CSI20" s="162"/>
      <c r="CSJ20" s="165"/>
      <c r="CSK20" s="162"/>
      <c r="CSL20" s="165"/>
      <c r="CSM20" s="162"/>
      <c r="CSN20" s="165"/>
      <c r="CSO20" s="162"/>
      <c r="CSP20" s="165"/>
      <c r="CSQ20" s="162"/>
      <c r="CSR20" s="165"/>
      <c r="CSS20" s="162"/>
      <c r="CST20" s="165"/>
      <c r="CSU20" s="162"/>
      <c r="CSV20" s="165"/>
      <c r="CSW20" s="162"/>
      <c r="CSX20" s="165"/>
      <c r="CSY20" s="162"/>
      <c r="CSZ20" s="165"/>
      <c r="CTA20" s="162"/>
      <c r="CTB20" s="165"/>
      <c r="CTC20" s="162"/>
      <c r="CTD20" s="165"/>
      <c r="CTE20" s="162"/>
      <c r="CTF20" s="165"/>
      <c r="CTG20" s="162"/>
      <c r="CTH20" s="165"/>
      <c r="CTI20" s="162"/>
      <c r="CTJ20" s="165"/>
      <c r="CTK20" s="162"/>
      <c r="CTL20" s="165"/>
      <c r="CTM20" s="162"/>
      <c r="CTN20" s="165"/>
      <c r="CTO20" s="162"/>
      <c r="CTP20" s="165"/>
      <c r="CTQ20" s="162"/>
      <c r="CTR20" s="165"/>
      <c r="CTS20" s="162"/>
      <c r="CTT20" s="165"/>
      <c r="CTU20" s="162"/>
      <c r="CTV20" s="165"/>
      <c r="CTW20" s="162"/>
      <c r="CTX20" s="165"/>
      <c r="CTY20" s="162"/>
      <c r="CTZ20" s="165"/>
      <c r="CUA20" s="162"/>
      <c r="CUB20" s="165"/>
      <c r="CUC20" s="162"/>
      <c r="CUD20" s="165"/>
      <c r="CUE20" s="162"/>
      <c r="CUF20" s="165"/>
      <c r="CUG20" s="162"/>
      <c r="CUH20" s="165"/>
      <c r="CUI20" s="162"/>
      <c r="CUJ20" s="165"/>
      <c r="CUK20" s="162"/>
      <c r="CUL20" s="165"/>
      <c r="CUM20" s="162"/>
      <c r="CUN20" s="165"/>
      <c r="CUO20" s="162"/>
      <c r="CUP20" s="165"/>
      <c r="CUQ20" s="162"/>
      <c r="CUR20" s="165"/>
      <c r="CUS20" s="162"/>
      <c r="CUT20" s="165"/>
      <c r="CUU20" s="162"/>
      <c r="CUV20" s="165"/>
      <c r="CUW20" s="162"/>
      <c r="CUX20" s="165"/>
      <c r="CUY20" s="162"/>
      <c r="CUZ20" s="165"/>
      <c r="CVA20" s="162"/>
      <c r="CVB20" s="165"/>
      <c r="CVC20" s="162"/>
      <c r="CVD20" s="165"/>
      <c r="CVE20" s="162"/>
      <c r="CVF20" s="165"/>
      <c r="CVG20" s="162"/>
      <c r="CVH20" s="165"/>
      <c r="CVI20" s="162"/>
      <c r="CVJ20" s="165"/>
      <c r="CVK20" s="162"/>
      <c r="CVL20" s="165"/>
      <c r="CVM20" s="162"/>
      <c r="CVN20" s="165"/>
      <c r="CVO20" s="162"/>
      <c r="CVP20" s="165"/>
      <c r="CVQ20" s="162"/>
      <c r="CVR20" s="165"/>
      <c r="CVS20" s="162"/>
      <c r="CVT20" s="165"/>
      <c r="CVU20" s="162"/>
      <c r="CVV20" s="165"/>
      <c r="CVW20" s="162"/>
      <c r="CVX20" s="165"/>
      <c r="CVY20" s="162"/>
      <c r="CVZ20" s="165"/>
      <c r="CWA20" s="162"/>
      <c r="CWB20" s="165"/>
      <c r="CWC20" s="162"/>
      <c r="CWD20" s="165"/>
      <c r="CWE20" s="162"/>
      <c r="CWF20" s="165"/>
      <c r="CWG20" s="162"/>
      <c r="CWH20" s="165"/>
      <c r="CWI20" s="162"/>
      <c r="CWJ20" s="165"/>
      <c r="CWK20" s="162"/>
      <c r="CWL20" s="165"/>
      <c r="CWM20" s="162"/>
      <c r="CWN20" s="165"/>
      <c r="CWO20" s="162"/>
      <c r="CWP20" s="165"/>
      <c r="CWQ20" s="162"/>
      <c r="CWR20" s="165"/>
      <c r="CWS20" s="162"/>
      <c r="CWT20" s="165"/>
      <c r="CWU20" s="162"/>
      <c r="CWV20" s="165"/>
      <c r="CWW20" s="162"/>
      <c r="CWX20" s="165"/>
      <c r="CWY20" s="162"/>
      <c r="CWZ20" s="165"/>
      <c r="CXA20" s="162"/>
      <c r="CXB20" s="165"/>
      <c r="CXC20" s="162"/>
      <c r="CXD20" s="165"/>
      <c r="CXE20" s="162"/>
      <c r="CXF20" s="165"/>
      <c r="CXG20" s="162"/>
      <c r="CXH20" s="165"/>
      <c r="CXI20" s="162"/>
      <c r="CXJ20" s="165"/>
      <c r="CXK20" s="162"/>
      <c r="CXL20" s="165"/>
      <c r="CXM20" s="162"/>
      <c r="CXN20" s="165"/>
      <c r="CXO20" s="162"/>
      <c r="CXP20" s="165"/>
      <c r="CXQ20" s="162"/>
      <c r="CXR20" s="165"/>
      <c r="CXS20" s="162"/>
      <c r="CXT20" s="165"/>
      <c r="CXU20" s="162"/>
      <c r="CXV20" s="165"/>
      <c r="CXW20" s="162"/>
      <c r="CXX20" s="165"/>
      <c r="CXY20" s="162"/>
      <c r="CXZ20" s="165"/>
      <c r="CYA20" s="162"/>
      <c r="CYB20" s="165"/>
      <c r="CYC20" s="162"/>
      <c r="CYD20" s="165"/>
      <c r="CYE20" s="162"/>
      <c r="CYF20" s="165"/>
      <c r="CYG20" s="162"/>
      <c r="CYH20" s="165"/>
      <c r="CYI20" s="162"/>
      <c r="CYJ20" s="165"/>
      <c r="CYK20" s="162"/>
      <c r="CYL20" s="165"/>
      <c r="CYM20" s="162"/>
      <c r="CYN20" s="165"/>
      <c r="CYO20" s="162"/>
      <c r="CYP20" s="165"/>
      <c r="CYQ20" s="162"/>
      <c r="CYR20" s="165"/>
      <c r="CYS20" s="162"/>
      <c r="CYT20" s="165"/>
      <c r="CYU20" s="162"/>
      <c r="CYV20" s="165"/>
      <c r="CYW20" s="162"/>
      <c r="CYX20" s="165"/>
      <c r="CYY20" s="162"/>
      <c r="CYZ20" s="165"/>
      <c r="CZA20" s="162"/>
      <c r="CZB20" s="165"/>
      <c r="CZC20" s="162"/>
      <c r="CZD20" s="165"/>
      <c r="CZE20" s="162"/>
      <c r="CZF20" s="165"/>
      <c r="CZG20" s="162"/>
      <c r="CZH20" s="165"/>
      <c r="CZI20" s="162"/>
      <c r="CZJ20" s="165"/>
      <c r="CZK20" s="162"/>
      <c r="CZL20" s="165"/>
      <c r="CZM20" s="162"/>
      <c r="CZN20" s="165"/>
      <c r="CZO20" s="162"/>
      <c r="CZP20" s="165"/>
      <c r="CZQ20" s="162"/>
      <c r="CZR20" s="165"/>
      <c r="CZS20" s="162"/>
      <c r="CZT20" s="165"/>
      <c r="CZU20" s="162"/>
      <c r="CZV20" s="165"/>
      <c r="CZW20" s="162"/>
      <c r="CZX20" s="165"/>
      <c r="CZY20" s="162"/>
      <c r="CZZ20" s="165"/>
      <c r="DAA20" s="162"/>
      <c r="DAB20" s="165"/>
      <c r="DAC20" s="162"/>
      <c r="DAD20" s="165"/>
      <c r="DAE20" s="162"/>
      <c r="DAF20" s="165"/>
      <c r="DAG20" s="162"/>
      <c r="DAH20" s="165"/>
      <c r="DAI20" s="162"/>
      <c r="DAJ20" s="165"/>
      <c r="DAK20" s="162"/>
      <c r="DAL20" s="165"/>
      <c r="DAM20" s="162"/>
      <c r="DAN20" s="165"/>
      <c r="DAO20" s="162"/>
      <c r="DAP20" s="165"/>
      <c r="DAQ20" s="162"/>
      <c r="DAR20" s="165"/>
      <c r="DAS20" s="162"/>
      <c r="DAT20" s="165"/>
      <c r="DAU20" s="162"/>
      <c r="DAV20" s="165"/>
      <c r="DAW20" s="162"/>
      <c r="DAX20" s="165"/>
      <c r="DAY20" s="162"/>
      <c r="DAZ20" s="165"/>
      <c r="DBA20" s="162"/>
      <c r="DBB20" s="165"/>
      <c r="DBC20" s="162"/>
      <c r="DBD20" s="165"/>
      <c r="DBE20" s="162"/>
      <c r="DBF20" s="165"/>
      <c r="DBG20" s="162"/>
      <c r="DBH20" s="165"/>
      <c r="DBI20" s="162"/>
      <c r="DBJ20" s="165"/>
      <c r="DBK20" s="162"/>
      <c r="DBL20" s="165"/>
      <c r="DBM20" s="162"/>
      <c r="DBN20" s="165"/>
      <c r="DBO20" s="162"/>
      <c r="DBP20" s="165"/>
      <c r="DBQ20" s="162"/>
      <c r="DBR20" s="165"/>
      <c r="DBS20" s="162"/>
      <c r="DBT20" s="165"/>
      <c r="DBU20" s="162"/>
      <c r="DBV20" s="165"/>
      <c r="DBW20" s="162"/>
      <c r="DBX20" s="165"/>
      <c r="DBY20" s="162"/>
      <c r="DBZ20" s="165"/>
      <c r="DCA20" s="162"/>
      <c r="DCB20" s="165"/>
      <c r="DCC20" s="162"/>
      <c r="DCD20" s="165"/>
      <c r="DCE20" s="162"/>
      <c r="DCF20" s="165"/>
      <c r="DCG20" s="162"/>
      <c r="DCH20" s="165"/>
      <c r="DCI20" s="162"/>
      <c r="DCJ20" s="165"/>
      <c r="DCK20" s="162"/>
      <c r="DCL20" s="165"/>
      <c r="DCM20" s="162"/>
      <c r="DCN20" s="165"/>
      <c r="DCO20" s="162"/>
      <c r="DCP20" s="165"/>
      <c r="DCQ20" s="162"/>
      <c r="DCR20" s="165"/>
      <c r="DCS20" s="162"/>
      <c r="DCT20" s="165"/>
      <c r="DCU20" s="162"/>
      <c r="DCV20" s="165"/>
      <c r="DCW20" s="162"/>
      <c r="DCX20" s="165"/>
      <c r="DCY20" s="162"/>
      <c r="DCZ20" s="165"/>
      <c r="DDA20" s="162"/>
      <c r="DDB20" s="165"/>
      <c r="DDC20" s="162"/>
      <c r="DDD20" s="165"/>
      <c r="DDE20" s="162"/>
      <c r="DDF20" s="165"/>
      <c r="DDG20" s="162"/>
      <c r="DDH20" s="165"/>
      <c r="DDI20" s="162"/>
      <c r="DDJ20" s="165"/>
      <c r="DDK20" s="162"/>
      <c r="DDL20" s="165"/>
      <c r="DDM20" s="162"/>
      <c r="DDN20" s="165"/>
      <c r="DDO20" s="162"/>
      <c r="DDP20" s="165"/>
      <c r="DDQ20" s="162"/>
      <c r="DDR20" s="165"/>
      <c r="DDS20" s="162"/>
      <c r="DDT20" s="165"/>
      <c r="DDU20" s="162"/>
      <c r="DDV20" s="165"/>
      <c r="DDW20" s="162"/>
      <c r="DDX20" s="165"/>
      <c r="DDY20" s="162"/>
      <c r="DDZ20" s="165"/>
      <c r="DEA20" s="162"/>
      <c r="DEB20" s="165"/>
      <c r="DEC20" s="162"/>
      <c r="DED20" s="165"/>
      <c r="DEE20" s="162"/>
      <c r="DEF20" s="165"/>
      <c r="DEG20" s="162"/>
      <c r="DEH20" s="165"/>
      <c r="DEI20" s="162"/>
      <c r="DEJ20" s="165"/>
      <c r="DEK20" s="162"/>
      <c r="DEL20" s="165"/>
      <c r="DEM20" s="162"/>
      <c r="DEN20" s="165"/>
      <c r="DEO20" s="162"/>
      <c r="DEP20" s="165"/>
      <c r="DEQ20" s="162"/>
      <c r="DER20" s="165"/>
      <c r="DES20" s="162"/>
      <c r="DET20" s="165"/>
      <c r="DEU20" s="162"/>
      <c r="DEV20" s="165"/>
      <c r="DEW20" s="162"/>
      <c r="DEX20" s="165"/>
      <c r="DEY20" s="162"/>
      <c r="DEZ20" s="165"/>
      <c r="DFA20" s="162"/>
      <c r="DFB20" s="165"/>
      <c r="DFC20" s="162"/>
      <c r="DFD20" s="165"/>
      <c r="DFE20" s="162"/>
      <c r="DFF20" s="165"/>
      <c r="DFG20" s="162"/>
      <c r="DFH20" s="165"/>
      <c r="DFI20" s="162"/>
      <c r="DFJ20" s="165"/>
      <c r="DFK20" s="162"/>
      <c r="DFL20" s="165"/>
      <c r="DFM20" s="162"/>
      <c r="DFN20" s="165"/>
      <c r="DFO20" s="162"/>
      <c r="DFP20" s="165"/>
      <c r="DFQ20" s="162"/>
      <c r="DFR20" s="165"/>
      <c r="DFS20" s="162"/>
      <c r="DFT20" s="165"/>
      <c r="DFU20" s="162"/>
      <c r="DFV20" s="165"/>
      <c r="DFW20" s="162"/>
      <c r="DFX20" s="165"/>
      <c r="DFY20" s="162"/>
      <c r="DFZ20" s="165"/>
      <c r="DGA20" s="162"/>
      <c r="DGB20" s="165"/>
      <c r="DGC20" s="162"/>
      <c r="DGD20" s="165"/>
      <c r="DGE20" s="162"/>
      <c r="DGF20" s="165"/>
      <c r="DGG20" s="162"/>
      <c r="DGH20" s="165"/>
      <c r="DGI20" s="162"/>
      <c r="DGJ20" s="165"/>
      <c r="DGK20" s="162"/>
      <c r="DGL20" s="165"/>
      <c r="DGM20" s="162"/>
      <c r="DGN20" s="165"/>
      <c r="DGO20" s="162"/>
      <c r="DGP20" s="165"/>
      <c r="DGQ20" s="162"/>
      <c r="DGR20" s="165"/>
      <c r="DGS20" s="162"/>
      <c r="DGT20" s="165"/>
      <c r="DGU20" s="162"/>
      <c r="DGV20" s="165"/>
      <c r="DGW20" s="162"/>
      <c r="DGX20" s="165"/>
      <c r="DGY20" s="162"/>
      <c r="DGZ20" s="165"/>
      <c r="DHA20" s="162"/>
      <c r="DHB20" s="165"/>
      <c r="DHC20" s="162"/>
      <c r="DHD20" s="165"/>
      <c r="DHE20" s="162"/>
      <c r="DHF20" s="165"/>
      <c r="DHG20" s="162"/>
      <c r="DHH20" s="165"/>
      <c r="DHI20" s="162"/>
      <c r="DHJ20" s="165"/>
      <c r="DHK20" s="162"/>
      <c r="DHL20" s="165"/>
      <c r="DHM20" s="162"/>
      <c r="DHN20" s="165"/>
      <c r="DHO20" s="162"/>
      <c r="DHP20" s="165"/>
      <c r="DHQ20" s="162"/>
      <c r="DHR20" s="165"/>
      <c r="DHS20" s="162"/>
      <c r="DHT20" s="165"/>
      <c r="DHU20" s="162"/>
      <c r="DHV20" s="165"/>
      <c r="DHW20" s="162"/>
      <c r="DHX20" s="165"/>
      <c r="DHY20" s="162"/>
      <c r="DHZ20" s="165"/>
      <c r="DIA20" s="162"/>
      <c r="DIB20" s="165"/>
      <c r="DIC20" s="162"/>
      <c r="DID20" s="165"/>
      <c r="DIE20" s="162"/>
      <c r="DIF20" s="165"/>
      <c r="DIG20" s="162"/>
      <c r="DIH20" s="165"/>
      <c r="DII20" s="162"/>
      <c r="DIJ20" s="165"/>
      <c r="DIK20" s="162"/>
      <c r="DIL20" s="165"/>
      <c r="DIM20" s="162"/>
      <c r="DIN20" s="165"/>
      <c r="DIO20" s="162"/>
      <c r="DIP20" s="165"/>
      <c r="DIQ20" s="162"/>
      <c r="DIR20" s="165"/>
      <c r="DIS20" s="162"/>
      <c r="DIT20" s="165"/>
      <c r="DIU20" s="162"/>
      <c r="DIV20" s="165"/>
      <c r="DIW20" s="162"/>
      <c r="DIX20" s="165"/>
      <c r="DIY20" s="162"/>
      <c r="DIZ20" s="165"/>
      <c r="DJA20" s="162"/>
      <c r="DJB20" s="165"/>
      <c r="DJC20" s="162"/>
      <c r="DJD20" s="165"/>
      <c r="DJE20" s="162"/>
      <c r="DJF20" s="165"/>
      <c r="DJG20" s="162"/>
      <c r="DJH20" s="165"/>
      <c r="DJI20" s="162"/>
      <c r="DJJ20" s="165"/>
      <c r="DJK20" s="162"/>
      <c r="DJL20" s="165"/>
      <c r="DJM20" s="162"/>
      <c r="DJN20" s="165"/>
      <c r="DJO20" s="162"/>
      <c r="DJP20" s="165"/>
      <c r="DJQ20" s="162"/>
      <c r="DJR20" s="165"/>
      <c r="DJS20" s="162"/>
      <c r="DJT20" s="165"/>
      <c r="DJU20" s="162"/>
      <c r="DJV20" s="165"/>
      <c r="DJW20" s="162"/>
      <c r="DJX20" s="165"/>
      <c r="DJY20" s="162"/>
      <c r="DJZ20" s="165"/>
      <c r="DKA20" s="162"/>
      <c r="DKB20" s="165"/>
      <c r="DKC20" s="162"/>
      <c r="DKD20" s="165"/>
      <c r="DKE20" s="162"/>
      <c r="DKF20" s="165"/>
      <c r="DKG20" s="162"/>
      <c r="DKH20" s="165"/>
      <c r="DKI20" s="162"/>
      <c r="DKJ20" s="165"/>
      <c r="DKK20" s="162"/>
      <c r="DKL20" s="165"/>
      <c r="DKM20" s="162"/>
      <c r="DKN20" s="165"/>
      <c r="DKO20" s="162"/>
      <c r="DKP20" s="165"/>
      <c r="DKQ20" s="162"/>
      <c r="DKR20" s="165"/>
      <c r="DKS20" s="162"/>
      <c r="DKT20" s="165"/>
      <c r="DKU20" s="162"/>
      <c r="DKV20" s="165"/>
      <c r="DKW20" s="162"/>
      <c r="DKX20" s="165"/>
      <c r="DKY20" s="162"/>
      <c r="DKZ20" s="165"/>
      <c r="DLA20" s="162"/>
      <c r="DLB20" s="165"/>
      <c r="DLC20" s="162"/>
      <c r="DLD20" s="165"/>
      <c r="DLE20" s="162"/>
      <c r="DLF20" s="165"/>
      <c r="DLG20" s="162"/>
      <c r="DLH20" s="165"/>
      <c r="DLI20" s="162"/>
      <c r="DLJ20" s="165"/>
      <c r="DLK20" s="162"/>
      <c r="DLL20" s="165"/>
      <c r="DLM20" s="162"/>
      <c r="DLN20" s="165"/>
      <c r="DLO20" s="162"/>
      <c r="DLP20" s="165"/>
      <c r="DLQ20" s="162"/>
      <c r="DLR20" s="165"/>
      <c r="DLS20" s="162"/>
      <c r="DLT20" s="165"/>
      <c r="DLU20" s="162"/>
      <c r="DLV20" s="165"/>
      <c r="DLW20" s="162"/>
      <c r="DLX20" s="165"/>
      <c r="DLY20" s="162"/>
      <c r="DLZ20" s="165"/>
      <c r="DMA20" s="162"/>
      <c r="DMB20" s="165"/>
      <c r="DMC20" s="162"/>
      <c r="DMD20" s="165"/>
      <c r="DME20" s="162"/>
      <c r="DMF20" s="165"/>
      <c r="DMG20" s="162"/>
      <c r="DMH20" s="165"/>
      <c r="DMI20" s="162"/>
      <c r="DMJ20" s="165"/>
      <c r="DMK20" s="162"/>
      <c r="DML20" s="165"/>
      <c r="DMM20" s="162"/>
      <c r="DMN20" s="165"/>
      <c r="DMO20" s="162"/>
      <c r="DMP20" s="165"/>
      <c r="DMQ20" s="162"/>
      <c r="DMR20" s="165"/>
      <c r="DMS20" s="162"/>
      <c r="DMT20" s="165"/>
      <c r="DMU20" s="162"/>
      <c r="DMV20" s="165"/>
      <c r="DMW20" s="162"/>
      <c r="DMX20" s="165"/>
      <c r="DMY20" s="162"/>
      <c r="DMZ20" s="165"/>
      <c r="DNA20" s="162"/>
      <c r="DNB20" s="165"/>
      <c r="DNC20" s="162"/>
      <c r="DND20" s="165"/>
      <c r="DNE20" s="162"/>
      <c r="DNF20" s="165"/>
      <c r="DNG20" s="162"/>
      <c r="DNH20" s="165"/>
      <c r="DNI20" s="162"/>
      <c r="DNJ20" s="165"/>
      <c r="DNK20" s="162"/>
      <c r="DNL20" s="165"/>
      <c r="DNM20" s="162"/>
      <c r="DNN20" s="165"/>
      <c r="DNO20" s="162"/>
      <c r="DNP20" s="165"/>
      <c r="DNQ20" s="162"/>
      <c r="DNR20" s="165"/>
      <c r="DNS20" s="162"/>
      <c r="DNT20" s="165"/>
      <c r="DNU20" s="162"/>
      <c r="DNV20" s="165"/>
      <c r="DNW20" s="162"/>
      <c r="DNX20" s="165"/>
      <c r="DNY20" s="162"/>
      <c r="DNZ20" s="165"/>
      <c r="DOA20" s="162"/>
      <c r="DOB20" s="165"/>
      <c r="DOC20" s="162"/>
      <c r="DOD20" s="165"/>
      <c r="DOE20" s="162"/>
      <c r="DOF20" s="165"/>
      <c r="DOG20" s="162"/>
      <c r="DOH20" s="165"/>
      <c r="DOI20" s="162"/>
      <c r="DOJ20" s="165"/>
      <c r="DOK20" s="162"/>
      <c r="DOL20" s="165"/>
      <c r="DOM20" s="162"/>
      <c r="DON20" s="165"/>
      <c r="DOO20" s="162"/>
      <c r="DOP20" s="165"/>
      <c r="DOQ20" s="162"/>
      <c r="DOR20" s="165"/>
      <c r="DOS20" s="162"/>
      <c r="DOT20" s="165"/>
      <c r="DOU20" s="162"/>
      <c r="DOV20" s="165"/>
      <c r="DOW20" s="162"/>
      <c r="DOX20" s="165"/>
      <c r="DOY20" s="162"/>
      <c r="DOZ20" s="165"/>
      <c r="DPA20" s="162"/>
      <c r="DPB20" s="165"/>
      <c r="DPC20" s="162"/>
      <c r="DPD20" s="165"/>
      <c r="DPE20" s="162"/>
      <c r="DPF20" s="165"/>
      <c r="DPG20" s="162"/>
      <c r="DPH20" s="165"/>
      <c r="DPI20" s="162"/>
      <c r="DPJ20" s="165"/>
      <c r="DPK20" s="162"/>
      <c r="DPL20" s="165"/>
      <c r="DPM20" s="162"/>
      <c r="DPN20" s="165"/>
      <c r="DPO20" s="162"/>
      <c r="DPP20" s="165"/>
      <c r="DPQ20" s="162"/>
      <c r="DPR20" s="165"/>
      <c r="DPS20" s="162"/>
      <c r="DPT20" s="165"/>
      <c r="DPU20" s="162"/>
      <c r="DPV20" s="165"/>
      <c r="DPW20" s="162"/>
      <c r="DPX20" s="165"/>
      <c r="DPY20" s="162"/>
      <c r="DPZ20" s="165"/>
      <c r="DQA20" s="162"/>
      <c r="DQB20" s="165"/>
      <c r="DQC20" s="162"/>
      <c r="DQD20" s="165"/>
      <c r="DQE20" s="162"/>
      <c r="DQF20" s="165"/>
      <c r="DQG20" s="162"/>
      <c r="DQH20" s="165"/>
      <c r="DQI20" s="162"/>
      <c r="DQJ20" s="165"/>
      <c r="DQK20" s="162"/>
      <c r="DQL20" s="165"/>
      <c r="DQM20" s="162"/>
      <c r="DQN20" s="165"/>
      <c r="DQO20" s="162"/>
      <c r="DQP20" s="165"/>
      <c r="DQQ20" s="162"/>
      <c r="DQR20" s="165"/>
      <c r="DQS20" s="162"/>
      <c r="DQT20" s="165"/>
      <c r="DQU20" s="162"/>
      <c r="DQV20" s="165"/>
      <c r="DQW20" s="162"/>
      <c r="DQX20" s="165"/>
      <c r="DQY20" s="162"/>
      <c r="DQZ20" s="165"/>
      <c r="DRA20" s="162"/>
      <c r="DRB20" s="165"/>
      <c r="DRC20" s="162"/>
      <c r="DRD20" s="165"/>
      <c r="DRE20" s="162"/>
      <c r="DRF20" s="165"/>
      <c r="DRG20" s="162"/>
      <c r="DRH20" s="165"/>
      <c r="DRI20" s="162"/>
      <c r="DRJ20" s="165"/>
      <c r="DRK20" s="162"/>
      <c r="DRL20" s="165"/>
      <c r="DRM20" s="162"/>
      <c r="DRN20" s="165"/>
      <c r="DRO20" s="162"/>
      <c r="DRP20" s="165"/>
      <c r="DRQ20" s="162"/>
      <c r="DRR20" s="165"/>
      <c r="DRS20" s="162"/>
      <c r="DRT20" s="165"/>
      <c r="DRU20" s="162"/>
      <c r="DRV20" s="165"/>
      <c r="DRW20" s="162"/>
      <c r="DRX20" s="165"/>
      <c r="DRY20" s="162"/>
      <c r="DRZ20" s="165"/>
      <c r="DSA20" s="162"/>
      <c r="DSB20" s="165"/>
      <c r="DSC20" s="162"/>
      <c r="DSD20" s="165"/>
      <c r="DSE20" s="162"/>
      <c r="DSF20" s="165"/>
      <c r="DSG20" s="162"/>
      <c r="DSH20" s="165"/>
      <c r="DSI20" s="162"/>
      <c r="DSJ20" s="165"/>
      <c r="DSK20" s="162"/>
      <c r="DSL20" s="165"/>
      <c r="DSM20" s="162"/>
      <c r="DSN20" s="165"/>
      <c r="DSO20" s="162"/>
      <c r="DSP20" s="165"/>
      <c r="DSQ20" s="162"/>
      <c r="DSR20" s="165"/>
      <c r="DSS20" s="162"/>
      <c r="DST20" s="165"/>
      <c r="DSU20" s="162"/>
      <c r="DSV20" s="165"/>
      <c r="DSW20" s="162"/>
      <c r="DSX20" s="165"/>
      <c r="DSY20" s="162"/>
      <c r="DSZ20" s="165"/>
      <c r="DTA20" s="162"/>
      <c r="DTB20" s="165"/>
      <c r="DTC20" s="162"/>
      <c r="DTD20" s="165"/>
      <c r="DTE20" s="162"/>
      <c r="DTF20" s="165"/>
      <c r="DTG20" s="162"/>
      <c r="DTH20" s="165"/>
      <c r="DTI20" s="162"/>
      <c r="DTJ20" s="165"/>
      <c r="DTK20" s="162"/>
      <c r="DTL20" s="165"/>
      <c r="DTM20" s="162"/>
      <c r="DTN20" s="165"/>
      <c r="DTO20" s="162"/>
      <c r="DTP20" s="165"/>
      <c r="DTQ20" s="162"/>
      <c r="DTR20" s="165"/>
      <c r="DTS20" s="162"/>
      <c r="DTT20" s="165"/>
      <c r="DTU20" s="162"/>
      <c r="DTV20" s="165"/>
      <c r="DTW20" s="162"/>
      <c r="DTX20" s="165"/>
      <c r="DTY20" s="162"/>
      <c r="DTZ20" s="165"/>
      <c r="DUA20" s="162"/>
      <c r="DUB20" s="165"/>
      <c r="DUC20" s="162"/>
      <c r="DUD20" s="165"/>
      <c r="DUE20" s="162"/>
      <c r="DUF20" s="165"/>
      <c r="DUG20" s="162"/>
      <c r="DUH20" s="165"/>
      <c r="DUI20" s="162"/>
      <c r="DUJ20" s="165"/>
      <c r="DUK20" s="162"/>
      <c r="DUL20" s="165"/>
      <c r="DUM20" s="162"/>
      <c r="DUN20" s="165"/>
      <c r="DUO20" s="162"/>
      <c r="DUP20" s="165"/>
      <c r="DUQ20" s="162"/>
      <c r="DUR20" s="165"/>
      <c r="DUS20" s="162"/>
      <c r="DUT20" s="165"/>
      <c r="DUU20" s="162"/>
      <c r="DUV20" s="165"/>
      <c r="DUW20" s="162"/>
      <c r="DUX20" s="165"/>
      <c r="DUY20" s="162"/>
      <c r="DUZ20" s="165"/>
      <c r="DVA20" s="162"/>
      <c r="DVB20" s="165"/>
      <c r="DVC20" s="162"/>
      <c r="DVD20" s="165"/>
      <c r="DVE20" s="162"/>
      <c r="DVF20" s="165"/>
      <c r="DVG20" s="162"/>
      <c r="DVH20" s="165"/>
      <c r="DVI20" s="162"/>
      <c r="DVJ20" s="165"/>
      <c r="DVK20" s="162"/>
      <c r="DVL20" s="165"/>
      <c r="DVM20" s="162"/>
      <c r="DVN20" s="165"/>
      <c r="DVO20" s="162"/>
      <c r="DVP20" s="165"/>
      <c r="DVQ20" s="162"/>
      <c r="DVR20" s="165"/>
      <c r="DVS20" s="162"/>
      <c r="DVT20" s="165"/>
      <c r="DVU20" s="162"/>
      <c r="DVV20" s="165"/>
      <c r="DVW20" s="162"/>
      <c r="DVX20" s="165"/>
      <c r="DVY20" s="162"/>
      <c r="DVZ20" s="165"/>
      <c r="DWA20" s="162"/>
      <c r="DWB20" s="165"/>
      <c r="DWC20" s="162"/>
      <c r="DWD20" s="165"/>
      <c r="DWE20" s="162"/>
      <c r="DWF20" s="165"/>
      <c r="DWG20" s="162"/>
      <c r="DWH20" s="165"/>
      <c r="DWI20" s="162"/>
      <c r="DWJ20" s="165"/>
      <c r="DWK20" s="162"/>
      <c r="DWL20" s="165"/>
      <c r="DWM20" s="162"/>
      <c r="DWN20" s="165"/>
      <c r="DWO20" s="162"/>
      <c r="DWP20" s="165"/>
      <c r="DWQ20" s="162"/>
      <c r="DWR20" s="165"/>
      <c r="DWS20" s="162"/>
      <c r="DWT20" s="165"/>
      <c r="DWU20" s="162"/>
      <c r="DWV20" s="165"/>
      <c r="DWW20" s="162"/>
      <c r="DWX20" s="165"/>
      <c r="DWY20" s="162"/>
      <c r="DWZ20" s="165"/>
      <c r="DXA20" s="162"/>
      <c r="DXB20" s="165"/>
      <c r="DXC20" s="162"/>
      <c r="DXD20" s="165"/>
      <c r="DXE20" s="162"/>
      <c r="DXF20" s="165"/>
      <c r="DXG20" s="162"/>
      <c r="DXH20" s="165"/>
      <c r="DXI20" s="162"/>
      <c r="DXJ20" s="165"/>
      <c r="DXK20" s="162"/>
      <c r="DXL20" s="165"/>
      <c r="DXM20" s="162"/>
      <c r="DXN20" s="165"/>
      <c r="DXO20" s="162"/>
      <c r="DXP20" s="165"/>
      <c r="DXQ20" s="162"/>
      <c r="DXR20" s="165"/>
      <c r="DXS20" s="162"/>
      <c r="DXT20" s="165"/>
      <c r="DXU20" s="162"/>
      <c r="DXV20" s="165"/>
      <c r="DXW20" s="162"/>
      <c r="DXX20" s="165"/>
      <c r="DXY20" s="162"/>
      <c r="DXZ20" s="165"/>
      <c r="DYA20" s="162"/>
      <c r="DYB20" s="165"/>
      <c r="DYC20" s="162"/>
      <c r="DYD20" s="165"/>
      <c r="DYE20" s="162"/>
      <c r="DYF20" s="165"/>
      <c r="DYG20" s="162"/>
      <c r="DYH20" s="165"/>
      <c r="DYI20" s="162"/>
      <c r="DYJ20" s="165"/>
      <c r="DYK20" s="162"/>
      <c r="DYL20" s="165"/>
      <c r="DYM20" s="162"/>
      <c r="DYN20" s="165"/>
      <c r="DYO20" s="162"/>
      <c r="DYP20" s="165"/>
      <c r="DYQ20" s="162"/>
      <c r="DYR20" s="165"/>
      <c r="DYS20" s="162"/>
      <c r="DYT20" s="165"/>
      <c r="DYU20" s="162"/>
      <c r="DYV20" s="165"/>
      <c r="DYW20" s="162"/>
      <c r="DYX20" s="165"/>
      <c r="DYY20" s="162"/>
      <c r="DYZ20" s="165"/>
      <c r="DZA20" s="162"/>
      <c r="DZB20" s="165"/>
      <c r="DZC20" s="162"/>
      <c r="DZD20" s="165"/>
      <c r="DZE20" s="162"/>
      <c r="DZF20" s="165"/>
      <c r="DZG20" s="162"/>
      <c r="DZH20" s="165"/>
      <c r="DZI20" s="162"/>
      <c r="DZJ20" s="165"/>
      <c r="DZK20" s="162"/>
      <c r="DZL20" s="165"/>
      <c r="DZM20" s="162"/>
      <c r="DZN20" s="165"/>
      <c r="DZO20" s="162"/>
      <c r="DZP20" s="165"/>
      <c r="DZQ20" s="162"/>
      <c r="DZR20" s="165"/>
      <c r="DZS20" s="162"/>
      <c r="DZT20" s="165"/>
      <c r="DZU20" s="162"/>
      <c r="DZV20" s="165"/>
      <c r="DZW20" s="162"/>
      <c r="DZX20" s="165"/>
      <c r="DZY20" s="162"/>
      <c r="DZZ20" s="165"/>
      <c r="EAA20" s="162"/>
      <c r="EAB20" s="165"/>
      <c r="EAC20" s="162"/>
      <c r="EAD20" s="165"/>
      <c r="EAE20" s="162"/>
      <c r="EAF20" s="165"/>
      <c r="EAG20" s="162"/>
      <c r="EAH20" s="165"/>
      <c r="EAI20" s="162"/>
      <c r="EAJ20" s="165"/>
      <c r="EAK20" s="162"/>
      <c r="EAL20" s="165"/>
      <c r="EAM20" s="162"/>
      <c r="EAN20" s="165"/>
      <c r="EAO20" s="162"/>
      <c r="EAP20" s="165"/>
      <c r="EAQ20" s="162"/>
      <c r="EAR20" s="165"/>
      <c r="EAS20" s="162"/>
      <c r="EAT20" s="165"/>
      <c r="EAU20" s="162"/>
      <c r="EAV20" s="165"/>
      <c r="EAW20" s="162"/>
      <c r="EAX20" s="165"/>
      <c r="EAY20" s="162"/>
      <c r="EAZ20" s="165"/>
      <c r="EBA20" s="162"/>
      <c r="EBB20" s="165"/>
      <c r="EBC20" s="162"/>
      <c r="EBD20" s="165"/>
      <c r="EBE20" s="162"/>
      <c r="EBF20" s="165"/>
      <c r="EBG20" s="162"/>
      <c r="EBH20" s="165"/>
      <c r="EBI20" s="162"/>
      <c r="EBJ20" s="165"/>
      <c r="EBK20" s="162"/>
      <c r="EBL20" s="165"/>
      <c r="EBM20" s="162"/>
      <c r="EBN20" s="165"/>
      <c r="EBO20" s="162"/>
      <c r="EBP20" s="165"/>
      <c r="EBQ20" s="162"/>
      <c r="EBR20" s="165"/>
      <c r="EBS20" s="162"/>
      <c r="EBT20" s="165"/>
      <c r="EBU20" s="162"/>
      <c r="EBV20" s="165"/>
      <c r="EBW20" s="162"/>
      <c r="EBX20" s="165"/>
      <c r="EBY20" s="162"/>
      <c r="EBZ20" s="165"/>
      <c r="ECA20" s="162"/>
      <c r="ECB20" s="165"/>
      <c r="ECC20" s="162"/>
      <c r="ECD20" s="165"/>
      <c r="ECE20" s="162"/>
      <c r="ECF20" s="165"/>
      <c r="ECG20" s="162"/>
      <c r="ECH20" s="165"/>
      <c r="ECI20" s="162"/>
      <c r="ECJ20" s="165"/>
      <c r="ECK20" s="162"/>
      <c r="ECL20" s="165"/>
      <c r="ECM20" s="162"/>
      <c r="ECN20" s="165"/>
      <c r="ECO20" s="162"/>
      <c r="ECP20" s="165"/>
      <c r="ECQ20" s="162"/>
      <c r="ECR20" s="165"/>
      <c r="ECS20" s="162"/>
      <c r="ECT20" s="165"/>
      <c r="ECU20" s="162"/>
      <c r="ECV20" s="165"/>
      <c r="ECW20" s="162"/>
      <c r="ECX20" s="165"/>
      <c r="ECY20" s="162"/>
      <c r="ECZ20" s="165"/>
      <c r="EDA20" s="162"/>
      <c r="EDB20" s="165"/>
      <c r="EDC20" s="162"/>
      <c r="EDD20" s="165"/>
      <c r="EDE20" s="162"/>
      <c r="EDF20" s="165"/>
      <c r="EDG20" s="162"/>
      <c r="EDH20" s="165"/>
      <c r="EDI20" s="162"/>
      <c r="EDJ20" s="165"/>
      <c r="EDK20" s="162"/>
      <c r="EDL20" s="165"/>
      <c r="EDM20" s="162"/>
      <c r="EDN20" s="165"/>
      <c r="EDO20" s="162"/>
      <c r="EDP20" s="165"/>
      <c r="EDQ20" s="162"/>
      <c r="EDR20" s="165"/>
      <c r="EDS20" s="162"/>
      <c r="EDT20" s="165"/>
      <c r="EDU20" s="162"/>
      <c r="EDV20" s="165"/>
      <c r="EDW20" s="162"/>
      <c r="EDX20" s="165"/>
      <c r="EDY20" s="162"/>
      <c r="EDZ20" s="165"/>
      <c r="EEA20" s="162"/>
      <c r="EEB20" s="165"/>
      <c r="EEC20" s="162"/>
      <c r="EED20" s="165"/>
      <c r="EEE20" s="162"/>
      <c r="EEF20" s="165"/>
      <c r="EEG20" s="162"/>
      <c r="EEH20" s="165"/>
      <c r="EEI20" s="162"/>
      <c r="EEJ20" s="165"/>
      <c r="EEK20" s="162"/>
      <c r="EEL20" s="165"/>
      <c r="EEM20" s="162"/>
      <c r="EEN20" s="165"/>
      <c r="EEO20" s="162"/>
      <c r="EEP20" s="165"/>
      <c r="EEQ20" s="162"/>
      <c r="EER20" s="165"/>
      <c r="EES20" s="162"/>
      <c r="EET20" s="165"/>
      <c r="EEU20" s="162"/>
      <c r="EEV20" s="165"/>
      <c r="EEW20" s="162"/>
      <c r="EEX20" s="165"/>
      <c r="EEY20" s="162"/>
      <c r="EEZ20" s="165"/>
      <c r="EFA20" s="162"/>
      <c r="EFB20" s="165"/>
      <c r="EFC20" s="162"/>
      <c r="EFD20" s="165"/>
      <c r="EFE20" s="162"/>
      <c r="EFF20" s="165"/>
      <c r="EFG20" s="162"/>
      <c r="EFH20" s="165"/>
      <c r="EFI20" s="162"/>
      <c r="EFJ20" s="165"/>
      <c r="EFK20" s="162"/>
      <c r="EFL20" s="165"/>
      <c r="EFM20" s="162"/>
      <c r="EFN20" s="165"/>
      <c r="EFO20" s="162"/>
      <c r="EFP20" s="165"/>
      <c r="EFQ20" s="162"/>
      <c r="EFR20" s="165"/>
      <c r="EFS20" s="162"/>
      <c r="EFT20" s="165"/>
      <c r="EFU20" s="162"/>
      <c r="EFV20" s="165"/>
      <c r="EFW20" s="162"/>
      <c r="EFX20" s="165"/>
      <c r="EFY20" s="162"/>
      <c r="EFZ20" s="165"/>
      <c r="EGA20" s="162"/>
      <c r="EGB20" s="165"/>
      <c r="EGC20" s="162"/>
      <c r="EGD20" s="165"/>
      <c r="EGE20" s="162"/>
      <c r="EGF20" s="165"/>
      <c r="EGG20" s="162"/>
      <c r="EGH20" s="165"/>
      <c r="EGI20" s="162"/>
      <c r="EGJ20" s="165"/>
      <c r="EGK20" s="162"/>
      <c r="EGL20" s="165"/>
      <c r="EGM20" s="162"/>
      <c r="EGN20" s="165"/>
      <c r="EGO20" s="162"/>
      <c r="EGP20" s="165"/>
      <c r="EGQ20" s="162"/>
      <c r="EGR20" s="165"/>
      <c r="EGS20" s="162"/>
      <c r="EGT20" s="165"/>
      <c r="EGU20" s="162"/>
      <c r="EGV20" s="165"/>
      <c r="EGW20" s="162"/>
      <c r="EGX20" s="165"/>
      <c r="EGY20" s="162"/>
      <c r="EGZ20" s="165"/>
      <c r="EHA20" s="162"/>
      <c r="EHB20" s="165"/>
      <c r="EHC20" s="162"/>
      <c r="EHD20" s="165"/>
      <c r="EHE20" s="162"/>
      <c r="EHF20" s="165"/>
      <c r="EHG20" s="162"/>
      <c r="EHH20" s="165"/>
      <c r="EHI20" s="162"/>
      <c r="EHJ20" s="165"/>
      <c r="EHK20" s="162"/>
      <c r="EHL20" s="165"/>
      <c r="EHM20" s="162"/>
      <c r="EHN20" s="165"/>
      <c r="EHO20" s="162"/>
      <c r="EHP20" s="165"/>
      <c r="EHQ20" s="162"/>
      <c r="EHR20" s="165"/>
      <c r="EHS20" s="162"/>
      <c r="EHT20" s="165"/>
      <c r="EHU20" s="162"/>
      <c r="EHV20" s="165"/>
      <c r="EHW20" s="162"/>
      <c r="EHX20" s="165"/>
      <c r="EHY20" s="162"/>
      <c r="EHZ20" s="165"/>
      <c r="EIA20" s="162"/>
      <c r="EIB20" s="165"/>
      <c r="EIC20" s="162"/>
      <c r="EID20" s="165"/>
      <c r="EIE20" s="162"/>
      <c r="EIF20" s="165"/>
      <c r="EIG20" s="162"/>
      <c r="EIH20" s="165"/>
      <c r="EII20" s="162"/>
      <c r="EIJ20" s="165"/>
      <c r="EIK20" s="162"/>
      <c r="EIL20" s="165"/>
      <c r="EIM20" s="162"/>
      <c r="EIN20" s="165"/>
      <c r="EIO20" s="162"/>
      <c r="EIP20" s="165"/>
      <c r="EIQ20" s="162"/>
      <c r="EIR20" s="165"/>
      <c r="EIS20" s="162"/>
      <c r="EIT20" s="165"/>
      <c r="EIU20" s="162"/>
      <c r="EIV20" s="165"/>
      <c r="EIW20" s="162"/>
      <c r="EIX20" s="165"/>
      <c r="EIY20" s="162"/>
      <c r="EIZ20" s="165"/>
      <c r="EJA20" s="162"/>
      <c r="EJB20" s="165"/>
      <c r="EJC20" s="162"/>
      <c r="EJD20" s="165"/>
      <c r="EJE20" s="162"/>
      <c r="EJF20" s="165"/>
      <c r="EJG20" s="162"/>
      <c r="EJH20" s="165"/>
      <c r="EJI20" s="162"/>
      <c r="EJJ20" s="165"/>
      <c r="EJK20" s="162"/>
      <c r="EJL20" s="165"/>
      <c r="EJM20" s="162"/>
      <c r="EJN20" s="165"/>
      <c r="EJO20" s="162"/>
      <c r="EJP20" s="165"/>
      <c r="EJQ20" s="162"/>
      <c r="EJR20" s="165"/>
      <c r="EJS20" s="162"/>
      <c r="EJT20" s="165"/>
      <c r="EJU20" s="162"/>
      <c r="EJV20" s="165"/>
      <c r="EJW20" s="162"/>
      <c r="EJX20" s="165"/>
      <c r="EJY20" s="162"/>
      <c r="EJZ20" s="165"/>
      <c r="EKA20" s="162"/>
      <c r="EKB20" s="165"/>
      <c r="EKC20" s="162"/>
      <c r="EKD20" s="165"/>
      <c r="EKE20" s="162"/>
      <c r="EKF20" s="165"/>
      <c r="EKG20" s="162"/>
      <c r="EKH20" s="165"/>
      <c r="EKI20" s="162"/>
      <c r="EKJ20" s="165"/>
      <c r="EKK20" s="162"/>
      <c r="EKL20" s="165"/>
      <c r="EKM20" s="162"/>
      <c r="EKN20" s="165"/>
      <c r="EKO20" s="162"/>
      <c r="EKP20" s="165"/>
      <c r="EKQ20" s="162"/>
      <c r="EKR20" s="165"/>
      <c r="EKS20" s="162"/>
      <c r="EKT20" s="165"/>
      <c r="EKU20" s="162"/>
      <c r="EKV20" s="165"/>
      <c r="EKW20" s="162"/>
      <c r="EKX20" s="165"/>
      <c r="EKY20" s="162"/>
      <c r="EKZ20" s="165"/>
      <c r="ELA20" s="162"/>
      <c r="ELB20" s="165"/>
      <c r="ELC20" s="162"/>
      <c r="ELD20" s="165"/>
      <c r="ELE20" s="162"/>
      <c r="ELF20" s="165"/>
      <c r="ELG20" s="162"/>
      <c r="ELH20" s="165"/>
      <c r="ELI20" s="162"/>
      <c r="ELJ20" s="165"/>
      <c r="ELK20" s="162"/>
      <c r="ELL20" s="165"/>
      <c r="ELM20" s="162"/>
      <c r="ELN20" s="165"/>
      <c r="ELO20" s="162"/>
      <c r="ELP20" s="165"/>
      <c r="ELQ20" s="162"/>
      <c r="ELR20" s="165"/>
      <c r="ELS20" s="162"/>
      <c r="ELT20" s="165"/>
      <c r="ELU20" s="162"/>
      <c r="ELV20" s="165"/>
      <c r="ELW20" s="162"/>
      <c r="ELX20" s="165"/>
      <c r="ELY20" s="162"/>
      <c r="ELZ20" s="165"/>
      <c r="EMA20" s="162"/>
      <c r="EMB20" s="165"/>
      <c r="EMC20" s="162"/>
      <c r="EMD20" s="165"/>
      <c r="EME20" s="162"/>
      <c r="EMF20" s="165"/>
      <c r="EMG20" s="162"/>
      <c r="EMH20" s="165"/>
      <c r="EMI20" s="162"/>
      <c r="EMJ20" s="165"/>
      <c r="EMK20" s="162"/>
      <c r="EML20" s="165"/>
      <c r="EMM20" s="162"/>
      <c r="EMN20" s="165"/>
      <c r="EMO20" s="162"/>
      <c r="EMP20" s="165"/>
      <c r="EMQ20" s="162"/>
      <c r="EMR20" s="165"/>
      <c r="EMS20" s="162"/>
      <c r="EMT20" s="165"/>
      <c r="EMU20" s="162"/>
      <c r="EMV20" s="165"/>
      <c r="EMW20" s="162"/>
      <c r="EMX20" s="165"/>
      <c r="EMY20" s="162"/>
      <c r="EMZ20" s="165"/>
      <c r="ENA20" s="162"/>
      <c r="ENB20" s="165"/>
      <c r="ENC20" s="162"/>
      <c r="END20" s="165"/>
      <c r="ENE20" s="162"/>
      <c r="ENF20" s="165"/>
      <c r="ENG20" s="162"/>
      <c r="ENH20" s="165"/>
      <c r="ENI20" s="162"/>
      <c r="ENJ20" s="165"/>
      <c r="ENK20" s="162"/>
      <c r="ENL20" s="165"/>
      <c r="ENM20" s="162"/>
      <c r="ENN20" s="165"/>
      <c r="ENO20" s="162"/>
      <c r="ENP20" s="165"/>
      <c r="ENQ20" s="162"/>
      <c r="ENR20" s="165"/>
      <c r="ENS20" s="162"/>
      <c r="ENT20" s="165"/>
      <c r="ENU20" s="162"/>
      <c r="ENV20" s="165"/>
      <c r="ENW20" s="162"/>
      <c r="ENX20" s="165"/>
      <c r="ENY20" s="162"/>
      <c r="ENZ20" s="165"/>
      <c r="EOA20" s="162"/>
      <c r="EOB20" s="165"/>
      <c r="EOC20" s="162"/>
      <c r="EOD20" s="165"/>
      <c r="EOE20" s="162"/>
      <c r="EOF20" s="165"/>
      <c r="EOG20" s="162"/>
      <c r="EOH20" s="165"/>
      <c r="EOI20" s="162"/>
      <c r="EOJ20" s="165"/>
      <c r="EOK20" s="162"/>
      <c r="EOL20" s="165"/>
      <c r="EOM20" s="162"/>
      <c r="EON20" s="165"/>
      <c r="EOO20" s="162"/>
      <c r="EOP20" s="165"/>
      <c r="EOQ20" s="162"/>
      <c r="EOR20" s="165"/>
      <c r="EOS20" s="162"/>
      <c r="EOT20" s="165"/>
      <c r="EOU20" s="162"/>
      <c r="EOV20" s="165"/>
      <c r="EOW20" s="162"/>
      <c r="EOX20" s="165"/>
      <c r="EOY20" s="162"/>
      <c r="EOZ20" s="165"/>
      <c r="EPA20" s="162"/>
      <c r="EPB20" s="165"/>
      <c r="EPC20" s="162"/>
      <c r="EPD20" s="165"/>
      <c r="EPE20" s="162"/>
      <c r="EPF20" s="165"/>
      <c r="EPG20" s="162"/>
      <c r="EPH20" s="165"/>
      <c r="EPI20" s="162"/>
      <c r="EPJ20" s="165"/>
      <c r="EPK20" s="162"/>
      <c r="EPL20" s="165"/>
      <c r="EPM20" s="162"/>
      <c r="EPN20" s="165"/>
      <c r="EPO20" s="162"/>
      <c r="EPP20" s="165"/>
      <c r="EPQ20" s="162"/>
      <c r="EPR20" s="165"/>
      <c r="EPS20" s="162"/>
      <c r="EPT20" s="165"/>
      <c r="EPU20" s="162"/>
      <c r="EPV20" s="165"/>
      <c r="EPW20" s="162"/>
      <c r="EPX20" s="165"/>
      <c r="EPY20" s="162"/>
      <c r="EPZ20" s="165"/>
      <c r="EQA20" s="162"/>
      <c r="EQB20" s="165"/>
      <c r="EQC20" s="162"/>
      <c r="EQD20" s="165"/>
      <c r="EQE20" s="162"/>
      <c r="EQF20" s="165"/>
      <c r="EQG20" s="162"/>
      <c r="EQH20" s="165"/>
      <c r="EQI20" s="162"/>
      <c r="EQJ20" s="165"/>
      <c r="EQK20" s="162"/>
      <c r="EQL20" s="165"/>
      <c r="EQM20" s="162"/>
      <c r="EQN20" s="165"/>
      <c r="EQO20" s="162"/>
      <c r="EQP20" s="165"/>
      <c r="EQQ20" s="162"/>
      <c r="EQR20" s="165"/>
      <c r="EQS20" s="162"/>
      <c r="EQT20" s="165"/>
      <c r="EQU20" s="162"/>
      <c r="EQV20" s="165"/>
      <c r="EQW20" s="162"/>
      <c r="EQX20" s="165"/>
      <c r="EQY20" s="162"/>
      <c r="EQZ20" s="165"/>
      <c r="ERA20" s="162"/>
      <c r="ERB20" s="165"/>
      <c r="ERC20" s="162"/>
      <c r="ERD20" s="165"/>
      <c r="ERE20" s="162"/>
      <c r="ERF20" s="165"/>
      <c r="ERG20" s="162"/>
      <c r="ERH20" s="165"/>
      <c r="ERI20" s="162"/>
      <c r="ERJ20" s="165"/>
      <c r="ERK20" s="162"/>
      <c r="ERL20" s="165"/>
      <c r="ERM20" s="162"/>
      <c r="ERN20" s="165"/>
      <c r="ERO20" s="162"/>
      <c r="ERP20" s="165"/>
      <c r="ERQ20" s="162"/>
      <c r="ERR20" s="165"/>
      <c r="ERS20" s="162"/>
      <c r="ERT20" s="165"/>
      <c r="ERU20" s="162"/>
      <c r="ERV20" s="165"/>
      <c r="ERW20" s="162"/>
      <c r="ERX20" s="165"/>
      <c r="ERY20" s="162"/>
      <c r="ERZ20" s="165"/>
      <c r="ESA20" s="162"/>
      <c r="ESB20" s="165"/>
      <c r="ESC20" s="162"/>
      <c r="ESD20" s="165"/>
      <c r="ESE20" s="162"/>
      <c r="ESF20" s="165"/>
      <c r="ESG20" s="162"/>
      <c r="ESH20" s="165"/>
      <c r="ESI20" s="162"/>
      <c r="ESJ20" s="165"/>
      <c r="ESK20" s="162"/>
      <c r="ESL20" s="165"/>
      <c r="ESM20" s="162"/>
      <c r="ESN20" s="165"/>
      <c r="ESO20" s="162"/>
      <c r="ESP20" s="165"/>
      <c r="ESQ20" s="162"/>
      <c r="ESR20" s="165"/>
      <c r="ESS20" s="162"/>
      <c r="EST20" s="165"/>
      <c r="ESU20" s="162"/>
      <c r="ESV20" s="165"/>
      <c r="ESW20" s="162"/>
      <c r="ESX20" s="165"/>
      <c r="ESY20" s="162"/>
      <c r="ESZ20" s="165"/>
      <c r="ETA20" s="162"/>
      <c r="ETB20" s="165"/>
      <c r="ETC20" s="162"/>
      <c r="ETD20" s="165"/>
      <c r="ETE20" s="162"/>
      <c r="ETF20" s="165"/>
      <c r="ETG20" s="162"/>
      <c r="ETH20" s="165"/>
      <c r="ETI20" s="162"/>
      <c r="ETJ20" s="165"/>
      <c r="ETK20" s="162"/>
      <c r="ETL20" s="165"/>
      <c r="ETM20" s="162"/>
      <c r="ETN20" s="165"/>
      <c r="ETO20" s="162"/>
      <c r="ETP20" s="165"/>
      <c r="ETQ20" s="162"/>
      <c r="ETR20" s="165"/>
      <c r="ETS20" s="162"/>
      <c r="ETT20" s="165"/>
      <c r="ETU20" s="162"/>
      <c r="ETV20" s="165"/>
      <c r="ETW20" s="162"/>
      <c r="ETX20" s="165"/>
      <c r="ETY20" s="162"/>
      <c r="ETZ20" s="165"/>
      <c r="EUA20" s="162"/>
      <c r="EUB20" s="165"/>
      <c r="EUC20" s="162"/>
      <c r="EUD20" s="165"/>
      <c r="EUE20" s="162"/>
      <c r="EUF20" s="165"/>
      <c r="EUG20" s="162"/>
      <c r="EUH20" s="165"/>
      <c r="EUI20" s="162"/>
      <c r="EUJ20" s="165"/>
      <c r="EUK20" s="162"/>
      <c r="EUL20" s="165"/>
      <c r="EUM20" s="162"/>
      <c r="EUN20" s="165"/>
      <c r="EUO20" s="162"/>
      <c r="EUP20" s="165"/>
      <c r="EUQ20" s="162"/>
      <c r="EUR20" s="165"/>
      <c r="EUS20" s="162"/>
      <c r="EUT20" s="165"/>
      <c r="EUU20" s="162"/>
      <c r="EUV20" s="165"/>
      <c r="EUW20" s="162"/>
      <c r="EUX20" s="165"/>
      <c r="EUY20" s="162"/>
      <c r="EUZ20" s="165"/>
      <c r="EVA20" s="162"/>
      <c r="EVB20" s="165"/>
      <c r="EVC20" s="162"/>
      <c r="EVD20" s="165"/>
      <c r="EVE20" s="162"/>
      <c r="EVF20" s="165"/>
      <c r="EVG20" s="162"/>
      <c r="EVH20" s="165"/>
      <c r="EVI20" s="162"/>
      <c r="EVJ20" s="165"/>
      <c r="EVK20" s="162"/>
      <c r="EVL20" s="165"/>
      <c r="EVM20" s="162"/>
      <c r="EVN20" s="165"/>
      <c r="EVO20" s="162"/>
      <c r="EVP20" s="165"/>
      <c r="EVQ20" s="162"/>
      <c r="EVR20" s="165"/>
      <c r="EVS20" s="162"/>
      <c r="EVT20" s="165"/>
      <c r="EVU20" s="162"/>
      <c r="EVV20" s="165"/>
      <c r="EVW20" s="162"/>
      <c r="EVX20" s="165"/>
      <c r="EVY20" s="162"/>
      <c r="EVZ20" s="165"/>
      <c r="EWA20" s="162"/>
      <c r="EWB20" s="165"/>
      <c r="EWC20" s="162"/>
      <c r="EWD20" s="165"/>
      <c r="EWE20" s="162"/>
      <c r="EWF20" s="165"/>
      <c r="EWG20" s="162"/>
      <c r="EWH20" s="165"/>
      <c r="EWI20" s="162"/>
      <c r="EWJ20" s="165"/>
      <c r="EWK20" s="162"/>
      <c r="EWL20" s="165"/>
      <c r="EWM20" s="162"/>
      <c r="EWN20" s="165"/>
      <c r="EWO20" s="162"/>
      <c r="EWP20" s="165"/>
      <c r="EWQ20" s="162"/>
      <c r="EWR20" s="165"/>
      <c r="EWS20" s="162"/>
      <c r="EWT20" s="165"/>
      <c r="EWU20" s="162"/>
      <c r="EWV20" s="165"/>
      <c r="EWW20" s="162"/>
      <c r="EWX20" s="165"/>
      <c r="EWY20" s="162"/>
      <c r="EWZ20" s="165"/>
      <c r="EXA20" s="162"/>
      <c r="EXB20" s="165"/>
      <c r="EXC20" s="162"/>
      <c r="EXD20" s="165"/>
      <c r="EXE20" s="162"/>
      <c r="EXF20" s="165"/>
      <c r="EXG20" s="162"/>
      <c r="EXH20" s="165"/>
      <c r="EXI20" s="162"/>
      <c r="EXJ20" s="165"/>
      <c r="EXK20" s="162"/>
      <c r="EXL20" s="165"/>
      <c r="EXM20" s="162"/>
      <c r="EXN20" s="165"/>
      <c r="EXO20" s="162"/>
      <c r="EXP20" s="165"/>
      <c r="EXQ20" s="162"/>
      <c r="EXR20" s="165"/>
      <c r="EXS20" s="162"/>
      <c r="EXT20" s="165"/>
      <c r="EXU20" s="162"/>
      <c r="EXV20" s="165"/>
      <c r="EXW20" s="162"/>
      <c r="EXX20" s="165"/>
      <c r="EXY20" s="162"/>
      <c r="EXZ20" s="165"/>
      <c r="EYA20" s="162"/>
      <c r="EYB20" s="165"/>
      <c r="EYC20" s="162"/>
      <c r="EYD20" s="165"/>
      <c r="EYE20" s="162"/>
      <c r="EYF20" s="165"/>
      <c r="EYG20" s="162"/>
      <c r="EYH20" s="165"/>
      <c r="EYI20" s="162"/>
      <c r="EYJ20" s="165"/>
      <c r="EYK20" s="162"/>
      <c r="EYL20" s="165"/>
      <c r="EYM20" s="162"/>
      <c r="EYN20" s="165"/>
      <c r="EYO20" s="162"/>
      <c r="EYP20" s="165"/>
      <c r="EYQ20" s="162"/>
      <c r="EYR20" s="165"/>
      <c r="EYS20" s="162"/>
      <c r="EYT20" s="165"/>
      <c r="EYU20" s="162"/>
      <c r="EYV20" s="165"/>
      <c r="EYW20" s="162"/>
      <c r="EYX20" s="165"/>
      <c r="EYY20" s="162"/>
      <c r="EYZ20" s="165"/>
      <c r="EZA20" s="162"/>
      <c r="EZB20" s="165"/>
      <c r="EZC20" s="162"/>
      <c r="EZD20" s="165"/>
      <c r="EZE20" s="162"/>
      <c r="EZF20" s="165"/>
      <c r="EZG20" s="162"/>
      <c r="EZH20" s="165"/>
      <c r="EZI20" s="162"/>
      <c r="EZJ20" s="165"/>
      <c r="EZK20" s="162"/>
      <c r="EZL20" s="165"/>
      <c r="EZM20" s="162"/>
      <c r="EZN20" s="165"/>
      <c r="EZO20" s="162"/>
      <c r="EZP20" s="165"/>
      <c r="EZQ20" s="162"/>
      <c r="EZR20" s="165"/>
      <c r="EZS20" s="162"/>
      <c r="EZT20" s="165"/>
      <c r="EZU20" s="162"/>
      <c r="EZV20" s="165"/>
      <c r="EZW20" s="162"/>
      <c r="EZX20" s="165"/>
      <c r="EZY20" s="162"/>
      <c r="EZZ20" s="165"/>
      <c r="FAA20" s="162"/>
      <c r="FAB20" s="165"/>
      <c r="FAC20" s="162"/>
      <c r="FAD20" s="165"/>
      <c r="FAE20" s="162"/>
      <c r="FAF20" s="165"/>
      <c r="FAG20" s="162"/>
      <c r="FAH20" s="165"/>
      <c r="FAI20" s="162"/>
      <c r="FAJ20" s="165"/>
      <c r="FAK20" s="162"/>
      <c r="FAL20" s="165"/>
      <c r="FAM20" s="162"/>
      <c r="FAN20" s="165"/>
      <c r="FAO20" s="162"/>
      <c r="FAP20" s="165"/>
      <c r="FAQ20" s="162"/>
      <c r="FAR20" s="165"/>
      <c r="FAS20" s="162"/>
      <c r="FAT20" s="165"/>
      <c r="FAU20" s="162"/>
      <c r="FAV20" s="165"/>
      <c r="FAW20" s="162"/>
      <c r="FAX20" s="165"/>
      <c r="FAY20" s="162"/>
      <c r="FAZ20" s="165"/>
      <c r="FBA20" s="162"/>
      <c r="FBB20" s="165"/>
      <c r="FBC20" s="162"/>
      <c r="FBD20" s="165"/>
      <c r="FBE20" s="162"/>
      <c r="FBF20" s="165"/>
      <c r="FBG20" s="162"/>
      <c r="FBH20" s="165"/>
      <c r="FBI20" s="162"/>
      <c r="FBJ20" s="165"/>
      <c r="FBK20" s="162"/>
      <c r="FBL20" s="165"/>
      <c r="FBM20" s="162"/>
      <c r="FBN20" s="165"/>
      <c r="FBO20" s="162"/>
      <c r="FBP20" s="165"/>
      <c r="FBQ20" s="162"/>
      <c r="FBR20" s="165"/>
      <c r="FBS20" s="162"/>
      <c r="FBT20" s="165"/>
      <c r="FBU20" s="162"/>
      <c r="FBV20" s="165"/>
      <c r="FBW20" s="162"/>
      <c r="FBX20" s="165"/>
      <c r="FBY20" s="162"/>
      <c r="FBZ20" s="165"/>
      <c r="FCA20" s="162"/>
      <c r="FCB20" s="165"/>
      <c r="FCC20" s="162"/>
      <c r="FCD20" s="165"/>
      <c r="FCE20" s="162"/>
      <c r="FCF20" s="165"/>
      <c r="FCG20" s="162"/>
      <c r="FCH20" s="165"/>
      <c r="FCI20" s="162"/>
      <c r="FCJ20" s="165"/>
      <c r="FCK20" s="162"/>
      <c r="FCL20" s="165"/>
      <c r="FCM20" s="162"/>
      <c r="FCN20" s="165"/>
      <c r="FCO20" s="162"/>
      <c r="FCP20" s="165"/>
      <c r="FCQ20" s="162"/>
      <c r="FCR20" s="165"/>
      <c r="FCS20" s="162"/>
      <c r="FCT20" s="165"/>
      <c r="FCU20" s="162"/>
      <c r="FCV20" s="165"/>
      <c r="FCW20" s="162"/>
      <c r="FCX20" s="165"/>
      <c r="FCY20" s="162"/>
      <c r="FCZ20" s="165"/>
      <c r="FDA20" s="162"/>
      <c r="FDB20" s="165"/>
      <c r="FDC20" s="162"/>
      <c r="FDD20" s="165"/>
      <c r="FDE20" s="162"/>
      <c r="FDF20" s="165"/>
      <c r="FDG20" s="162"/>
      <c r="FDH20" s="165"/>
      <c r="FDI20" s="162"/>
      <c r="FDJ20" s="165"/>
      <c r="FDK20" s="162"/>
      <c r="FDL20" s="165"/>
      <c r="FDM20" s="162"/>
      <c r="FDN20" s="165"/>
      <c r="FDO20" s="162"/>
      <c r="FDP20" s="165"/>
      <c r="FDQ20" s="162"/>
      <c r="FDR20" s="165"/>
      <c r="FDS20" s="162"/>
      <c r="FDT20" s="165"/>
      <c r="FDU20" s="162"/>
      <c r="FDV20" s="165"/>
      <c r="FDW20" s="162"/>
      <c r="FDX20" s="165"/>
      <c r="FDY20" s="162"/>
      <c r="FDZ20" s="165"/>
      <c r="FEA20" s="162"/>
      <c r="FEB20" s="165"/>
      <c r="FEC20" s="162"/>
      <c r="FED20" s="165"/>
      <c r="FEE20" s="162"/>
      <c r="FEF20" s="165"/>
      <c r="FEG20" s="162"/>
      <c r="FEH20" s="165"/>
      <c r="FEI20" s="162"/>
      <c r="FEJ20" s="165"/>
      <c r="FEK20" s="162"/>
      <c r="FEL20" s="165"/>
      <c r="FEM20" s="162"/>
      <c r="FEN20" s="165"/>
      <c r="FEO20" s="162"/>
      <c r="FEP20" s="165"/>
      <c r="FEQ20" s="162"/>
      <c r="FER20" s="165"/>
      <c r="FES20" s="162"/>
      <c r="FET20" s="165"/>
      <c r="FEU20" s="162"/>
      <c r="FEV20" s="165"/>
      <c r="FEW20" s="162"/>
      <c r="FEX20" s="165"/>
      <c r="FEY20" s="162"/>
      <c r="FEZ20" s="165"/>
      <c r="FFA20" s="162"/>
      <c r="FFB20" s="165"/>
      <c r="FFC20" s="162"/>
      <c r="FFD20" s="165"/>
      <c r="FFE20" s="162"/>
      <c r="FFF20" s="165"/>
      <c r="FFG20" s="162"/>
      <c r="FFH20" s="165"/>
      <c r="FFI20" s="162"/>
      <c r="FFJ20" s="165"/>
      <c r="FFK20" s="162"/>
      <c r="FFL20" s="165"/>
      <c r="FFM20" s="162"/>
      <c r="FFN20" s="165"/>
      <c r="FFO20" s="162"/>
      <c r="FFP20" s="165"/>
      <c r="FFQ20" s="162"/>
      <c r="FFR20" s="165"/>
      <c r="FFS20" s="162"/>
      <c r="FFT20" s="165"/>
      <c r="FFU20" s="162"/>
      <c r="FFV20" s="165"/>
      <c r="FFW20" s="162"/>
      <c r="FFX20" s="165"/>
      <c r="FFY20" s="162"/>
      <c r="FFZ20" s="165"/>
      <c r="FGA20" s="162"/>
      <c r="FGB20" s="165"/>
      <c r="FGC20" s="162"/>
      <c r="FGD20" s="165"/>
      <c r="FGE20" s="162"/>
      <c r="FGF20" s="165"/>
      <c r="FGG20" s="162"/>
      <c r="FGH20" s="165"/>
      <c r="FGI20" s="162"/>
      <c r="FGJ20" s="165"/>
      <c r="FGK20" s="162"/>
      <c r="FGL20" s="165"/>
      <c r="FGM20" s="162"/>
      <c r="FGN20" s="165"/>
      <c r="FGO20" s="162"/>
      <c r="FGP20" s="165"/>
      <c r="FGQ20" s="162"/>
      <c r="FGR20" s="165"/>
      <c r="FGS20" s="162"/>
      <c r="FGT20" s="165"/>
      <c r="FGU20" s="162"/>
      <c r="FGV20" s="165"/>
      <c r="FGW20" s="162"/>
      <c r="FGX20" s="165"/>
      <c r="FGY20" s="162"/>
      <c r="FGZ20" s="165"/>
      <c r="FHA20" s="162"/>
      <c r="FHB20" s="165"/>
      <c r="FHC20" s="162"/>
      <c r="FHD20" s="165"/>
      <c r="FHE20" s="162"/>
      <c r="FHF20" s="165"/>
      <c r="FHG20" s="162"/>
      <c r="FHH20" s="165"/>
      <c r="FHI20" s="162"/>
      <c r="FHJ20" s="165"/>
      <c r="FHK20" s="162"/>
      <c r="FHL20" s="165"/>
      <c r="FHM20" s="162"/>
      <c r="FHN20" s="165"/>
      <c r="FHO20" s="162"/>
      <c r="FHP20" s="165"/>
      <c r="FHQ20" s="162"/>
      <c r="FHR20" s="165"/>
      <c r="FHS20" s="162"/>
      <c r="FHT20" s="165"/>
      <c r="FHU20" s="162"/>
      <c r="FHV20" s="165"/>
      <c r="FHW20" s="162"/>
      <c r="FHX20" s="165"/>
      <c r="FHY20" s="162"/>
      <c r="FHZ20" s="165"/>
      <c r="FIA20" s="162"/>
      <c r="FIB20" s="165"/>
      <c r="FIC20" s="162"/>
      <c r="FID20" s="165"/>
      <c r="FIE20" s="162"/>
      <c r="FIF20" s="165"/>
      <c r="FIG20" s="162"/>
      <c r="FIH20" s="165"/>
      <c r="FII20" s="162"/>
      <c r="FIJ20" s="165"/>
      <c r="FIK20" s="162"/>
      <c r="FIL20" s="165"/>
      <c r="FIM20" s="162"/>
      <c r="FIN20" s="165"/>
      <c r="FIO20" s="162"/>
      <c r="FIP20" s="165"/>
      <c r="FIQ20" s="162"/>
      <c r="FIR20" s="165"/>
      <c r="FIS20" s="162"/>
      <c r="FIT20" s="165"/>
      <c r="FIU20" s="162"/>
      <c r="FIV20" s="165"/>
      <c r="FIW20" s="162"/>
      <c r="FIX20" s="165"/>
      <c r="FIY20" s="162"/>
      <c r="FIZ20" s="165"/>
      <c r="FJA20" s="162"/>
      <c r="FJB20" s="165"/>
      <c r="FJC20" s="162"/>
      <c r="FJD20" s="165"/>
      <c r="FJE20" s="162"/>
      <c r="FJF20" s="165"/>
      <c r="FJG20" s="162"/>
      <c r="FJH20" s="165"/>
      <c r="FJI20" s="162"/>
      <c r="FJJ20" s="165"/>
      <c r="FJK20" s="162"/>
      <c r="FJL20" s="165"/>
      <c r="FJM20" s="162"/>
      <c r="FJN20" s="165"/>
      <c r="FJO20" s="162"/>
      <c r="FJP20" s="165"/>
      <c r="FJQ20" s="162"/>
      <c r="FJR20" s="165"/>
      <c r="FJS20" s="162"/>
      <c r="FJT20" s="165"/>
      <c r="FJU20" s="162"/>
      <c r="FJV20" s="165"/>
      <c r="FJW20" s="162"/>
      <c r="FJX20" s="165"/>
      <c r="FJY20" s="162"/>
      <c r="FJZ20" s="165"/>
      <c r="FKA20" s="162"/>
      <c r="FKB20" s="165"/>
      <c r="FKC20" s="162"/>
      <c r="FKD20" s="165"/>
      <c r="FKE20" s="162"/>
      <c r="FKF20" s="165"/>
      <c r="FKG20" s="162"/>
      <c r="FKH20" s="165"/>
      <c r="FKI20" s="162"/>
      <c r="FKJ20" s="165"/>
      <c r="FKK20" s="162"/>
      <c r="FKL20" s="165"/>
      <c r="FKM20" s="162"/>
      <c r="FKN20" s="165"/>
      <c r="FKO20" s="162"/>
      <c r="FKP20" s="165"/>
      <c r="FKQ20" s="162"/>
      <c r="FKR20" s="165"/>
      <c r="FKS20" s="162"/>
      <c r="FKT20" s="165"/>
      <c r="FKU20" s="162"/>
      <c r="FKV20" s="165"/>
      <c r="FKW20" s="162"/>
      <c r="FKX20" s="165"/>
      <c r="FKY20" s="162"/>
      <c r="FKZ20" s="165"/>
      <c r="FLA20" s="162"/>
      <c r="FLB20" s="165"/>
      <c r="FLC20" s="162"/>
      <c r="FLD20" s="165"/>
      <c r="FLE20" s="162"/>
      <c r="FLF20" s="165"/>
      <c r="FLG20" s="162"/>
      <c r="FLH20" s="165"/>
      <c r="FLI20" s="162"/>
      <c r="FLJ20" s="165"/>
      <c r="FLK20" s="162"/>
      <c r="FLL20" s="165"/>
      <c r="FLM20" s="162"/>
      <c r="FLN20" s="165"/>
      <c r="FLO20" s="162"/>
      <c r="FLP20" s="165"/>
      <c r="FLQ20" s="162"/>
      <c r="FLR20" s="165"/>
      <c r="FLS20" s="162"/>
      <c r="FLT20" s="165"/>
      <c r="FLU20" s="162"/>
      <c r="FLV20" s="165"/>
      <c r="FLW20" s="162"/>
      <c r="FLX20" s="165"/>
      <c r="FLY20" s="162"/>
      <c r="FLZ20" s="165"/>
      <c r="FMA20" s="162"/>
      <c r="FMB20" s="165"/>
      <c r="FMC20" s="162"/>
      <c r="FMD20" s="165"/>
      <c r="FME20" s="162"/>
      <c r="FMF20" s="165"/>
      <c r="FMG20" s="162"/>
      <c r="FMH20" s="165"/>
      <c r="FMI20" s="162"/>
      <c r="FMJ20" s="165"/>
      <c r="FMK20" s="162"/>
      <c r="FML20" s="165"/>
      <c r="FMM20" s="162"/>
      <c r="FMN20" s="165"/>
      <c r="FMO20" s="162"/>
      <c r="FMP20" s="165"/>
      <c r="FMQ20" s="162"/>
      <c r="FMR20" s="165"/>
      <c r="FMS20" s="162"/>
      <c r="FMT20" s="165"/>
      <c r="FMU20" s="162"/>
      <c r="FMV20" s="165"/>
      <c r="FMW20" s="162"/>
      <c r="FMX20" s="165"/>
      <c r="FMY20" s="162"/>
      <c r="FMZ20" s="165"/>
      <c r="FNA20" s="162"/>
      <c r="FNB20" s="165"/>
      <c r="FNC20" s="162"/>
      <c r="FND20" s="165"/>
      <c r="FNE20" s="162"/>
      <c r="FNF20" s="165"/>
      <c r="FNG20" s="162"/>
      <c r="FNH20" s="165"/>
      <c r="FNI20" s="162"/>
      <c r="FNJ20" s="165"/>
      <c r="FNK20" s="162"/>
      <c r="FNL20" s="165"/>
      <c r="FNM20" s="162"/>
      <c r="FNN20" s="165"/>
      <c r="FNO20" s="162"/>
      <c r="FNP20" s="165"/>
      <c r="FNQ20" s="162"/>
      <c r="FNR20" s="165"/>
      <c r="FNS20" s="162"/>
      <c r="FNT20" s="165"/>
      <c r="FNU20" s="162"/>
      <c r="FNV20" s="165"/>
      <c r="FNW20" s="162"/>
      <c r="FNX20" s="165"/>
      <c r="FNY20" s="162"/>
      <c r="FNZ20" s="165"/>
      <c r="FOA20" s="162"/>
      <c r="FOB20" s="165"/>
      <c r="FOC20" s="162"/>
      <c r="FOD20" s="165"/>
      <c r="FOE20" s="162"/>
      <c r="FOF20" s="165"/>
      <c r="FOG20" s="162"/>
      <c r="FOH20" s="165"/>
      <c r="FOI20" s="162"/>
      <c r="FOJ20" s="165"/>
      <c r="FOK20" s="162"/>
      <c r="FOL20" s="165"/>
      <c r="FOM20" s="162"/>
      <c r="FON20" s="165"/>
      <c r="FOO20" s="162"/>
      <c r="FOP20" s="165"/>
      <c r="FOQ20" s="162"/>
      <c r="FOR20" s="165"/>
      <c r="FOS20" s="162"/>
      <c r="FOT20" s="165"/>
      <c r="FOU20" s="162"/>
      <c r="FOV20" s="165"/>
      <c r="FOW20" s="162"/>
      <c r="FOX20" s="165"/>
      <c r="FOY20" s="162"/>
      <c r="FOZ20" s="165"/>
      <c r="FPA20" s="162"/>
      <c r="FPB20" s="165"/>
      <c r="FPC20" s="162"/>
      <c r="FPD20" s="165"/>
      <c r="FPE20" s="162"/>
      <c r="FPF20" s="165"/>
      <c r="FPG20" s="162"/>
      <c r="FPH20" s="165"/>
      <c r="FPI20" s="162"/>
      <c r="FPJ20" s="165"/>
      <c r="FPK20" s="162"/>
      <c r="FPL20" s="165"/>
      <c r="FPM20" s="162"/>
      <c r="FPN20" s="165"/>
      <c r="FPO20" s="162"/>
      <c r="FPP20" s="165"/>
      <c r="FPQ20" s="162"/>
      <c r="FPR20" s="165"/>
      <c r="FPS20" s="162"/>
      <c r="FPT20" s="165"/>
      <c r="FPU20" s="162"/>
      <c r="FPV20" s="165"/>
      <c r="FPW20" s="162"/>
      <c r="FPX20" s="165"/>
      <c r="FPY20" s="162"/>
      <c r="FPZ20" s="165"/>
      <c r="FQA20" s="162"/>
      <c r="FQB20" s="165"/>
      <c r="FQC20" s="162"/>
      <c r="FQD20" s="165"/>
      <c r="FQE20" s="162"/>
      <c r="FQF20" s="165"/>
      <c r="FQG20" s="162"/>
      <c r="FQH20" s="165"/>
      <c r="FQI20" s="162"/>
      <c r="FQJ20" s="165"/>
      <c r="FQK20" s="162"/>
      <c r="FQL20" s="165"/>
      <c r="FQM20" s="162"/>
      <c r="FQN20" s="165"/>
      <c r="FQO20" s="162"/>
      <c r="FQP20" s="165"/>
      <c r="FQQ20" s="162"/>
      <c r="FQR20" s="165"/>
      <c r="FQS20" s="162"/>
      <c r="FQT20" s="165"/>
      <c r="FQU20" s="162"/>
      <c r="FQV20" s="165"/>
      <c r="FQW20" s="162"/>
      <c r="FQX20" s="165"/>
      <c r="FQY20" s="162"/>
      <c r="FQZ20" s="165"/>
      <c r="FRA20" s="162"/>
      <c r="FRB20" s="165"/>
      <c r="FRC20" s="162"/>
      <c r="FRD20" s="165"/>
      <c r="FRE20" s="162"/>
      <c r="FRF20" s="165"/>
      <c r="FRG20" s="162"/>
      <c r="FRH20" s="165"/>
      <c r="FRI20" s="162"/>
      <c r="FRJ20" s="165"/>
      <c r="FRK20" s="162"/>
      <c r="FRL20" s="165"/>
      <c r="FRM20" s="162"/>
      <c r="FRN20" s="165"/>
      <c r="FRO20" s="162"/>
      <c r="FRP20" s="165"/>
      <c r="FRQ20" s="162"/>
      <c r="FRR20" s="165"/>
      <c r="FRS20" s="162"/>
      <c r="FRT20" s="165"/>
      <c r="FRU20" s="162"/>
      <c r="FRV20" s="165"/>
      <c r="FRW20" s="162"/>
      <c r="FRX20" s="165"/>
      <c r="FRY20" s="162"/>
      <c r="FRZ20" s="165"/>
      <c r="FSA20" s="162"/>
      <c r="FSB20" s="165"/>
      <c r="FSC20" s="162"/>
      <c r="FSD20" s="165"/>
      <c r="FSE20" s="162"/>
      <c r="FSF20" s="165"/>
      <c r="FSG20" s="162"/>
      <c r="FSH20" s="165"/>
      <c r="FSI20" s="162"/>
      <c r="FSJ20" s="165"/>
      <c r="FSK20" s="162"/>
      <c r="FSL20" s="165"/>
      <c r="FSM20" s="162"/>
      <c r="FSN20" s="165"/>
      <c r="FSO20" s="162"/>
      <c r="FSP20" s="165"/>
      <c r="FSQ20" s="162"/>
      <c r="FSR20" s="165"/>
      <c r="FSS20" s="162"/>
      <c r="FST20" s="165"/>
      <c r="FSU20" s="162"/>
      <c r="FSV20" s="165"/>
      <c r="FSW20" s="162"/>
      <c r="FSX20" s="165"/>
      <c r="FSY20" s="162"/>
      <c r="FSZ20" s="165"/>
      <c r="FTA20" s="162"/>
      <c r="FTB20" s="165"/>
      <c r="FTC20" s="162"/>
      <c r="FTD20" s="165"/>
      <c r="FTE20" s="162"/>
      <c r="FTF20" s="165"/>
      <c r="FTG20" s="162"/>
      <c r="FTH20" s="165"/>
      <c r="FTI20" s="162"/>
      <c r="FTJ20" s="165"/>
      <c r="FTK20" s="162"/>
      <c r="FTL20" s="165"/>
      <c r="FTM20" s="162"/>
      <c r="FTN20" s="165"/>
      <c r="FTO20" s="162"/>
      <c r="FTP20" s="165"/>
      <c r="FTQ20" s="162"/>
      <c r="FTR20" s="165"/>
      <c r="FTS20" s="162"/>
      <c r="FTT20" s="165"/>
      <c r="FTU20" s="162"/>
      <c r="FTV20" s="165"/>
      <c r="FTW20" s="162"/>
      <c r="FTX20" s="165"/>
      <c r="FTY20" s="162"/>
      <c r="FTZ20" s="165"/>
      <c r="FUA20" s="162"/>
      <c r="FUB20" s="165"/>
      <c r="FUC20" s="162"/>
      <c r="FUD20" s="165"/>
      <c r="FUE20" s="162"/>
      <c r="FUF20" s="165"/>
      <c r="FUG20" s="162"/>
      <c r="FUH20" s="165"/>
      <c r="FUI20" s="162"/>
      <c r="FUJ20" s="165"/>
      <c r="FUK20" s="162"/>
      <c r="FUL20" s="165"/>
      <c r="FUM20" s="162"/>
      <c r="FUN20" s="165"/>
      <c r="FUO20" s="162"/>
      <c r="FUP20" s="165"/>
      <c r="FUQ20" s="162"/>
      <c r="FUR20" s="165"/>
      <c r="FUS20" s="162"/>
      <c r="FUT20" s="165"/>
      <c r="FUU20" s="162"/>
      <c r="FUV20" s="165"/>
      <c r="FUW20" s="162"/>
      <c r="FUX20" s="165"/>
      <c r="FUY20" s="162"/>
      <c r="FUZ20" s="165"/>
      <c r="FVA20" s="162"/>
      <c r="FVB20" s="165"/>
      <c r="FVC20" s="162"/>
      <c r="FVD20" s="165"/>
      <c r="FVE20" s="162"/>
      <c r="FVF20" s="165"/>
      <c r="FVG20" s="162"/>
      <c r="FVH20" s="165"/>
      <c r="FVI20" s="162"/>
      <c r="FVJ20" s="165"/>
      <c r="FVK20" s="162"/>
      <c r="FVL20" s="165"/>
      <c r="FVM20" s="162"/>
      <c r="FVN20" s="165"/>
      <c r="FVO20" s="162"/>
      <c r="FVP20" s="165"/>
      <c r="FVQ20" s="162"/>
      <c r="FVR20" s="165"/>
      <c r="FVS20" s="162"/>
      <c r="FVT20" s="165"/>
      <c r="FVU20" s="162"/>
      <c r="FVV20" s="165"/>
      <c r="FVW20" s="162"/>
      <c r="FVX20" s="165"/>
      <c r="FVY20" s="162"/>
      <c r="FVZ20" s="165"/>
      <c r="FWA20" s="162"/>
      <c r="FWB20" s="165"/>
      <c r="FWC20" s="162"/>
      <c r="FWD20" s="165"/>
      <c r="FWE20" s="162"/>
      <c r="FWF20" s="165"/>
      <c r="FWG20" s="162"/>
      <c r="FWH20" s="165"/>
      <c r="FWI20" s="162"/>
      <c r="FWJ20" s="165"/>
      <c r="FWK20" s="162"/>
      <c r="FWL20" s="165"/>
      <c r="FWM20" s="162"/>
      <c r="FWN20" s="165"/>
      <c r="FWO20" s="162"/>
      <c r="FWP20" s="165"/>
      <c r="FWQ20" s="162"/>
      <c r="FWR20" s="165"/>
      <c r="FWS20" s="162"/>
      <c r="FWT20" s="165"/>
      <c r="FWU20" s="162"/>
      <c r="FWV20" s="165"/>
      <c r="FWW20" s="162"/>
      <c r="FWX20" s="165"/>
      <c r="FWY20" s="162"/>
      <c r="FWZ20" s="165"/>
      <c r="FXA20" s="162"/>
      <c r="FXB20" s="165"/>
      <c r="FXC20" s="162"/>
      <c r="FXD20" s="165"/>
      <c r="FXE20" s="162"/>
      <c r="FXF20" s="165"/>
      <c r="FXG20" s="162"/>
      <c r="FXH20" s="165"/>
      <c r="FXI20" s="162"/>
      <c r="FXJ20" s="165"/>
      <c r="FXK20" s="162"/>
      <c r="FXL20" s="165"/>
      <c r="FXM20" s="162"/>
      <c r="FXN20" s="165"/>
      <c r="FXO20" s="162"/>
      <c r="FXP20" s="165"/>
      <c r="FXQ20" s="162"/>
      <c r="FXR20" s="165"/>
      <c r="FXS20" s="162"/>
      <c r="FXT20" s="165"/>
      <c r="FXU20" s="162"/>
      <c r="FXV20" s="165"/>
      <c r="FXW20" s="162"/>
      <c r="FXX20" s="165"/>
      <c r="FXY20" s="162"/>
      <c r="FXZ20" s="165"/>
      <c r="FYA20" s="162"/>
      <c r="FYB20" s="165"/>
      <c r="FYC20" s="162"/>
      <c r="FYD20" s="165"/>
      <c r="FYE20" s="162"/>
      <c r="FYF20" s="165"/>
      <c r="FYG20" s="162"/>
      <c r="FYH20" s="165"/>
      <c r="FYI20" s="162"/>
      <c r="FYJ20" s="165"/>
      <c r="FYK20" s="162"/>
      <c r="FYL20" s="165"/>
      <c r="FYM20" s="162"/>
      <c r="FYN20" s="165"/>
      <c r="FYO20" s="162"/>
      <c r="FYP20" s="165"/>
      <c r="FYQ20" s="162"/>
      <c r="FYR20" s="165"/>
      <c r="FYS20" s="162"/>
      <c r="FYT20" s="165"/>
      <c r="FYU20" s="162"/>
      <c r="FYV20" s="165"/>
      <c r="FYW20" s="162"/>
      <c r="FYX20" s="165"/>
      <c r="FYY20" s="162"/>
      <c r="FYZ20" s="165"/>
      <c r="FZA20" s="162"/>
      <c r="FZB20" s="165"/>
      <c r="FZC20" s="162"/>
      <c r="FZD20" s="165"/>
      <c r="FZE20" s="162"/>
      <c r="FZF20" s="165"/>
      <c r="FZG20" s="162"/>
      <c r="FZH20" s="165"/>
      <c r="FZI20" s="162"/>
      <c r="FZJ20" s="165"/>
      <c r="FZK20" s="162"/>
      <c r="FZL20" s="165"/>
      <c r="FZM20" s="162"/>
      <c r="FZN20" s="165"/>
      <c r="FZO20" s="162"/>
      <c r="FZP20" s="165"/>
      <c r="FZQ20" s="162"/>
      <c r="FZR20" s="165"/>
      <c r="FZS20" s="162"/>
      <c r="FZT20" s="165"/>
      <c r="FZU20" s="162"/>
      <c r="FZV20" s="165"/>
      <c r="FZW20" s="162"/>
      <c r="FZX20" s="165"/>
      <c r="FZY20" s="162"/>
      <c r="FZZ20" s="165"/>
      <c r="GAA20" s="162"/>
      <c r="GAB20" s="165"/>
      <c r="GAC20" s="162"/>
      <c r="GAD20" s="165"/>
      <c r="GAE20" s="162"/>
      <c r="GAF20" s="165"/>
      <c r="GAG20" s="162"/>
      <c r="GAH20" s="165"/>
      <c r="GAI20" s="162"/>
      <c r="GAJ20" s="165"/>
      <c r="GAK20" s="162"/>
      <c r="GAL20" s="165"/>
      <c r="GAM20" s="162"/>
      <c r="GAN20" s="165"/>
      <c r="GAO20" s="162"/>
      <c r="GAP20" s="165"/>
      <c r="GAQ20" s="162"/>
      <c r="GAR20" s="165"/>
      <c r="GAS20" s="162"/>
      <c r="GAT20" s="165"/>
      <c r="GAU20" s="162"/>
      <c r="GAV20" s="165"/>
      <c r="GAW20" s="162"/>
      <c r="GAX20" s="165"/>
      <c r="GAY20" s="162"/>
      <c r="GAZ20" s="165"/>
      <c r="GBA20" s="162"/>
      <c r="GBB20" s="165"/>
      <c r="GBC20" s="162"/>
      <c r="GBD20" s="165"/>
      <c r="GBE20" s="162"/>
      <c r="GBF20" s="165"/>
      <c r="GBG20" s="162"/>
      <c r="GBH20" s="165"/>
      <c r="GBI20" s="162"/>
      <c r="GBJ20" s="165"/>
      <c r="GBK20" s="162"/>
      <c r="GBL20" s="165"/>
      <c r="GBM20" s="162"/>
      <c r="GBN20" s="165"/>
      <c r="GBO20" s="162"/>
      <c r="GBP20" s="165"/>
      <c r="GBQ20" s="162"/>
      <c r="GBR20" s="165"/>
      <c r="GBS20" s="162"/>
      <c r="GBT20" s="165"/>
      <c r="GBU20" s="162"/>
      <c r="GBV20" s="165"/>
      <c r="GBW20" s="162"/>
      <c r="GBX20" s="165"/>
      <c r="GBY20" s="162"/>
      <c r="GBZ20" s="165"/>
      <c r="GCA20" s="162"/>
      <c r="GCB20" s="165"/>
      <c r="GCC20" s="162"/>
      <c r="GCD20" s="165"/>
      <c r="GCE20" s="162"/>
      <c r="GCF20" s="165"/>
      <c r="GCG20" s="162"/>
      <c r="GCH20" s="165"/>
      <c r="GCI20" s="162"/>
      <c r="GCJ20" s="165"/>
      <c r="GCK20" s="162"/>
      <c r="GCL20" s="165"/>
      <c r="GCM20" s="162"/>
      <c r="GCN20" s="165"/>
      <c r="GCO20" s="162"/>
      <c r="GCP20" s="165"/>
      <c r="GCQ20" s="162"/>
      <c r="GCR20" s="165"/>
      <c r="GCS20" s="162"/>
      <c r="GCT20" s="165"/>
      <c r="GCU20" s="162"/>
      <c r="GCV20" s="165"/>
      <c r="GCW20" s="162"/>
      <c r="GCX20" s="165"/>
      <c r="GCY20" s="162"/>
      <c r="GCZ20" s="165"/>
      <c r="GDA20" s="162"/>
      <c r="GDB20" s="165"/>
      <c r="GDC20" s="162"/>
      <c r="GDD20" s="165"/>
      <c r="GDE20" s="162"/>
      <c r="GDF20" s="165"/>
      <c r="GDG20" s="162"/>
      <c r="GDH20" s="165"/>
      <c r="GDI20" s="162"/>
      <c r="GDJ20" s="165"/>
      <c r="GDK20" s="162"/>
      <c r="GDL20" s="165"/>
      <c r="GDM20" s="162"/>
      <c r="GDN20" s="165"/>
      <c r="GDO20" s="162"/>
      <c r="GDP20" s="165"/>
      <c r="GDQ20" s="162"/>
      <c r="GDR20" s="165"/>
      <c r="GDS20" s="162"/>
      <c r="GDT20" s="165"/>
      <c r="GDU20" s="162"/>
      <c r="GDV20" s="165"/>
      <c r="GDW20" s="162"/>
      <c r="GDX20" s="165"/>
      <c r="GDY20" s="162"/>
      <c r="GDZ20" s="165"/>
      <c r="GEA20" s="162"/>
      <c r="GEB20" s="165"/>
      <c r="GEC20" s="162"/>
      <c r="GED20" s="165"/>
      <c r="GEE20" s="162"/>
      <c r="GEF20" s="165"/>
      <c r="GEG20" s="162"/>
      <c r="GEH20" s="165"/>
      <c r="GEI20" s="162"/>
      <c r="GEJ20" s="165"/>
      <c r="GEK20" s="162"/>
      <c r="GEL20" s="165"/>
      <c r="GEM20" s="162"/>
      <c r="GEN20" s="165"/>
      <c r="GEO20" s="162"/>
      <c r="GEP20" s="165"/>
      <c r="GEQ20" s="162"/>
      <c r="GER20" s="165"/>
      <c r="GES20" s="162"/>
      <c r="GET20" s="165"/>
      <c r="GEU20" s="162"/>
      <c r="GEV20" s="165"/>
      <c r="GEW20" s="162"/>
      <c r="GEX20" s="165"/>
      <c r="GEY20" s="162"/>
      <c r="GEZ20" s="165"/>
      <c r="GFA20" s="162"/>
      <c r="GFB20" s="165"/>
      <c r="GFC20" s="162"/>
      <c r="GFD20" s="165"/>
      <c r="GFE20" s="162"/>
      <c r="GFF20" s="165"/>
      <c r="GFG20" s="162"/>
      <c r="GFH20" s="165"/>
      <c r="GFI20" s="162"/>
      <c r="GFJ20" s="165"/>
      <c r="GFK20" s="162"/>
      <c r="GFL20" s="165"/>
      <c r="GFM20" s="162"/>
      <c r="GFN20" s="165"/>
      <c r="GFO20" s="162"/>
      <c r="GFP20" s="165"/>
      <c r="GFQ20" s="162"/>
      <c r="GFR20" s="165"/>
      <c r="GFS20" s="162"/>
      <c r="GFT20" s="165"/>
      <c r="GFU20" s="162"/>
      <c r="GFV20" s="165"/>
      <c r="GFW20" s="162"/>
      <c r="GFX20" s="165"/>
      <c r="GFY20" s="162"/>
      <c r="GFZ20" s="165"/>
      <c r="GGA20" s="162"/>
      <c r="GGB20" s="165"/>
      <c r="GGC20" s="162"/>
      <c r="GGD20" s="165"/>
      <c r="GGE20" s="162"/>
      <c r="GGF20" s="165"/>
      <c r="GGG20" s="162"/>
      <c r="GGH20" s="165"/>
      <c r="GGI20" s="162"/>
      <c r="GGJ20" s="165"/>
      <c r="GGK20" s="162"/>
      <c r="GGL20" s="165"/>
      <c r="GGM20" s="162"/>
      <c r="GGN20" s="165"/>
      <c r="GGO20" s="162"/>
      <c r="GGP20" s="165"/>
      <c r="GGQ20" s="162"/>
      <c r="GGR20" s="165"/>
      <c r="GGS20" s="162"/>
      <c r="GGT20" s="165"/>
      <c r="GGU20" s="162"/>
      <c r="GGV20" s="165"/>
      <c r="GGW20" s="162"/>
      <c r="GGX20" s="165"/>
      <c r="GGY20" s="162"/>
      <c r="GGZ20" s="165"/>
      <c r="GHA20" s="162"/>
      <c r="GHB20" s="165"/>
      <c r="GHC20" s="162"/>
      <c r="GHD20" s="165"/>
      <c r="GHE20" s="162"/>
      <c r="GHF20" s="165"/>
      <c r="GHG20" s="162"/>
      <c r="GHH20" s="165"/>
      <c r="GHI20" s="162"/>
      <c r="GHJ20" s="165"/>
      <c r="GHK20" s="162"/>
      <c r="GHL20" s="165"/>
      <c r="GHM20" s="162"/>
      <c r="GHN20" s="165"/>
      <c r="GHO20" s="162"/>
      <c r="GHP20" s="165"/>
      <c r="GHQ20" s="162"/>
      <c r="GHR20" s="165"/>
      <c r="GHS20" s="162"/>
      <c r="GHT20" s="165"/>
      <c r="GHU20" s="162"/>
      <c r="GHV20" s="165"/>
      <c r="GHW20" s="162"/>
      <c r="GHX20" s="165"/>
      <c r="GHY20" s="162"/>
      <c r="GHZ20" s="165"/>
      <c r="GIA20" s="162"/>
      <c r="GIB20" s="165"/>
      <c r="GIC20" s="162"/>
      <c r="GID20" s="165"/>
      <c r="GIE20" s="162"/>
      <c r="GIF20" s="165"/>
      <c r="GIG20" s="162"/>
      <c r="GIH20" s="165"/>
      <c r="GII20" s="162"/>
      <c r="GIJ20" s="165"/>
      <c r="GIK20" s="162"/>
      <c r="GIL20" s="165"/>
      <c r="GIM20" s="162"/>
      <c r="GIN20" s="165"/>
      <c r="GIO20" s="162"/>
      <c r="GIP20" s="165"/>
      <c r="GIQ20" s="162"/>
      <c r="GIR20" s="165"/>
      <c r="GIS20" s="162"/>
      <c r="GIT20" s="165"/>
      <c r="GIU20" s="162"/>
      <c r="GIV20" s="165"/>
      <c r="GIW20" s="162"/>
      <c r="GIX20" s="165"/>
      <c r="GIY20" s="162"/>
      <c r="GIZ20" s="165"/>
      <c r="GJA20" s="162"/>
      <c r="GJB20" s="165"/>
      <c r="GJC20" s="162"/>
      <c r="GJD20" s="165"/>
      <c r="GJE20" s="162"/>
      <c r="GJF20" s="165"/>
      <c r="GJG20" s="162"/>
      <c r="GJH20" s="165"/>
      <c r="GJI20" s="162"/>
      <c r="GJJ20" s="165"/>
      <c r="GJK20" s="162"/>
      <c r="GJL20" s="165"/>
      <c r="GJM20" s="162"/>
      <c r="GJN20" s="165"/>
      <c r="GJO20" s="162"/>
      <c r="GJP20" s="165"/>
      <c r="GJQ20" s="162"/>
      <c r="GJR20" s="165"/>
      <c r="GJS20" s="162"/>
      <c r="GJT20" s="165"/>
      <c r="GJU20" s="162"/>
      <c r="GJV20" s="165"/>
      <c r="GJW20" s="162"/>
      <c r="GJX20" s="165"/>
      <c r="GJY20" s="162"/>
      <c r="GJZ20" s="165"/>
      <c r="GKA20" s="162"/>
      <c r="GKB20" s="165"/>
      <c r="GKC20" s="162"/>
      <c r="GKD20" s="165"/>
      <c r="GKE20" s="162"/>
      <c r="GKF20" s="165"/>
      <c r="GKG20" s="162"/>
      <c r="GKH20" s="165"/>
      <c r="GKI20" s="162"/>
      <c r="GKJ20" s="165"/>
      <c r="GKK20" s="162"/>
      <c r="GKL20" s="165"/>
      <c r="GKM20" s="162"/>
      <c r="GKN20" s="165"/>
      <c r="GKO20" s="162"/>
      <c r="GKP20" s="165"/>
      <c r="GKQ20" s="162"/>
      <c r="GKR20" s="165"/>
      <c r="GKS20" s="162"/>
      <c r="GKT20" s="165"/>
      <c r="GKU20" s="162"/>
      <c r="GKV20" s="165"/>
      <c r="GKW20" s="162"/>
      <c r="GKX20" s="165"/>
      <c r="GKY20" s="162"/>
      <c r="GKZ20" s="165"/>
      <c r="GLA20" s="162"/>
      <c r="GLB20" s="165"/>
      <c r="GLC20" s="162"/>
      <c r="GLD20" s="165"/>
      <c r="GLE20" s="162"/>
      <c r="GLF20" s="165"/>
      <c r="GLG20" s="162"/>
      <c r="GLH20" s="165"/>
      <c r="GLI20" s="162"/>
      <c r="GLJ20" s="165"/>
      <c r="GLK20" s="162"/>
      <c r="GLL20" s="165"/>
      <c r="GLM20" s="162"/>
      <c r="GLN20" s="165"/>
      <c r="GLO20" s="162"/>
      <c r="GLP20" s="165"/>
      <c r="GLQ20" s="162"/>
      <c r="GLR20" s="165"/>
      <c r="GLS20" s="162"/>
      <c r="GLT20" s="165"/>
      <c r="GLU20" s="162"/>
      <c r="GLV20" s="165"/>
      <c r="GLW20" s="162"/>
      <c r="GLX20" s="165"/>
      <c r="GLY20" s="162"/>
      <c r="GLZ20" s="165"/>
      <c r="GMA20" s="162"/>
      <c r="GMB20" s="165"/>
      <c r="GMC20" s="162"/>
      <c r="GMD20" s="165"/>
      <c r="GME20" s="162"/>
      <c r="GMF20" s="165"/>
      <c r="GMG20" s="162"/>
      <c r="GMH20" s="165"/>
      <c r="GMI20" s="162"/>
      <c r="GMJ20" s="165"/>
      <c r="GMK20" s="162"/>
      <c r="GML20" s="165"/>
      <c r="GMM20" s="162"/>
      <c r="GMN20" s="165"/>
      <c r="GMO20" s="162"/>
      <c r="GMP20" s="165"/>
      <c r="GMQ20" s="162"/>
      <c r="GMR20" s="165"/>
      <c r="GMS20" s="162"/>
      <c r="GMT20" s="165"/>
      <c r="GMU20" s="162"/>
      <c r="GMV20" s="165"/>
      <c r="GMW20" s="162"/>
      <c r="GMX20" s="165"/>
      <c r="GMY20" s="162"/>
      <c r="GMZ20" s="165"/>
      <c r="GNA20" s="162"/>
      <c r="GNB20" s="165"/>
      <c r="GNC20" s="162"/>
      <c r="GND20" s="165"/>
      <c r="GNE20" s="162"/>
      <c r="GNF20" s="165"/>
      <c r="GNG20" s="162"/>
      <c r="GNH20" s="165"/>
      <c r="GNI20" s="162"/>
      <c r="GNJ20" s="165"/>
      <c r="GNK20" s="162"/>
      <c r="GNL20" s="165"/>
      <c r="GNM20" s="162"/>
      <c r="GNN20" s="165"/>
      <c r="GNO20" s="162"/>
      <c r="GNP20" s="165"/>
      <c r="GNQ20" s="162"/>
      <c r="GNR20" s="165"/>
      <c r="GNS20" s="162"/>
      <c r="GNT20" s="165"/>
      <c r="GNU20" s="162"/>
      <c r="GNV20" s="165"/>
      <c r="GNW20" s="162"/>
      <c r="GNX20" s="165"/>
      <c r="GNY20" s="162"/>
      <c r="GNZ20" s="165"/>
      <c r="GOA20" s="162"/>
      <c r="GOB20" s="165"/>
      <c r="GOC20" s="162"/>
      <c r="GOD20" s="165"/>
      <c r="GOE20" s="162"/>
      <c r="GOF20" s="165"/>
      <c r="GOG20" s="162"/>
      <c r="GOH20" s="165"/>
      <c r="GOI20" s="162"/>
      <c r="GOJ20" s="165"/>
      <c r="GOK20" s="162"/>
      <c r="GOL20" s="165"/>
      <c r="GOM20" s="162"/>
      <c r="GON20" s="165"/>
      <c r="GOO20" s="162"/>
      <c r="GOP20" s="165"/>
      <c r="GOQ20" s="162"/>
      <c r="GOR20" s="165"/>
      <c r="GOS20" s="162"/>
      <c r="GOT20" s="165"/>
      <c r="GOU20" s="162"/>
      <c r="GOV20" s="165"/>
      <c r="GOW20" s="162"/>
      <c r="GOX20" s="165"/>
      <c r="GOY20" s="162"/>
      <c r="GOZ20" s="165"/>
      <c r="GPA20" s="162"/>
      <c r="GPB20" s="165"/>
      <c r="GPC20" s="162"/>
      <c r="GPD20" s="165"/>
      <c r="GPE20" s="162"/>
      <c r="GPF20" s="165"/>
      <c r="GPG20" s="162"/>
      <c r="GPH20" s="165"/>
      <c r="GPI20" s="162"/>
      <c r="GPJ20" s="165"/>
      <c r="GPK20" s="162"/>
      <c r="GPL20" s="165"/>
      <c r="GPM20" s="162"/>
      <c r="GPN20" s="165"/>
      <c r="GPO20" s="162"/>
      <c r="GPP20" s="165"/>
      <c r="GPQ20" s="162"/>
      <c r="GPR20" s="165"/>
      <c r="GPS20" s="162"/>
      <c r="GPT20" s="165"/>
      <c r="GPU20" s="162"/>
      <c r="GPV20" s="165"/>
      <c r="GPW20" s="162"/>
      <c r="GPX20" s="165"/>
      <c r="GPY20" s="162"/>
      <c r="GPZ20" s="165"/>
      <c r="GQA20" s="162"/>
      <c r="GQB20" s="165"/>
      <c r="GQC20" s="162"/>
      <c r="GQD20" s="165"/>
      <c r="GQE20" s="162"/>
      <c r="GQF20" s="165"/>
      <c r="GQG20" s="162"/>
      <c r="GQH20" s="165"/>
      <c r="GQI20" s="162"/>
      <c r="GQJ20" s="165"/>
      <c r="GQK20" s="162"/>
      <c r="GQL20" s="165"/>
      <c r="GQM20" s="162"/>
      <c r="GQN20" s="165"/>
      <c r="GQO20" s="162"/>
      <c r="GQP20" s="165"/>
      <c r="GQQ20" s="162"/>
      <c r="GQR20" s="165"/>
      <c r="GQS20" s="162"/>
      <c r="GQT20" s="165"/>
      <c r="GQU20" s="162"/>
      <c r="GQV20" s="165"/>
      <c r="GQW20" s="162"/>
      <c r="GQX20" s="165"/>
      <c r="GQY20" s="162"/>
      <c r="GQZ20" s="165"/>
      <c r="GRA20" s="162"/>
      <c r="GRB20" s="165"/>
      <c r="GRC20" s="162"/>
      <c r="GRD20" s="165"/>
      <c r="GRE20" s="162"/>
      <c r="GRF20" s="165"/>
      <c r="GRG20" s="162"/>
      <c r="GRH20" s="165"/>
      <c r="GRI20" s="162"/>
      <c r="GRJ20" s="165"/>
      <c r="GRK20" s="162"/>
      <c r="GRL20" s="165"/>
      <c r="GRM20" s="162"/>
      <c r="GRN20" s="165"/>
      <c r="GRO20" s="162"/>
      <c r="GRP20" s="165"/>
      <c r="GRQ20" s="162"/>
      <c r="GRR20" s="165"/>
      <c r="GRS20" s="162"/>
      <c r="GRT20" s="165"/>
      <c r="GRU20" s="162"/>
      <c r="GRV20" s="165"/>
      <c r="GRW20" s="162"/>
      <c r="GRX20" s="165"/>
      <c r="GRY20" s="162"/>
      <c r="GRZ20" s="165"/>
      <c r="GSA20" s="162"/>
      <c r="GSB20" s="165"/>
      <c r="GSC20" s="162"/>
      <c r="GSD20" s="165"/>
      <c r="GSE20" s="162"/>
      <c r="GSF20" s="165"/>
      <c r="GSG20" s="162"/>
      <c r="GSH20" s="165"/>
      <c r="GSI20" s="162"/>
      <c r="GSJ20" s="165"/>
      <c r="GSK20" s="162"/>
      <c r="GSL20" s="165"/>
      <c r="GSM20" s="162"/>
      <c r="GSN20" s="165"/>
      <c r="GSO20" s="162"/>
      <c r="GSP20" s="165"/>
      <c r="GSQ20" s="162"/>
      <c r="GSR20" s="165"/>
      <c r="GSS20" s="162"/>
      <c r="GST20" s="165"/>
      <c r="GSU20" s="162"/>
      <c r="GSV20" s="165"/>
      <c r="GSW20" s="162"/>
      <c r="GSX20" s="165"/>
      <c r="GSY20" s="162"/>
      <c r="GSZ20" s="165"/>
      <c r="GTA20" s="162"/>
      <c r="GTB20" s="165"/>
      <c r="GTC20" s="162"/>
      <c r="GTD20" s="165"/>
      <c r="GTE20" s="162"/>
      <c r="GTF20" s="165"/>
      <c r="GTG20" s="162"/>
      <c r="GTH20" s="165"/>
      <c r="GTI20" s="162"/>
      <c r="GTJ20" s="165"/>
      <c r="GTK20" s="162"/>
      <c r="GTL20" s="165"/>
      <c r="GTM20" s="162"/>
      <c r="GTN20" s="165"/>
      <c r="GTO20" s="162"/>
      <c r="GTP20" s="165"/>
      <c r="GTQ20" s="162"/>
      <c r="GTR20" s="165"/>
      <c r="GTS20" s="162"/>
      <c r="GTT20" s="165"/>
      <c r="GTU20" s="162"/>
      <c r="GTV20" s="165"/>
      <c r="GTW20" s="162"/>
      <c r="GTX20" s="165"/>
      <c r="GTY20" s="162"/>
      <c r="GTZ20" s="165"/>
      <c r="GUA20" s="162"/>
      <c r="GUB20" s="165"/>
      <c r="GUC20" s="162"/>
      <c r="GUD20" s="165"/>
      <c r="GUE20" s="162"/>
      <c r="GUF20" s="165"/>
      <c r="GUG20" s="162"/>
      <c r="GUH20" s="165"/>
      <c r="GUI20" s="162"/>
      <c r="GUJ20" s="165"/>
      <c r="GUK20" s="162"/>
      <c r="GUL20" s="165"/>
      <c r="GUM20" s="162"/>
      <c r="GUN20" s="165"/>
      <c r="GUO20" s="162"/>
      <c r="GUP20" s="165"/>
      <c r="GUQ20" s="162"/>
      <c r="GUR20" s="165"/>
      <c r="GUS20" s="162"/>
      <c r="GUT20" s="165"/>
      <c r="GUU20" s="162"/>
      <c r="GUV20" s="165"/>
      <c r="GUW20" s="162"/>
      <c r="GUX20" s="165"/>
      <c r="GUY20" s="162"/>
      <c r="GUZ20" s="165"/>
      <c r="GVA20" s="162"/>
      <c r="GVB20" s="165"/>
      <c r="GVC20" s="162"/>
      <c r="GVD20" s="165"/>
      <c r="GVE20" s="162"/>
      <c r="GVF20" s="165"/>
      <c r="GVG20" s="162"/>
      <c r="GVH20" s="165"/>
      <c r="GVI20" s="162"/>
      <c r="GVJ20" s="165"/>
      <c r="GVK20" s="162"/>
      <c r="GVL20" s="165"/>
      <c r="GVM20" s="162"/>
      <c r="GVN20" s="165"/>
      <c r="GVO20" s="162"/>
      <c r="GVP20" s="165"/>
      <c r="GVQ20" s="162"/>
      <c r="GVR20" s="165"/>
      <c r="GVS20" s="162"/>
      <c r="GVT20" s="165"/>
      <c r="GVU20" s="162"/>
      <c r="GVV20" s="165"/>
      <c r="GVW20" s="162"/>
      <c r="GVX20" s="165"/>
      <c r="GVY20" s="162"/>
      <c r="GVZ20" s="165"/>
      <c r="GWA20" s="162"/>
      <c r="GWB20" s="165"/>
      <c r="GWC20" s="162"/>
      <c r="GWD20" s="165"/>
      <c r="GWE20" s="162"/>
      <c r="GWF20" s="165"/>
      <c r="GWG20" s="162"/>
      <c r="GWH20" s="165"/>
      <c r="GWI20" s="162"/>
      <c r="GWJ20" s="165"/>
      <c r="GWK20" s="162"/>
      <c r="GWL20" s="165"/>
      <c r="GWM20" s="162"/>
      <c r="GWN20" s="165"/>
      <c r="GWO20" s="162"/>
      <c r="GWP20" s="165"/>
      <c r="GWQ20" s="162"/>
      <c r="GWR20" s="165"/>
      <c r="GWS20" s="162"/>
      <c r="GWT20" s="165"/>
      <c r="GWU20" s="162"/>
      <c r="GWV20" s="165"/>
      <c r="GWW20" s="162"/>
      <c r="GWX20" s="165"/>
      <c r="GWY20" s="162"/>
      <c r="GWZ20" s="165"/>
      <c r="GXA20" s="162"/>
      <c r="GXB20" s="165"/>
      <c r="GXC20" s="162"/>
      <c r="GXD20" s="165"/>
      <c r="GXE20" s="162"/>
      <c r="GXF20" s="165"/>
      <c r="GXG20" s="162"/>
      <c r="GXH20" s="165"/>
      <c r="GXI20" s="162"/>
      <c r="GXJ20" s="165"/>
      <c r="GXK20" s="162"/>
      <c r="GXL20" s="165"/>
      <c r="GXM20" s="162"/>
      <c r="GXN20" s="165"/>
      <c r="GXO20" s="162"/>
      <c r="GXP20" s="165"/>
      <c r="GXQ20" s="162"/>
      <c r="GXR20" s="165"/>
      <c r="GXS20" s="162"/>
      <c r="GXT20" s="165"/>
      <c r="GXU20" s="162"/>
      <c r="GXV20" s="165"/>
      <c r="GXW20" s="162"/>
      <c r="GXX20" s="165"/>
      <c r="GXY20" s="162"/>
      <c r="GXZ20" s="165"/>
      <c r="GYA20" s="162"/>
      <c r="GYB20" s="165"/>
      <c r="GYC20" s="162"/>
      <c r="GYD20" s="165"/>
      <c r="GYE20" s="162"/>
      <c r="GYF20" s="165"/>
      <c r="GYG20" s="162"/>
      <c r="GYH20" s="165"/>
      <c r="GYI20" s="162"/>
      <c r="GYJ20" s="165"/>
      <c r="GYK20" s="162"/>
      <c r="GYL20" s="165"/>
      <c r="GYM20" s="162"/>
      <c r="GYN20" s="165"/>
      <c r="GYO20" s="162"/>
      <c r="GYP20" s="165"/>
      <c r="GYQ20" s="162"/>
      <c r="GYR20" s="165"/>
      <c r="GYS20" s="162"/>
      <c r="GYT20" s="165"/>
      <c r="GYU20" s="162"/>
      <c r="GYV20" s="165"/>
      <c r="GYW20" s="162"/>
      <c r="GYX20" s="165"/>
      <c r="GYY20" s="162"/>
      <c r="GYZ20" s="165"/>
      <c r="GZA20" s="162"/>
      <c r="GZB20" s="165"/>
      <c r="GZC20" s="162"/>
      <c r="GZD20" s="165"/>
      <c r="GZE20" s="162"/>
      <c r="GZF20" s="165"/>
      <c r="GZG20" s="162"/>
      <c r="GZH20" s="165"/>
      <c r="GZI20" s="162"/>
      <c r="GZJ20" s="165"/>
      <c r="GZK20" s="162"/>
      <c r="GZL20" s="165"/>
      <c r="GZM20" s="162"/>
      <c r="GZN20" s="165"/>
      <c r="GZO20" s="162"/>
      <c r="GZP20" s="165"/>
      <c r="GZQ20" s="162"/>
      <c r="GZR20" s="165"/>
      <c r="GZS20" s="162"/>
      <c r="GZT20" s="165"/>
      <c r="GZU20" s="162"/>
      <c r="GZV20" s="165"/>
      <c r="GZW20" s="162"/>
      <c r="GZX20" s="165"/>
      <c r="GZY20" s="162"/>
      <c r="GZZ20" s="165"/>
      <c r="HAA20" s="162"/>
      <c r="HAB20" s="165"/>
      <c r="HAC20" s="162"/>
      <c r="HAD20" s="165"/>
      <c r="HAE20" s="162"/>
      <c r="HAF20" s="165"/>
      <c r="HAG20" s="162"/>
      <c r="HAH20" s="165"/>
      <c r="HAI20" s="162"/>
      <c r="HAJ20" s="165"/>
      <c r="HAK20" s="162"/>
      <c r="HAL20" s="165"/>
      <c r="HAM20" s="162"/>
      <c r="HAN20" s="165"/>
      <c r="HAO20" s="162"/>
      <c r="HAP20" s="165"/>
      <c r="HAQ20" s="162"/>
      <c r="HAR20" s="165"/>
      <c r="HAS20" s="162"/>
      <c r="HAT20" s="165"/>
      <c r="HAU20" s="162"/>
      <c r="HAV20" s="165"/>
      <c r="HAW20" s="162"/>
      <c r="HAX20" s="165"/>
      <c r="HAY20" s="162"/>
      <c r="HAZ20" s="165"/>
      <c r="HBA20" s="162"/>
      <c r="HBB20" s="165"/>
      <c r="HBC20" s="162"/>
      <c r="HBD20" s="165"/>
      <c r="HBE20" s="162"/>
      <c r="HBF20" s="165"/>
      <c r="HBG20" s="162"/>
      <c r="HBH20" s="165"/>
      <c r="HBI20" s="162"/>
      <c r="HBJ20" s="165"/>
      <c r="HBK20" s="162"/>
      <c r="HBL20" s="165"/>
      <c r="HBM20" s="162"/>
      <c r="HBN20" s="165"/>
      <c r="HBO20" s="162"/>
      <c r="HBP20" s="165"/>
      <c r="HBQ20" s="162"/>
      <c r="HBR20" s="165"/>
      <c r="HBS20" s="162"/>
      <c r="HBT20" s="165"/>
      <c r="HBU20" s="162"/>
      <c r="HBV20" s="165"/>
      <c r="HBW20" s="162"/>
      <c r="HBX20" s="165"/>
      <c r="HBY20" s="162"/>
      <c r="HBZ20" s="165"/>
      <c r="HCA20" s="162"/>
      <c r="HCB20" s="165"/>
      <c r="HCC20" s="162"/>
      <c r="HCD20" s="165"/>
      <c r="HCE20" s="162"/>
      <c r="HCF20" s="165"/>
      <c r="HCG20" s="162"/>
      <c r="HCH20" s="165"/>
      <c r="HCI20" s="162"/>
      <c r="HCJ20" s="165"/>
      <c r="HCK20" s="162"/>
      <c r="HCL20" s="165"/>
      <c r="HCM20" s="162"/>
      <c r="HCN20" s="165"/>
      <c r="HCO20" s="162"/>
      <c r="HCP20" s="165"/>
      <c r="HCQ20" s="162"/>
      <c r="HCR20" s="165"/>
      <c r="HCS20" s="162"/>
      <c r="HCT20" s="165"/>
      <c r="HCU20" s="162"/>
      <c r="HCV20" s="165"/>
      <c r="HCW20" s="162"/>
      <c r="HCX20" s="165"/>
      <c r="HCY20" s="162"/>
      <c r="HCZ20" s="165"/>
      <c r="HDA20" s="162"/>
      <c r="HDB20" s="165"/>
      <c r="HDC20" s="162"/>
      <c r="HDD20" s="165"/>
      <c r="HDE20" s="162"/>
      <c r="HDF20" s="165"/>
      <c r="HDG20" s="162"/>
      <c r="HDH20" s="165"/>
      <c r="HDI20" s="162"/>
      <c r="HDJ20" s="165"/>
      <c r="HDK20" s="162"/>
      <c r="HDL20" s="165"/>
      <c r="HDM20" s="162"/>
      <c r="HDN20" s="165"/>
      <c r="HDO20" s="162"/>
      <c r="HDP20" s="165"/>
      <c r="HDQ20" s="162"/>
      <c r="HDR20" s="165"/>
      <c r="HDS20" s="162"/>
      <c r="HDT20" s="165"/>
      <c r="HDU20" s="162"/>
      <c r="HDV20" s="165"/>
      <c r="HDW20" s="162"/>
      <c r="HDX20" s="165"/>
      <c r="HDY20" s="162"/>
      <c r="HDZ20" s="165"/>
      <c r="HEA20" s="162"/>
      <c r="HEB20" s="165"/>
      <c r="HEC20" s="162"/>
      <c r="HED20" s="165"/>
      <c r="HEE20" s="162"/>
      <c r="HEF20" s="165"/>
      <c r="HEG20" s="162"/>
      <c r="HEH20" s="165"/>
      <c r="HEI20" s="162"/>
      <c r="HEJ20" s="165"/>
      <c r="HEK20" s="162"/>
      <c r="HEL20" s="165"/>
      <c r="HEM20" s="162"/>
      <c r="HEN20" s="165"/>
      <c r="HEO20" s="162"/>
      <c r="HEP20" s="165"/>
      <c r="HEQ20" s="162"/>
      <c r="HER20" s="165"/>
      <c r="HES20" s="162"/>
      <c r="HET20" s="165"/>
      <c r="HEU20" s="162"/>
      <c r="HEV20" s="165"/>
      <c r="HEW20" s="162"/>
      <c r="HEX20" s="165"/>
      <c r="HEY20" s="162"/>
      <c r="HEZ20" s="165"/>
      <c r="HFA20" s="162"/>
      <c r="HFB20" s="165"/>
      <c r="HFC20" s="162"/>
      <c r="HFD20" s="165"/>
      <c r="HFE20" s="162"/>
      <c r="HFF20" s="165"/>
      <c r="HFG20" s="162"/>
      <c r="HFH20" s="165"/>
      <c r="HFI20" s="162"/>
      <c r="HFJ20" s="165"/>
      <c r="HFK20" s="162"/>
      <c r="HFL20" s="165"/>
      <c r="HFM20" s="162"/>
      <c r="HFN20" s="165"/>
      <c r="HFO20" s="162"/>
      <c r="HFP20" s="165"/>
      <c r="HFQ20" s="162"/>
      <c r="HFR20" s="165"/>
      <c r="HFS20" s="162"/>
      <c r="HFT20" s="165"/>
      <c r="HFU20" s="162"/>
      <c r="HFV20" s="165"/>
      <c r="HFW20" s="162"/>
      <c r="HFX20" s="165"/>
      <c r="HFY20" s="162"/>
      <c r="HFZ20" s="165"/>
      <c r="HGA20" s="162"/>
      <c r="HGB20" s="165"/>
      <c r="HGC20" s="162"/>
      <c r="HGD20" s="165"/>
      <c r="HGE20" s="162"/>
      <c r="HGF20" s="165"/>
      <c r="HGG20" s="162"/>
      <c r="HGH20" s="165"/>
      <c r="HGI20" s="162"/>
      <c r="HGJ20" s="165"/>
      <c r="HGK20" s="162"/>
      <c r="HGL20" s="165"/>
      <c r="HGM20" s="162"/>
      <c r="HGN20" s="165"/>
      <c r="HGO20" s="162"/>
      <c r="HGP20" s="165"/>
      <c r="HGQ20" s="162"/>
      <c r="HGR20" s="165"/>
      <c r="HGS20" s="162"/>
      <c r="HGT20" s="165"/>
      <c r="HGU20" s="162"/>
      <c r="HGV20" s="165"/>
      <c r="HGW20" s="162"/>
      <c r="HGX20" s="165"/>
      <c r="HGY20" s="162"/>
      <c r="HGZ20" s="165"/>
      <c r="HHA20" s="162"/>
      <c r="HHB20" s="165"/>
      <c r="HHC20" s="162"/>
      <c r="HHD20" s="165"/>
      <c r="HHE20" s="162"/>
      <c r="HHF20" s="165"/>
      <c r="HHG20" s="162"/>
      <c r="HHH20" s="165"/>
      <c r="HHI20" s="162"/>
      <c r="HHJ20" s="165"/>
      <c r="HHK20" s="162"/>
      <c r="HHL20" s="165"/>
      <c r="HHM20" s="162"/>
      <c r="HHN20" s="165"/>
      <c r="HHO20" s="162"/>
      <c r="HHP20" s="165"/>
      <c r="HHQ20" s="162"/>
      <c r="HHR20" s="165"/>
      <c r="HHS20" s="162"/>
      <c r="HHT20" s="165"/>
      <c r="HHU20" s="162"/>
      <c r="HHV20" s="165"/>
      <c r="HHW20" s="162"/>
      <c r="HHX20" s="165"/>
      <c r="HHY20" s="162"/>
      <c r="HHZ20" s="165"/>
      <c r="HIA20" s="162"/>
      <c r="HIB20" s="165"/>
      <c r="HIC20" s="162"/>
      <c r="HID20" s="165"/>
      <c r="HIE20" s="162"/>
      <c r="HIF20" s="165"/>
      <c r="HIG20" s="162"/>
      <c r="HIH20" s="165"/>
      <c r="HII20" s="162"/>
      <c r="HIJ20" s="165"/>
      <c r="HIK20" s="162"/>
      <c r="HIL20" s="165"/>
      <c r="HIM20" s="162"/>
      <c r="HIN20" s="165"/>
      <c r="HIO20" s="162"/>
      <c r="HIP20" s="165"/>
      <c r="HIQ20" s="162"/>
      <c r="HIR20" s="165"/>
      <c r="HIS20" s="162"/>
      <c r="HIT20" s="165"/>
      <c r="HIU20" s="162"/>
      <c r="HIV20" s="165"/>
      <c r="HIW20" s="162"/>
      <c r="HIX20" s="165"/>
      <c r="HIY20" s="162"/>
      <c r="HIZ20" s="165"/>
      <c r="HJA20" s="162"/>
      <c r="HJB20" s="165"/>
      <c r="HJC20" s="162"/>
      <c r="HJD20" s="165"/>
      <c r="HJE20" s="162"/>
      <c r="HJF20" s="165"/>
      <c r="HJG20" s="162"/>
      <c r="HJH20" s="165"/>
      <c r="HJI20" s="162"/>
      <c r="HJJ20" s="165"/>
      <c r="HJK20" s="162"/>
      <c r="HJL20" s="165"/>
      <c r="HJM20" s="162"/>
      <c r="HJN20" s="165"/>
      <c r="HJO20" s="162"/>
      <c r="HJP20" s="165"/>
      <c r="HJQ20" s="162"/>
      <c r="HJR20" s="165"/>
      <c r="HJS20" s="162"/>
      <c r="HJT20" s="165"/>
      <c r="HJU20" s="162"/>
      <c r="HJV20" s="165"/>
      <c r="HJW20" s="162"/>
      <c r="HJX20" s="165"/>
      <c r="HJY20" s="162"/>
      <c r="HJZ20" s="165"/>
      <c r="HKA20" s="162"/>
      <c r="HKB20" s="165"/>
      <c r="HKC20" s="162"/>
      <c r="HKD20" s="165"/>
      <c r="HKE20" s="162"/>
      <c r="HKF20" s="165"/>
      <c r="HKG20" s="162"/>
      <c r="HKH20" s="165"/>
      <c r="HKI20" s="162"/>
      <c r="HKJ20" s="165"/>
      <c r="HKK20" s="162"/>
      <c r="HKL20" s="165"/>
      <c r="HKM20" s="162"/>
      <c r="HKN20" s="165"/>
      <c r="HKO20" s="162"/>
      <c r="HKP20" s="165"/>
      <c r="HKQ20" s="162"/>
      <c r="HKR20" s="165"/>
      <c r="HKS20" s="162"/>
      <c r="HKT20" s="165"/>
      <c r="HKU20" s="162"/>
      <c r="HKV20" s="165"/>
      <c r="HKW20" s="162"/>
      <c r="HKX20" s="165"/>
      <c r="HKY20" s="162"/>
      <c r="HKZ20" s="165"/>
      <c r="HLA20" s="162"/>
      <c r="HLB20" s="165"/>
      <c r="HLC20" s="162"/>
      <c r="HLD20" s="165"/>
      <c r="HLE20" s="162"/>
      <c r="HLF20" s="165"/>
      <c r="HLG20" s="162"/>
      <c r="HLH20" s="165"/>
      <c r="HLI20" s="162"/>
      <c r="HLJ20" s="165"/>
      <c r="HLK20" s="162"/>
      <c r="HLL20" s="165"/>
      <c r="HLM20" s="162"/>
      <c r="HLN20" s="165"/>
      <c r="HLO20" s="162"/>
      <c r="HLP20" s="165"/>
      <c r="HLQ20" s="162"/>
      <c r="HLR20" s="165"/>
      <c r="HLS20" s="162"/>
      <c r="HLT20" s="165"/>
      <c r="HLU20" s="162"/>
      <c r="HLV20" s="165"/>
      <c r="HLW20" s="162"/>
      <c r="HLX20" s="165"/>
      <c r="HLY20" s="162"/>
      <c r="HLZ20" s="165"/>
      <c r="HMA20" s="162"/>
      <c r="HMB20" s="165"/>
      <c r="HMC20" s="162"/>
      <c r="HMD20" s="165"/>
      <c r="HME20" s="162"/>
      <c r="HMF20" s="165"/>
      <c r="HMG20" s="162"/>
      <c r="HMH20" s="165"/>
      <c r="HMI20" s="162"/>
      <c r="HMJ20" s="165"/>
      <c r="HMK20" s="162"/>
      <c r="HML20" s="165"/>
      <c r="HMM20" s="162"/>
      <c r="HMN20" s="165"/>
      <c r="HMO20" s="162"/>
      <c r="HMP20" s="165"/>
      <c r="HMQ20" s="162"/>
      <c r="HMR20" s="165"/>
      <c r="HMS20" s="162"/>
      <c r="HMT20" s="165"/>
      <c r="HMU20" s="162"/>
      <c r="HMV20" s="165"/>
      <c r="HMW20" s="162"/>
      <c r="HMX20" s="165"/>
      <c r="HMY20" s="162"/>
      <c r="HMZ20" s="165"/>
      <c r="HNA20" s="162"/>
      <c r="HNB20" s="165"/>
      <c r="HNC20" s="162"/>
      <c r="HND20" s="165"/>
      <c r="HNE20" s="162"/>
      <c r="HNF20" s="165"/>
      <c r="HNG20" s="162"/>
      <c r="HNH20" s="165"/>
      <c r="HNI20" s="162"/>
      <c r="HNJ20" s="165"/>
      <c r="HNK20" s="162"/>
      <c r="HNL20" s="165"/>
      <c r="HNM20" s="162"/>
      <c r="HNN20" s="165"/>
      <c r="HNO20" s="162"/>
      <c r="HNP20" s="165"/>
      <c r="HNQ20" s="162"/>
      <c r="HNR20" s="165"/>
      <c r="HNS20" s="162"/>
      <c r="HNT20" s="165"/>
      <c r="HNU20" s="162"/>
      <c r="HNV20" s="165"/>
      <c r="HNW20" s="162"/>
      <c r="HNX20" s="165"/>
      <c r="HNY20" s="162"/>
      <c r="HNZ20" s="165"/>
      <c r="HOA20" s="162"/>
      <c r="HOB20" s="165"/>
      <c r="HOC20" s="162"/>
      <c r="HOD20" s="165"/>
      <c r="HOE20" s="162"/>
      <c r="HOF20" s="165"/>
      <c r="HOG20" s="162"/>
      <c r="HOH20" s="165"/>
      <c r="HOI20" s="162"/>
      <c r="HOJ20" s="165"/>
      <c r="HOK20" s="162"/>
      <c r="HOL20" s="165"/>
      <c r="HOM20" s="162"/>
      <c r="HON20" s="165"/>
      <c r="HOO20" s="162"/>
      <c r="HOP20" s="165"/>
      <c r="HOQ20" s="162"/>
      <c r="HOR20" s="165"/>
      <c r="HOS20" s="162"/>
      <c r="HOT20" s="165"/>
      <c r="HOU20" s="162"/>
      <c r="HOV20" s="165"/>
      <c r="HOW20" s="162"/>
      <c r="HOX20" s="165"/>
      <c r="HOY20" s="162"/>
      <c r="HOZ20" s="165"/>
      <c r="HPA20" s="162"/>
      <c r="HPB20" s="165"/>
      <c r="HPC20" s="162"/>
      <c r="HPD20" s="165"/>
      <c r="HPE20" s="162"/>
      <c r="HPF20" s="165"/>
      <c r="HPG20" s="162"/>
      <c r="HPH20" s="165"/>
      <c r="HPI20" s="162"/>
      <c r="HPJ20" s="165"/>
      <c r="HPK20" s="162"/>
      <c r="HPL20" s="165"/>
      <c r="HPM20" s="162"/>
      <c r="HPN20" s="165"/>
      <c r="HPO20" s="162"/>
      <c r="HPP20" s="165"/>
      <c r="HPQ20" s="162"/>
      <c r="HPR20" s="165"/>
      <c r="HPS20" s="162"/>
      <c r="HPT20" s="165"/>
      <c r="HPU20" s="162"/>
      <c r="HPV20" s="165"/>
      <c r="HPW20" s="162"/>
      <c r="HPX20" s="165"/>
      <c r="HPY20" s="162"/>
      <c r="HPZ20" s="165"/>
      <c r="HQA20" s="162"/>
      <c r="HQB20" s="165"/>
      <c r="HQC20" s="162"/>
      <c r="HQD20" s="165"/>
      <c r="HQE20" s="162"/>
      <c r="HQF20" s="165"/>
      <c r="HQG20" s="162"/>
      <c r="HQH20" s="165"/>
      <c r="HQI20" s="162"/>
      <c r="HQJ20" s="165"/>
      <c r="HQK20" s="162"/>
      <c r="HQL20" s="165"/>
      <c r="HQM20" s="162"/>
      <c r="HQN20" s="165"/>
      <c r="HQO20" s="162"/>
      <c r="HQP20" s="165"/>
      <c r="HQQ20" s="162"/>
      <c r="HQR20" s="165"/>
      <c r="HQS20" s="162"/>
      <c r="HQT20" s="165"/>
      <c r="HQU20" s="162"/>
      <c r="HQV20" s="165"/>
      <c r="HQW20" s="162"/>
      <c r="HQX20" s="165"/>
      <c r="HQY20" s="162"/>
      <c r="HQZ20" s="165"/>
      <c r="HRA20" s="162"/>
      <c r="HRB20" s="165"/>
      <c r="HRC20" s="162"/>
      <c r="HRD20" s="165"/>
      <c r="HRE20" s="162"/>
      <c r="HRF20" s="165"/>
      <c r="HRG20" s="162"/>
      <c r="HRH20" s="165"/>
      <c r="HRI20" s="162"/>
      <c r="HRJ20" s="165"/>
      <c r="HRK20" s="162"/>
      <c r="HRL20" s="165"/>
      <c r="HRM20" s="162"/>
      <c r="HRN20" s="165"/>
      <c r="HRO20" s="162"/>
      <c r="HRP20" s="165"/>
      <c r="HRQ20" s="162"/>
      <c r="HRR20" s="165"/>
      <c r="HRS20" s="162"/>
      <c r="HRT20" s="165"/>
      <c r="HRU20" s="162"/>
      <c r="HRV20" s="165"/>
      <c r="HRW20" s="162"/>
      <c r="HRX20" s="165"/>
      <c r="HRY20" s="162"/>
      <c r="HRZ20" s="165"/>
      <c r="HSA20" s="162"/>
      <c r="HSB20" s="165"/>
      <c r="HSC20" s="162"/>
      <c r="HSD20" s="165"/>
      <c r="HSE20" s="162"/>
      <c r="HSF20" s="165"/>
      <c r="HSG20" s="162"/>
      <c r="HSH20" s="165"/>
      <c r="HSI20" s="162"/>
      <c r="HSJ20" s="165"/>
      <c r="HSK20" s="162"/>
      <c r="HSL20" s="165"/>
      <c r="HSM20" s="162"/>
      <c r="HSN20" s="165"/>
      <c r="HSO20" s="162"/>
      <c r="HSP20" s="165"/>
      <c r="HSQ20" s="162"/>
      <c r="HSR20" s="165"/>
      <c r="HSS20" s="162"/>
      <c r="HST20" s="165"/>
      <c r="HSU20" s="162"/>
      <c r="HSV20" s="165"/>
      <c r="HSW20" s="162"/>
      <c r="HSX20" s="165"/>
      <c r="HSY20" s="162"/>
      <c r="HSZ20" s="165"/>
      <c r="HTA20" s="162"/>
      <c r="HTB20" s="165"/>
      <c r="HTC20" s="162"/>
      <c r="HTD20" s="165"/>
      <c r="HTE20" s="162"/>
      <c r="HTF20" s="165"/>
      <c r="HTG20" s="162"/>
      <c r="HTH20" s="165"/>
      <c r="HTI20" s="162"/>
      <c r="HTJ20" s="165"/>
      <c r="HTK20" s="162"/>
      <c r="HTL20" s="165"/>
      <c r="HTM20" s="162"/>
      <c r="HTN20" s="165"/>
      <c r="HTO20" s="162"/>
      <c r="HTP20" s="165"/>
      <c r="HTQ20" s="162"/>
      <c r="HTR20" s="165"/>
      <c r="HTS20" s="162"/>
      <c r="HTT20" s="165"/>
      <c r="HTU20" s="162"/>
      <c r="HTV20" s="165"/>
      <c r="HTW20" s="162"/>
      <c r="HTX20" s="165"/>
      <c r="HTY20" s="162"/>
      <c r="HTZ20" s="165"/>
      <c r="HUA20" s="162"/>
      <c r="HUB20" s="165"/>
      <c r="HUC20" s="162"/>
      <c r="HUD20" s="165"/>
      <c r="HUE20" s="162"/>
      <c r="HUF20" s="165"/>
      <c r="HUG20" s="162"/>
      <c r="HUH20" s="165"/>
      <c r="HUI20" s="162"/>
      <c r="HUJ20" s="165"/>
      <c r="HUK20" s="162"/>
      <c r="HUL20" s="165"/>
      <c r="HUM20" s="162"/>
      <c r="HUN20" s="165"/>
      <c r="HUO20" s="162"/>
      <c r="HUP20" s="165"/>
      <c r="HUQ20" s="162"/>
      <c r="HUR20" s="165"/>
      <c r="HUS20" s="162"/>
      <c r="HUT20" s="165"/>
      <c r="HUU20" s="162"/>
      <c r="HUV20" s="165"/>
      <c r="HUW20" s="162"/>
      <c r="HUX20" s="165"/>
      <c r="HUY20" s="162"/>
      <c r="HUZ20" s="165"/>
      <c r="HVA20" s="162"/>
      <c r="HVB20" s="165"/>
      <c r="HVC20" s="162"/>
      <c r="HVD20" s="165"/>
      <c r="HVE20" s="162"/>
      <c r="HVF20" s="165"/>
      <c r="HVG20" s="162"/>
      <c r="HVH20" s="165"/>
      <c r="HVI20" s="162"/>
      <c r="HVJ20" s="165"/>
      <c r="HVK20" s="162"/>
      <c r="HVL20" s="165"/>
      <c r="HVM20" s="162"/>
      <c r="HVN20" s="165"/>
      <c r="HVO20" s="162"/>
      <c r="HVP20" s="165"/>
      <c r="HVQ20" s="162"/>
      <c r="HVR20" s="165"/>
      <c r="HVS20" s="162"/>
      <c r="HVT20" s="165"/>
      <c r="HVU20" s="162"/>
      <c r="HVV20" s="165"/>
      <c r="HVW20" s="162"/>
      <c r="HVX20" s="165"/>
      <c r="HVY20" s="162"/>
      <c r="HVZ20" s="165"/>
      <c r="HWA20" s="162"/>
      <c r="HWB20" s="165"/>
      <c r="HWC20" s="162"/>
      <c r="HWD20" s="165"/>
      <c r="HWE20" s="162"/>
      <c r="HWF20" s="165"/>
      <c r="HWG20" s="162"/>
      <c r="HWH20" s="165"/>
      <c r="HWI20" s="162"/>
      <c r="HWJ20" s="165"/>
      <c r="HWK20" s="162"/>
      <c r="HWL20" s="165"/>
      <c r="HWM20" s="162"/>
      <c r="HWN20" s="165"/>
      <c r="HWO20" s="162"/>
      <c r="HWP20" s="165"/>
      <c r="HWQ20" s="162"/>
      <c r="HWR20" s="165"/>
      <c r="HWS20" s="162"/>
      <c r="HWT20" s="165"/>
      <c r="HWU20" s="162"/>
      <c r="HWV20" s="165"/>
      <c r="HWW20" s="162"/>
      <c r="HWX20" s="165"/>
      <c r="HWY20" s="162"/>
      <c r="HWZ20" s="165"/>
      <c r="HXA20" s="162"/>
      <c r="HXB20" s="165"/>
      <c r="HXC20" s="162"/>
      <c r="HXD20" s="165"/>
      <c r="HXE20" s="162"/>
      <c r="HXF20" s="165"/>
      <c r="HXG20" s="162"/>
      <c r="HXH20" s="165"/>
      <c r="HXI20" s="162"/>
      <c r="HXJ20" s="165"/>
      <c r="HXK20" s="162"/>
      <c r="HXL20" s="165"/>
      <c r="HXM20" s="162"/>
      <c r="HXN20" s="165"/>
      <c r="HXO20" s="162"/>
      <c r="HXP20" s="165"/>
      <c r="HXQ20" s="162"/>
      <c r="HXR20" s="165"/>
      <c r="HXS20" s="162"/>
      <c r="HXT20" s="165"/>
      <c r="HXU20" s="162"/>
      <c r="HXV20" s="165"/>
      <c r="HXW20" s="162"/>
      <c r="HXX20" s="165"/>
      <c r="HXY20" s="162"/>
      <c r="HXZ20" s="165"/>
      <c r="HYA20" s="162"/>
      <c r="HYB20" s="165"/>
      <c r="HYC20" s="162"/>
      <c r="HYD20" s="165"/>
      <c r="HYE20" s="162"/>
      <c r="HYF20" s="165"/>
      <c r="HYG20" s="162"/>
      <c r="HYH20" s="165"/>
      <c r="HYI20" s="162"/>
      <c r="HYJ20" s="165"/>
      <c r="HYK20" s="162"/>
      <c r="HYL20" s="165"/>
      <c r="HYM20" s="162"/>
      <c r="HYN20" s="165"/>
      <c r="HYO20" s="162"/>
      <c r="HYP20" s="165"/>
      <c r="HYQ20" s="162"/>
      <c r="HYR20" s="165"/>
      <c r="HYS20" s="162"/>
      <c r="HYT20" s="165"/>
      <c r="HYU20" s="162"/>
      <c r="HYV20" s="165"/>
      <c r="HYW20" s="162"/>
      <c r="HYX20" s="165"/>
      <c r="HYY20" s="162"/>
      <c r="HYZ20" s="165"/>
      <c r="HZA20" s="162"/>
      <c r="HZB20" s="165"/>
      <c r="HZC20" s="162"/>
      <c r="HZD20" s="165"/>
      <c r="HZE20" s="162"/>
      <c r="HZF20" s="165"/>
      <c r="HZG20" s="162"/>
      <c r="HZH20" s="165"/>
      <c r="HZI20" s="162"/>
      <c r="HZJ20" s="165"/>
      <c r="HZK20" s="162"/>
      <c r="HZL20" s="165"/>
      <c r="HZM20" s="162"/>
      <c r="HZN20" s="165"/>
      <c r="HZO20" s="162"/>
      <c r="HZP20" s="165"/>
      <c r="HZQ20" s="162"/>
      <c r="HZR20" s="165"/>
      <c r="HZS20" s="162"/>
      <c r="HZT20" s="165"/>
      <c r="HZU20" s="162"/>
      <c r="HZV20" s="165"/>
      <c r="HZW20" s="162"/>
      <c r="HZX20" s="165"/>
      <c r="HZY20" s="162"/>
      <c r="HZZ20" s="165"/>
      <c r="IAA20" s="162"/>
      <c r="IAB20" s="165"/>
      <c r="IAC20" s="162"/>
      <c r="IAD20" s="165"/>
      <c r="IAE20" s="162"/>
      <c r="IAF20" s="165"/>
      <c r="IAG20" s="162"/>
      <c r="IAH20" s="165"/>
      <c r="IAI20" s="162"/>
      <c r="IAJ20" s="165"/>
      <c r="IAK20" s="162"/>
      <c r="IAL20" s="165"/>
      <c r="IAM20" s="162"/>
      <c r="IAN20" s="165"/>
      <c r="IAO20" s="162"/>
      <c r="IAP20" s="165"/>
      <c r="IAQ20" s="162"/>
      <c r="IAR20" s="165"/>
      <c r="IAS20" s="162"/>
      <c r="IAT20" s="165"/>
      <c r="IAU20" s="162"/>
      <c r="IAV20" s="165"/>
      <c r="IAW20" s="162"/>
      <c r="IAX20" s="165"/>
      <c r="IAY20" s="162"/>
      <c r="IAZ20" s="165"/>
      <c r="IBA20" s="162"/>
      <c r="IBB20" s="165"/>
      <c r="IBC20" s="162"/>
      <c r="IBD20" s="165"/>
      <c r="IBE20" s="162"/>
      <c r="IBF20" s="165"/>
      <c r="IBG20" s="162"/>
      <c r="IBH20" s="165"/>
      <c r="IBI20" s="162"/>
      <c r="IBJ20" s="165"/>
      <c r="IBK20" s="162"/>
      <c r="IBL20" s="165"/>
      <c r="IBM20" s="162"/>
      <c r="IBN20" s="165"/>
      <c r="IBO20" s="162"/>
      <c r="IBP20" s="165"/>
      <c r="IBQ20" s="162"/>
      <c r="IBR20" s="165"/>
      <c r="IBS20" s="162"/>
      <c r="IBT20" s="165"/>
      <c r="IBU20" s="162"/>
      <c r="IBV20" s="165"/>
      <c r="IBW20" s="162"/>
      <c r="IBX20" s="165"/>
      <c r="IBY20" s="162"/>
      <c r="IBZ20" s="165"/>
      <c r="ICA20" s="162"/>
      <c r="ICB20" s="165"/>
      <c r="ICC20" s="162"/>
      <c r="ICD20" s="165"/>
      <c r="ICE20" s="162"/>
      <c r="ICF20" s="165"/>
      <c r="ICG20" s="162"/>
      <c r="ICH20" s="165"/>
      <c r="ICI20" s="162"/>
      <c r="ICJ20" s="165"/>
      <c r="ICK20" s="162"/>
      <c r="ICL20" s="165"/>
      <c r="ICM20" s="162"/>
      <c r="ICN20" s="165"/>
      <c r="ICO20" s="162"/>
      <c r="ICP20" s="165"/>
      <c r="ICQ20" s="162"/>
      <c r="ICR20" s="165"/>
      <c r="ICS20" s="162"/>
      <c r="ICT20" s="165"/>
      <c r="ICU20" s="162"/>
      <c r="ICV20" s="165"/>
      <c r="ICW20" s="162"/>
      <c r="ICX20" s="165"/>
      <c r="ICY20" s="162"/>
      <c r="ICZ20" s="165"/>
      <c r="IDA20" s="162"/>
      <c r="IDB20" s="165"/>
      <c r="IDC20" s="162"/>
      <c r="IDD20" s="165"/>
      <c r="IDE20" s="162"/>
      <c r="IDF20" s="165"/>
      <c r="IDG20" s="162"/>
      <c r="IDH20" s="165"/>
      <c r="IDI20" s="162"/>
      <c r="IDJ20" s="165"/>
      <c r="IDK20" s="162"/>
      <c r="IDL20" s="165"/>
      <c r="IDM20" s="162"/>
      <c r="IDN20" s="165"/>
      <c r="IDO20" s="162"/>
      <c r="IDP20" s="165"/>
      <c r="IDQ20" s="162"/>
      <c r="IDR20" s="165"/>
      <c r="IDS20" s="162"/>
      <c r="IDT20" s="165"/>
      <c r="IDU20" s="162"/>
      <c r="IDV20" s="165"/>
      <c r="IDW20" s="162"/>
      <c r="IDX20" s="165"/>
      <c r="IDY20" s="162"/>
      <c r="IDZ20" s="165"/>
      <c r="IEA20" s="162"/>
      <c r="IEB20" s="165"/>
      <c r="IEC20" s="162"/>
      <c r="IED20" s="165"/>
      <c r="IEE20" s="162"/>
      <c r="IEF20" s="165"/>
      <c r="IEG20" s="162"/>
      <c r="IEH20" s="165"/>
      <c r="IEI20" s="162"/>
      <c r="IEJ20" s="165"/>
      <c r="IEK20" s="162"/>
      <c r="IEL20" s="165"/>
      <c r="IEM20" s="162"/>
      <c r="IEN20" s="165"/>
      <c r="IEO20" s="162"/>
      <c r="IEP20" s="165"/>
      <c r="IEQ20" s="162"/>
      <c r="IER20" s="165"/>
      <c r="IES20" s="162"/>
      <c r="IET20" s="165"/>
      <c r="IEU20" s="162"/>
      <c r="IEV20" s="165"/>
      <c r="IEW20" s="162"/>
      <c r="IEX20" s="165"/>
      <c r="IEY20" s="162"/>
      <c r="IEZ20" s="165"/>
      <c r="IFA20" s="162"/>
      <c r="IFB20" s="165"/>
      <c r="IFC20" s="162"/>
      <c r="IFD20" s="165"/>
      <c r="IFE20" s="162"/>
      <c r="IFF20" s="165"/>
      <c r="IFG20" s="162"/>
      <c r="IFH20" s="165"/>
      <c r="IFI20" s="162"/>
      <c r="IFJ20" s="165"/>
      <c r="IFK20" s="162"/>
      <c r="IFL20" s="165"/>
      <c r="IFM20" s="162"/>
      <c r="IFN20" s="165"/>
      <c r="IFO20" s="162"/>
      <c r="IFP20" s="165"/>
      <c r="IFQ20" s="162"/>
      <c r="IFR20" s="165"/>
      <c r="IFS20" s="162"/>
      <c r="IFT20" s="165"/>
      <c r="IFU20" s="162"/>
      <c r="IFV20" s="165"/>
      <c r="IFW20" s="162"/>
      <c r="IFX20" s="165"/>
      <c r="IFY20" s="162"/>
      <c r="IFZ20" s="165"/>
      <c r="IGA20" s="162"/>
      <c r="IGB20" s="165"/>
      <c r="IGC20" s="162"/>
      <c r="IGD20" s="165"/>
      <c r="IGE20" s="162"/>
      <c r="IGF20" s="165"/>
      <c r="IGG20" s="162"/>
      <c r="IGH20" s="165"/>
      <c r="IGI20" s="162"/>
      <c r="IGJ20" s="165"/>
      <c r="IGK20" s="162"/>
      <c r="IGL20" s="165"/>
      <c r="IGM20" s="162"/>
      <c r="IGN20" s="165"/>
      <c r="IGO20" s="162"/>
      <c r="IGP20" s="165"/>
      <c r="IGQ20" s="162"/>
      <c r="IGR20" s="165"/>
      <c r="IGS20" s="162"/>
      <c r="IGT20" s="165"/>
      <c r="IGU20" s="162"/>
      <c r="IGV20" s="165"/>
      <c r="IGW20" s="162"/>
      <c r="IGX20" s="165"/>
      <c r="IGY20" s="162"/>
      <c r="IGZ20" s="165"/>
      <c r="IHA20" s="162"/>
      <c r="IHB20" s="165"/>
      <c r="IHC20" s="162"/>
      <c r="IHD20" s="165"/>
      <c r="IHE20" s="162"/>
      <c r="IHF20" s="165"/>
      <c r="IHG20" s="162"/>
      <c r="IHH20" s="165"/>
      <c r="IHI20" s="162"/>
      <c r="IHJ20" s="165"/>
      <c r="IHK20" s="162"/>
      <c r="IHL20" s="165"/>
      <c r="IHM20" s="162"/>
      <c r="IHN20" s="165"/>
      <c r="IHO20" s="162"/>
      <c r="IHP20" s="165"/>
      <c r="IHQ20" s="162"/>
      <c r="IHR20" s="165"/>
      <c r="IHS20" s="162"/>
      <c r="IHT20" s="165"/>
      <c r="IHU20" s="162"/>
      <c r="IHV20" s="165"/>
      <c r="IHW20" s="162"/>
      <c r="IHX20" s="165"/>
      <c r="IHY20" s="162"/>
      <c r="IHZ20" s="165"/>
      <c r="IIA20" s="162"/>
      <c r="IIB20" s="165"/>
      <c r="IIC20" s="162"/>
      <c r="IID20" s="165"/>
      <c r="IIE20" s="162"/>
      <c r="IIF20" s="165"/>
      <c r="IIG20" s="162"/>
      <c r="IIH20" s="165"/>
      <c r="III20" s="162"/>
      <c r="IIJ20" s="165"/>
      <c r="IIK20" s="162"/>
      <c r="IIL20" s="165"/>
      <c r="IIM20" s="162"/>
      <c r="IIN20" s="165"/>
      <c r="IIO20" s="162"/>
      <c r="IIP20" s="165"/>
      <c r="IIQ20" s="162"/>
      <c r="IIR20" s="165"/>
      <c r="IIS20" s="162"/>
      <c r="IIT20" s="165"/>
      <c r="IIU20" s="162"/>
      <c r="IIV20" s="165"/>
      <c r="IIW20" s="162"/>
      <c r="IIX20" s="165"/>
      <c r="IIY20" s="162"/>
      <c r="IIZ20" s="165"/>
      <c r="IJA20" s="162"/>
      <c r="IJB20" s="165"/>
      <c r="IJC20" s="162"/>
      <c r="IJD20" s="165"/>
      <c r="IJE20" s="162"/>
      <c r="IJF20" s="165"/>
      <c r="IJG20" s="162"/>
      <c r="IJH20" s="165"/>
      <c r="IJI20" s="162"/>
      <c r="IJJ20" s="165"/>
      <c r="IJK20" s="162"/>
      <c r="IJL20" s="165"/>
      <c r="IJM20" s="162"/>
      <c r="IJN20" s="165"/>
      <c r="IJO20" s="162"/>
      <c r="IJP20" s="165"/>
      <c r="IJQ20" s="162"/>
      <c r="IJR20" s="165"/>
      <c r="IJS20" s="162"/>
      <c r="IJT20" s="165"/>
      <c r="IJU20" s="162"/>
      <c r="IJV20" s="165"/>
      <c r="IJW20" s="162"/>
      <c r="IJX20" s="165"/>
      <c r="IJY20" s="162"/>
      <c r="IJZ20" s="165"/>
      <c r="IKA20" s="162"/>
      <c r="IKB20" s="165"/>
      <c r="IKC20" s="162"/>
      <c r="IKD20" s="165"/>
      <c r="IKE20" s="162"/>
      <c r="IKF20" s="165"/>
      <c r="IKG20" s="162"/>
      <c r="IKH20" s="165"/>
      <c r="IKI20" s="162"/>
      <c r="IKJ20" s="165"/>
      <c r="IKK20" s="162"/>
      <c r="IKL20" s="165"/>
      <c r="IKM20" s="162"/>
      <c r="IKN20" s="165"/>
      <c r="IKO20" s="162"/>
      <c r="IKP20" s="165"/>
      <c r="IKQ20" s="162"/>
      <c r="IKR20" s="165"/>
      <c r="IKS20" s="162"/>
      <c r="IKT20" s="165"/>
      <c r="IKU20" s="162"/>
      <c r="IKV20" s="165"/>
      <c r="IKW20" s="162"/>
      <c r="IKX20" s="165"/>
      <c r="IKY20" s="162"/>
      <c r="IKZ20" s="165"/>
      <c r="ILA20" s="162"/>
      <c r="ILB20" s="165"/>
      <c r="ILC20" s="162"/>
      <c r="ILD20" s="165"/>
      <c r="ILE20" s="162"/>
      <c r="ILF20" s="165"/>
      <c r="ILG20" s="162"/>
      <c r="ILH20" s="165"/>
      <c r="ILI20" s="162"/>
      <c r="ILJ20" s="165"/>
      <c r="ILK20" s="162"/>
      <c r="ILL20" s="165"/>
      <c r="ILM20" s="162"/>
      <c r="ILN20" s="165"/>
      <c r="ILO20" s="162"/>
      <c r="ILP20" s="165"/>
      <c r="ILQ20" s="162"/>
      <c r="ILR20" s="165"/>
      <c r="ILS20" s="162"/>
      <c r="ILT20" s="165"/>
      <c r="ILU20" s="162"/>
      <c r="ILV20" s="165"/>
      <c r="ILW20" s="162"/>
      <c r="ILX20" s="165"/>
      <c r="ILY20" s="162"/>
      <c r="ILZ20" s="165"/>
      <c r="IMA20" s="162"/>
      <c r="IMB20" s="165"/>
      <c r="IMC20" s="162"/>
      <c r="IMD20" s="165"/>
      <c r="IME20" s="162"/>
      <c r="IMF20" s="165"/>
      <c r="IMG20" s="162"/>
      <c r="IMH20" s="165"/>
      <c r="IMI20" s="162"/>
      <c r="IMJ20" s="165"/>
      <c r="IMK20" s="162"/>
      <c r="IML20" s="165"/>
      <c r="IMM20" s="162"/>
      <c r="IMN20" s="165"/>
      <c r="IMO20" s="162"/>
      <c r="IMP20" s="165"/>
      <c r="IMQ20" s="162"/>
      <c r="IMR20" s="165"/>
      <c r="IMS20" s="162"/>
      <c r="IMT20" s="165"/>
      <c r="IMU20" s="162"/>
      <c r="IMV20" s="165"/>
      <c r="IMW20" s="162"/>
      <c r="IMX20" s="165"/>
      <c r="IMY20" s="162"/>
      <c r="IMZ20" s="165"/>
      <c r="INA20" s="162"/>
      <c r="INB20" s="165"/>
      <c r="INC20" s="162"/>
      <c r="IND20" s="165"/>
      <c r="INE20" s="162"/>
      <c r="INF20" s="165"/>
      <c r="ING20" s="162"/>
      <c r="INH20" s="165"/>
      <c r="INI20" s="162"/>
      <c r="INJ20" s="165"/>
      <c r="INK20" s="162"/>
      <c r="INL20" s="165"/>
      <c r="INM20" s="162"/>
      <c r="INN20" s="165"/>
      <c r="INO20" s="162"/>
      <c r="INP20" s="165"/>
      <c r="INQ20" s="162"/>
      <c r="INR20" s="165"/>
      <c r="INS20" s="162"/>
      <c r="INT20" s="165"/>
      <c r="INU20" s="162"/>
      <c r="INV20" s="165"/>
      <c r="INW20" s="162"/>
      <c r="INX20" s="165"/>
      <c r="INY20" s="162"/>
      <c r="INZ20" s="165"/>
      <c r="IOA20" s="162"/>
      <c r="IOB20" s="165"/>
      <c r="IOC20" s="162"/>
      <c r="IOD20" s="165"/>
      <c r="IOE20" s="162"/>
      <c r="IOF20" s="165"/>
      <c r="IOG20" s="162"/>
      <c r="IOH20" s="165"/>
      <c r="IOI20" s="162"/>
      <c r="IOJ20" s="165"/>
      <c r="IOK20" s="162"/>
      <c r="IOL20" s="165"/>
      <c r="IOM20" s="162"/>
      <c r="ION20" s="165"/>
      <c r="IOO20" s="162"/>
      <c r="IOP20" s="165"/>
      <c r="IOQ20" s="162"/>
      <c r="IOR20" s="165"/>
      <c r="IOS20" s="162"/>
      <c r="IOT20" s="165"/>
      <c r="IOU20" s="162"/>
      <c r="IOV20" s="165"/>
      <c r="IOW20" s="162"/>
      <c r="IOX20" s="165"/>
      <c r="IOY20" s="162"/>
      <c r="IOZ20" s="165"/>
      <c r="IPA20" s="162"/>
      <c r="IPB20" s="165"/>
      <c r="IPC20" s="162"/>
      <c r="IPD20" s="165"/>
      <c r="IPE20" s="162"/>
      <c r="IPF20" s="165"/>
      <c r="IPG20" s="162"/>
      <c r="IPH20" s="165"/>
      <c r="IPI20" s="162"/>
      <c r="IPJ20" s="165"/>
      <c r="IPK20" s="162"/>
      <c r="IPL20" s="165"/>
      <c r="IPM20" s="162"/>
      <c r="IPN20" s="165"/>
      <c r="IPO20" s="162"/>
      <c r="IPP20" s="165"/>
      <c r="IPQ20" s="162"/>
      <c r="IPR20" s="165"/>
      <c r="IPS20" s="162"/>
      <c r="IPT20" s="165"/>
      <c r="IPU20" s="162"/>
      <c r="IPV20" s="165"/>
      <c r="IPW20" s="162"/>
      <c r="IPX20" s="165"/>
      <c r="IPY20" s="162"/>
      <c r="IPZ20" s="165"/>
      <c r="IQA20" s="162"/>
      <c r="IQB20" s="165"/>
      <c r="IQC20" s="162"/>
      <c r="IQD20" s="165"/>
      <c r="IQE20" s="162"/>
      <c r="IQF20" s="165"/>
      <c r="IQG20" s="162"/>
      <c r="IQH20" s="165"/>
      <c r="IQI20" s="162"/>
      <c r="IQJ20" s="165"/>
      <c r="IQK20" s="162"/>
      <c r="IQL20" s="165"/>
      <c r="IQM20" s="162"/>
      <c r="IQN20" s="165"/>
      <c r="IQO20" s="162"/>
      <c r="IQP20" s="165"/>
      <c r="IQQ20" s="162"/>
      <c r="IQR20" s="165"/>
      <c r="IQS20" s="162"/>
      <c r="IQT20" s="165"/>
      <c r="IQU20" s="162"/>
      <c r="IQV20" s="165"/>
      <c r="IQW20" s="162"/>
      <c r="IQX20" s="165"/>
      <c r="IQY20" s="162"/>
      <c r="IQZ20" s="165"/>
      <c r="IRA20" s="162"/>
      <c r="IRB20" s="165"/>
      <c r="IRC20" s="162"/>
      <c r="IRD20" s="165"/>
      <c r="IRE20" s="162"/>
      <c r="IRF20" s="165"/>
      <c r="IRG20" s="162"/>
      <c r="IRH20" s="165"/>
      <c r="IRI20" s="162"/>
      <c r="IRJ20" s="165"/>
      <c r="IRK20" s="162"/>
      <c r="IRL20" s="165"/>
      <c r="IRM20" s="162"/>
      <c r="IRN20" s="165"/>
      <c r="IRO20" s="162"/>
      <c r="IRP20" s="165"/>
      <c r="IRQ20" s="162"/>
      <c r="IRR20" s="165"/>
      <c r="IRS20" s="162"/>
      <c r="IRT20" s="165"/>
      <c r="IRU20" s="162"/>
      <c r="IRV20" s="165"/>
      <c r="IRW20" s="162"/>
      <c r="IRX20" s="165"/>
      <c r="IRY20" s="162"/>
      <c r="IRZ20" s="165"/>
      <c r="ISA20" s="162"/>
      <c r="ISB20" s="165"/>
      <c r="ISC20" s="162"/>
      <c r="ISD20" s="165"/>
      <c r="ISE20" s="162"/>
      <c r="ISF20" s="165"/>
      <c r="ISG20" s="162"/>
      <c r="ISH20" s="165"/>
      <c r="ISI20" s="162"/>
      <c r="ISJ20" s="165"/>
      <c r="ISK20" s="162"/>
      <c r="ISL20" s="165"/>
      <c r="ISM20" s="162"/>
      <c r="ISN20" s="165"/>
      <c r="ISO20" s="162"/>
      <c r="ISP20" s="165"/>
      <c r="ISQ20" s="162"/>
      <c r="ISR20" s="165"/>
      <c r="ISS20" s="162"/>
      <c r="IST20" s="165"/>
      <c r="ISU20" s="162"/>
      <c r="ISV20" s="165"/>
      <c r="ISW20" s="162"/>
      <c r="ISX20" s="165"/>
      <c r="ISY20" s="162"/>
      <c r="ISZ20" s="165"/>
      <c r="ITA20" s="162"/>
      <c r="ITB20" s="165"/>
      <c r="ITC20" s="162"/>
      <c r="ITD20" s="165"/>
      <c r="ITE20" s="162"/>
      <c r="ITF20" s="165"/>
      <c r="ITG20" s="162"/>
      <c r="ITH20" s="165"/>
      <c r="ITI20" s="162"/>
      <c r="ITJ20" s="165"/>
      <c r="ITK20" s="162"/>
      <c r="ITL20" s="165"/>
      <c r="ITM20" s="162"/>
      <c r="ITN20" s="165"/>
      <c r="ITO20" s="162"/>
      <c r="ITP20" s="165"/>
      <c r="ITQ20" s="162"/>
      <c r="ITR20" s="165"/>
      <c r="ITS20" s="162"/>
      <c r="ITT20" s="165"/>
      <c r="ITU20" s="162"/>
      <c r="ITV20" s="165"/>
      <c r="ITW20" s="162"/>
      <c r="ITX20" s="165"/>
      <c r="ITY20" s="162"/>
      <c r="ITZ20" s="165"/>
      <c r="IUA20" s="162"/>
      <c r="IUB20" s="165"/>
      <c r="IUC20" s="162"/>
      <c r="IUD20" s="165"/>
      <c r="IUE20" s="162"/>
      <c r="IUF20" s="165"/>
      <c r="IUG20" s="162"/>
      <c r="IUH20" s="165"/>
      <c r="IUI20" s="162"/>
      <c r="IUJ20" s="165"/>
      <c r="IUK20" s="162"/>
      <c r="IUL20" s="165"/>
      <c r="IUM20" s="162"/>
      <c r="IUN20" s="165"/>
      <c r="IUO20" s="162"/>
      <c r="IUP20" s="165"/>
      <c r="IUQ20" s="162"/>
      <c r="IUR20" s="165"/>
      <c r="IUS20" s="162"/>
      <c r="IUT20" s="165"/>
      <c r="IUU20" s="162"/>
      <c r="IUV20" s="165"/>
      <c r="IUW20" s="162"/>
      <c r="IUX20" s="165"/>
      <c r="IUY20" s="162"/>
      <c r="IUZ20" s="165"/>
      <c r="IVA20" s="162"/>
      <c r="IVB20" s="165"/>
      <c r="IVC20" s="162"/>
      <c r="IVD20" s="165"/>
      <c r="IVE20" s="162"/>
      <c r="IVF20" s="165"/>
      <c r="IVG20" s="162"/>
      <c r="IVH20" s="165"/>
      <c r="IVI20" s="162"/>
      <c r="IVJ20" s="165"/>
      <c r="IVK20" s="162"/>
      <c r="IVL20" s="165"/>
      <c r="IVM20" s="162"/>
      <c r="IVN20" s="165"/>
      <c r="IVO20" s="162"/>
      <c r="IVP20" s="165"/>
      <c r="IVQ20" s="162"/>
      <c r="IVR20" s="165"/>
      <c r="IVS20" s="162"/>
      <c r="IVT20" s="165"/>
      <c r="IVU20" s="162"/>
      <c r="IVV20" s="165"/>
      <c r="IVW20" s="162"/>
      <c r="IVX20" s="165"/>
      <c r="IVY20" s="162"/>
      <c r="IVZ20" s="165"/>
      <c r="IWA20" s="162"/>
      <c r="IWB20" s="165"/>
      <c r="IWC20" s="162"/>
      <c r="IWD20" s="165"/>
      <c r="IWE20" s="162"/>
      <c r="IWF20" s="165"/>
      <c r="IWG20" s="162"/>
      <c r="IWH20" s="165"/>
      <c r="IWI20" s="162"/>
      <c r="IWJ20" s="165"/>
      <c r="IWK20" s="162"/>
      <c r="IWL20" s="165"/>
      <c r="IWM20" s="162"/>
      <c r="IWN20" s="165"/>
      <c r="IWO20" s="162"/>
      <c r="IWP20" s="165"/>
      <c r="IWQ20" s="162"/>
      <c r="IWR20" s="165"/>
      <c r="IWS20" s="162"/>
      <c r="IWT20" s="165"/>
      <c r="IWU20" s="162"/>
      <c r="IWV20" s="165"/>
      <c r="IWW20" s="162"/>
      <c r="IWX20" s="165"/>
      <c r="IWY20" s="162"/>
      <c r="IWZ20" s="165"/>
      <c r="IXA20" s="162"/>
      <c r="IXB20" s="165"/>
      <c r="IXC20" s="162"/>
      <c r="IXD20" s="165"/>
      <c r="IXE20" s="162"/>
      <c r="IXF20" s="165"/>
      <c r="IXG20" s="162"/>
      <c r="IXH20" s="165"/>
      <c r="IXI20" s="162"/>
      <c r="IXJ20" s="165"/>
      <c r="IXK20" s="162"/>
      <c r="IXL20" s="165"/>
      <c r="IXM20" s="162"/>
      <c r="IXN20" s="165"/>
      <c r="IXO20" s="162"/>
      <c r="IXP20" s="165"/>
      <c r="IXQ20" s="162"/>
      <c r="IXR20" s="165"/>
      <c r="IXS20" s="162"/>
      <c r="IXT20" s="165"/>
      <c r="IXU20" s="162"/>
      <c r="IXV20" s="165"/>
      <c r="IXW20" s="162"/>
      <c r="IXX20" s="165"/>
      <c r="IXY20" s="162"/>
      <c r="IXZ20" s="165"/>
      <c r="IYA20" s="162"/>
      <c r="IYB20" s="165"/>
      <c r="IYC20" s="162"/>
      <c r="IYD20" s="165"/>
      <c r="IYE20" s="162"/>
      <c r="IYF20" s="165"/>
      <c r="IYG20" s="162"/>
      <c r="IYH20" s="165"/>
      <c r="IYI20" s="162"/>
      <c r="IYJ20" s="165"/>
      <c r="IYK20" s="162"/>
      <c r="IYL20" s="165"/>
      <c r="IYM20" s="162"/>
      <c r="IYN20" s="165"/>
      <c r="IYO20" s="162"/>
      <c r="IYP20" s="165"/>
      <c r="IYQ20" s="162"/>
      <c r="IYR20" s="165"/>
      <c r="IYS20" s="162"/>
      <c r="IYT20" s="165"/>
      <c r="IYU20" s="162"/>
      <c r="IYV20" s="165"/>
      <c r="IYW20" s="162"/>
      <c r="IYX20" s="165"/>
      <c r="IYY20" s="162"/>
      <c r="IYZ20" s="165"/>
      <c r="IZA20" s="162"/>
      <c r="IZB20" s="165"/>
      <c r="IZC20" s="162"/>
      <c r="IZD20" s="165"/>
      <c r="IZE20" s="162"/>
      <c r="IZF20" s="165"/>
      <c r="IZG20" s="162"/>
      <c r="IZH20" s="165"/>
      <c r="IZI20" s="162"/>
      <c r="IZJ20" s="165"/>
      <c r="IZK20" s="162"/>
      <c r="IZL20" s="165"/>
      <c r="IZM20" s="162"/>
      <c r="IZN20" s="165"/>
      <c r="IZO20" s="162"/>
      <c r="IZP20" s="165"/>
      <c r="IZQ20" s="162"/>
      <c r="IZR20" s="165"/>
      <c r="IZS20" s="162"/>
      <c r="IZT20" s="165"/>
      <c r="IZU20" s="162"/>
      <c r="IZV20" s="165"/>
      <c r="IZW20" s="162"/>
      <c r="IZX20" s="165"/>
      <c r="IZY20" s="162"/>
      <c r="IZZ20" s="165"/>
      <c r="JAA20" s="162"/>
      <c r="JAB20" s="165"/>
      <c r="JAC20" s="162"/>
      <c r="JAD20" s="165"/>
      <c r="JAE20" s="162"/>
      <c r="JAF20" s="165"/>
      <c r="JAG20" s="162"/>
      <c r="JAH20" s="165"/>
      <c r="JAI20" s="162"/>
      <c r="JAJ20" s="165"/>
      <c r="JAK20" s="162"/>
      <c r="JAL20" s="165"/>
      <c r="JAM20" s="162"/>
      <c r="JAN20" s="165"/>
      <c r="JAO20" s="162"/>
      <c r="JAP20" s="165"/>
      <c r="JAQ20" s="162"/>
      <c r="JAR20" s="165"/>
      <c r="JAS20" s="162"/>
      <c r="JAT20" s="165"/>
      <c r="JAU20" s="162"/>
      <c r="JAV20" s="165"/>
      <c r="JAW20" s="162"/>
      <c r="JAX20" s="165"/>
      <c r="JAY20" s="162"/>
      <c r="JAZ20" s="165"/>
      <c r="JBA20" s="162"/>
      <c r="JBB20" s="165"/>
      <c r="JBC20" s="162"/>
      <c r="JBD20" s="165"/>
      <c r="JBE20" s="162"/>
      <c r="JBF20" s="165"/>
      <c r="JBG20" s="162"/>
      <c r="JBH20" s="165"/>
      <c r="JBI20" s="162"/>
      <c r="JBJ20" s="165"/>
      <c r="JBK20" s="162"/>
      <c r="JBL20" s="165"/>
      <c r="JBM20" s="162"/>
      <c r="JBN20" s="165"/>
      <c r="JBO20" s="162"/>
      <c r="JBP20" s="165"/>
      <c r="JBQ20" s="162"/>
      <c r="JBR20" s="165"/>
      <c r="JBS20" s="162"/>
      <c r="JBT20" s="165"/>
      <c r="JBU20" s="162"/>
      <c r="JBV20" s="165"/>
      <c r="JBW20" s="162"/>
      <c r="JBX20" s="165"/>
      <c r="JBY20" s="162"/>
      <c r="JBZ20" s="165"/>
      <c r="JCA20" s="162"/>
      <c r="JCB20" s="165"/>
      <c r="JCC20" s="162"/>
      <c r="JCD20" s="165"/>
      <c r="JCE20" s="162"/>
      <c r="JCF20" s="165"/>
      <c r="JCG20" s="162"/>
      <c r="JCH20" s="165"/>
      <c r="JCI20" s="162"/>
      <c r="JCJ20" s="165"/>
      <c r="JCK20" s="162"/>
      <c r="JCL20" s="165"/>
      <c r="JCM20" s="162"/>
      <c r="JCN20" s="165"/>
      <c r="JCO20" s="162"/>
      <c r="JCP20" s="165"/>
      <c r="JCQ20" s="162"/>
      <c r="JCR20" s="165"/>
      <c r="JCS20" s="162"/>
      <c r="JCT20" s="165"/>
      <c r="JCU20" s="162"/>
      <c r="JCV20" s="165"/>
      <c r="JCW20" s="162"/>
      <c r="JCX20" s="165"/>
      <c r="JCY20" s="162"/>
      <c r="JCZ20" s="165"/>
      <c r="JDA20" s="162"/>
      <c r="JDB20" s="165"/>
      <c r="JDC20" s="162"/>
      <c r="JDD20" s="165"/>
      <c r="JDE20" s="162"/>
      <c r="JDF20" s="165"/>
      <c r="JDG20" s="162"/>
      <c r="JDH20" s="165"/>
      <c r="JDI20" s="162"/>
      <c r="JDJ20" s="165"/>
      <c r="JDK20" s="162"/>
      <c r="JDL20" s="165"/>
      <c r="JDM20" s="162"/>
      <c r="JDN20" s="165"/>
      <c r="JDO20" s="162"/>
      <c r="JDP20" s="165"/>
      <c r="JDQ20" s="162"/>
      <c r="JDR20" s="165"/>
      <c r="JDS20" s="162"/>
      <c r="JDT20" s="165"/>
      <c r="JDU20" s="162"/>
      <c r="JDV20" s="165"/>
      <c r="JDW20" s="162"/>
      <c r="JDX20" s="165"/>
      <c r="JDY20" s="162"/>
      <c r="JDZ20" s="165"/>
      <c r="JEA20" s="162"/>
      <c r="JEB20" s="165"/>
      <c r="JEC20" s="162"/>
      <c r="JED20" s="165"/>
      <c r="JEE20" s="162"/>
      <c r="JEF20" s="165"/>
      <c r="JEG20" s="162"/>
      <c r="JEH20" s="165"/>
      <c r="JEI20" s="162"/>
      <c r="JEJ20" s="165"/>
      <c r="JEK20" s="162"/>
      <c r="JEL20" s="165"/>
      <c r="JEM20" s="162"/>
      <c r="JEN20" s="165"/>
      <c r="JEO20" s="162"/>
      <c r="JEP20" s="165"/>
      <c r="JEQ20" s="162"/>
      <c r="JER20" s="165"/>
      <c r="JES20" s="162"/>
      <c r="JET20" s="165"/>
      <c r="JEU20" s="162"/>
      <c r="JEV20" s="165"/>
      <c r="JEW20" s="162"/>
      <c r="JEX20" s="165"/>
      <c r="JEY20" s="162"/>
      <c r="JEZ20" s="165"/>
      <c r="JFA20" s="162"/>
      <c r="JFB20" s="165"/>
      <c r="JFC20" s="162"/>
      <c r="JFD20" s="165"/>
      <c r="JFE20" s="162"/>
      <c r="JFF20" s="165"/>
      <c r="JFG20" s="162"/>
      <c r="JFH20" s="165"/>
      <c r="JFI20" s="162"/>
      <c r="JFJ20" s="165"/>
      <c r="JFK20" s="162"/>
      <c r="JFL20" s="165"/>
      <c r="JFM20" s="162"/>
      <c r="JFN20" s="165"/>
      <c r="JFO20" s="162"/>
      <c r="JFP20" s="165"/>
      <c r="JFQ20" s="162"/>
      <c r="JFR20" s="165"/>
      <c r="JFS20" s="162"/>
      <c r="JFT20" s="165"/>
      <c r="JFU20" s="162"/>
      <c r="JFV20" s="165"/>
      <c r="JFW20" s="162"/>
      <c r="JFX20" s="165"/>
      <c r="JFY20" s="162"/>
      <c r="JFZ20" s="165"/>
      <c r="JGA20" s="162"/>
      <c r="JGB20" s="165"/>
      <c r="JGC20" s="162"/>
      <c r="JGD20" s="165"/>
      <c r="JGE20" s="162"/>
      <c r="JGF20" s="165"/>
      <c r="JGG20" s="162"/>
      <c r="JGH20" s="165"/>
      <c r="JGI20" s="162"/>
      <c r="JGJ20" s="165"/>
      <c r="JGK20" s="162"/>
      <c r="JGL20" s="165"/>
      <c r="JGM20" s="162"/>
      <c r="JGN20" s="165"/>
      <c r="JGO20" s="162"/>
      <c r="JGP20" s="165"/>
      <c r="JGQ20" s="162"/>
      <c r="JGR20" s="165"/>
      <c r="JGS20" s="162"/>
      <c r="JGT20" s="165"/>
      <c r="JGU20" s="162"/>
      <c r="JGV20" s="165"/>
      <c r="JGW20" s="162"/>
      <c r="JGX20" s="165"/>
      <c r="JGY20" s="162"/>
      <c r="JGZ20" s="165"/>
      <c r="JHA20" s="162"/>
      <c r="JHB20" s="165"/>
      <c r="JHC20" s="162"/>
      <c r="JHD20" s="165"/>
      <c r="JHE20" s="162"/>
      <c r="JHF20" s="165"/>
      <c r="JHG20" s="162"/>
      <c r="JHH20" s="165"/>
      <c r="JHI20" s="162"/>
      <c r="JHJ20" s="165"/>
      <c r="JHK20" s="162"/>
      <c r="JHL20" s="165"/>
      <c r="JHM20" s="162"/>
      <c r="JHN20" s="165"/>
      <c r="JHO20" s="162"/>
      <c r="JHP20" s="165"/>
      <c r="JHQ20" s="162"/>
      <c r="JHR20" s="165"/>
      <c r="JHS20" s="162"/>
      <c r="JHT20" s="165"/>
      <c r="JHU20" s="162"/>
      <c r="JHV20" s="165"/>
      <c r="JHW20" s="162"/>
      <c r="JHX20" s="165"/>
      <c r="JHY20" s="162"/>
      <c r="JHZ20" s="165"/>
      <c r="JIA20" s="162"/>
      <c r="JIB20" s="165"/>
      <c r="JIC20" s="162"/>
      <c r="JID20" s="165"/>
      <c r="JIE20" s="162"/>
      <c r="JIF20" s="165"/>
      <c r="JIG20" s="162"/>
      <c r="JIH20" s="165"/>
      <c r="JII20" s="162"/>
      <c r="JIJ20" s="165"/>
      <c r="JIK20" s="162"/>
      <c r="JIL20" s="165"/>
      <c r="JIM20" s="162"/>
      <c r="JIN20" s="165"/>
      <c r="JIO20" s="162"/>
      <c r="JIP20" s="165"/>
      <c r="JIQ20" s="162"/>
      <c r="JIR20" s="165"/>
      <c r="JIS20" s="162"/>
      <c r="JIT20" s="165"/>
      <c r="JIU20" s="162"/>
      <c r="JIV20" s="165"/>
      <c r="JIW20" s="162"/>
      <c r="JIX20" s="165"/>
      <c r="JIY20" s="162"/>
      <c r="JIZ20" s="165"/>
      <c r="JJA20" s="162"/>
      <c r="JJB20" s="165"/>
      <c r="JJC20" s="162"/>
      <c r="JJD20" s="165"/>
      <c r="JJE20" s="162"/>
      <c r="JJF20" s="165"/>
      <c r="JJG20" s="162"/>
      <c r="JJH20" s="165"/>
      <c r="JJI20" s="162"/>
      <c r="JJJ20" s="165"/>
      <c r="JJK20" s="162"/>
      <c r="JJL20" s="165"/>
      <c r="JJM20" s="162"/>
      <c r="JJN20" s="165"/>
      <c r="JJO20" s="162"/>
      <c r="JJP20" s="165"/>
      <c r="JJQ20" s="162"/>
      <c r="JJR20" s="165"/>
      <c r="JJS20" s="162"/>
      <c r="JJT20" s="165"/>
      <c r="JJU20" s="162"/>
      <c r="JJV20" s="165"/>
      <c r="JJW20" s="162"/>
      <c r="JJX20" s="165"/>
      <c r="JJY20" s="162"/>
      <c r="JJZ20" s="165"/>
      <c r="JKA20" s="162"/>
      <c r="JKB20" s="165"/>
      <c r="JKC20" s="162"/>
      <c r="JKD20" s="165"/>
      <c r="JKE20" s="162"/>
      <c r="JKF20" s="165"/>
      <c r="JKG20" s="162"/>
      <c r="JKH20" s="165"/>
      <c r="JKI20" s="162"/>
      <c r="JKJ20" s="165"/>
      <c r="JKK20" s="162"/>
      <c r="JKL20" s="165"/>
      <c r="JKM20" s="162"/>
      <c r="JKN20" s="165"/>
      <c r="JKO20" s="162"/>
      <c r="JKP20" s="165"/>
      <c r="JKQ20" s="162"/>
      <c r="JKR20" s="165"/>
      <c r="JKS20" s="162"/>
      <c r="JKT20" s="165"/>
      <c r="JKU20" s="162"/>
      <c r="JKV20" s="165"/>
      <c r="JKW20" s="162"/>
      <c r="JKX20" s="165"/>
      <c r="JKY20" s="162"/>
      <c r="JKZ20" s="165"/>
      <c r="JLA20" s="162"/>
      <c r="JLB20" s="165"/>
      <c r="JLC20" s="162"/>
      <c r="JLD20" s="165"/>
      <c r="JLE20" s="162"/>
      <c r="JLF20" s="165"/>
      <c r="JLG20" s="162"/>
      <c r="JLH20" s="165"/>
      <c r="JLI20" s="162"/>
      <c r="JLJ20" s="165"/>
      <c r="JLK20" s="162"/>
      <c r="JLL20" s="165"/>
      <c r="JLM20" s="162"/>
      <c r="JLN20" s="165"/>
      <c r="JLO20" s="162"/>
      <c r="JLP20" s="165"/>
      <c r="JLQ20" s="162"/>
      <c r="JLR20" s="165"/>
      <c r="JLS20" s="162"/>
      <c r="JLT20" s="165"/>
      <c r="JLU20" s="162"/>
      <c r="JLV20" s="165"/>
      <c r="JLW20" s="162"/>
      <c r="JLX20" s="165"/>
      <c r="JLY20" s="162"/>
      <c r="JLZ20" s="165"/>
      <c r="JMA20" s="162"/>
      <c r="JMB20" s="165"/>
      <c r="JMC20" s="162"/>
      <c r="JMD20" s="165"/>
      <c r="JME20" s="162"/>
      <c r="JMF20" s="165"/>
      <c r="JMG20" s="162"/>
      <c r="JMH20" s="165"/>
      <c r="JMI20" s="162"/>
      <c r="JMJ20" s="165"/>
      <c r="JMK20" s="162"/>
      <c r="JML20" s="165"/>
      <c r="JMM20" s="162"/>
      <c r="JMN20" s="165"/>
      <c r="JMO20" s="162"/>
      <c r="JMP20" s="165"/>
      <c r="JMQ20" s="162"/>
      <c r="JMR20" s="165"/>
      <c r="JMS20" s="162"/>
      <c r="JMT20" s="165"/>
      <c r="JMU20" s="162"/>
      <c r="JMV20" s="165"/>
      <c r="JMW20" s="162"/>
      <c r="JMX20" s="165"/>
      <c r="JMY20" s="162"/>
      <c r="JMZ20" s="165"/>
      <c r="JNA20" s="162"/>
      <c r="JNB20" s="165"/>
      <c r="JNC20" s="162"/>
      <c r="JND20" s="165"/>
      <c r="JNE20" s="162"/>
      <c r="JNF20" s="165"/>
      <c r="JNG20" s="162"/>
      <c r="JNH20" s="165"/>
      <c r="JNI20" s="162"/>
      <c r="JNJ20" s="165"/>
      <c r="JNK20" s="162"/>
      <c r="JNL20" s="165"/>
      <c r="JNM20" s="162"/>
      <c r="JNN20" s="165"/>
      <c r="JNO20" s="162"/>
      <c r="JNP20" s="165"/>
      <c r="JNQ20" s="162"/>
      <c r="JNR20" s="165"/>
      <c r="JNS20" s="162"/>
      <c r="JNT20" s="165"/>
      <c r="JNU20" s="162"/>
      <c r="JNV20" s="165"/>
      <c r="JNW20" s="162"/>
      <c r="JNX20" s="165"/>
      <c r="JNY20" s="162"/>
      <c r="JNZ20" s="165"/>
      <c r="JOA20" s="162"/>
      <c r="JOB20" s="165"/>
      <c r="JOC20" s="162"/>
      <c r="JOD20" s="165"/>
      <c r="JOE20" s="162"/>
      <c r="JOF20" s="165"/>
      <c r="JOG20" s="162"/>
      <c r="JOH20" s="165"/>
      <c r="JOI20" s="162"/>
      <c r="JOJ20" s="165"/>
      <c r="JOK20" s="162"/>
      <c r="JOL20" s="165"/>
      <c r="JOM20" s="162"/>
      <c r="JON20" s="165"/>
      <c r="JOO20" s="162"/>
      <c r="JOP20" s="165"/>
      <c r="JOQ20" s="162"/>
      <c r="JOR20" s="165"/>
      <c r="JOS20" s="162"/>
      <c r="JOT20" s="165"/>
      <c r="JOU20" s="162"/>
      <c r="JOV20" s="165"/>
      <c r="JOW20" s="162"/>
      <c r="JOX20" s="165"/>
      <c r="JOY20" s="162"/>
      <c r="JOZ20" s="165"/>
      <c r="JPA20" s="162"/>
      <c r="JPB20" s="165"/>
      <c r="JPC20" s="162"/>
      <c r="JPD20" s="165"/>
      <c r="JPE20" s="162"/>
      <c r="JPF20" s="165"/>
      <c r="JPG20" s="162"/>
      <c r="JPH20" s="165"/>
      <c r="JPI20" s="162"/>
      <c r="JPJ20" s="165"/>
      <c r="JPK20" s="162"/>
      <c r="JPL20" s="165"/>
      <c r="JPM20" s="162"/>
      <c r="JPN20" s="165"/>
      <c r="JPO20" s="162"/>
      <c r="JPP20" s="165"/>
      <c r="JPQ20" s="162"/>
      <c r="JPR20" s="165"/>
      <c r="JPS20" s="162"/>
      <c r="JPT20" s="165"/>
      <c r="JPU20" s="162"/>
      <c r="JPV20" s="165"/>
      <c r="JPW20" s="162"/>
      <c r="JPX20" s="165"/>
      <c r="JPY20" s="162"/>
      <c r="JPZ20" s="165"/>
      <c r="JQA20" s="162"/>
      <c r="JQB20" s="165"/>
      <c r="JQC20" s="162"/>
      <c r="JQD20" s="165"/>
      <c r="JQE20" s="162"/>
      <c r="JQF20" s="165"/>
      <c r="JQG20" s="162"/>
      <c r="JQH20" s="165"/>
      <c r="JQI20" s="162"/>
      <c r="JQJ20" s="165"/>
      <c r="JQK20" s="162"/>
      <c r="JQL20" s="165"/>
      <c r="JQM20" s="162"/>
      <c r="JQN20" s="165"/>
      <c r="JQO20" s="162"/>
      <c r="JQP20" s="165"/>
      <c r="JQQ20" s="162"/>
      <c r="JQR20" s="165"/>
      <c r="JQS20" s="162"/>
      <c r="JQT20" s="165"/>
      <c r="JQU20" s="162"/>
      <c r="JQV20" s="165"/>
      <c r="JQW20" s="162"/>
      <c r="JQX20" s="165"/>
      <c r="JQY20" s="162"/>
      <c r="JQZ20" s="165"/>
      <c r="JRA20" s="162"/>
      <c r="JRB20" s="165"/>
      <c r="JRC20" s="162"/>
      <c r="JRD20" s="165"/>
      <c r="JRE20" s="162"/>
      <c r="JRF20" s="165"/>
      <c r="JRG20" s="162"/>
      <c r="JRH20" s="165"/>
      <c r="JRI20" s="162"/>
      <c r="JRJ20" s="165"/>
      <c r="JRK20" s="162"/>
      <c r="JRL20" s="165"/>
      <c r="JRM20" s="162"/>
      <c r="JRN20" s="165"/>
      <c r="JRO20" s="162"/>
      <c r="JRP20" s="165"/>
      <c r="JRQ20" s="162"/>
      <c r="JRR20" s="165"/>
      <c r="JRS20" s="162"/>
      <c r="JRT20" s="165"/>
      <c r="JRU20" s="162"/>
      <c r="JRV20" s="165"/>
      <c r="JRW20" s="162"/>
      <c r="JRX20" s="165"/>
      <c r="JRY20" s="162"/>
      <c r="JRZ20" s="165"/>
      <c r="JSA20" s="162"/>
      <c r="JSB20" s="165"/>
      <c r="JSC20" s="162"/>
      <c r="JSD20" s="165"/>
      <c r="JSE20" s="162"/>
      <c r="JSF20" s="165"/>
      <c r="JSG20" s="162"/>
      <c r="JSH20" s="165"/>
      <c r="JSI20" s="162"/>
      <c r="JSJ20" s="165"/>
      <c r="JSK20" s="162"/>
      <c r="JSL20" s="165"/>
      <c r="JSM20" s="162"/>
      <c r="JSN20" s="165"/>
      <c r="JSO20" s="162"/>
      <c r="JSP20" s="165"/>
      <c r="JSQ20" s="162"/>
      <c r="JSR20" s="165"/>
      <c r="JSS20" s="162"/>
      <c r="JST20" s="165"/>
      <c r="JSU20" s="162"/>
      <c r="JSV20" s="165"/>
      <c r="JSW20" s="162"/>
      <c r="JSX20" s="165"/>
      <c r="JSY20" s="162"/>
      <c r="JSZ20" s="165"/>
      <c r="JTA20" s="162"/>
      <c r="JTB20" s="165"/>
      <c r="JTC20" s="162"/>
      <c r="JTD20" s="165"/>
      <c r="JTE20" s="162"/>
      <c r="JTF20" s="165"/>
      <c r="JTG20" s="162"/>
      <c r="JTH20" s="165"/>
      <c r="JTI20" s="162"/>
      <c r="JTJ20" s="165"/>
      <c r="JTK20" s="162"/>
      <c r="JTL20" s="165"/>
      <c r="JTM20" s="162"/>
      <c r="JTN20" s="165"/>
      <c r="JTO20" s="162"/>
      <c r="JTP20" s="165"/>
      <c r="JTQ20" s="162"/>
      <c r="JTR20" s="165"/>
      <c r="JTS20" s="162"/>
      <c r="JTT20" s="165"/>
      <c r="JTU20" s="162"/>
      <c r="JTV20" s="165"/>
      <c r="JTW20" s="162"/>
      <c r="JTX20" s="165"/>
      <c r="JTY20" s="162"/>
      <c r="JTZ20" s="165"/>
      <c r="JUA20" s="162"/>
      <c r="JUB20" s="165"/>
      <c r="JUC20" s="162"/>
      <c r="JUD20" s="165"/>
      <c r="JUE20" s="162"/>
      <c r="JUF20" s="165"/>
      <c r="JUG20" s="162"/>
      <c r="JUH20" s="165"/>
      <c r="JUI20" s="162"/>
      <c r="JUJ20" s="165"/>
      <c r="JUK20" s="162"/>
      <c r="JUL20" s="165"/>
      <c r="JUM20" s="162"/>
      <c r="JUN20" s="165"/>
      <c r="JUO20" s="162"/>
      <c r="JUP20" s="165"/>
      <c r="JUQ20" s="162"/>
      <c r="JUR20" s="165"/>
      <c r="JUS20" s="162"/>
      <c r="JUT20" s="165"/>
      <c r="JUU20" s="162"/>
      <c r="JUV20" s="165"/>
      <c r="JUW20" s="162"/>
      <c r="JUX20" s="165"/>
      <c r="JUY20" s="162"/>
      <c r="JUZ20" s="165"/>
      <c r="JVA20" s="162"/>
      <c r="JVB20" s="165"/>
      <c r="JVC20" s="162"/>
      <c r="JVD20" s="165"/>
      <c r="JVE20" s="162"/>
      <c r="JVF20" s="165"/>
      <c r="JVG20" s="162"/>
      <c r="JVH20" s="165"/>
      <c r="JVI20" s="162"/>
      <c r="JVJ20" s="165"/>
      <c r="JVK20" s="162"/>
      <c r="JVL20" s="165"/>
      <c r="JVM20" s="162"/>
      <c r="JVN20" s="165"/>
      <c r="JVO20" s="162"/>
      <c r="JVP20" s="165"/>
      <c r="JVQ20" s="162"/>
      <c r="JVR20" s="165"/>
      <c r="JVS20" s="162"/>
      <c r="JVT20" s="165"/>
      <c r="JVU20" s="162"/>
      <c r="JVV20" s="165"/>
      <c r="JVW20" s="162"/>
      <c r="JVX20" s="165"/>
      <c r="JVY20" s="162"/>
      <c r="JVZ20" s="165"/>
      <c r="JWA20" s="162"/>
      <c r="JWB20" s="165"/>
      <c r="JWC20" s="162"/>
      <c r="JWD20" s="165"/>
      <c r="JWE20" s="162"/>
      <c r="JWF20" s="165"/>
      <c r="JWG20" s="162"/>
      <c r="JWH20" s="165"/>
      <c r="JWI20" s="162"/>
      <c r="JWJ20" s="165"/>
      <c r="JWK20" s="162"/>
      <c r="JWL20" s="165"/>
      <c r="JWM20" s="162"/>
      <c r="JWN20" s="165"/>
      <c r="JWO20" s="162"/>
      <c r="JWP20" s="165"/>
      <c r="JWQ20" s="162"/>
      <c r="JWR20" s="165"/>
      <c r="JWS20" s="162"/>
      <c r="JWT20" s="165"/>
      <c r="JWU20" s="162"/>
      <c r="JWV20" s="165"/>
      <c r="JWW20" s="162"/>
      <c r="JWX20" s="165"/>
      <c r="JWY20" s="162"/>
      <c r="JWZ20" s="165"/>
      <c r="JXA20" s="162"/>
      <c r="JXB20" s="165"/>
      <c r="JXC20" s="162"/>
      <c r="JXD20" s="165"/>
      <c r="JXE20" s="162"/>
      <c r="JXF20" s="165"/>
      <c r="JXG20" s="162"/>
      <c r="JXH20" s="165"/>
      <c r="JXI20" s="162"/>
      <c r="JXJ20" s="165"/>
      <c r="JXK20" s="162"/>
      <c r="JXL20" s="165"/>
      <c r="JXM20" s="162"/>
      <c r="JXN20" s="165"/>
      <c r="JXO20" s="162"/>
      <c r="JXP20" s="165"/>
      <c r="JXQ20" s="162"/>
      <c r="JXR20" s="165"/>
      <c r="JXS20" s="162"/>
      <c r="JXT20" s="165"/>
      <c r="JXU20" s="162"/>
      <c r="JXV20" s="165"/>
      <c r="JXW20" s="162"/>
      <c r="JXX20" s="165"/>
      <c r="JXY20" s="162"/>
      <c r="JXZ20" s="165"/>
      <c r="JYA20" s="162"/>
      <c r="JYB20" s="165"/>
      <c r="JYC20" s="162"/>
      <c r="JYD20" s="165"/>
      <c r="JYE20" s="162"/>
      <c r="JYF20" s="165"/>
      <c r="JYG20" s="162"/>
      <c r="JYH20" s="165"/>
      <c r="JYI20" s="162"/>
      <c r="JYJ20" s="165"/>
      <c r="JYK20" s="162"/>
      <c r="JYL20" s="165"/>
      <c r="JYM20" s="162"/>
      <c r="JYN20" s="165"/>
      <c r="JYO20" s="162"/>
      <c r="JYP20" s="165"/>
      <c r="JYQ20" s="162"/>
      <c r="JYR20" s="165"/>
      <c r="JYS20" s="162"/>
      <c r="JYT20" s="165"/>
      <c r="JYU20" s="162"/>
      <c r="JYV20" s="165"/>
      <c r="JYW20" s="162"/>
      <c r="JYX20" s="165"/>
      <c r="JYY20" s="162"/>
      <c r="JYZ20" s="165"/>
      <c r="JZA20" s="162"/>
      <c r="JZB20" s="165"/>
      <c r="JZC20" s="162"/>
      <c r="JZD20" s="165"/>
      <c r="JZE20" s="162"/>
      <c r="JZF20" s="165"/>
      <c r="JZG20" s="162"/>
      <c r="JZH20" s="165"/>
      <c r="JZI20" s="162"/>
      <c r="JZJ20" s="165"/>
      <c r="JZK20" s="162"/>
      <c r="JZL20" s="165"/>
      <c r="JZM20" s="162"/>
      <c r="JZN20" s="165"/>
      <c r="JZO20" s="162"/>
      <c r="JZP20" s="165"/>
      <c r="JZQ20" s="162"/>
      <c r="JZR20" s="165"/>
      <c r="JZS20" s="162"/>
      <c r="JZT20" s="165"/>
      <c r="JZU20" s="162"/>
      <c r="JZV20" s="165"/>
      <c r="JZW20" s="162"/>
      <c r="JZX20" s="165"/>
      <c r="JZY20" s="162"/>
      <c r="JZZ20" s="165"/>
      <c r="KAA20" s="162"/>
      <c r="KAB20" s="165"/>
      <c r="KAC20" s="162"/>
      <c r="KAD20" s="165"/>
      <c r="KAE20" s="162"/>
      <c r="KAF20" s="165"/>
      <c r="KAG20" s="162"/>
      <c r="KAH20" s="165"/>
      <c r="KAI20" s="162"/>
      <c r="KAJ20" s="165"/>
      <c r="KAK20" s="162"/>
      <c r="KAL20" s="165"/>
      <c r="KAM20" s="162"/>
      <c r="KAN20" s="165"/>
      <c r="KAO20" s="162"/>
      <c r="KAP20" s="165"/>
      <c r="KAQ20" s="162"/>
      <c r="KAR20" s="165"/>
      <c r="KAS20" s="162"/>
      <c r="KAT20" s="165"/>
      <c r="KAU20" s="162"/>
      <c r="KAV20" s="165"/>
      <c r="KAW20" s="162"/>
      <c r="KAX20" s="165"/>
      <c r="KAY20" s="162"/>
      <c r="KAZ20" s="165"/>
      <c r="KBA20" s="162"/>
      <c r="KBB20" s="165"/>
      <c r="KBC20" s="162"/>
      <c r="KBD20" s="165"/>
      <c r="KBE20" s="162"/>
      <c r="KBF20" s="165"/>
      <c r="KBG20" s="162"/>
      <c r="KBH20" s="165"/>
      <c r="KBI20" s="162"/>
      <c r="KBJ20" s="165"/>
      <c r="KBK20" s="162"/>
      <c r="KBL20" s="165"/>
      <c r="KBM20" s="162"/>
      <c r="KBN20" s="165"/>
      <c r="KBO20" s="162"/>
      <c r="KBP20" s="165"/>
      <c r="KBQ20" s="162"/>
      <c r="KBR20" s="165"/>
      <c r="KBS20" s="162"/>
      <c r="KBT20" s="165"/>
      <c r="KBU20" s="162"/>
      <c r="KBV20" s="165"/>
      <c r="KBW20" s="162"/>
      <c r="KBX20" s="165"/>
      <c r="KBY20" s="162"/>
      <c r="KBZ20" s="165"/>
      <c r="KCA20" s="162"/>
      <c r="KCB20" s="165"/>
      <c r="KCC20" s="162"/>
      <c r="KCD20" s="165"/>
      <c r="KCE20" s="162"/>
      <c r="KCF20" s="165"/>
      <c r="KCG20" s="162"/>
      <c r="KCH20" s="165"/>
      <c r="KCI20" s="162"/>
      <c r="KCJ20" s="165"/>
      <c r="KCK20" s="162"/>
      <c r="KCL20" s="165"/>
      <c r="KCM20" s="162"/>
      <c r="KCN20" s="165"/>
      <c r="KCO20" s="162"/>
      <c r="KCP20" s="165"/>
      <c r="KCQ20" s="162"/>
      <c r="KCR20" s="165"/>
      <c r="KCS20" s="162"/>
      <c r="KCT20" s="165"/>
      <c r="KCU20" s="162"/>
      <c r="KCV20" s="165"/>
      <c r="KCW20" s="162"/>
      <c r="KCX20" s="165"/>
      <c r="KCY20" s="162"/>
      <c r="KCZ20" s="165"/>
      <c r="KDA20" s="162"/>
      <c r="KDB20" s="165"/>
      <c r="KDC20" s="162"/>
      <c r="KDD20" s="165"/>
      <c r="KDE20" s="162"/>
      <c r="KDF20" s="165"/>
      <c r="KDG20" s="162"/>
      <c r="KDH20" s="165"/>
      <c r="KDI20" s="162"/>
      <c r="KDJ20" s="165"/>
      <c r="KDK20" s="162"/>
      <c r="KDL20" s="165"/>
      <c r="KDM20" s="162"/>
      <c r="KDN20" s="165"/>
      <c r="KDO20" s="162"/>
      <c r="KDP20" s="165"/>
      <c r="KDQ20" s="162"/>
      <c r="KDR20" s="165"/>
      <c r="KDS20" s="162"/>
      <c r="KDT20" s="165"/>
      <c r="KDU20" s="162"/>
      <c r="KDV20" s="165"/>
      <c r="KDW20" s="162"/>
      <c r="KDX20" s="165"/>
      <c r="KDY20" s="162"/>
      <c r="KDZ20" s="165"/>
      <c r="KEA20" s="162"/>
      <c r="KEB20" s="165"/>
      <c r="KEC20" s="162"/>
      <c r="KED20" s="165"/>
      <c r="KEE20" s="162"/>
      <c r="KEF20" s="165"/>
      <c r="KEG20" s="162"/>
      <c r="KEH20" s="165"/>
      <c r="KEI20" s="162"/>
      <c r="KEJ20" s="165"/>
      <c r="KEK20" s="162"/>
      <c r="KEL20" s="165"/>
      <c r="KEM20" s="162"/>
      <c r="KEN20" s="165"/>
      <c r="KEO20" s="162"/>
      <c r="KEP20" s="165"/>
      <c r="KEQ20" s="162"/>
      <c r="KER20" s="165"/>
      <c r="KES20" s="162"/>
      <c r="KET20" s="165"/>
      <c r="KEU20" s="162"/>
      <c r="KEV20" s="165"/>
      <c r="KEW20" s="162"/>
      <c r="KEX20" s="165"/>
      <c r="KEY20" s="162"/>
      <c r="KEZ20" s="165"/>
      <c r="KFA20" s="162"/>
      <c r="KFB20" s="165"/>
      <c r="KFC20" s="162"/>
      <c r="KFD20" s="165"/>
      <c r="KFE20" s="162"/>
      <c r="KFF20" s="165"/>
      <c r="KFG20" s="162"/>
      <c r="KFH20" s="165"/>
      <c r="KFI20" s="162"/>
      <c r="KFJ20" s="165"/>
      <c r="KFK20" s="162"/>
      <c r="KFL20" s="165"/>
      <c r="KFM20" s="162"/>
      <c r="KFN20" s="165"/>
      <c r="KFO20" s="162"/>
      <c r="KFP20" s="165"/>
      <c r="KFQ20" s="162"/>
      <c r="KFR20" s="165"/>
      <c r="KFS20" s="162"/>
      <c r="KFT20" s="165"/>
      <c r="KFU20" s="162"/>
      <c r="KFV20" s="165"/>
      <c r="KFW20" s="162"/>
      <c r="KFX20" s="165"/>
      <c r="KFY20" s="162"/>
      <c r="KFZ20" s="165"/>
      <c r="KGA20" s="162"/>
      <c r="KGB20" s="165"/>
      <c r="KGC20" s="162"/>
      <c r="KGD20" s="165"/>
      <c r="KGE20" s="162"/>
      <c r="KGF20" s="165"/>
      <c r="KGG20" s="162"/>
      <c r="KGH20" s="165"/>
      <c r="KGI20" s="162"/>
      <c r="KGJ20" s="165"/>
      <c r="KGK20" s="162"/>
      <c r="KGL20" s="165"/>
      <c r="KGM20" s="162"/>
      <c r="KGN20" s="165"/>
      <c r="KGO20" s="162"/>
      <c r="KGP20" s="165"/>
      <c r="KGQ20" s="162"/>
      <c r="KGR20" s="165"/>
      <c r="KGS20" s="162"/>
      <c r="KGT20" s="165"/>
      <c r="KGU20" s="162"/>
      <c r="KGV20" s="165"/>
      <c r="KGW20" s="162"/>
      <c r="KGX20" s="165"/>
      <c r="KGY20" s="162"/>
      <c r="KGZ20" s="165"/>
      <c r="KHA20" s="162"/>
      <c r="KHB20" s="165"/>
      <c r="KHC20" s="162"/>
      <c r="KHD20" s="165"/>
      <c r="KHE20" s="162"/>
      <c r="KHF20" s="165"/>
      <c r="KHG20" s="162"/>
      <c r="KHH20" s="165"/>
      <c r="KHI20" s="162"/>
      <c r="KHJ20" s="165"/>
      <c r="KHK20" s="162"/>
      <c r="KHL20" s="165"/>
      <c r="KHM20" s="162"/>
      <c r="KHN20" s="165"/>
      <c r="KHO20" s="162"/>
      <c r="KHP20" s="165"/>
      <c r="KHQ20" s="162"/>
      <c r="KHR20" s="165"/>
      <c r="KHS20" s="162"/>
      <c r="KHT20" s="165"/>
      <c r="KHU20" s="162"/>
      <c r="KHV20" s="165"/>
      <c r="KHW20" s="162"/>
      <c r="KHX20" s="165"/>
      <c r="KHY20" s="162"/>
      <c r="KHZ20" s="165"/>
      <c r="KIA20" s="162"/>
      <c r="KIB20" s="165"/>
      <c r="KIC20" s="162"/>
      <c r="KID20" s="165"/>
      <c r="KIE20" s="162"/>
      <c r="KIF20" s="165"/>
      <c r="KIG20" s="162"/>
      <c r="KIH20" s="165"/>
      <c r="KII20" s="162"/>
      <c r="KIJ20" s="165"/>
      <c r="KIK20" s="162"/>
      <c r="KIL20" s="165"/>
      <c r="KIM20" s="162"/>
      <c r="KIN20" s="165"/>
      <c r="KIO20" s="162"/>
      <c r="KIP20" s="165"/>
      <c r="KIQ20" s="162"/>
      <c r="KIR20" s="165"/>
      <c r="KIS20" s="162"/>
      <c r="KIT20" s="165"/>
      <c r="KIU20" s="162"/>
      <c r="KIV20" s="165"/>
      <c r="KIW20" s="162"/>
      <c r="KIX20" s="165"/>
      <c r="KIY20" s="162"/>
      <c r="KIZ20" s="165"/>
      <c r="KJA20" s="162"/>
      <c r="KJB20" s="165"/>
      <c r="KJC20" s="162"/>
      <c r="KJD20" s="165"/>
      <c r="KJE20" s="162"/>
      <c r="KJF20" s="165"/>
      <c r="KJG20" s="162"/>
      <c r="KJH20" s="165"/>
      <c r="KJI20" s="162"/>
      <c r="KJJ20" s="165"/>
      <c r="KJK20" s="162"/>
      <c r="KJL20" s="165"/>
      <c r="KJM20" s="162"/>
      <c r="KJN20" s="165"/>
      <c r="KJO20" s="162"/>
      <c r="KJP20" s="165"/>
      <c r="KJQ20" s="162"/>
      <c r="KJR20" s="165"/>
      <c r="KJS20" s="162"/>
      <c r="KJT20" s="165"/>
      <c r="KJU20" s="162"/>
      <c r="KJV20" s="165"/>
      <c r="KJW20" s="162"/>
      <c r="KJX20" s="165"/>
      <c r="KJY20" s="162"/>
      <c r="KJZ20" s="165"/>
      <c r="KKA20" s="162"/>
      <c r="KKB20" s="165"/>
      <c r="KKC20" s="162"/>
      <c r="KKD20" s="165"/>
      <c r="KKE20" s="162"/>
      <c r="KKF20" s="165"/>
      <c r="KKG20" s="162"/>
      <c r="KKH20" s="165"/>
      <c r="KKI20" s="162"/>
      <c r="KKJ20" s="165"/>
      <c r="KKK20" s="162"/>
      <c r="KKL20" s="165"/>
      <c r="KKM20" s="162"/>
      <c r="KKN20" s="165"/>
      <c r="KKO20" s="162"/>
      <c r="KKP20" s="165"/>
      <c r="KKQ20" s="162"/>
      <c r="KKR20" s="165"/>
      <c r="KKS20" s="162"/>
      <c r="KKT20" s="165"/>
      <c r="KKU20" s="162"/>
      <c r="KKV20" s="165"/>
      <c r="KKW20" s="162"/>
      <c r="KKX20" s="165"/>
      <c r="KKY20" s="162"/>
      <c r="KKZ20" s="165"/>
      <c r="KLA20" s="162"/>
      <c r="KLB20" s="165"/>
      <c r="KLC20" s="162"/>
      <c r="KLD20" s="165"/>
      <c r="KLE20" s="162"/>
      <c r="KLF20" s="165"/>
      <c r="KLG20" s="162"/>
      <c r="KLH20" s="165"/>
      <c r="KLI20" s="162"/>
      <c r="KLJ20" s="165"/>
      <c r="KLK20" s="162"/>
      <c r="KLL20" s="165"/>
      <c r="KLM20" s="162"/>
      <c r="KLN20" s="165"/>
      <c r="KLO20" s="162"/>
      <c r="KLP20" s="165"/>
      <c r="KLQ20" s="162"/>
      <c r="KLR20" s="165"/>
      <c r="KLS20" s="162"/>
      <c r="KLT20" s="165"/>
      <c r="KLU20" s="162"/>
      <c r="KLV20" s="165"/>
      <c r="KLW20" s="162"/>
      <c r="KLX20" s="165"/>
      <c r="KLY20" s="162"/>
      <c r="KLZ20" s="165"/>
      <c r="KMA20" s="162"/>
      <c r="KMB20" s="165"/>
      <c r="KMC20" s="162"/>
      <c r="KMD20" s="165"/>
      <c r="KME20" s="162"/>
      <c r="KMF20" s="165"/>
      <c r="KMG20" s="162"/>
      <c r="KMH20" s="165"/>
      <c r="KMI20" s="162"/>
      <c r="KMJ20" s="165"/>
      <c r="KMK20" s="162"/>
      <c r="KML20" s="165"/>
      <c r="KMM20" s="162"/>
      <c r="KMN20" s="165"/>
      <c r="KMO20" s="162"/>
      <c r="KMP20" s="165"/>
      <c r="KMQ20" s="162"/>
      <c r="KMR20" s="165"/>
      <c r="KMS20" s="162"/>
      <c r="KMT20" s="165"/>
      <c r="KMU20" s="162"/>
      <c r="KMV20" s="165"/>
      <c r="KMW20" s="162"/>
      <c r="KMX20" s="165"/>
      <c r="KMY20" s="162"/>
      <c r="KMZ20" s="165"/>
      <c r="KNA20" s="162"/>
      <c r="KNB20" s="165"/>
      <c r="KNC20" s="162"/>
      <c r="KND20" s="165"/>
      <c r="KNE20" s="162"/>
      <c r="KNF20" s="165"/>
      <c r="KNG20" s="162"/>
      <c r="KNH20" s="165"/>
      <c r="KNI20" s="162"/>
      <c r="KNJ20" s="165"/>
      <c r="KNK20" s="162"/>
      <c r="KNL20" s="165"/>
      <c r="KNM20" s="162"/>
      <c r="KNN20" s="165"/>
      <c r="KNO20" s="162"/>
      <c r="KNP20" s="165"/>
      <c r="KNQ20" s="162"/>
      <c r="KNR20" s="165"/>
      <c r="KNS20" s="162"/>
      <c r="KNT20" s="165"/>
      <c r="KNU20" s="162"/>
      <c r="KNV20" s="165"/>
      <c r="KNW20" s="162"/>
      <c r="KNX20" s="165"/>
      <c r="KNY20" s="162"/>
      <c r="KNZ20" s="165"/>
      <c r="KOA20" s="162"/>
      <c r="KOB20" s="165"/>
      <c r="KOC20" s="162"/>
      <c r="KOD20" s="165"/>
      <c r="KOE20" s="162"/>
      <c r="KOF20" s="165"/>
      <c r="KOG20" s="162"/>
      <c r="KOH20" s="165"/>
      <c r="KOI20" s="162"/>
      <c r="KOJ20" s="165"/>
      <c r="KOK20" s="162"/>
      <c r="KOL20" s="165"/>
      <c r="KOM20" s="162"/>
      <c r="KON20" s="165"/>
      <c r="KOO20" s="162"/>
      <c r="KOP20" s="165"/>
      <c r="KOQ20" s="162"/>
      <c r="KOR20" s="165"/>
      <c r="KOS20" s="162"/>
      <c r="KOT20" s="165"/>
      <c r="KOU20" s="162"/>
      <c r="KOV20" s="165"/>
      <c r="KOW20" s="162"/>
      <c r="KOX20" s="165"/>
      <c r="KOY20" s="162"/>
      <c r="KOZ20" s="165"/>
      <c r="KPA20" s="162"/>
      <c r="KPB20" s="165"/>
      <c r="KPC20" s="162"/>
      <c r="KPD20" s="165"/>
      <c r="KPE20" s="162"/>
      <c r="KPF20" s="165"/>
      <c r="KPG20" s="162"/>
      <c r="KPH20" s="165"/>
      <c r="KPI20" s="162"/>
      <c r="KPJ20" s="165"/>
      <c r="KPK20" s="162"/>
      <c r="KPL20" s="165"/>
      <c r="KPM20" s="162"/>
      <c r="KPN20" s="165"/>
      <c r="KPO20" s="162"/>
      <c r="KPP20" s="165"/>
      <c r="KPQ20" s="162"/>
      <c r="KPR20" s="165"/>
      <c r="KPS20" s="162"/>
      <c r="KPT20" s="165"/>
      <c r="KPU20" s="162"/>
      <c r="KPV20" s="165"/>
      <c r="KPW20" s="162"/>
      <c r="KPX20" s="165"/>
      <c r="KPY20" s="162"/>
      <c r="KPZ20" s="165"/>
      <c r="KQA20" s="162"/>
      <c r="KQB20" s="165"/>
      <c r="KQC20" s="162"/>
      <c r="KQD20" s="165"/>
      <c r="KQE20" s="162"/>
      <c r="KQF20" s="165"/>
      <c r="KQG20" s="162"/>
      <c r="KQH20" s="165"/>
      <c r="KQI20" s="162"/>
      <c r="KQJ20" s="165"/>
      <c r="KQK20" s="162"/>
      <c r="KQL20" s="165"/>
      <c r="KQM20" s="162"/>
      <c r="KQN20" s="165"/>
      <c r="KQO20" s="162"/>
      <c r="KQP20" s="165"/>
      <c r="KQQ20" s="162"/>
      <c r="KQR20" s="165"/>
      <c r="KQS20" s="162"/>
      <c r="KQT20" s="165"/>
      <c r="KQU20" s="162"/>
      <c r="KQV20" s="165"/>
      <c r="KQW20" s="162"/>
      <c r="KQX20" s="165"/>
      <c r="KQY20" s="162"/>
      <c r="KQZ20" s="165"/>
      <c r="KRA20" s="162"/>
      <c r="KRB20" s="165"/>
      <c r="KRC20" s="162"/>
      <c r="KRD20" s="165"/>
      <c r="KRE20" s="162"/>
      <c r="KRF20" s="165"/>
      <c r="KRG20" s="162"/>
      <c r="KRH20" s="165"/>
      <c r="KRI20" s="162"/>
      <c r="KRJ20" s="165"/>
      <c r="KRK20" s="162"/>
      <c r="KRL20" s="165"/>
      <c r="KRM20" s="162"/>
      <c r="KRN20" s="165"/>
      <c r="KRO20" s="162"/>
      <c r="KRP20" s="165"/>
      <c r="KRQ20" s="162"/>
      <c r="KRR20" s="165"/>
      <c r="KRS20" s="162"/>
      <c r="KRT20" s="165"/>
      <c r="KRU20" s="162"/>
      <c r="KRV20" s="165"/>
      <c r="KRW20" s="162"/>
      <c r="KRX20" s="165"/>
      <c r="KRY20" s="162"/>
      <c r="KRZ20" s="165"/>
      <c r="KSA20" s="162"/>
      <c r="KSB20" s="165"/>
      <c r="KSC20" s="162"/>
      <c r="KSD20" s="165"/>
      <c r="KSE20" s="162"/>
      <c r="KSF20" s="165"/>
      <c r="KSG20" s="162"/>
      <c r="KSH20" s="165"/>
      <c r="KSI20" s="162"/>
      <c r="KSJ20" s="165"/>
      <c r="KSK20" s="162"/>
      <c r="KSL20" s="165"/>
      <c r="KSM20" s="162"/>
      <c r="KSN20" s="165"/>
      <c r="KSO20" s="162"/>
      <c r="KSP20" s="165"/>
      <c r="KSQ20" s="162"/>
      <c r="KSR20" s="165"/>
      <c r="KSS20" s="162"/>
      <c r="KST20" s="165"/>
      <c r="KSU20" s="162"/>
      <c r="KSV20" s="165"/>
      <c r="KSW20" s="162"/>
      <c r="KSX20" s="165"/>
      <c r="KSY20" s="162"/>
      <c r="KSZ20" s="165"/>
      <c r="KTA20" s="162"/>
      <c r="KTB20" s="165"/>
      <c r="KTC20" s="162"/>
      <c r="KTD20" s="165"/>
      <c r="KTE20" s="162"/>
      <c r="KTF20" s="165"/>
      <c r="KTG20" s="162"/>
      <c r="KTH20" s="165"/>
      <c r="KTI20" s="162"/>
      <c r="KTJ20" s="165"/>
      <c r="KTK20" s="162"/>
      <c r="KTL20" s="165"/>
      <c r="KTM20" s="162"/>
      <c r="KTN20" s="165"/>
      <c r="KTO20" s="162"/>
      <c r="KTP20" s="165"/>
      <c r="KTQ20" s="162"/>
      <c r="KTR20" s="165"/>
      <c r="KTS20" s="162"/>
      <c r="KTT20" s="165"/>
      <c r="KTU20" s="162"/>
      <c r="KTV20" s="165"/>
      <c r="KTW20" s="162"/>
      <c r="KTX20" s="165"/>
      <c r="KTY20" s="162"/>
      <c r="KTZ20" s="165"/>
      <c r="KUA20" s="162"/>
      <c r="KUB20" s="165"/>
      <c r="KUC20" s="162"/>
      <c r="KUD20" s="165"/>
      <c r="KUE20" s="162"/>
      <c r="KUF20" s="165"/>
      <c r="KUG20" s="162"/>
      <c r="KUH20" s="165"/>
      <c r="KUI20" s="162"/>
      <c r="KUJ20" s="165"/>
      <c r="KUK20" s="162"/>
      <c r="KUL20" s="165"/>
      <c r="KUM20" s="162"/>
      <c r="KUN20" s="165"/>
      <c r="KUO20" s="162"/>
      <c r="KUP20" s="165"/>
      <c r="KUQ20" s="162"/>
      <c r="KUR20" s="165"/>
      <c r="KUS20" s="162"/>
      <c r="KUT20" s="165"/>
      <c r="KUU20" s="162"/>
      <c r="KUV20" s="165"/>
      <c r="KUW20" s="162"/>
      <c r="KUX20" s="165"/>
      <c r="KUY20" s="162"/>
      <c r="KUZ20" s="165"/>
      <c r="KVA20" s="162"/>
      <c r="KVB20" s="165"/>
      <c r="KVC20" s="162"/>
      <c r="KVD20" s="165"/>
      <c r="KVE20" s="162"/>
      <c r="KVF20" s="165"/>
      <c r="KVG20" s="162"/>
      <c r="KVH20" s="165"/>
      <c r="KVI20" s="162"/>
      <c r="KVJ20" s="165"/>
      <c r="KVK20" s="162"/>
      <c r="KVL20" s="165"/>
      <c r="KVM20" s="162"/>
      <c r="KVN20" s="165"/>
      <c r="KVO20" s="162"/>
      <c r="KVP20" s="165"/>
      <c r="KVQ20" s="162"/>
      <c r="KVR20" s="165"/>
      <c r="KVS20" s="162"/>
      <c r="KVT20" s="165"/>
      <c r="KVU20" s="162"/>
      <c r="KVV20" s="165"/>
      <c r="KVW20" s="162"/>
      <c r="KVX20" s="165"/>
      <c r="KVY20" s="162"/>
      <c r="KVZ20" s="165"/>
      <c r="KWA20" s="162"/>
      <c r="KWB20" s="165"/>
      <c r="KWC20" s="162"/>
      <c r="KWD20" s="165"/>
      <c r="KWE20" s="162"/>
      <c r="KWF20" s="165"/>
      <c r="KWG20" s="162"/>
      <c r="KWH20" s="165"/>
      <c r="KWI20" s="162"/>
      <c r="KWJ20" s="165"/>
      <c r="KWK20" s="162"/>
      <c r="KWL20" s="165"/>
      <c r="KWM20" s="162"/>
      <c r="KWN20" s="165"/>
      <c r="KWO20" s="162"/>
      <c r="KWP20" s="165"/>
      <c r="KWQ20" s="162"/>
      <c r="KWR20" s="165"/>
      <c r="KWS20" s="162"/>
      <c r="KWT20" s="165"/>
      <c r="KWU20" s="162"/>
      <c r="KWV20" s="165"/>
      <c r="KWW20" s="162"/>
      <c r="KWX20" s="165"/>
      <c r="KWY20" s="162"/>
      <c r="KWZ20" s="165"/>
      <c r="KXA20" s="162"/>
      <c r="KXB20" s="165"/>
      <c r="KXC20" s="162"/>
      <c r="KXD20" s="165"/>
      <c r="KXE20" s="162"/>
      <c r="KXF20" s="165"/>
      <c r="KXG20" s="162"/>
      <c r="KXH20" s="165"/>
      <c r="KXI20" s="162"/>
      <c r="KXJ20" s="165"/>
      <c r="KXK20" s="162"/>
      <c r="KXL20" s="165"/>
      <c r="KXM20" s="162"/>
      <c r="KXN20" s="165"/>
      <c r="KXO20" s="162"/>
      <c r="KXP20" s="165"/>
      <c r="KXQ20" s="162"/>
      <c r="KXR20" s="165"/>
      <c r="KXS20" s="162"/>
      <c r="KXT20" s="165"/>
      <c r="KXU20" s="162"/>
      <c r="KXV20" s="165"/>
      <c r="KXW20" s="162"/>
      <c r="KXX20" s="165"/>
      <c r="KXY20" s="162"/>
      <c r="KXZ20" s="165"/>
      <c r="KYA20" s="162"/>
      <c r="KYB20" s="165"/>
      <c r="KYC20" s="162"/>
      <c r="KYD20" s="165"/>
      <c r="KYE20" s="162"/>
      <c r="KYF20" s="165"/>
      <c r="KYG20" s="162"/>
      <c r="KYH20" s="165"/>
      <c r="KYI20" s="162"/>
      <c r="KYJ20" s="165"/>
      <c r="KYK20" s="162"/>
      <c r="KYL20" s="165"/>
      <c r="KYM20" s="162"/>
      <c r="KYN20" s="165"/>
      <c r="KYO20" s="162"/>
      <c r="KYP20" s="165"/>
      <c r="KYQ20" s="162"/>
      <c r="KYR20" s="165"/>
      <c r="KYS20" s="162"/>
      <c r="KYT20" s="165"/>
      <c r="KYU20" s="162"/>
      <c r="KYV20" s="165"/>
      <c r="KYW20" s="162"/>
      <c r="KYX20" s="165"/>
      <c r="KYY20" s="162"/>
      <c r="KYZ20" s="165"/>
      <c r="KZA20" s="162"/>
      <c r="KZB20" s="165"/>
      <c r="KZC20" s="162"/>
      <c r="KZD20" s="165"/>
      <c r="KZE20" s="162"/>
      <c r="KZF20" s="165"/>
      <c r="KZG20" s="162"/>
      <c r="KZH20" s="165"/>
      <c r="KZI20" s="162"/>
      <c r="KZJ20" s="165"/>
      <c r="KZK20" s="162"/>
      <c r="KZL20" s="165"/>
      <c r="KZM20" s="162"/>
      <c r="KZN20" s="165"/>
      <c r="KZO20" s="162"/>
      <c r="KZP20" s="165"/>
      <c r="KZQ20" s="162"/>
      <c r="KZR20" s="165"/>
      <c r="KZS20" s="162"/>
      <c r="KZT20" s="165"/>
      <c r="KZU20" s="162"/>
      <c r="KZV20" s="165"/>
      <c r="KZW20" s="162"/>
      <c r="KZX20" s="165"/>
      <c r="KZY20" s="162"/>
      <c r="KZZ20" s="165"/>
      <c r="LAA20" s="162"/>
      <c r="LAB20" s="165"/>
      <c r="LAC20" s="162"/>
      <c r="LAD20" s="165"/>
      <c r="LAE20" s="162"/>
      <c r="LAF20" s="165"/>
      <c r="LAG20" s="162"/>
      <c r="LAH20" s="165"/>
      <c r="LAI20" s="162"/>
      <c r="LAJ20" s="165"/>
      <c r="LAK20" s="162"/>
      <c r="LAL20" s="165"/>
      <c r="LAM20" s="162"/>
      <c r="LAN20" s="165"/>
      <c r="LAO20" s="162"/>
      <c r="LAP20" s="165"/>
      <c r="LAQ20" s="162"/>
      <c r="LAR20" s="165"/>
      <c r="LAS20" s="162"/>
      <c r="LAT20" s="165"/>
      <c r="LAU20" s="162"/>
      <c r="LAV20" s="165"/>
      <c r="LAW20" s="162"/>
      <c r="LAX20" s="165"/>
      <c r="LAY20" s="162"/>
      <c r="LAZ20" s="165"/>
      <c r="LBA20" s="162"/>
      <c r="LBB20" s="165"/>
      <c r="LBC20" s="162"/>
      <c r="LBD20" s="165"/>
      <c r="LBE20" s="162"/>
      <c r="LBF20" s="165"/>
      <c r="LBG20" s="162"/>
      <c r="LBH20" s="165"/>
      <c r="LBI20" s="162"/>
      <c r="LBJ20" s="165"/>
      <c r="LBK20" s="162"/>
      <c r="LBL20" s="165"/>
      <c r="LBM20" s="162"/>
      <c r="LBN20" s="165"/>
      <c r="LBO20" s="162"/>
      <c r="LBP20" s="165"/>
      <c r="LBQ20" s="162"/>
      <c r="LBR20" s="165"/>
      <c r="LBS20" s="162"/>
      <c r="LBT20" s="165"/>
      <c r="LBU20" s="162"/>
      <c r="LBV20" s="165"/>
      <c r="LBW20" s="162"/>
      <c r="LBX20" s="165"/>
      <c r="LBY20" s="162"/>
      <c r="LBZ20" s="165"/>
      <c r="LCA20" s="162"/>
      <c r="LCB20" s="165"/>
      <c r="LCC20" s="162"/>
      <c r="LCD20" s="165"/>
      <c r="LCE20" s="162"/>
      <c r="LCF20" s="165"/>
      <c r="LCG20" s="162"/>
      <c r="LCH20" s="165"/>
      <c r="LCI20" s="162"/>
      <c r="LCJ20" s="165"/>
      <c r="LCK20" s="162"/>
      <c r="LCL20" s="165"/>
      <c r="LCM20" s="162"/>
      <c r="LCN20" s="165"/>
      <c r="LCO20" s="162"/>
      <c r="LCP20" s="165"/>
      <c r="LCQ20" s="162"/>
      <c r="LCR20" s="165"/>
      <c r="LCS20" s="162"/>
      <c r="LCT20" s="165"/>
      <c r="LCU20" s="162"/>
      <c r="LCV20" s="165"/>
      <c r="LCW20" s="162"/>
      <c r="LCX20" s="165"/>
      <c r="LCY20" s="162"/>
      <c r="LCZ20" s="165"/>
      <c r="LDA20" s="162"/>
      <c r="LDB20" s="165"/>
      <c r="LDC20" s="162"/>
      <c r="LDD20" s="165"/>
      <c r="LDE20" s="162"/>
      <c r="LDF20" s="165"/>
      <c r="LDG20" s="162"/>
      <c r="LDH20" s="165"/>
      <c r="LDI20" s="162"/>
      <c r="LDJ20" s="165"/>
      <c r="LDK20" s="162"/>
      <c r="LDL20" s="165"/>
      <c r="LDM20" s="162"/>
      <c r="LDN20" s="165"/>
      <c r="LDO20" s="162"/>
      <c r="LDP20" s="165"/>
      <c r="LDQ20" s="162"/>
      <c r="LDR20" s="165"/>
      <c r="LDS20" s="162"/>
      <c r="LDT20" s="165"/>
      <c r="LDU20" s="162"/>
      <c r="LDV20" s="165"/>
      <c r="LDW20" s="162"/>
      <c r="LDX20" s="165"/>
      <c r="LDY20" s="162"/>
      <c r="LDZ20" s="165"/>
      <c r="LEA20" s="162"/>
      <c r="LEB20" s="165"/>
      <c r="LEC20" s="162"/>
      <c r="LED20" s="165"/>
      <c r="LEE20" s="162"/>
      <c r="LEF20" s="165"/>
      <c r="LEG20" s="162"/>
      <c r="LEH20" s="165"/>
      <c r="LEI20" s="162"/>
      <c r="LEJ20" s="165"/>
      <c r="LEK20" s="162"/>
      <c r="LEL20" s="165"/>
      <c r="LEM20" s="162"/>
      <c r="LEN20" s="165"/>
      <c r="LEO20" s="162"/>
      <c r="LEP20" s="165"/>
      <c r="LEQ20" s="162"/>
      <c r="LER20" s="165"/>
      <c r="LES20" s="162"/>
      <c r="LET20" s="165"/>
      <c r="LEU20" s="162"/>
      <c r="LEV20" s="165"/>
      <c r="LEW20" s="162"/>
      <c r="LEX20" s="165"/>
      <c r="LEY20" s="162"/>
      <c r="LEZ20" s="165"/>
      <c r="LFA20" s="162"/>
      <c r="LFB20" s="165"/>
      <c r="LFC20" s="162"/>
      <c r="LFD20" s="165"/>
      <c r="LFE20" s="162"/>
      <c r="LFF20" s="165"/>
      <c r="LFG20" s="162"/>
      <c r="LFH20" s="165"/>
      <c r="LFI20" s="162"/>
      <c r="LFJ20" s="165"/>
      <c r="LFK20" s="162"/>
      <c r="LFL20" s="165"/>
      <c r="LFM20" s="162"/>
      <c r="LFN20" s="165"/>
      <c r="LFO20" s="162"/>
      <c r="LFP20" s="165"/>
      <c r="LFQ20" s="162"/>
      <c r="LFR20" s="165"/>
      <c r="LFS20" s="162"/>
      <c r="LFT20" s="165"/>
      <c r="LFU20" s="162"/>
      <c r="LFV20" s="165"/>
      <c r="LFW20" s="162"/>
      <c r="LFX20" s="165"/>
      <c r="LFY20" s="162"/>
      <c r="LFZ20" s="165"/>
      <c r="LGA20" s="162"/>
      <c r="LGB20" s="165"/>
      <c r="LGC20" s="162"/>
      <c r="LGD20" s="165"/>
      <c r="LGE20" s="162"/>
      <c r="LGF20" s="165"/>
      <c r="LGG20" s="162"/>
      <c r="LGH20" s="165"/>
      <c r="LGI20" s="162"/>
      <c r="LGJ20" s="165"/>
      <c r="LGK20" s="162"/>
      <c r="LGL20" s="165"/>
      <c r="LGM20" s="162"/>
      <c r="LGN20" s="165"/>
      <c r="LGO20" s="162"/>
      <c r="LGP20" s="165"/>
      <c r="LGQ20" s="162"/>
      <c r="LGR20" s="165"/>
      <c r="LGS20" s="162"/>
      <c r="LGT20" s="165"/>
      <c r="LGU20" s="162"/>
      <c r="LGV20" s="165"/>
      <c r="LGW20" s="162"/>
      <c r="LGX20" s="165"/>
      <c r="LGY20" s="162"/>
      <c r="LGZ20" s="165"/>
      <c r="LHA20" s="162"/>
      <c r="LHB20" s="165"/>
      <c r="LHC20" s="162"/>
      <c r="LHD20" s="165"/>
      <c r="LHE20" s="162"/>
      <c r="LHF20" s="165"/>
      <c r="LHG20" s="162"/>
      <c r="LHH20" s="165"/>
      <c r="LHI20" s="162"/>
      <c r="LHJ20" s="165"/>
      <c r="LHK20" s="162"/>
      <c r="LHL20" s="165"/>
      <c r="LHM20" s="162"/>
      <c r="LHN20" s="165"/>
      <c r="LHO20" s="162"/>
      <c r="LHP20" s="165"/>
      <c r="LHQ20" s="162"/>
      <c r="LHR20" s="165"/>
      <c r="LHS20" s="162"/>
      <c r="LHT20" s="165"/>
      <c r="LHU20" s="162"/>
      <c r="LHV20" s="165"/>
      <c r="LHW20" s="162"/>
      <c r="LHX20" s="165"/>
      <c r="LHY20" s="162"/>
      <c r="LHZ20" s="165"/>
      <c r="LIA20" s="162"/>
      <c r="LIB20" s="165"/>
      <c r="LIC20" s="162"/>
      <c r="LID20" s="165"/>
      <c r="LIE20" s="162"/>
      <c r="LIF20" s="165"/>
      <c r="LIG20" s="162"/>
      <c r="LIH20" s="165"/>
      <c r="LII20" s="162"/>
      <c r="LIJ20" s="165"/>
      <c r="LIK20" s="162"/>
      <c r="LIL20" s="165"/>
      <c r="LIM20" s="162"/>
      <c r="LIN20" s="165"/>
      <c r="LIO20" s="162"/>
      <c r="LIP20" s="165"/>
      <c r="LIQ20" s="162"/>
      <c r="LIR20" s="165"/>
      <c r="LIS20" s="162"/>
      <c r="LIT20" s="165"/>
      <c r="LIU20" s="162"/>
      <c r="LIV20" s="165"/>
      <c r="LIW20" s="162"/>
      <c r="LIX20" s="165"/>
      <c r="LIY20" s="162"/>
      <c r="LIZ20" s="165"/>
      <c r="LJA20" s="162"/>
      <c r="LJB20" s="165"/>
      <c r="LJC20" s="162"/>
      <c r="LJD20" s="165"/>
      <c r="LJE20" s="162"/>
      <c r="LJF20" s="165"/>
      <c r="LJG20" s="162"/>
      <c r="LJH20" s="165"/>
      <c r="LJI20" s="162"/>
      <c r="LJJ20" s="165"/>
      <c r="LJK20" s="162"/>
      <c r="LJL20" s="165"/>
      <c r="LJM20" s="162"/>
      <c r="LJN20" s="165"/>
      <c r="LJO20" s="162"/>
      <c r="LJP20" s="165"/>
      <c r="LJQ20" s="162"/>
      <c r="LJR20" s="165"/>
      <c r="LJS20" s="162"/>
      <c r="LJT20" s="165"/>
      <c r="LJU20" s="162"/>
      <c r="LJV20" s="165"/>
      <c r="LJW20" s="162"/>
      <c r="LJX20" s="165"/>
      <c r="LJY20" s="162"/>
      <c r="LJZ20" s="165"/>
      <c r="LKA20" s="162"/>
      <c r="LKB20" s="165"/>
      <c r="LKC20" s="162"/>
      <c r="LKD20" s="165"/>
      <c r="LKE20" s="162"/>
      <c r="LKF20" s="165"/>
      <c r="LKG20" s="162"/>
      <c r="LKH20" s="165"/>
      <c r="LKI20" s="162"/>
      <c r="LKJ20" s="165"/>
      <c r="LKK20" s="162"/>
      <c r="LKL20" s="165"/>
      <c r="LKM20" s="162"/>
      <c r="LKN20" s="165"/>
      <c r="LKO20" s="162"/>
      <c r="LKP20" s="165"/>
      <c r="LKQ20" s="162"/>
      <c r="LKR20" s="165"/>
      <c r="LKS20" s="162"/>
      <c r="LKT20" s="165"/>
      <c r="LKU20" s="162"/>
      <c r="LKV20" s="165"/>
      <c r="LKW20" s="162"/>
      <c r="LKX20" s="165"/>
      <c r="LKY20" s="162"/>
      <c r="LKZ20" s="165"/>
      <c r="LLA20" s="162"/>
      <c r="LLB20" s="165"/>
      <c r="LLC20" s="162"/>
      <c r="LLD20" s="165"/>
      <c r="LLE20" s="162"/>
      <c r="LLF20" s="165"/>
      <c r="LLG20" s="162"/>
      <c r="LLH20" s="165"/>
      <c r="LLI20" s="162"/>
      <c r="LLJ20" s="165"/>
      <c r="LLK20" s="162"/>
      <c r="LLL20" s="165"/>
      <c r="LLM20" s="162"/>
      <c r="LLN20" s="165"/>
      <c r="LLO20" s="162"/>
      <c r="LLP20" s="165"/>
      <c r="LLQ20" s="162"/>
      <c r="LLR20" s="165"/>
      <c r="LLS20" s="162"/>
      <c r="LLT20" s="165"/>
      <c r="LLU20" s="162"/>
      <c r="LLV20" s="165"/>
      <c r="LLW20" s="162"/>
      <c r="LLX20" s="165"/>
      <c r="LLY20" s="162"/>
      <c r="LLZ20" s="165"/>
      <c r="LMA20" s="162"/>
      <c r="LMB20" s="165"/>
      <c r="LMC20" s="162"/>
      <c r="LMD20" s="165"/>
      <c r="LME20" s="162"/>
      <c r="LMF20" s="165"/>
      <c r="LMG20" s="162"/>
      <c r="LMH20" s="165"/>
      <c r="LMI20" s="162"/>
      <c r="LMJ20" s="165"/>
      <c r="LMK20" s="162"/>
      <c r="LML20" s="165"/>
      <c r="LMM20" s="162"/>
      <c r="LMN20" s="165"/>
      <c r="LMO20" s="162"/>
      <c r="LMP20" s="165"/>
      <c r="LMQ20" s="162"/>
      <c r="LMR20" s="165"/>
      <c r="LMS20" s="162"/>
      <c r="LMT20" s="165"/>
      <c r="LMU20" s="162"/>
      <c r="LMV20" s="165"/>
      <c r="LMW20" s="162"/>
      <c r="LMX20" s="165"/>
      <c r="LMY20" s="162"/>
      <c r="LMZ20" s="165"/>
      <c r="LNA20" s="162"/>
      <c r="LNB20" s="165"/>
      <c r="LNC20" s="162"/>
      <c r="LND20" s="165"/>
      <c r="LNE20" s="162"/>
      <c r="LNF20" s="165"/>
      <c r="LNG20" s="162"/>
      <c r="LNH20" s="165"/>
      <c r="LNI20" s="162"/>
      <c r="LNJ20" s="165"/>
      <c r="LNK20" s="162"/>
      <c r="LNL20" s="165"/>
      <c r="LNM20" s="162"/>
      <c r="LNN20" s="165"/>
      <c r="LNO20" s="162"/>
      <c r="LNP20" s="165"/>
      <c r="LNQ20" s="162"/>
      <c r="LNR20" s="165"/>
      <c r="LNS20" s="162"/>
      <c r="LNT20" s="165"/>
      <c r="LNU20" s="162"/>
      <c r="LNV20" s="165"/>
      <c r="LNW20" s="162"/>
      <c r="LNX20" s="165"/>
      <c r="LNY20" s="162"/>
      <c r="LNZ20" s="165"/>
      <c r="LOA20" s="162"/>
      <c r="LOB20" s="165"/>
      <c r="LOC20" s="162"/>
      <c r="LOD20" s="165"/>
      <c r="LOE20" s="162"/>
      <c r="LOF20" s="165"/>
      <c r="LOG20" s="162"/>
      <c r="LOH20" s="165"/>
      <c r="LOI20" s="162"/>
      <c r="LOJ20" s="165"/>
      <c r="LOK20" s="162"/>
      <c r="LOL20" s="165"/>
      <c r="LOM20" s="162"/>
      <c r="LON20" s="165"/>
      <c r="LOO20" s="162"/>
      <c r="LOP20" s="165"/>
      <c r="LOQ20" s="162"/>
      <c r="LOR20" s="165"/>
      <c r="LOS20" s="162"/>
      <c r="LOT20" s="165"/>
      <c r="LOU20" s="162"/>
      <c r="LOV20" s="165"/>
      <c r="LOW20" s="162"/>
      <c r="LOX20" s="165"/>
      <c r="LOY20" s="162"/>
      <c r="LOZ20" s="165"/>
      <c r="LPA20" s="162"/>
      <c r="LPB20" s="165"/>
      <c r="LPC20" s="162"/>
      <c r="LPD20" s="165"/>
      <c r="LPE20" s="162"/>
      <c r="LPF20" s="165"/>
      <c r="LPG20" s="162"/>
      <c r="LPH20" s="165"/>
      <c r="LPI20" s="162"/>
      <c r="LPJ20" s="165"/>
      <c r="LPK20" s="162"/>
      <c r="LPL20" s="165"/>
      <c r="LPM20" s="162"/>
      <c r="LPN20" s="165"/>
      <c r="LPO20" s="162"/>
      <c r="LPP20" s="165"/>
      <c r="LPQ20" s="162"/>
      <c r="LPR20" s="165"/>
      <c r="LPS20" s="162"/>
      <c r="LPT20" s="165"/>
      <c r="LPU20" s="162"/>
      <c r="LPV20" s="165"/>
      <c r="LPW20" s="162"/>
      <c r="LPX20" s="165"/>
      <c r="LPY20" s="162"/>
      <c r="LPZ20" s="165"/>
      <c r="LQA20" s="162"/>
      <c r="LQB20" s="165"/>
      <c r="LQC20" s="162"/>
      <c r="LQD20" s="165"/>
      <c r="LQE20" s="162"/>
      <c r="LQF20" s="165"/>
      <c r="LQG20" s="162"/>
      <c r="LQH20" s="165"/>
      <c r="LQI20" s="162"/>
      <c r="LQJ20" s="165"/>
      <c r="LQK20" s="162"/>
      <c r="LQL20" s="165"/>
      <c r="LQM20" s="162"/>
      <c r="LQN20" s="165"/>
      <c r="LQO20" s="162"/>
      <c r="LQP20" s="165"/>
      <c r="LQQ20" s="162"/>
      <c r="LQR20" s="165"/>
      <c r="LQS20" s="162"/>
      <c r="LQT20" s="165"/>
      <c r="LQU20" s="162"/>
      <c r="LQV20" s="165"/>
      <c r="LQW20" s="162"/>
      <c r="LQX20" s="165"/>
      <c r="LQY20" s="162"/>
      <c r="LQZ20" s="165"/>
      <c r="LRA20" s="162"/>
      <c r="LRB20" s="165"/>
      <c r="LRC20" s="162"/>
      <c r="LRD20" s="165"/>
      <c r="LRE20" s="162"/>
      <c r="LRF20" s="165"/>
      <c r="LRG20" s="162"/>
      <c r="LRH20" s="165"/>
      <c r="LRI20" s="162"/>
      <c r="LRJ20" s="165"/>
      <c r="LRK20" s="162"/>
      <c r="LRL20" s="165"/>
      <c r="LRM20" s="162"/>
      <c r="LRN20" s="165"/>
      <c r="LRO20" s="162"/>
      <c r="LRP20" s="165"/>
      <c r="LRQ20" s="162"/>
      <c r="LRR20" s="165"/>
      <c r="LRS20" s="162"/>
      <c r="LRT20" s="165"/>
      <c r="LRU20" s="162"/>
      <c r="LRV20" s="165"/>
      <c r="LRW20" s="162"/>
      <c r="LRX20" s="165"/>
      <c r="LRY20" s="162"/>
      <c r="LRZ20" s="165"/>
      <c r="LSA20" s="162"/>
      <c r="LSB20" s="165"/>
      <c r="LSC20" s="162"/>
      <c r="LSD20" s="165"/>
      <c r="LSE20" s="162"/>
      <c r="LSF20" s="165"/>
      <c r="LSG20" s="162"/>
      <c r="LSH20" s="165"/>
      <c r="LSI20" s="162"/>
      <c r="LSJ20" s="165"/>
      <c r="LSK20" s="162"/>
      <c r="LSL20" s="165"/>
      <c r="LSM20" s="162"/>
      <c r="LSN20" s="165"/>
      <c r="LSO20" s="162"/>
      <c r="LSP20" s="165"/>
      <c r="LSQ20" s="162"/>
      <c r="LSR20" s="165"/>
      <c r="LSS20" s="162"/>
      <c r="LST20" s="165"/>
      <c r="LSU20" s="162"/>
      <c r="LSV20" s="165"/>
      <c r="LSW20" s="162"/>
      <c r="LSX20" s="165"/>
      <c r="LSY20" s="162"/>
      <c r="LSZ20" s="165"/>
      <c r="LTA20" s="162"/>
      <c r="LTB20" s="165"/>
      <c r="LTC20" s="162"/>
      <c r="LTD20" s="165"/>
      <c r="LTE20" s="162"/>
      <c r="LTF20" s="165"/>
      <c r="LTG20" s="162"/>
      <c r="LTH20" s="165"/>
      <c r="LTI20" s="162"/>
      <c r="LTJ20" s="165"/>
      <c r="LTK20" s="162"/>
      <c r="LTL20" s="165"/>
      <c r="LTM20" s="162"/>
      <c r="LTN20" s="165"/>
      <c r="LTO20" s="162"/>
      <c r="LTP20" s="165"/>
      <c r="LTQ20" s="162"/>
      <c r="LTR20" s="165"/>
      <c r="LTS20" s="162"/>
      <c r="LTT20" s="165"/>
      <c r="LTU20" s="162"/>
      <c r="LTV20" s="165"/>
      <c r="LTW20" s="162"/>
      <c r="LTX20" s="165"/>
      <c r="LTY20" s="162"/>
      <c r="LTZ20" s="165"/>
      <c r="LUA20" s="162"/>
      <c r="LUB20" s="165"/>
      <c r="LUC20" s="162"/>
      <c r="LUD20" s="165"/>
      <c r="LUE20" s="162"/>
      <c r="LUF20" s="165"/>
      <c r="LUG20" s="162"/>
      <c r="LUH20" s="165"/>
      <c r="LUI20" s="162"/>
      <c r="LUJ20" s="165"/>
      <c r="LUK20" s="162"/>
      <c r="LUL20" s="165"/>
      <c r="LUM20" s="162"/>
      <c r="LUN20" s="165"/>
      <c r="LUO20" s="162"/>
      <c r="LUP20" s="165"/>
      <c r="LUQ20" s="162"/>
      <c r="LUR20" s="165"/>
      <c r="LUS20" s="162"/>
      <c r="LUT20" s="165"/>
      <c r="LUU20" s="162"/>
      <c r="LUV20" s="165"/>
      <c r="LUW20" s="162"/>
      <c r="LUX20" s="165"/>
      <c r="LUY20" s="162"/>
      <c r="LUZ20" s="165"/>
      <c r="LVA20" s="162"/>
      <c r="LVB20" s="165"/>
      <c r="LVC20" s="162"/>
      <c r="LVD20" s="165"/>
      <c r="LVE20" s="162"/>
      <c r="LVF20" s="165"/>
      <c r="LVG20" s="162"/>
      <c r="LVH20" s="165"/>
      <c r="LVI20" s="162"/>
      <c r="LVJ20" s="165"/>
      <c r="LVK20" s="162"/>
      <c r="LVL20" s="165"/>
      <c r="LVM20" s="162"/>
      <c r="LVN20" s="165"/>
      <c r="LVO20" s="162"/>
      <c r="LVP20" s="165"/>
      <c r="LVQ20" s="162"/>
      <c r="LVR20" s="165"/>
      <c r="LVS20" s="162"/>
      <c r="LVT20" s="165"/>
      <c r="LVU20" s="162"/>
      <c r="LVV20" s="165"/>
      <c r="LVW20" s="162"/>
      <c r="LVX20" s="165"/>
      <c r="LVY20" s="162"/>
      <c r="LVZ20" s="165"/>
      <c r="LWA20" s="162"/>
      <c r="LWB20" s="165"/>
      <c r="LWC20" s="162"/>
      <c r="LWD20" s="165"/>
      <c r="LWE20" s="162"/>
      <c r="LWF20" s="165"/>
      <c r="LWG20" s="162"/>
      <c r="LWH20" s="165"/>
      <c r="LWI20" s="162"/>
      <c r="LWJ20" s="165"/>
      <c r="LWK20" s="162"/>
      <c r="LWL20" s="165"/>
      <c r="LWM20" s="162"/>
      <c r="LWN20" s="165"/>
      <c r="LWO20" s="162"/>
      <c r="LWP20" s="165"/>
      <c r="LWQ20" s="162"/>
      <c r="LWR20" s="165"/>
      <c r="LWS20" s="162"/>
      <c r="LWT20" s="165"/>
      <c r="LWU20" s="162"/>
      <c r="LWV20" s="165"/>
      <c r="LWW20" s="162"/>
      <c r="LWX20" s="165"/>
      <c r="LWY20" s="162"/>
      <c r="LWZ20" s="165"/>
      <c r="LXA20" s="162"/>
      <c r="LXB20" s="165"/>
      <c r="LXC20" s="162"/>
      <c r="LXD20" s="165"/>
      <c r="LXE20" s="162"/>
      <c r="LXF20" s="165"/>
      <c r="LXG20" s="162"/>
      <c r="LXH20" s="165"/>
      <c r="LXI20" s="162"/>
      <c r="LXJ20" s="165"/>
      <c r="LXK20" s="162"/>
      <c r="LXL20" s="165"/>
      <c r="LXM20" s="162"/>
      <c r="LXN20" s="165"/>
      <c r="LXO20" s="162"/>
      <c r="LXP20" s="165"/>
      <c r="LXQ20" s="162"/>
      <c r="LXR20" s="165"/>
      <c r="LXS20" s="162"/>
      <c r="LXT20" s="165"/>
      <c r="LXU20" s="162"/>
      <c r="LXV20" s="165"/>
      <c r="LXW20" s="162"/>
      <c r="LXX20" s="165"/>
      <c r="LXY20" s="162"/>
      <c r="LXZ20" s="165"/>
      <c r="LYA20" s="162"/>
      <c r="LYB20" s="165"/>
      <c r="LYC20" s="162"/>
      <c r="LYD20" s="165"/>
      <c r="LYE20" s="162"/>
      <c r="LYF20" s="165"/>
      <c r="LYG20" s="162"/>
      <c r="LYH20" s="165"/>
      <c r="LYI20" s="162"/>
      <c r="LYJ20" s="165"/>
      <c r="LYK20" s="162"/>
      <c r="LYL20" s="165"/>
      <c r="LYM20" s="162"/>
      <c r="LYN20" s="165"/>
      <c r="LYO20" s="162"/>
      <c r="LYP20" s="165"/>
      <c r="LYQ20" s="162"/>
      <c r="LYR20" s="165"/>
      <c r="LYS20" s="162"/>
      <c r="LYT20" s="165"/>
      <c r="LYU20" s="162"/>
      <c r="LYV20" s="165"/>
      <c r="LYW20" s="162"/>
      <c r="LYX20" s="165"/>
      <c r="LYY20" s="162"/>
      <c r="LYZ20" s="165"/>
      <c r="LZA20" s="162"/>
      <c r="LZB20" s="165"/>
      <c r="LZC20" s="162"/>
      <c r="LZD20" s="165"/>
      <c r="LZE20" s="162"/>
      <c r="LZF20" s="165"/>
      <c r="LZG20" s="162"/>
      <c r="LZH20" s="165"/>
      <c r="LZI20" s="162"/>
      <c r="LZJ20" s="165"/>
      <c r="LZK20" s="162"/>
      <c r="LZL20" s="165"/>
      <c r="LZM20" s="162"/>
      <c r="LZN20" s="165"/>
      <c r="LZO20" s="162"/>
      <c r="LZP20" s="165"/>
      <c r="LZQ20" s="162"/>
      <c r="LZR20" s="165"/>
      <c r="LZS20" s="162"/>
      <c r="LZT20" s="165"/>
      <c r="LZU20" s="162"/>
      <c r="LZV20" s="165"/>
      <c r="LZW20" s="162"/>
      <c r="LZX20" s="165"/>
      <c r="LZY20" s="162"/>
      <c r="LZZ20" s="165"/>
      <c r="MAA20" s="162"/>
      <c r="MAB20" s="165"/>
      <c r="MAC20" s="162"/>
      <c r="MAD20" s="165"/>
      <c r="MAE20" s="162"/>
      <c r="MAF20" s="165"/>
      <c r="MAG20" s="162"/>
      <c r="MAH20" s="165"/>
      <c r="MAI20" s="162"/>
      <c r="MAJ20" s="165"/>
      <c r="MAK20" s="162"/>
      <c r="MAL20" s="165"/>
      <c r="MAM20" s="162"/>
      <c r="MAN20" s="165"/>
      <c r="MAO20" s="162"/>
      <c r="MAP20" s="165"/>
      <c r="MAQ20" s="162"/>
      <c r="MAR20" s="165"/>
      <c r="MAS20" s="162"/>
      <c r="MAT20" s="165"/>
      <c r="MAU20" s="162"/>
      <c r="MAV20" s="165"/>
      <c r="MAW20" s="162"/>
      <c r="MAX20" s="165"/>
      <c r="MAY20" s="162"/>
      <c r="MAZ20" s="165"/>
      <c r="MBA20" s="162"/>
      <c r="MBB20" s="165"/>
      <c r="MBC20" s="162"/>
      <c r="MBD20" s="165"/>
      <c r="MBE20" s="162"/>
      <c r="MBF20" s="165"/>
      <c r="MBG20" s="162"/>
      <c r="MBH20" s="165"/>
      <c r="MBI20" s="162"/>
      <c r="MBJ20" s="165"/>
      <c r="MBK20" s="162"/>
      <c r="MBL20" s="165"/>
      <c r="MBM20" s="162"/>
      <c r="MBN20" s="165"/>
      <c r="MBO20" s="162"/>
      <c r="MBP20" s="165"/>
      <c r="MBQ20" s="162"/>
      <c r="MBR20" s="165"/>
      <c r="MBS20" s="162"/>
      <c r="MBT20" s="165"/>
      <c r="MBU20" s="162"/>
      <c r="MBV20" s="165"/>
      <c r="MBW20" s="162"/>
      <c r="MBX20" s="165"/>
      <c r="MBY20" s="162"/>
      <c r="MBZ20" s="165"/>
      <c r="MCA20" s="162"/>
      <c r="MCB20" s="165"/>
      <c r="MCC20" s="162"/>
      <c r="MCD20" s="165"/>
      <c r="MCE20" s="162"/>
      <c r="MCF20" s="165"/>
      <c r="MCG20" s="162"/>
      <c r="MCH20" s="165"/>
      <c r="MCI20" s="162"/>
      <c r="MCJ20" s="165"/>
      <c r="MCK20" s="162"/>
      <c r="MCL20" s="165"/>
      <c r="MCM20" s="162"/>
      <c r="MCN20" s="165"/>
      <c r="MCO20" s="162"/>
      <c r="MCP20" s="165"/>
      <c r="MCQ20" s="162"/>
      <c r="MCR20" s="165"/>
      <c r="MCS20" s="162"/>
      <c r="MCT20" s="165"/>
      <c r="MCU20" s="162"/>
      <c r="MCV20" s="165"/>
      <c r="MCW20" s="162"/>
      <c r="MCX20" s="165"/>
      <c r="MCY20" s="162"/>
      <c r="MCZ20" s="165"/>
      <c r="MDA20" s="162"/>
      <c r="MDB20" s="165"/>
      <c r="MDC20" s="162"/>
      <c r="MDD20" s="165"/>
      <c r="MDE20" s="162"/>
      <c r="MDF20" s="165"/>
      <c r="MDG20" s="162"/>
      <c r="MDH20" s="165"/>
      <c r="MDI20" s="162"/>
      <c r="MDJ20" s="165"/>
      <c r="MDK20" s="162"/>
      <c r="MDL20" s="165"/>
      <c r="MDM20" s="162"/>
      <c r="MDN20" s="165"/>
      <c r="MDO20" s="162"/>
      <c r="MDP20" s="165"/>
      <c r="MDQ20" s="162"/>
      <c r="MDR20" s="165"/>
      <c r="MDS20" s="162"/>
      <c r="MDT20" s="165"/>
      <c r="MDU20" s="162"/>
      <c r="MDV20" s="165"/>
      <c r="MDW20" s="162"/>
      <c r="MDX20" s="165"/>
      <c r="MDY20" s="162"/>
      <c r="MDZ20" s="165"/>
      <c r="MEA20" s="162"/>
      <c r="MEB20" s="165"/>
      <c r="MEC20" s="162"/>
      <c r="MED20" s="165"/>
      <c r="MEE20" s="162"/>
      <c r="MEF20" s="165"/>
      <c r="MEG20" s="162"/>
      <c r="MEH20" s="165"/>
      <c r="MEI20" s="162"/>
      <c r="MEJ20" s="165"/>
      <c r="MEK20" s="162"/>
      <c r="MEL20" s="165"/>
      <c r="MEM20" s="162"/>
      <c r="MEN20" s="165"/>
      <c r="MEO20" s="162"/>
      <c r="MEP20" s="165"/>
      <c r="MEQ20" s="162"/>
      <c r="MER20" s="165"/>
      <c r="MES20" s="162"/>
      <c r="MET20" s="165"/>
      <c r="MEU20" s="162"/>
      <c r="MEV20" s="165"/>
      <c r="MEW20" s="162"/>
      <c r="MEX20" s="165"/>
      <c r="MEY20" s="162"/>
      <c r="MEZ20" s="165"/>
      <c r="MFA20" s="162"/>
      <c r="MFB20" s="165"/>
      <c r="MFC20" s="162"/>
      <c r="MFD20" s="165"/>
      <c r="MFE20" s="162"/>
      <c r="MFF20" s="165"/>
      <c r="MFG20" s="162"/>
      <c r="MFH20" s="165"/>
      <c r="MFI20" s="162"/>
      <c r="MFJ20" s="165"/>
      <c r="MFK20" s="162"/>
      <c r="MFL20" s="165"/>
      <c r="MFM20" s="162"/>
      <c r="MFN20" s="165"/>
      <c r="MFO20" s="162"/>
      <c r="MFP20" s="165"/>
      <c r="MFQ20" s="162"/>
      <c r="MFR20" s="165"/>
      <c r="MFS20" s="162"/>
      <c r="MFT20" s="165"/>
      <c r="MFU20" s="162"/>
      <c r="MFV20" s="165"/>
      <c r="MFW20" s="162"/>
      <c r="MFX20" s="165"/>
      <c r="MFY20" s="162"/>
      <c r="MFZ20" s="165"/>
      <c r="MGA20" s="162"/>
      <c r="MGB20" s="165"/>
      <c r="MGC20" s="162"/>
      <c r="MGD20" s="165"/>
      <c r="MGE20" s="162"/>
      <c r="MGF20" s="165"/>
      <c r="MGG20" s="162"/>
      <c r="MGH20" s="165"/>
      <c r="MGI20" s="162"/>
      <c r="MGJ20" s="165"/>
      <c r="MGK20" s="162"/>
      <c r="MGL20" s="165"/>
      <c r="MGM20" s="162"/>
      <c r="MGN20" s="165"/>
      <c r="MGO20" s="162"/>
      <c r="MGP20" s="165"/>
      <c r="MGQ20" s="162"/>
      <c r="MGR20" s="165"/>
      <c r="MGS20" s="162"/>
      <c r="MGT20" s="165"/>
      <c r="MGU20" s="162"/>
      <c r="MGV20" s="165"/>
      <c r="MGW20" s="162"/>
      <c r="MGX20" s="165"/>
      <c r="MGY20" s="162"/>
      <c r="MGZ20" s="165"/>
      <c r="MHA20" s="162"/>
      <c r="MHB20" s="165"/>
      <c r="MHC20" s="162"/>
      <c r="MHD20" s="165"/>
      <c r="MHE20" s="162"/>
      <c r="MHF20" s="165"/>
      <c r="MHG20" s="162"/>
      <c r="MHH20" s="165"/>
      <c r="MHI20" s="162"/>
      <c r="MHJ20" s="165"/>
      <c r="MHK20" s="162"/>
      <c r="MHL20" s="165"/>
      <c r="MHM20" s="162"/>
      <c r="MHN20" s="165"/>
      <c r="MHO20" s="162"/>
      <c r="MHP20" s="165"/>
      <c r="MHQ20" s="162"/>
      <c r="MHR20" s="165"/>
      <c r="MHS20" s="162"/>
      <c r="MHT20" s="165"/>
      <c r="MHU20" s="162"/>
      <c r="MHV20" s="165"/>
      <c r="MHW20" s="162"/>
      <c r="MHX20" s="165"/>
      <c r="MHY20" s="162"/>
      <c r="MHZ20" s="165"/>
      <c r="MIA20" s="162"/>
      <c r="MIB20" s="165"/>
      <c r="MIC20" s="162"/>
      <c r="MID20" s="165"/>
      <c r="MIE20" s="162"/>
      <c r="MIF20" s="165"/>
      <c r="MIG20" s="162"/>
      <c r="MIH20" s="165"/>
      <c r="MII20" s="162"/>
      <c r="MIJ20" s="165"/>
      <c r="MIK20" s="162"/>
      <c r="MIL20" s="165"/>
      <c r="MIM20" s="162"/>
      <c r="MIN20" s="165"/>
      <c r="MIO20" s="162"/>
      <c r="MIP20" s="165"/>
      <c r="MIQ20" s="162"/>
      <c r="MIR20" s="165"/>
      <c r="MIS20" s="162"/>
      <c r="MIT20" s="165"/>
      <c r="MIU20" s="162"/>
      <c r="MIV20" s="165"/>
      <c r="MIW20" s="162"/>
      <c r="MIX20" s="165"/>
      <c r="MIY20" s="162"/>
      <c r="MIZ20" s="165"/>
      <c r="MJA20" s="162"/>
      <c r="MJB20" s="165"/>
      <c r="MJC20" s="162"/>
      <c r="MJD20" s="165"/>
      <c r="MJE20" s="162"/>
      <c r="MJF20" s="165"/>
      <c r="MJG20" s="162"/>
      <c r="MJH20" s="165"/>
      <c r="MJI20" s="162"/>
      <c r="MJJ20" s="165"/>
      <c r="MJK20" s="162"/>
      <c r="MJL20" s="165"/>
      <c r="MJM20" s="162"/>
      <c r="MJN20" s="165"/>
      <c r="MJO20" s="162"/>
      <c r="MJP20" s="165"/>
      <c r="MJQ20" s="162"/>
      <c r="MJR20" s="165"/>
      <c r="MJS20" s="162"/>
      <c r="MJT20" s="165"/>
      <c r="MJU20" s="162"/>
      <c r="MJV20" s="165"/>
      <c r="MJW20" s="162"/>
      <c r="MJX20" s="165"/>
      <c r="MJY20" s="162"/>
      <c r="MJZ20" s="165"/>
      <c r="MKA20" s="162"/>
      <c r="MKB20" s="165"/>
      <c r="MKC20" s="162"/>
      <c r="MKD20" s="165"/>
      <c r="MKE20" s="162"/>
      <c r="MKF20" s="165"/>
      <c r="MKG20" s="162"/>
      <c r="MKH20" s="165"/>
      <c r="MKI20" s="162"/>
      <c r="MKJ20" s="165"/>
      <c r="MKK20" s="162"/>
      <c r="MKL20" s="165"/>
      <c r="MKM20" s="162"/>
      <c r="MKN20" s="165"/>
      <c r="MKO20" s="162"/>
      <c r="MKP20" s="165"/>
      <c r="MKQ20" s="162"/>
      <c r="MKR20" s="165"/>
      <c r="MKS20" s="162"/>
      <c r="MKT20" s="165"/>
      <c r="MKU20" s="162"/>
      <c r="MKV20" s="165"/>
      <c r="MKW20" s="162"/>
      <c r="MKX20" s="165"/>
      <c r="MKY20" s="162"/>
      <c r="MKZ20" s="165"/>
      <c r="MLA20" s="162"/>
      <c r="MLB20" s="165"/>
      <c r="MLC20" s="162"/>
      <c r="MLD20" s="165"/>
      <c r="MLE20" s="162"/>
      <c r="MLF20" s="165"/>
      <c r="MLG20" s="162"/>
      <c r="MLH20" s="165"/>
      <c r="MLI20" s="162"/>
      <c r="MLJ20" s="165"/>
      <c r="MLK20" s="162"/>
      <c r="MLL20" s="165"/>
      <c r="MLM20" s="162"/>
      <c r="MLN20" s="165"/>
      <c r="MLO20" s="162"/>
      <c r="MLP20" s="165"/>
      <c r="MLQ20" s="162"/>
      <c r="MLR20" s="165"/>
      <c r="MLS20" s="162"/>
      <c r="MLT20" s="165"/>
      <c r="MLU20" s="162"/>
      <c r="MLV20" s="165"/>
      <c r="MLW20" s="162"/>
      <c r="MLX20" s="165"/>
      <c r="MLY20" s="162"/>
      <c r="MLZ20" s="165"/>
      <c r="MMA20" s="162"/>
      <c r="MMB20" s="165"/>
      <c r="MMC20" s="162"/>
      <c r="MMD20" s="165"/>
      <c r="MME20" s="162"/>
      <c r="MMF20" s="165"/>
      <c r="MMG20" s="162"/>
      <c r="MMH20" s="165"/>
      <c r="MMI20" s="162"/>
      <c r="MMJ20" s="165"/>
      <c r="MMK20" s="162"/>
      <c r="MML20" s="165"/>
      <c r="MMM20" s="162"/>
      <c r="MMN20" s="165"/>
      <c r="MMO20" s="162"/>
      <c r="MMP20" s="165"/>
      <c r="MMQ20" s="162"/>
      <c r="MMR20" s="165"/>
      <c r="MMS20" s="162"/>
      <c r="MMT20" s="165"/>
      <c r="MMU20" s="162"/>
      <c r="MMV20" s="165"/>
      <c r="MMW20" s="162"/>
      <c r="MMX20" s="165"/>
      <c r="MMY20" s="162"/>
      <c r="MMZ20" s="165"/>
      <c r="MNA20" s="162"/>
      <c r="MNB20" s="165"/>
      <c r="MNC20" s="162"/>
      <c r="MND20" s="165"/>
      <c r="MNE20" s="162"/>
      <c r="MNF20" s="165"/>
      <c r="MNG20" s="162"/>
      <c r="MNH20" s="165"/>
      <c r="MNI20" s="162"/>
      <c r="MNJ20" s="165"/>
      <c r="MNK20" s="162"/>
      <c r="MNL20" s="165"/>
      <c r="MNM20" s="162"/>
      <c r="MNN20" s="165"/>
      <c r="MNO20" s="162"/>
      <c r="MNP20" s="165"/>
      <c r="MNQ20" s="162"/>
      <c r="MNR20" s="165"/>
      <c r="MNS20" s="162"/>
      <c r="MNT20" s="165"/>
      <c r="MNU20" s="162"/>
      <c r="MNV20" s="165"/>
      <c r="MNW20" s="162"/>
      <c r="MNX20" s="165"/>
      <c r="MNY20" s="162"/>
      <c r="MNZ20" s="165"/>
      <c r="MOA20" s="162"/>
      <c r="MOB20" s="165"/>
      <c r="MOC20" s="162"/>
      <c r="MOD20" s="165"/>
      <c r="MOE20" s="162"/>
      <c r="MOF20" s="165"/>
      <c r="MOG20" s="162"/>
      <c r="MOH20" s="165"/>
      <c r="MOI20" s="162"/>
      <c r="MOJ20" s="165"/>
      <c r="MOK20" s="162"/>
      <c r="MOL20" s="165"/>
      <c r="MOM20" s="162"/>
      <c r="MON20" s="165"/>
      <c r="MOO20" s="162"/>
      <c r="MOP20" s="165"/>
      <c r="MOQ20" s="162"/>
      <c r="MOR20" s="165"/>
      <c r="MOS20" s="162"/>
      <c r="MOT20" s="165"/>
      <c r="MOU20" s="162"/>
      <c r="MOV20" s="165"/>
      <c r="MOW20" s="162"/>
      <c r="MOX20" s="165"/>
      <c r="MOY20" s="162"/>
      <c r="MOZ20" s="165"/>
      <c r="MPA20" s="162"/>
      <c r="MPB20" s="165"/>
      <c r="MPC20" s="162"/>
      <c r="MPD20" s="165"/>
      <c r="MPE20" s="162"/>
      <c r="MPF20" s="165"/>
      <c r="MPG20" s="162"/>
      <c r="MPH20" s="165"/>
      <c r="MPI20" s="162"/>
      <c r="MPJ20" s="165"/>
      <c r="MPK20" s="162"/>
      <c r="MPL20" s="165"/>
      <c r="MPM20" s="162"/>
      <c r="MPN20" s="165"/>
      <c r="MPO20" s="162"/>
      <c r="MPP20" s="165"/>
      <c r="MPQ20" s="162"/>
      <c r="MPR20" s="165"/>
      <c r="MPS20" s="162"/>
      <c r="MPT20" s="165"/>
      <c r="MPU20" s="162"/>
      <c r="MPV20" s="165"/>
      <c r="MPW20" s="162"/>
      <c r="MPX20" s="165"/>
      <c r="MPY20" s="162"/>
      <c r="MPZ20" s="165"/>
      <c r="MQA20" s="162"/>
      <c r="MQB20" s="165"/>
      <c r="MQC20" s="162"/>
      <c r="MQD20" s="165"/>
      <c r="MQE20" s="162"/>
      <c r="MQF20" s="165"/>
      <c r="MQG20" s="162"/>
      <c r="MQH20" s="165"/>
      <c r="MQI20" s="162"/>
      <c r="MQJ20" s="165"/>
      <c r="MQK20" s="162"/>
      <c r="MQL20" s="165"/>
      <c r="MQM20" s="162"/>
      <c r="MQN20" s="165"/>
      <c r="MQO20" s="162"/>
      <c r="MQP20" s="165"/>
      <c r="MQQ20" s="162"/>
      <c r="MQR20" s="165"/>
      <c r="MQS20" s="162"/>
      <c r="MQT20" s="165"/>
      <c r="MQU20" s="162"/>
      <c r="MQV20" s="165"/>
      <c r="MQW20" s="162"/>
      <c r="MQX20" s="165"/>
      <c r="MQY20" s="162"/>
      <c r="MQZ20" s="165"/>
      <c r="MRA20" s="162"/>
      <c r="MRB20" s="165"/>
      <c r="MRC20" s="162"/>
      <c r="MRD20" s="165"/>
      <c r="MRE20" s="162"/>
      <c r="MRF20" s="165"/>
      <c r="MRG20" s="162"/>
      <c r="MRH20" s="165"/>
      <c r="MRI20" s="162"/>
      <c r="MRJ20" s="165"/>
      <c r="MRK20" s="162"/>
      <c r="MRL20" s="165"/>
      <c r="MRM20" s="162"/>
      <c r="MRN20" s="165"/>
      <c r="MRO20" s="162"/>
      <c r="MRP20" s="165"/>
      <c r="MRQ20" s="162"/>
      <c r="MRR20" s="165"/>
      <c r="MRS20" s="162"/>
      <c r="MRT20" s="165"/>
      <c r="MRU20" s="162"/>
      <c r="MRV20" s="165"/>
      <c r="MRW20" s="162"/>
      <c r="MRX20" s="165"/>
      <c r="MRY20" s="162"/>
      <c r="MRZ20" s="165"/>
      <c r="MSA20" s="162"/>
      <c r="MSB20" s="165"/>
      <c r="MSC20" s="162"/>
      <c r="MSD20" s="165"/>
      <c r="MSE20" s="162"/>
      <c r="MSF20" s="165"/>
      <c r="MSG20" s="162"/>
      <c r="MSH20" s="165"/>
      <c r="MSI20" s="162"/>
      <c r="MSJ20" s="165"/>
      <c r="MSK20" s="162"/>
      <c r="MSL20" s="165"/>
      <c r="MSM20" s="162"/>
      <c r="MSN20" s="165"/>
      <c r="MSO20" s="162"/>
      <c r="MSP20" s="165"/>
      <c r="MSQ20" s="162"/>
      <c r="MSR20" s="165"/>
      <c r="MSS20" s="162"/>
      <c r="MST20" s="165"/>
      <c r="MSU20" s="162"/>
      <c r="MSV20" s="165"/>
      <c r="MSW20" s="162"/>
      <c r="MSX20" s="165"/>
      <c r="MSY20" s="162"/>
      <c r="MSZ20" s="165"/>
      <c r="MTA20" s="162"/>
      <c r="MTB20" s="165"/>
      <c r="MTC20" s="162"/>
      <c r="MTD20" s="165"/>
      <c r="MTE20" s="162"/>
      <c r="MTF20" s="165"/>
      <c r="MTG20" s="162"/>
      <c r="MTH20" s="165"/>
      <c r="MTI20" s="162"/>
      <c r="MTJ20" s="165"/>
      <c r="MTK20" s="162"/>
      <c r="MTL20" s="165"/>
      <c r="MTM20" s="162"/>
      <c r="MTN20" s="165"/>
      <c r="MTO20" s="162"/>
      <c r="MTP20" s="165"/>
      <c r="MTQ20" s="162"/>
      <c r="MTR20" s="165"/>
      <c r="MTS20" s="162"/>
      <c r="MTT20" s="165"/>
      <c r="MTU20" s="162"/>
      <c r="MTV20" s="165"/>
      <c r="MTW20" s="162"/>
      <c r="MTX20" s="165"/>
      <c r="MTY20" s="162"/>
      <c r="MTZ20" s="165"/>
      <c r="MUA20" s="162"/>
      <c r="MUB20" s="165"/>
      <c r="MUC20" s="162"/>
      <c r="MUD20" s="165"/>
      <c r="MUE20" s="162"/>
      <c r="MUF20" s="165"/>
      <c r="MUG20" s="162"/>
      <c r="MUH20" s="165"/>
      <c r="MUI20" s="162"/>
      <c r="MUJ20" s="165"/>
      <c r="MUK20" s="162"/>
      <c r="MUL20" s="165"/>
      <c r="MUM20" s="162"/>
      <c r="MUN20" s="165"/>
      <c r="MUO20" s="162"/>
      <c r="MUP20" s="165"/>
      <c r="MUQ20" s="162"/>
      <c r="MUR20" s="165"/>
      <c r="MUS20" s="162"/>
      <c r="MUT20" s="165"/>
      <c r="MUU20" s="162"/>
      <c r="MUV20" s="165"/>
      <c r="MUW20" s="162"/>
      <c r="MUX20" s="165"/>
      <c r="MUY20" s="162"/>
      <c r="MUZ20" s="165"/>
      <c r="MVA20" s="162"/>
      <c r="MVB20" s="165"/>
      <c r="MVC20" s="162"/>
      <c r="MVD20" s="165"/>
      <c r="MVE20" s="162"/>
      <c r="MVF20" s="165"/>
      <c r="MVG20" s="162"/>
      <c r="MVH20" s="165"/>
      <c r="MVI20" s="162"/>
      <c r="MVJ20" s="165"/>
      <c r="MVK20" s="162"/>
      <c r="MVL20" s="165"/>
      <c r="MVM20" s="162"/>
      <c r="MVN20" s="165"/>
      <c r="MVO20" s="162"/>
      <c r="MVP20" s="165"/>
      <c r="MVQ20" s="162"/>
      <c r="MVR20" s="165"/>
      <c r="MVS20" s="162"/>
      <c r="MVT20" s="165"/>
      <c r="MVU20" s="162"/>
      <c r="MVV20" s="165"/>
      <c r="MVW20" s="162"/>
      <c r="MVX20" s="165"/>
      <c r="MVY20" s="162"/>
      <c r="MVZ20" s="165"/>
      <c r="MWA20" s="162"/>
      <c r="MWB20" s="165"/>
      <c r="MWC20" s="162"/>
      <c r="MWD20" s="165"/>
      <c r="MWE20" s="162"/>
      <c r="MWF20" s="165"/>
      <c r="MWG20" s="162"/>
      <c r="MWH20" s="165"/>
      <c r="MWI20" s="162"/>
      <c r="MWJ20" s="165"/>
      <c r="MWK20" s="162"/>
      <c r="MWL20" s="165"/>
      <c r="MWM20" s="162"/>
      <c r="MWN20" s="165"/>
      <c r="MWO20" s="162"/>
      <c r="MWP20" s="165"/>
      <c r="MWQ20" s="162"/>
      <c r="MWR20" s="165"/>
      <c r="MWS20" s="162"/>
      <c r="MWT20" s="165"/>
      <c r="MWU20" s="162"/>
      <c r="MWV20" s="165"/>
      <c r="MWW20" s="162"/>
      <c r="MWX20" s="165"/>
      <c r="MWY20" s="162"/>
      <c r="MWZ20" s="165"/>
      <c r="MXA20" s="162"/>
      <c r="MXB20" s="165"/>
      <c r="MXC20" s="162"/>
      <c r="MXD20" s="165"/>
      <c r="MXE20" s="162"/>
      <c r="MXF20" s="165"/>
      <c r="MXG20" s="162"/>
      <c r="MXH20" s="165"/>
      <c r="MXI20" s="162"/>
      <c r="MXJ20" s="165"/>
      <c r="MXK20" s="162"/>
      <c r="MXL20" s="165"/>
      <c r="MXM20" s="162"/>
      <c r="MXN20" s="165"/>
      <c r="MXO20" s="162"/>
      <c r="MXP20" s="165"/>
      <c r="MXQ20" s="162"/>
      <c r="MXR20" s="165"/>
      <c r="MXS20" s="162"/>
      <c r="MXT20" s="165"/>
      <c r="MXU20" s="162"/>
      <c r="MXV20" s="165"/>
      <c r="MXW20" s="162"/>
      <c r="MXX20" s="165"/>
      <c r="MXY20" s="162"/>
      <c r="MXZ20" s="165"/>
      <c r="MYA20" s="162"/>
      <c r="MYB20" s="165"/>
      <c r="MYC20" s="162"/>
      <c r="MYD20" s="165"/>
      <c r="MYE20" s="162"/>
      <c r="MYF20" s="165"/>
      <c r="MYG20" s="162"/>
      <c r="MYH20" s="165"/>
      <c r="MYI20" s="162"/>
      <c r="MYJ20" s="165"/>
      <c r="MYK20" s="162"/>
      <c r="MYL20" s="165"/>
      <c r="MYM20" s="162"/>
      <c r="MYN20" s="165"/>
      <c r="MYO20" s="162"/>
      <c r="MYP20" s="165"/>
      <c r="MYQ20" s="162"/>
      <c r="MYR20" s="165"/>
      <c r="MYS20" s="162"/>
      <c r="MYT20" s="165"/>
      <c r="MYU20" s="162"/>
      <c r="MYV20" s="165"/>
      <c r="MYW20" s="162"/>
      <c r="MYX20" s="165"/>
      <c r="MYY20" s="162"/>
      <c r="MYZ20" s="165"/>
      <c r="MZA20" s="162"/>
      <c r="MZB20" s="165"/>
      <c r="MZC20" s="162"/>
      <c r="MZD20" s="165"/>
      <c r="MZE20" s="162"/>
      <c r="MZF20" s="165"/>
      <c r="MZG20" s="162"/>
      <c r="MZH20" s="165"/>
      <c r="MZI20" s="162"/>
      <c r="MZJ20" s="165"/>
      <c r="MZK20" s="162"/>
      <c r="MZL20" s="165"/>
      <c r="MZM20" s="162"/>
      <c r="MZN20" s="165"/>
      <c r="MZO20" s="162"/>
      <c r="MZP20" s="165"/>
      <c r="MZQ20" s="162"/>
      <c r="MZR20" s="165"/>
      <c r="MZS20" s="162"/>
      <c r="MZT20" s="165"/>
      <c r="MZU20" s="162"/>
      <c r="MZV20" s="165"/>
      <c r="MZW20" s="162"/>
      <c r="MZX20" s="165"/>
      <c r="MZY20" s="162"/>
      <c r="MZZ20" s="165"/>
      <c r="NAA20" s="162"/>
      <c r="NAB20" s="165"/>
      <c r="NAC20" s="162"/>
      <c r="NAD20" s="165"/>
      <c r="NAE20" s="162"/>
      <c r="NAF20" s="165"/>
      <c r="NAG20" s="162"/>
      <c r="NAH20" s="165"/>
      <c r="NAI20" s="162"/>
      <c r="NAJ20" s="165"/>
      <c r="NAK20" s="162"/>
      <c r="NAL20" s="165"/>
      <c r="NAM20" s="162"/>
      <c r="NAN20" s="165"/>
      <c r="NAO20" s="162"/>
      <c r="NAP20" s="165"/>
      <c r="NAQ20" s="162"/>
      <c r="NAR20" s="165"/>
      <c r="NAS20" s="162"/>
      <c r="NAT20" s="165"/>
      <c r="NAU20" s="162"/>
      <c r="NAV20" s="165"/>
      <c r="NAW20" s="162"/>
      <c r="NAX20" s="165"/>
      <c r="NAY20" s="162"/>
      <c r="NAZ20" s="165"/>
      <c r="NBA20" s="162"/>
      <c r="NBB20" s="165"/>
      <c r="NBC20" s="162"/>
      <c r="NBD20" s="165"/>
      <c r="NBE20" s="162"/>
      <c r="NBF20" s="165"/>
      <c r="NBG20" s="162"/>
      <c r="NBH20" s="165"/>
      <c r="NBI20" s="162"/>
      <c r="NBJ20" s="165"/>
      <c r="NBK20" s="162"/>
      <c r="NBL20" s="165"/>
      <c r="NBM20" s="162"/>
      <c r="NBN20" s="165"/>
      <c r="NBO20" s="162"/>
      <c r="NBP20" s="165"/>
      <c r="NBQ20" s="162"/>
      <c r="NBR20" s="165"/>
      <c r="NBS20" s="162"/>
      <c r="NBT20" s="165"/>
      <c r="NBU20" s="162"/>
      <c r="NBV20" s="165"/>
      <c r="NBW20" s="162"/>
      <c r="NBX20" s="165"/>
      <c r="NBY20" s="162"/>
      <c r="NBZ20" s="165"/>
      <c r="NCA20" s="162"/>
      <c r="NCB20" s="165"/>
      <c r="NCC20" s="162"/>
      <c r="NCD20" s="165"/>
      <c r="NCE20" s="162"/>
      <c r="NCF20" s="165"/>
      <c r="NCG20" s="162"/>
      <c r="NCH20" s="165"/>
      <c r="NCI20" s="162"/>
      <c r="NCJ20" s="165"/>
      <c r="NCK20" s="162"/>
      <c r="NCL20" s="165"/>
      <c r="NCM20" s="162"/>
      <c r="NCN20" s="165"/>
      <c r="NCO20" s="162"/>
      <c r="NCP20" s="165"/>
      <c r="NCQ20" s="162"/>
      <c r="NCR20" s="165"/>
      <c r="NCS20" s="162"/>
      <c r="NCT20" s="165"/>
      <c r="NCU20" s="162"/>
      <c r="NCV20" s="165"/>
      <c r="NCW20" s="162"/>
      <c r="NCX20" s="165"/>
      <c r="NCY20" s="162"/>
      <c r="NCZ20" s="165"/>
      <c r="NDA20" s="162"/>
      <c r="NDB20" s="165"/>
      <c r="NDC20" s="162"/>
      <c r="NDD20" s="165"/>
      <c r="NDE20" s="162"/>
      <c r="NDF20" s="165"/>
      <c r="NDG20" s="162"/>
      <c r="NDH20" s="165"/>
      <c r="NDI20" s="162"/>
      <c r="NDJ20" s="165"/>
      <c r="NDK20" s="162"/>
      <c r="NDL20" s="165"/>
      <c r="NDM20" s="162"/>
      <c r="NDN20" s="165"/>
      <c r="NDO20" s="162"/>
      <c r="NDP20" s="165"/>
      <c r="NDQ20" s="162"/>
      <c r="NDR20" s="165"/>
      <c r="NDS20" s="162"/>
      <c r="NDT20" s="165"/>
      <c r="NDU20" s="162"/>
      <c r="NDV20" s="165"/>
      <c r="NDW20" s="162"/>
      <c r="NDX20" s="165"/>
      <c r="NDY20" s="162"/>
      <c r="NDZ20" s="165"/>
      <c r="NEA20" s="162"/>
      <c r="NEB20" s="165"/>
      <c r="NEC20" s="162"/>
      <c r="NED20" s="165"/>
      <c r="NEE20" s="162"/>
      <c r="NEF20" s="165"/>
      <c r="NEG20" s="162"/>
      <c r="NEH20" s="165"/>
      <c r="NEI20" s="162"/>
      <c r="NEJ20" s="165"/>
      <c r="NEK20" s="162"/>
      <c r="NEL20" s="165"/>
      <c r="NEM20" s="162"/>
      <c r="NEN20" s="165"/>
      <c r="NEO20" s="162"/>
      <c r="NEP20" s="165"/>
      <c r="NEQ20" s="162"/>
      <c r="NER20" s="165"/>
      <c r="NES20" s="162"/>
      <c r="NET20" s="165"/>
      <c r="NEU20" s="162"/>
      <c r="NEV20" s="165"/>
      <c r="NEW20" s="162"/>
      <c r="NEX20" s="165"/>
      <c r="NEY20" s="162"/>
      <c r="NEZ20" s="165"/>
      <c r="NFA20" s="162"/>
      <c r="NFB20" s="165"/>
      <c r="NFC20" s="162"/>
      <c r="NFD20" s="165"/>
      <c r="NFE20" s="162"/>
      <c r="NFF20" s="165"/>
      <c r="NFG20" s="162"/>
      <c r="NFH20" s="165"/>
      <c r="NFI20" s="162"/>
      <c r="NFJ20" s="165"/>
      <c r="NFK20" s="162"/>
      <c r="NFL20" s="165"/>
      <c r="NFM20" s="162"/>
      <c r="NFN20" s="165"/>
      <c r="NFO20" s="162"/>
      <c r="NFP20" s="165"/>
      <c r="NFQ20" s="162"/>
      <c r="NFR20" s="165"/>
      <c r="NFS20" s="162"/>
      <c r="NFT20" s="165"/>
      <c r="NFU20" s="162"/>
      <c r="NFV20" s="165"/>
      <c r="NFW20" s="162"/>
      <c r="NFX20" s="165"/>
      <c r="NFY20" s="162"/>
      <c r="NFZ20" s="165"/>
      <c r="NGA20" s="162"/>
      <c r="NGB20" s="165"/>
      <c r="NGC20" s="162"/>
      <c r="NGD20" s="165"/>
      <c r="NGE20" s="162"/>
      <c r="NGF20" s="165"/>
      <c r="NGG20" s="162"/>
      <c r="NGH20" s="165"/>
      <c r="NGI20" s="162"/>
      <c r="NGJ20" s="165"/>
      <c r="NGK20" s="162"/>
      <c r="NGL20" s="165"/>
      <c r="NGM20" s="162"/>
      <c r="NGN20" s="165"/>
      <c r="NGO20" s="162"/>
      <c r="NGP20" s="165"/>
      <c r="NGQ20" s="162"/>
      <c r="NGR20" s="165"/>
      <c r="NGS20" s="162"/>
      <c r="NGT20" s="165"/>
      <c r="NGU20" s="162"/>
      <c r="NGV20" s="165"/>
      <c r="NGW20" s="162"/>
      <c r="NGX20" s="165"/>
      <c r="NGY20" s="162"/>
      <c r="NGZ20" s="165"/>
      <c r="NHA20" s="162"/>
      <c r="NHB20" s="165"/>
      <c r="NHC20" s="162"/>
      <c r="NHD20" s="165"/>
      <c r="NHE20" s="162"/>
      <c r="NHF20" s="165"/>
      <c r="NHG20" s="162"/>
      <c r="NHH20" s="165"/>
      <c r="NHI20" s="162"/>
      <c r="NHJ20" s="165"/>
      <c r="NHK20" s="162"/>
      <c r="NHL20" s="165"/>
      <c r="NHM20" s="162"/>
      <c r="NHN20" s="165"/>
      <c r="NHO20" s="162"/>
      <c r="NHP20" s="165"/>
      <c r="NHQ20" s="162"/>
      <c r="NHR20" s="165"/>
      <c r="NHS20" s="162"/>
      <c r="NHT20" s="165"/>
      <c r="NHU20" s="162"/>
      <c r="NHV20" s="165"/>
      <c r="NHW20" s="162"/>
      <c r="NHX20" s="165"/>
      <c r="NHY20" s="162"/>
      <c r="NHZ20" s="165"/>
      <c r="NIA20" s="162"/>
      <c r="NIB20" s="165"/>
      <c r="NIC20" s="162"/>
      <c r="NID20" s="165"/>
      <c r="NIE20" s="162"/>
      <c r="NIF20" s="165"/>
      <c r="NIG20" s="162"/>
      <c r="NIH20" s="165"/>
      <c r="NII20" s="162"/>
      <c r="NIJ20" s="165"/>
      <c r="NIK20" s="162"/>
      <c r="NIL20" s="165"/>
      <c r="NIM20" s="162"/>
      <c r="NIN20" s="165"/>
      <c r="NIO20" s="162"/>
      <c r="NIP20" s="165"/>
      <c r="NIQ20" s="162"/>
      <c r="NIR20" s="165"/>
      <c r="NIS20" s="162"/>
      <c r="NIT20" s="165"/>
      <c r="NIU20" s="162"/>
      <c r="NIV20" s="165"/>
      <c r="NIW20" s="162"/>
      <c r="NIX20" s="165"/>
      <c r="NIY20" s="162"/>
      <c r="NIZ20" s="165"/>
      <c r="NJA20" s="162"/>
      <c r="NJB20" s="165"/>
      <c r="NJC20" s="162"/>
      <c r="NJD20" s="165"/>
      <c r="NJE20" s="162"/>
      <c r="NJF20" s="165"/>
      <c r="NJG20" s="162"/>
      <c r="NJH20" s="165"/>
      <c r="NJI20" s="162"/>
      <c r="NJJ20" s="165"/>
      <c r="NJK20" s="162"/>
      <c r="NJL20" s="165"/>
      <c r="NJM20" s="162"/>
      <c r="NJN20" s="165"/>
      <c r="NJO20" s="162"/>
      <c r="NJP20" s="165"/>
      <c r="NJQ20" s="162"/>
      <c r="NJR20" s="165"/>
      <c r="NJS20" s="162"/>
      <c r="NJT20" s="165"/>
      <c r="NJU20" s="162"/>
      <c r="NJV20" s="165"/>
      <c r="NJW20" s="162"/>
      <c r="NJX20" s="165"/>
      <c r="NJY20" s="162"/>
      <c r="NJZ20" s="165"/>
      <c r="NKA20" s="162"/>
      <c r="NKB20" s="165"/>
      <c r="NKC20" s="162"/>
      <c r="NKD20" s="165"/>
      <c r="NKE20" s="162"/>
      <c r="NKF20" s="165"/>
      <c r="NKG20" s="162"/>
      <c r="NKH20" s="165"/>
      <c r="NKI20" s="162"/>
      <c r="NKJ20" s="165"/>
      <c r="NKK20" s="162"/>
      <c r="NKL20" s="165"/>
      <c r="NKM20" s="162"/>
      <c r="NKN20" s="165"/>
      <c r="NKO20" s="162"/>
      <c r="NKP20" s="165"/>
      <c r="NKQ20" s="162"/>
      <c r="NKR20" s="165"/>
      <c r="NKS20" s="162"/>
      <c r="NKT20" s="165"/>
      <c r="NKU20" s="162"/>
      <c r="NKV20" s="165"/>
      <c r="NKW20" s="162"/>
      <c r="NKX20" s="165"/>
      <c r="NKY20" s="162"/>
      <c r="NKZ20" s="165"/>
      <c r="NLA20" s="162"/>
      <c r="NLB20" s="165"/>
      <c r="NLC20" s="162"/>
      <c r="NLD20" s="165"/>
      <c r="NLE20" s="162"/>
      <c r="NLF20" s="165"/>
      <c r="NLG20" s="162"/>
      <c r="NLH20" s="165"/>
      <c r="NLI20" s="162"/>
      <c r="NLJ20" s="165"/>
      <c r="NLK20" s="162"/>
      <c r="NLL20" s="165"/>
      <c r="NLM20" s="162"/>
      <c r="NLN20" s="165"/>
      <c r="NLO20" s="162"/>
      <c r="NLP20" s="165"/>
      <c r="NLQ20" s="162"/>
      <c r="NLR20" s="165"/>
      <c r="NLS20" s="162"/>
      <c r="NLT20" s="165"/>
      <c r="NLU20" s="162"/>
      <c r="NLV20" s="165"/>
      <c r="NLW20" s="162"/>
      <c r="NLX20" s="165"/>
      <c r="NLY20" s="162"/>
      <c r="NLZ20" s="165"/>
      <c r="NMA20" s="162"/>
      <c r="NMB20" s="165"/>
      <c r="NMC20" s="162"/>
      <c r="NMD20" s="165"/>
      <c r="NME20" s="162"/>
      <c r="NMF20" s="165"/>
      <c r="NMG20" s="162"/>
      <c r="NMH20" s="165"/>
      <c r="NMI20" s="162"/>
      <c r="NMJ20" s="165"/>
      <c r="NMK20" s="162"/>
      <c r="NML20" s="165"/>
      <c r="NMM20" s="162"/>
      <c r="NMN20" s="165"/>
      <c r="NMO20" s="162"/>
      <c r="NMP20" s="165"/>
      <c r="NMQ20" s="162"/>
      <c r="NMR20" s="165"/>
      <c r="NMS20" s="162"/>
      <c r="NMT20" s="165"/>
      <c r="NMU20" s="162"/>
      <c r="NMV20" s="165"/>
      <c r="NMW20" s="162"/>
      <c r="NMX20" s="165"/>
      <c r="NMY20" s="162"/>
      <c r="NMZ20" s="165"/>
      <c r="NNA20" s="162"/>
      <c r="NNB20" s="165"/>
      <c r="NNC20" s="162"/>
      <c r="NND20" s="165"/>
      <c r="NNE20" s="162"/>
      <c r="NNF20" s="165"/>
      <c r="NNG20" s="162"/>
      <c r="NNH20" s="165"/>
      <c r="NNI20" s="162"/>
      <c r="NNJ20" s="165"/>
      <c r="NNK20" s="162"/>
      <c r="NNL20" s="165"/>
      <c r="NNM20" s="162"/>
      <c r="NNN20" s="165"/>
      <c r="NNO20" s="162"/>
      <c r="NNP20" s="165"/>
      <c r="NNQ20" s="162"/>
      <c r="NNR20" s="165"/>
      <c r="NNS20" s="162"/>
      <c r="NNT20" s="165"/>
      <c r="NNU20" s="162"/>
      <c r="NNV20" s="165"/>
      <c r="NNW20" s="162"/>
      <c r="NNX20" s="165"/>
      <c r="NNY20" s="162"/>
      <c r="NNZ20" s="165"/>
      <c r="NOA20" s="162"/>
      <c r="NOB20" s="165"/>
      <c r="NOC20" s="162"/>
      <c r="NOD20" s="165"/>
      <c r="NOE20" s="162"/>
      <c r="NOF20" s="165"/>
      <c r="NOG20" s="162"/>
      <c r="NOH20" s="165"/>
      <c r="NOI20" s="162"/>
      <c r="NOJ20" s="165"/>
      <c r="NOK20" s="162"/>
      <c r="NOL20" s="165"/>
      <c r="NOM20" s="162"/>
      <c r="NON20" s="165"/>
      <c r="NOO20" s="162"/>
      <c r="NOP20" s="165"/>
      <c r="NOQ20" s="162"/>
      <c r="NOR20" s="165"/>
      <c r="NOS20" s="162"/>
      <c r="NOT20" s="165"/>
      <c r="NOU20" s="162"/>
      <c r="NOV20" s="165"/>
      <c r="NOW20" s="162"/>
      <c r="NOX20" s="165"/>
      <c r="NOY20" s="162"/>
      <c r="NOZ20" s="165"/>
      <c r="NPA20" s="162"/>
      <c r="NPB20" s="165"/>
      <c r="NPC20" s="162"/>
      <c r="NPD20" s="165"/>
      <c r="NPE20" s="162"/>
      <c r="NPF20" s="165"/>
      <c r="NPG20" s="162"/>
      <c r="NPH20" s="165"/>
      <c r="NPI20" s="162"/>
      <c r="NPJ20" s="165"/>
      <c r="NPK20" s="162"/>
      <c r="NPL20" s="165"/>
      <c r="NPM20" s="162"/>
      <c r="NPN20" s="165"/>
      <c r="NPO20" s="162"/>
      <c r="NPP20" s="165"/>
      <c r="NPQ20" s="162"/>
      <c r="NPR20" s="165"/>
      <c r="NPS20" s="162"/>
      <c r="NPT20" s="165"/>
      <c r="NPU20" s="162"/>
      <c r="NPV20" s="165"/>
      <c r="NPW20" s="162"/>
      <c r="NPX20" s="165"/>
      <c r="NPY20" s="162"/>
      <c r="NPZ20" s="165"/>
      <c r="NQA20" s="162"/>
      <c r="NQB20" s="165"/>
      <c r="NQC20" s="162"/>
      <c r="NQD20" s="165"/>
      <c r="NQE20" s="162"/>
      <c r="NQF20" s="165"/>
      <c r="NQG20" s="162"/>
      <c r="NQH20" s="165"/>
      <c r="NQI20" s="162"/>
      <c r="NQJ20" s="165"/>
      <c r="NQK20" s="162"/>
      <c r="NQL20" s="165"/>
      <c r="NQM20" s="162"/>
      <c r="NQN20" s="165"/>
      <c r="NQO20" s="162"/>
      <c r="NQP20" s="165"/>
      <c r="NQQ20" s="162"/>
      <c r="NQR20" s="165"/>
      <c r="NQS20" s="162"/>
      <c r="NQT20" s="165"/>
      <c r="NQU20" s="162"/>
      <c r="NQV20" s="165"/>
      <c r="NQW20" s="162"/>
      <c r="NQX20" s="165"/>
      <c r="NQY20" s="162"/>
      <c r="NQZ20" s="165"/>
      <c r="NRA20" s="162"/>
      <c r="NRB20" s="165"/>
      <c r="NRC20" s="162"/>
      <c r="NRD20" s="165"/>
      <c r="NRE20" s="162"/>
      <c r="NRF20" s="165"/>
      <c r="NRG20" s="162"/>
      <c r="NRH20" s="165"/>
      <c r="NRI20" s="162"/>
      <c r="NRJ20" s="165"/>
      <c r="NRK20" s="162"/>
      <c r="NRL20" s="165"/>
      <c r="NRM20" s="162"/>
      <c r="NRN20" s="165"/>
      <c r="NRO20" s="162"/>
      <c r="NRP20" s="165"/>
      <c r="NRQ20" s="162"/>
      <c r="NRR20" s="165"/>
      <c r="NRS20" s="162"/>
      <c r="NRT20" s="165"/>
      <c r="NRU20" s="162"/>
      <c r="NRV20" s="165"/>
      <c r="NRW20" s="162"/>
      <c r="NRX20" s="165"/>
      <c r="NRY20" s="162"/>
      <c r="NRZ20" s="165"/>
      <c r="NSA20" s="162"/>
      <c r="NSB20" s="165"/>
      <c r="NSC20" s="162"/>
      <c r="NSD20" s="165"/>
      <c r="NSE20" s="162"/>
      <c r="NSF20" s="165"/>
      <c r="NSG20" s="162"/>
      <c r="NSH20" s="165"/>
      <c r="NSI20" s="162"/>
      <c r="NSJ20" s="165"/>
      <c r="NSK20" s="162"/>
      <c r="NSL20" s="165"/>
      <c r="NSM20" s="162"/>
      <c r="NSN20" s="165"/>
      <c r="NSO20" s="162"/>
      <c r="NSP20" s="165"/>
      <c r="NSQ20" s="162"/>
      <c r="NSR20" s="165"/>
      <c r="NSS20" s="162"/>
      <c r="NST20" s="165"/>
      <c r="NSU20" s="162"/>
      <c r="NSV20" s="165"/>
      <c r="NSW20" s="162"/>
      <c r="NSX20" s="165"/>
      <c r="NSY20" s="162"/>
      <c r="NSZ20" s="165"/>
      <c r="NTA20" s="162"/>
      <c r="NTB20" s="165"/>
      <c r="NTC20" s="162"/>
      <c r="NTD20" s="165"/>
      <c r="NTE20" s="162"/>
      <c r="NTF20" s="165"/>
      <c r="NTG20" s="162"/>
      <c r="NTH20" s="165"/>
      <c r="NTI20" s="162"/>
      <c r="NTJ20" s="165"/>
      <c r="NTK20" s="162"/>
      <c r="NTL20" s="165"/>
      <c r="NTM20" s="162"/>
      <c r="NTN20" s="165"/>
      <c r="NTO20" s="162"/>
      <c r="NTP20" s="165"/>
      <c r="NTQ20" s="162"/>
      <c r="NTR20" s="165"/>
      <c r="NTS20" s="162"/>
      <c r="NTT20" s="165"/>
      <c r="NTU20" s="162"/>
      <c r="NTV20" s="165"/>
      <c r="NTW20" s="162"/>
      <c r="NTX20" s="165"/>
      <c r="NTY20" s="162"/>
      <c r="NTZ20" s="165"/>
      <c r="NUA20" s="162"/>
      <c r="NUB20" s="165"/>
      <c r="NUC20" s="162"/>
      <c r="NUD20" s="165"/>
      <c r="NUE20" s="162"/>
      <c r="NUF20" s="165"/>
      <c r="NUG20" s="162"/>
      <c r="NUH20" s="165"/>
      <c r="NUI20" s="162"/>
      <c r="NUJ20" s="165"/>
      <c r="NUK20" s="162"/>
      <c r="NUL20" s="165"/>
      <c r="NUM20" s="162"/>
      <c r="NUN20" s="165"/>
      <c r="NUO20" s="162"/>
      <c r="NUP20" s="165"/>
      <c r="NUQ20" s="162"/>
      <c r="NUR20" s="165"/>
      <c r="NUS20" s="162"/>
      <c r="NUT20" s="165"/>
      <c r="NUU20" s="162"/>
      <c r="NUV20" s="165"/>
      <c r="NUW20" s="162"/>
      <c r="NUX20" s="165"/>
      <c r="NUY20" s="162"/>
      <c r="NUZ20" s="165"/>
      <c r="NVA20" s="162"/>
      <c r="NVB20" s="165"/>
      <c r="NVC20" s="162"/>
      <c r="NVD20" s="165"/>
      <c r="NVE20" s="162"/>
      <c r="NVF20" s="165"/>
      <c r="NVG20" s="162"/>
      <c r="NVH20" s="165"/>
      <c r="NVI20" s="162"/>
      <c r="NVJ20" s="165"/>
      <c r="NVK20" s="162"/>
      <c r="NVL20" s="165"/>
      <c r="NVM20" s="162"/>
      <c r="NVN20" s="165"/>
      <c r="NVO20" s="162"/>
      <c r="NVP20" s="165"/>
      <c r="NVQ20" s="162"/>
      <c r="NVR20" s="165"/>
      <c r="NVS20" s="162"/>
      <c r="NVT20" s="165"/>
      <c r="NVU20" s="162"/>
      <c r="NVV20" s="165"/>
      <c r="NVW20" s="162"/>
      <c r="NVX20" s="165"/>
      <c r="NVY20" s="162"/>
      <c r="NVZ20" s="165"/>
      <c r="NWA20" s="162"/>
      <c r="NWB20" s="165"/>
      <c r="NWC20" s="162"/>
      <c r="NWD20" s="165"/>
      <c r="NWE20" s="162"/>
      <c r="NWF20" s="165"/>
      <c r="NWG20" s="162"/>
      <c r="NWH20" s="165"/>
      <c r="NWI20" s="162"/>
      <c r="NWJ20" s="165"/>
      <c r="NWK20" s="162"/>
      <c r="NWL20" s="165"/>
      <c r="NWM20" s="162"/>
      <c r="NWN20" s="165"/>
      <c r="NWO20" s="162"/>
      <c r="NWP20" s="165"/>
      <c r="NWQ20" s="162"/>
      <c r="NWR20" s="165"/>
      <c r="NWS20" s="162"/>
      <c r="NWT20" s="165"/>
      <c r="NWU20" s="162"/>
      <c r="NWV20" s="165"/>
      <c r="NWW20" s="162"/>
      <c r="NWX20" s="165"/>
      <c r="NWY20" s="162"/>
      <c r="NWZ20" s="165"/>
      <c r="NXA20" s="162"/>
      <c r="NXB20" s="165"/>
      <c r="NXC20" s="162"/>
      <c r="NXD20" s="165"/>
      <c r="NXE20" s="162"/>
      <c r="NXF20" s="165"/>
      <c r="NXG20" s="162"/>
      <c r="NXH20" s="165"/>
      <c r="NXI20" s="162"/>
      <c r="NXJ20" s="165"/>
      <c r="NXK20" s="162"/>
      <c r="NXL20" s="165"/>
      <c r="NXM20" s="162"/>
      <c r="NXN20" s="165"/>
      <c r="NXO20" s="162"/>
      <c r="NXP20" s="165"/>
      <c r="NXQ20" s="162"/>
      <c r="NXR20" s="165"/>
      <c r="NXS20" s="162"/>
      <c r="NXT20" s="165"/>
      <c r="NXU20" s="162"/>
      <c r="NXV20" s="165"/>
      <c r="NXW20" s="162"/>
      <c r="NXX20" s="165"/>
      <c r="NXY20" s="162"/>
      <c r="NXZ20" s="165"/>
      <c r="NYA20" s="162"/>
      <c r="NYB20" s="165"/>
      <c r="NYC20" s="162"/>
      <c r="NYD20" s="165"/>
      <c r="NYE20" s="162"/>
      <c r="NYF20" s="165"/>
      <c r="NYG20" s="162"/>
      <c r="NYH20" s="165"/>
      <c r="NYI20" s="162"/>
      <c r="NYJ20" s="165"/>
      <c r="NYK20" s="162"/>
      <c r="NYL20" s="165"/>
      <c r="NYM20" s="162"/>
      <c r="NYN20" s="165"/>
      <c r="NYO20" s="162"/>
      <c r="NYP20" s="165"/>
      <c r="NYQ20" s="162"/>
      <c r="NYR20" s="165"/>
      <c r="NYS20" s="162"/>
      <c r="NYT20" s="165"/>
      <c r="NYU20" s="162"/>
      <c r="NYV20" s="165"/>
      <c r="NYW20" s="162"/>
      <c r="NYX20" s="165"/>
      <c r="NYY20" s="162"/>
      <c r="NYZ20" s="165"/>
      <c r="NZA20" s="162"/>
      <c r="NZB20" s="165"/>
      <c r="NZC20" s="162"/>
      <c r="NZD20" s="165"/>
      <c r="NZE20" s="162"/>
      <c r="NZF20" s="165"/>
      <c r="NZG20" s="162"/>
      <c r="NZH20" s="165"/>
      <c r="NZI20" s="162"/>
      <c r="NZJ20" s="165"/>
      <c r="NZK20" s="162"/>
      <c r="NZL20" s="165"/>
      <c r="NZM20" s="162"/>
      <c r="NZN20" s="165"/>
      <c r="NZO20" s="162"/>
      <c r="NZP20" s="165"/>
      <c r="NZQ20" s="162"/>
      <c r="NZR20" s="165"/>
      <c r="NZS20" s="162"/>
      <c r="NZT20" s="165"/>
      <c r="NZU20" s="162"/>
      <c r="NZV20" s="165"/>
      <c r="NZW20" s="162"/>
      <c r="NZX20" s="165"/>
      <c r="NZY20" s="162"/>
      <c r="NZZ20" s="165"/>
      <c r="OAA20" s="162"/>
      <c r="OAB20" s="165"/>
      <c r="OAC20" s="162"/>
      <c r="OAD20" s="165"/>
      <c r="OAE20" s="162"/>
      <c r="OAF20" s="165"/>
      <c r="OAG20" s="162"/>
      <c r="OAH20" s="165"/>
      <c r="OAI20" s="162"/>
      <c r="OAJ20" s="165"/>
      <c r="OAK20" s="162"/>
      <c r="OAL20" s="165"/>
      <c r="OAM20" s="162"/>
      <c r="OAN20" s="165"/>
      <c r="OAO20" s="162"/>
      <c r="OAP20" s="165"/>
      <c r="OAQ20" s="162"/>
      <c r="OAR20" s="165"/>
      <c r="OAS20" s="162"/>
      <c r="OAT20" s="165"/>
      <c r="OAU20" s="162"/>
      <c r="OAV20" s="165"/>
      <c r="OAW20" s="162"/>
      <c r="OAX20" s="165"/>
      <c r="OAY20" s="162"/>
      <c r="OAZ20" s="165"/>
      <c r="OBA20" s="162"/>
      <c r="OBB20" s="165"/>
      <c r="OBC20" s="162"/>
      <c r="OBD20" s="165"/>
      <c r="OBE20" s="162"/>
      <c r="OBF20" s="165"/>
      <c r="OBG20" s="162"/>
      <c r="OBH20" s="165"/>
      <c r="OBI20" s="162"/>
      <c r="OBJ20" s="165"/>
      <c r="OBK20" s="162"/>
      <c r="OBL20" s="165"/>
      <c r="OBM20" s="162"/>
      <c r="OBN20" s="165"/>
      <c r="OBO20" s="162"/>
      <c r="OBP20" s="165"/>
      <c r="OBQ20" s="162"/>
      <c r="OBR20" s="165"/>
      <c r="OBS20" s="162"/>
      <c r="OBT20" s="165"/>
      <c r="OBU20" s="162"/>
      <c r="OBV20" s="165"/>
      <c r="OBW20" s="162"/>
      <c r="OBX20" s="165"/>
      <c r="OBY20" s="162"/>
      <c r="OBZ20" s="165"/>
      <c r="OCA20" s="162"/>
      <c r="OCB20" s="165"/>
      <c r="OCC20" s="162"/>
      <c r="OCD20" s="165"/>
      <c r="OCE20" s="162"/>
      <c r="OCF20" s="165"/>
      <c r="OCG20" s="162"/>
      <c r="OCH20" s="165"/>
      <c r="OCI20" s="162"/>
      <c r="OCJ20" s="165"/>
      <c r="OCK20" s="162"/>
      <c r="OCL20" s="165"/>
      <c r="OCM20" s="162"/>
      <c r="OCN20" s="165"/>
      <c r="OCO20" s="162"/>
      <c r="OCP20" s="165"/>
      <c r="OCQ20" s="162"/>
      <c r="OCR20" s="165"/>
      <c r="OCS20" s="162"/>
      <c r="OCT20" s="165"/>
      <c r="OCU20" s="162"/>
      <c r="OCV20" s="165"/>
      <c r="OCW20" s="162"/>
      <c r="OCX20" s="165"/>
      <c r="OCY20" s="162"/>
      <c r="OCZ20" s="165"/>
      <c r="ODA20" s="162"/>
      <c r="ODB20" s="165"/>
      <c r="ODC20" s="162"/>
      <c r="ODD20" s="165"/>
      <c r="ODE20" s="162"/>
      <c r="ODF20" s="165"/>
      <c r="ODG20" s="162"/>
      <c r="ODH20" s="165"/>
      <c r="ODI20" s="162"/>
      <c r="ODJ20" s="165"/>
      <c r="ODK20" s="162"/>
      <c r="ODL20" s="165"/>
      <c r="ODM20" s="162"/>
      <c r="ODN20" s="165"/>
      <c r="ODO20" s="162"/>
      <c r="ODP20" s="165"/>
      <c r="ODQ20" s="162"/>
      <c r="ODR20" s="165"/>
      <c r="ODS20" s="162"/>
      <c r="ODT20" s="165"/>
      <c r="ODU20" s="162"/>
      <c r="ODV20" s="165"/>
      <c r="ODW20" s="162"/>
      <c r="ODX20" s="165"/>
      <c r="ODY20" s="162"/>
      <c r="ODZ20" s="165"/>
      <c r="OEA20" s="162"/>
      <c r="OEB20" s="165"/>
      <c r="OEC20" s="162"/>
      <c r="OED20" s="165"/>
      <c r="OEE20" s="162"/>
      <c r="OEF20" s="165"/>
      <c r="OEG20" s="162"/>
      <c r="OEH20" s="165"/>
      <c r="OEI20" s="162"/>
      <c r="OEJ20" s="165"/>
      <c r="OEK20" s="162"/>
      <c r="OEL20" s="165"/>
      <c r="OEM20" s="162"/>
      <c r="OEN20" s="165"/>
      <c r="OEO20" s="162"/>
      <c r="OEP20" s="165"/>
      <c r="OEQ20" s="162"/>
      <c r="OER20" s="165"/>
      <c r="OES20" s="162"/>
      <c r="OET20" s="165"/>
      <c r="OEU20" s="162"/>
      <c r="OEV20" s="165"/>
      <c r="OEW20" s="162"/>
      <c r="OEX20" s="165"/>
      <c r="OEY20" s="162"/>
      <c r="OEZ20" s="165"/>
      <c r="OFA20" s="162"/>
      <c r="OFB20" s="165"/>
      <c r="OFC20" s="162"/>
      <c r="OFD20" s="165"/>
      <c r="OFE20" s="162"/>
      <c r="OFF20" s="165"/>
      <c r="OFG20" s="162"/>
      <c r="OFH20" s="165"/>
      <c r="OFI20" s="162"/>
      <c r="OFJ20" s="165"/>
      <c r="OFK20" s="162"/>
      <c r="OFL20" s="165"/>
      <c r="OFM20" s="162"/>
      <c r="OFN20" s="165"/>
      <c r="OFO20" s="162"/>
      <c r="OFP20" s="165"/>
      <c r="OFQ20" s="162"/>
      <c r="OFR20" s="165"/>
      <c r="OFS20" s="162"/>
      <c r="OFT20" s="165"/>
      <c r="OFU20" s="162"/>
      <c r="OFV20" s="165"/>
      <c r="OFW20" s="162"/>
      <c r="OFX20" s="165"/>
      <c r="OFY20" s="162"/>
      <c r="OFZ20" s="165"/>
      <c r="OGA20" s="162"/>
      <c r="OGB20" s="165"/>
      <c r="OGC20" s="162"/>
      <c r="OGD20" s="165"/>
      <c r="OGE20" s="162"/>
      <c r="OGF20" s="165"/>
      <c r="OGG20" s="162"/>
      <c r="OGH20" s="165"/>
      <c r="OGI20" s="162"/>
      <c r="OGJ20" s="165"/>
      <c r="OGK20" s="162"/>
      <c r="OGL20" s="165"/>
      <c r="OGM20" s="162"/>
      <c r="OGN20" s="165"/>
      <c r="OGO20" s="162"/>
      <c r="OGP20" s="165"/>
      <c r="OGQ20" s="162"/>
      <c r="OGR20" s="165"/>
      <c r="OGS20" s="162"/>
      <c r="OGT20" s="165"/>
      <c r="OGU20" s="162"/>
      <c r="OGV20" s="165"/>
      <c r="OGW20" s="162"/>
      <c r="OGX20" s="165"/>
      <c r="OGY20" s="162"/>
      <c r="OGZ20" s="165"/>
      <c r="OHA20" s="162"/>
      <c r="OHB20" s="165"/>
      <c r="OHC20" s="162"/>
      <c r="OHD20" s="165"/>
      <c r="OHE20" s="162"/>
      <c r="OHF20" s="165"/>
      <c r="OHG20" s="162"/>
      <c r="OHH20" s="165"/>
      <c r="OHI20" s="162"/>
      <c r="OHJ20" s="165"/>
      <c r="OHK20" s="162"/>
      <c r="OHL20" s="165"/>
      <c r="OHM20" s="162"/>
      <c r="OHN20" s="165"/>
      <c r="OHO20" s="162"/>
      <c r="OHP20" s="165"/>
      <c r="OHQ20" s="162"/>
      <c r="OHR20" s="165"/>
      <c r="OHS20" s="162"/>
      <c r="OHT20" s="165"/>
      <c r="OHU20" s="162"/>
      <c r="OHV20" s="165"/>
      <c r="OHW20" s="162"/>
      <c r="OHX20" s="165"/>
      <c r="OHY20" s="162"/>
      <c r="OHZ20" s="165"/>
      <c r="OIA20" s="162"/>
      <c r="OIB20" s="165"/>
      <c r="OIC20" s="162"/>
      <c r="OID20" s="165"/>
      <c r="OIE20" s="162"/>
      <c r="OIF20" s="165"/>
      <c r="OIG20" s="162"/>
      <c r="OIH20" s="165"/>
      <c r="OII20" s="162"/>
      <c r="OIJ20" s="165"/>
      <c r="OIK20" s="162"/>
      <c r="OIL20" s="165"/>
      <c r="OIM20" s="162"/>
      <c r="OIN20" s="165"/>
      <c r="OIO20" s="162"/>
      <c r="OIP20" s="165"/>
      <c r="OIQ20" s="162"/>
      <c r="OIR20" s="165"/>
      <c r="OIS20" s="162"/>
      <c r="OIT20" s="165"/>
      <c r="OIU20" s="162"/>
      <c r="OIV20" s="165"/>
      <c r="OIW20" s="162"/>
      <c r="OIX20" s="165"/>
      <c r="OIY20" s="162"/>
      <c r="OIZ20" s="165"/>
      <c r="OJA20" s="162"/>
      <c r="OJB20" s="165"/>
      <c r="OJC20" s="162"/>
      <c r="OJD20" s="165"/>
      <c r="OJE20" s="162"/>
      <c r="OJF20" s="165"/>
      <c r="OJG20" s="162"/>
      <c r="OJH20" s="165"/>
      <c r="OJI20" s="162"/>
      <c r="OJJ20" s="165"/>
      <c r="OJK20" s="162"/>
      <c r="OJL20" s="165"/>
      <c r="OJM20" s="162"/>
      <c r="OJN20" s="165"/>
      <c r="OJO20" s="162"/>
      <c r="OJP20" s="165"/>
      <c r="OJQ20" s="162"/>
      <c r="OJR20" s="165"/>
      <c r="OJS20" s="162"/>
      <c r="OJT20" s="165"/>
      <c r="OJU20" s="162"/>
      <c r="OJV20" s="165"/>
      <c r="OJW20" s="162"/>
      <c r="OJX20" s="165"/>
      <c r="OJY20" s="162"/>
      <c r="OJZ20" s="165"/>
      <c r="OKA20" s="162"/>
      <c r="OKB20" s="165"/>
      <c r="OKC20" s="162"/>
      <c r="OKD20" s="165"/>
      <c r="OKE20" s="162"/>
      <c r="OKF20" s="165"/>
      <c r="OKG20" s="162"/>
      <c r="OKH20" s="165"/>
      <c r="OKI20" s="162"/>
      <c r="OKJ20" s="165"/>
      <c r="OKK20" s="162"/>
      <c r="OKL20" s="165"/>
      <c r="OKM20" s="162"/>
      <c r="OKN20" s="165"/>
      <c r="OKO20" s="162"/>
      <c r="OKP20" s="165"/>
      <c r="OKQ20" s="162"/>
      <c r="OKR20" s="165"/>
      <c r="OKS20" s="162"/>
      <c r="OKT20" s="165"/>
      <c r="OKU20" s="162"/>
      <c r="OKV20" s="165"/>
      <c r="OKW20" s="162"/>
      <c r="OKX20" s="165"/>
      <c r="OKY20" s="162"/>
      <c r="OKZ20" s="165"/>
      <c r="OLA20" s="162"/>
      <c r="OLB20" s="165"/>
      <c r="OLC20" s="162"/>
      <c r="OLD20" s="165"/>
      <c r="OLE20" s="162"/>
      <c r="OLF20" s="165"/>
      <c r="OLG20" s="162"/>
      <c r="OLH20" s="165"/>
      <c r="OLI20" s="162"/>
      <c r="OLJ20" s="165"/>
      <c r="OLK20" s="162"/>
      <c r="OLL20" s="165"/>
      <c r="OLM20" s="162"/>
      <c r="OLN20" s="165"/>
      <c r="OLO20" s="162"/>
      <c r="OLP20" s="165"/>
      <c r="OLQ20" s="162"/>
      <c r="OLR20" s="165"/>
      <c r="OLS20" s="162"/>
      <c r="OLT20" s="165"/>
      <c r="OLU20" s="162"/>
      <c r="OLV20" s="165"/>
      <c r="OLW20" s="162"/>
      <c r="OLX20" s="165"/>
      <c r="OLY20" s="162"/>
      <c r="OLZ20" s="165"/>
      <c r="OMA20" s="162"/>
      <c r="OMB20" s="165"/>
      <c r="OMC20" s="162"/>
      <c r="OMD20" s="165"/>
      <c r="OME20" s="162"/>
      <c r="OMF20" s="165"/>
      <c r="OMG20" s="162"/>
      <c r="OMH20" s="165"/>
      <c r="OMI20" s="162"/>
      <c r="OMJ20" s="165"/>
      <c r="OMK20" s="162"/>
      <c r="OML20" s="165"/>
      <c r="OMM20" s="162"/>
      <c r="OMN20" s="165"/>
      <c r="OMO20" s="162"/>
      <c r="OMP20" s="165"/>
      <c r="OMQ20" s="162"/>
      <c r="OMR20" s="165"/>
      <c r="OMS20" s="162"/>
      <c r="OMT20" s="165"/>
      <c r="OMU20" s="162"/>
      <c r="OMV20" s="165"/>
      <c r="OMW20" s="162"/>
      <c r="OMX20" s="165"/>
      <c r="OMY20" s="162"/>
      <c r="OMZ20" s="165"/>
      <c r="ONA20" s="162"/>
      <c r="ONB20" s="165"/>
      <c r="ONC20" s="162"/>
      <c r="OND20" s="165"/>
      <c r="ONE20" s="162"/>
      <c r="ONF20" s="165"/>
      <c r="ONG20" s="162"/>
      <c r="ONH20" s="165"/>
      <c r="ONI20" s="162"/>
      <c r="ONJ20" s="165"/>
      <c r="ONK20" s="162"/>
      <c r="ONL20" s="165"/>
      <c r="ONM20" s="162"/>
      <c r="ONN20" s="165"/>
      <c r="ONO20" s="162"/>
      <c r="ONP20" s="165"/>
      <c r="ONQ20" s="162"/>
      <c r="ONR20" s="165"/>
      <c r="ONS20" s="162"/>
      <c r="ONT20" s="165"/>
      <c r="ONU20" s="162"/>
      <c r="ONV20" s="165"/>
      <c r="ONW20" s="162"/>
      <c r="ONX20" s="165"/>
      <c r="ONY20" s="162"/>
      <c r="ONZ20" s="165"/>
      <c r="OOA20" s="162"/>
      <c r="OOB20" s="165"/>
      <c r="OOC20" s="162"/>
      <c r="OOD20" s="165"/>
      <c r="OOE20" s="162"/>
      <c r="OOF20" s="165"/>
      <c r="OOG20" s="162"/>
      <c r="OOH20" s="165"/>
      <c r="OOI20" s="162"/>
      <c r="OOJ20" s="165"/>
      <c r="OOK20" s="162"/>
      <c r="OOL20" s="165"/>
      <c r="OOM20" s="162"/>
      <c r="OON20" s="165"/>
      <c r="OOO20" s="162"/>
      <c r="OOP20" s="165"/>
      <c r="OOQ20" s="162"/>
      <c r="OOR20" s="165"/>
      <c r="OOS20" s="162"/>
      <c r="OOT20" s="165"/>
      <c r="OOU20" s="162"/>
      <c r="OOV20" s="165"/>
      <c r="OOW20" s="162"/>
      <c r="OOX20" s="165"/>
      <c r="OOY20" s="162"/>
      <c r="OOZ20" s="165"/>
      <c r="OPA20" s="162"/>
      <c r="OPB20" s="165"/>
      <c r="OPC20" s="162"/>
      <c r="OPD20" s="165"/>
      <c r="OPE20" s="162"/>
      <c r="OPF20" s="165"/>
      <c r="OPG20" s="162"/>
      <c r="OPH20" s="165"/>
      <c r="OPI20" s="162"/>
      <c r="OPJ20" s="165"/>
      <c r="OPK20" s="162"/>
      <c r="OPL20" s="165"/>
      <c r="OPM20" s="162"/>
      <c r="OPN20" s="165"/>
      <c r="OPO20" s="162"/>
      <c r="OPP20" s="165"/>
      <c r="OPQ20" s="162"/>
      <c r="OPR20" s="165"/>
      <c r="OPS20" s="162"/>
      <c r="OPT20" s="165"/>
      <c r="OPU20" s="162"/>
      <c r="OPV20" s="165"/>
      <c r="OPW20" s="162"/>
      <c r="OPX20" s="165"/>
      <c r="OPY20" s="162"/>
      <c r="OPZ20" s="165"/>
      <c r="OQA20" s="162"/>
      <c r="OQB20" s="165"/>
      <c r="OQC20" s="162"/>
      <c r="OQD20" s="165"/>
      <c r="OQE20" s="162"/>
      <c r="OQF20" s="165"/>
      <c r="OQG20" s="162"/>
      <c r="OQH20" s="165"/>
      <c r="OQI20" s="162"/>
      <c r="OQJ20" s="165"/>
      <c r="OQK20" s="162"/>
      <c r="OQL20" s="165"/>
      <c r="OQM20" s="162"/>
      <c r="OQN20" s="165"/>
      <c r="OQO20" s="162"/>
      <c r="OQP20" s="165"/>
      <c r="OQQ20" s="162"/>
      <c r="OQR20" s="165"/>
      <c r="OQS20" s="162"/>
      <c r="OQT20" s="165"/>
      <c r="OQU20" s="162"/>
      <c r="OQV20" s="165"/>
      <c r="OQW20" s="162"/>
      <c r="OQX20" s="165"/>
      <c r="OQY20" s="162"/>
      <c r="OQZ20" s="165"/>
      <c r="ORA20" s="162"/>
      <c r="ORB20" s="165"/>
      <c r="ORC20" s="162"/>
      <c r="ORD20" s="165"/>
      <c r="ORE20" s="162"/>
      <c r="ORF20" s="165"/>
      <c r="ORG20" s="162"/>
      <c r="ORH20" s="165"/>
      <c r="ORI20" s="162"/>
      <c r="ORJ20" s="165"/>
      <c r="ORK20" s="162"/>
      <c r="ORL20" s="165"/>
      <c r="ORM20" s="162"/>
      <c r="ORN20" s="165"/>
      <c r="ORO20" s="162"/>
      <c r="ORP20" s="165"/>
      <c r="ORQ20" s="162"/>
      <c r="ORR20" s="165"/>
      <c r="ORS20" s="162"/>
      <c r="ORT20" s="165"/>
      <c r="ORU20" s="162"/>
      <c r="ORV20" s="165"/>
      <c r="ORW20" s="162"/>
      <c r="ORX20" s="165"/>
      <c r="ORY20" s="162"/>
      <c r="ORZ20" s="165"/>
      <c r="OSA20" s="162"/>
      <c r="OSB20" s="165"/>
      <c r="OSC20" s="162"/>
      <c r="OSD20" s="165"/>
      <c r="OSE20" s="162"/>
      <c r="OSF20" s="165"/>
      <c r="OSG20" s="162"/>
      <c r="OSH20" s="165"/>
      <c r="OSI20" s="162"/>
      <c r="OSJ20" s="165"/>
      <c r="OSK20" s="162"/>
      <c r="OSL20" s="165"/>
      <c r="OSM20" s="162"/>
      <c r="OSN20" s="165"/>
      <c r="OSO20" s="162"/>
      <c r="OSP20" s="165"/>
      <c r="OSQ20" s="162"/>
      <c r="OSR20" s="165"/>
      <c r="OSS20" s="162"/>
      <c r="OST20" s="165"/>
      <c r="OSU20" s="162"/>
      <c r="OSV20" s="165"/>
      <c r="OSW20" s="162"/>
      <c r="OSX20" s="165"/>
      <c r="OSY20" s="162"/>
      <c r="OSZ20" s="165"/>
      <c r="OTA20" s="162"/>
      <c r="OTB20" s="165"/>
      <c r="OTC20" s="162"/>
      <c r="OTD20" s="165"/>
      <c r="OTE20" s="162"/>
      <c r="OTF20" s="165"/>
      <c r="OTG20" s="162"/>
      <c r="OTH20" s="165"/>
      <c r="OTI20" s="162"/>
      <c r="OTJ20" s="165"/>
      <c r="OTK20" s="162"/>
      <c r="OTL20" s="165"/>
      <c r="OTM20" s="162"/>
      <c r="OTN20" s="165"/>
      <c r="OTO20" s="162"/>
      <c r="OTP20" s="165"/>
      <c r="OTQ20" s="162"/>
      <c r="OTR20" s="165"/>
      <c r="OTS20" s="162"/>
      <c r="OTT20" s="165"/>
      <c r="OTU20" s="162"/>
      <c r="OTV20" s="165"/>
      <c r="OTW20" s="162"/>
      <c r="OTX20" s="165"/>
      <c r="OTY20" s="162"/>
      <c r="OTZ20" s="165"/>
      <c r="OUA20" s="162"/>
      <c r="OUB20" s="165"/>
      <c r="OUC20" s="162"/>
      <c r="OUD20" s="165"/>
      <c r="OUE20" s="162"/>
      <c r="OUF20" s="165"/>
      <c r="OUG20" s="162"/>
      <c r="OUH20" s="165"/>
      <c r="OUI20" s="162"/>
      <c r="OUJ20" s="165"/>
      <c r="OUK20" s="162"/>
      <c r="OUL20" s="165"/>
      <c r="OUM20" s="162"/>
      <c r="OUN20" s="165"/>
      <c r="OUO20" s="162"/>
      <c r="OUP20" s="165"/>
      <c r="OUQ20" s="162"/>
      <c r="OUR20" s="165"/>
      <c r="OUS20" s="162"/>
      <c r="OUT20" s="165"/>
      <c r="OUU20" s="162"/>
      <c r="OUV20" s="165"/>
      <c r="OUW20" s="162"/>
      <c r="OUX20" s="165"/>
      <c r="OUY20" s="162"/>
      <c r="OUZ20" s="165"/>
      <c r="OVA20" s="162"/>
      <c r="OVB20" s="165"/>
      <c r="OVC20" s="162"/>
      <c r="OVD20" s="165"/>
      <c r="OVE20" s="162"/>
      <c r="OVF20" s="165"/>
      <c r="OVG20" s="162"/>
      <c r="OVH20" s="165"/>
      <c r="OVI20" s="162"/>
      <c r="OVJ20" s="165"/>
      <c r="OVK20" s="162"/>
      <c r="OVL20" s="165"/>
      <c r="OVM20" s="162"/>
      <c r="OVN20" s="165"/>
      <c r="OVO20" s="162"/>
      <c r="OVP20" s="165"/>
      <c r="OVQ20" s="162"/>
      <c r="OVR20" s="165"/>
      <c r="OVS20" s="162"/>
      <c r="OVT20" s="165"/>
      <c r="OVU20" s="162"/>
      <c r="OVV20" s="165"/>
      <c r="OVW20" s="162"/>
      <c r="OVX20" s="165"/>
      <c r="OVY20" s="162"/>
      <c r="OVZ20" s="165"/>
      <c r="OWA20" s="162"/>
      <c r="OWB20" s="165"/>
      <c r="OWC20" s="162"/>
      <c r="OWD20" s="165"/>
      <c r="OWE20" s="162"/>
      <c r="OWF20" s="165"/>
      <c r="OWG20" s="162"/>
      <c r="OWH20" s="165"/>
      <c r="OWI20" s="162"/>
      <c r="OWJ20" s="165"/>
      <c r="OWK20" s="162"/>
      <c r="OWL20" s="165"/>
      <c r="OWM20" s="162"/>
      <c r="OWN20" s="165"/>
      <c r="OWO20" s="162"/>
      <c r="OWP20" s="165"/>
      <c r="OWQ20" s="162"/>
      <c r="OWR20" s="165"/>
      <c r="OWS20" s="162"/>
      <c r="OWT20" s="165"/>
      <c r="OWU20" s="162"/>
      <c r="OWV20" s="165"/>
      <c r="OWW20" s="162"/>
      <c r="OWX20" s="165"/>
      <c r="OWY20" s="162"/>
      <c r="OWZ20" s="165"/>
      <c r="OXA20" s="162"/>
      <c r="OXB20" s="165"/>
      <c r="OXC20" s="162"/>
      <c r="OXD20" s="165"/>
      <c r="OXE20" s="162"/>
      <c r="OXF20" s="165"/>
      <c r="OXG20" s="162"/>
      <c r="OXH20" s="165"/>
      <c r="OXI20" s="162"/>
      <c r="OXJ20" s="165"/>
      <c r="OXK20" s="162"/>
      <c r="OXL20" s="165"/>
      <c r="OXM20" s="162"/>
      <c r="OXN20" s="165"/>
      <c r="OXO20" s="162"/>
      <c r="OXP20" s="165"/>
      <c r="OXQ20" s="162"/>
      <c r="OXR20" s="165"/>
      <c r="OXS20" s="162"/>
      <c r="OXT20" s="165"/>
      <c r="OXU20" s="162"/>
      <c r="OXV20" s="165"/>
      <c r="OXW20" s="162"/>
      <c r="OXX20" s="165"/>
      <c r="OXY20" s="162"/>
      <c r="OXZ20" s="165"/>
      <c r="OYA20" s="162"/>
      <c r="OYB20" s="165"/>
      <c r="OYC20" s="162"/>
      <c r="OYD20" s="165"/>
      <c r="OYE20" s="162"/>
      <c r="OYF20" s="165"/>
      <c r="OYG20" s="162"/>
      <c r="OYH20" s="165"/>
      <c r="OYI20" s="162"/>
      <c r="OYJ20" s="165"/>
      <c r="OYK20" s="162"/>
      <c r="OYL20" s="165"/>
      <c r="OYM20" s="162"/>
      <c r="OYN20" s="165"/>
      <c r="OYO20" s="162"/>
      <c r="OYP20" s="165"/>
      <c r="OYQ20" s="162"/>
      <c r="OYR20" s="165"/>
      <c r="OYS20" s="162"/>
      <c r="OYT20" s="165"/>
      <c r="OYU20" s="162"/>
      <c r="OYV20" s="165"/>
      <c r="OYW20" s="162"/>
      <c r="OYX20" s="165"/>
      <c r="OYY20" s="162"/>
      <c r="OYZ20" s="165"/>
      <c r="OZA20" s="162"/>
      <c r="OZB20" s="165"/>
      <c r="OZC20" s="162"/>
      <c r="OZD20" s="165"/>
      <c r="OZE20" s="162"/>
      <c r="OZF20" s="165"/>
      <c r="OZG20" s="162"/>
      <c r="OZH20" s="165"/>
      <c r="OZI20" s="162"/>
      <c r="OZJ20" s="165"/>
      <c r="OZK20" s="162"/>
      <c r="OZL20" s="165"/>
      <c r="OZM20" s="162"/>
      <c r="OZN20" s="165"/>
      <c r="OZO20" s="162"/>
      <c r="OZP20" s="165"/>
      <c r="OZQ20" s="162"/>
      <c r="OZR20" s="165"/>
      <c r="OZS20" s="162"/>
      <c r="OZT20" s="165"/>
      <c r="OZU20" s="162"/>
      <c r="OZV20" s="165"/>
      <c r="OZW20" s="162"/>
      <c r="OZX20" s="165"/>
      <c r="OZY20" s="162"/>
      <c r="OZZ20" s="165"/>
      <c r="PAA20" s="162"/>
      <c r="PAB20" s="165"/>
      <c r="PAC20" s="162"/>
      <c r="PAD20" s="165"/>
      <c r="PAE20" s="162"/>
      <c r="PAF20" s="165"/>
      <c r="PAG20" s="162"/>
      <c r="PAH20" s="165"/>
      <c r="PAI20" s="162"/>
      <c r="PAJ20" s="165"/>
      <c r="PAK20" s="162"/>
      <c r="PAL20" s="165"/>
      <c r="PAM20" s="162"/>
      <c r="PAN20" s="165"/>
      <c r="PAO20" s="162"/>
      <c r="PAP20" s="165"/>
      <c r="PAQ20" s="162"/>
      <c r="PAR20" s="165"/>
      <c r="PAS20" s="162"/>
      <c r="PAT20" s="165"/>
      <c r="PAU20" s="162"/>
      <c r="PAV20" s="165"/>
      <c r="PAW20" s="162"/>
      <c r="PAX20" s="165"/>
      <c r="PAY20" s="162"/>
      <c r="PAZ20" s="165"/>
      <c r="PBA20" s="162"/>
      <c r="PBB20" s="165"/>
      <c r="PBC20" s="162"/>
      <c r="PBD20" s="165"/>
      <c r="PBE20" s="162"/>
      <c r="PBF20" s="165"/>
      <c r="PBG20" s="162"/>
      <c r="PBH20" s="165"/>
      <c r="PBI20" s="162"/>
      <c r="PBJ20" s="165"/>
      <c r="PBK20" s="162"/>
      <c r="PBL20" s="165"/>
      <c r="PBM20" s="162"/>
      <c r="PBN20" s="165"/>
      <c r="PBO20" s="162"/>
      <c r="PBP20" s="165"/>
      <c r="PBQ20" s="162"/>
      <c r="PBR20" s="165"/>
      <c r="PBS20" s="162"/>
      <c r="PBT20" s="165"/>
      <c r="PBU20" s="162"/>
      <c r="PBV20" s="165"/>
      <c r="PBW20" s="162"/>
      <c r="PBX20" s="165"/>
      <c r="PBY20" s="162"/>
      <c r="PBZ20" s="165"/>
      <c r="PCA20" s="162"/>
      <c r="PCB20" s="165"/>
      <c r="PCC20" s="162"/>
      <c r="PCD20" s="165"/>
      <c r="PCE20" s="162"/>
      <c r="PCF20" s="165"/>
      <c r="PCG20" s="162"/>
      <c r="PCH20" s="165"/>
      <c r="PCI20" s="162"/>
      <c r="PCJ20" s="165"/>
      <c r="PCK20" s="162"/>
      <c r="PCL20" s="165"/>
      <c r="PCM20" s="162"/>
      <c r="PCN20" s="165"/>
      <c r="PCO20" s="162"/>
      <c r="PCP20" s="165"/>
      <c r="PCQ20" s="162"/>
      <c r="PCR20" s="165"/>
      <c r="PCS20" s="162"/>
      <c r="PCT20" s="165"/>
      <c r="PCU20" s="162"/>
      <c r="PCV20" s="165"/>
      <c r="PCW20" s="162"/>
      <c r="PCX20" s="165"/>
      <c r="PCY20" s="162"/>
      <c r="PCZ20" s="165"/>
      <c r="PDA20" s="162"/>
      <c r="PDB20" s="165"/>
      <c r="PDC20" s="162"/>
      <c r="PDD20" s="165"/>
      <c r="PDE20" s="162"/>
      <c r="PDF20" s="165"/>
      <c r="PDG20" s="162"/>
      <c r="PDH20" s="165"/>
      <c r="PDI20" s="162"/>
      <c r="PDJ20" s="165"/>
      <c r="PDK20" s="162"/>
      <c r="PDL20" s="165"/>
      <c r="PDM20" s="162"/>
      <c r="PDN20" s="165"/>
      <c r="PDO20" s="162"/>
      <c r="PDP20" s="165"/>
      <c r="PDQ20" s="162"/>
      <c r="PDR20" s="165"/>
      <c r="PDS20" s="162"/>
      <c r="PDT20" s="165"/>
      <c r="PDU20" s="162"/>
      <c r="PDV20" s="165"/>
      <c r="PDW20" s="162"/>
      <c r="PDX20" s="165"/>
      <c r="PDY20" s="162"/>
      <c r="PDZ20" s="165"/>
      <c r="PEA20" s="162"/>
      <c r="PEB20" s="165"/>
      <c r="PEC20" s="162"/>
      <c r="PED20" s="165"/>
      <c r="PEE20" s="162"/>
      <c r="PEF20" s="165"/>
      <c r="PEG20" s="162"/>
      <c r="PEH20" s="165"/>
      <c r="PEI20" s="162"/>
      <c r="PEJ20" s="165"/>
      <c r="PEK20" s="162"/>
      <c r="PEL20" s="165"/>
      <c r="PEM20" s="162"/>
      <c r="PEN20" s="165"/>
      <c r="PEO20" s="162"/>
      <c r="PEP20" s="165"/>
      <c r="PEQ20" s="162"/>
      <c r="PER20" s="165"/>
      <c r="PES20" s="162"/>
      <c r="PET20" s="165"/>
      <c r="PEU20" s="162"/>
      <c r="PEV20" s="165"/>
      <c r="PEW20" s="162"/>
      <c r="PEX20" s="165"/>
      <c r="PEY20" s="162"/>
      <c r="PEZ20" s="165"/>
      <c r="PFA20" s="162"/>
      <c r="PFB20" s="165"/>
      <c r="PFC20" s="162"/>
      <c r="PFD20" s="165"/>
      <c r="PFE20" s="162"/>
      <c r="PFF20" s="165"/>
      <c r="PFG20" s="162"/>
      <c r="PFH20" s="165"/>
      <c r="PFI20" s="162"/>
      <c r="PFJ20" s="165"/>
      <c r="PFK20" s="162"/>
      <c r="PFL20" s="165"/>
      <c r="PFM20" s="162"/>
      <c r="PFN20" s="165"/>
      <c r="PFO20" s="162"/>
      <c r="PFP20" s="165"/>
      <c r="PFQ20" s="162"/>
      <c r="PFR20" s="165"/>
      <c r="PFS20" s="162"/>
      <c r="PFT20" s="165"/>
      <c r="PFU20" s="162"/>
      <c r="PFV20" s="165"/>
      <c r="PFW20" s="162"/>
      <c r="PFX20" s="165"/>
      <c r="PFY20" s="162"/>
      <c r="PFZ20" s="165"/>
      <c r="PGA20" s="162"/>
      <c r="PGB20" s="165"/>
      <c r="PGC20" s="162"/>
      <c r="PGD20" s="165"/>
      <c r="PGE20" s="162"/>
      <c r="PGF20" s="165"/>
      <c r="PGG20" s="162"/>
      <c r="PGH20" s="165"/>
      <c r="PGI20" s="162"/>
      <c r="PGJ20" s="165"/>
      <c r="PGK20" s="162"/>
      <c r="PGL20" s="165"/>
      <c r="PGM20" s="162"/>
      <c r="PGN20" s="165"/>
      <c r="PGO20" s="162"/>
      <c r="PGP20" s="165"/>
      <c r="PGQ20" s="162"/>
      <c r="PGR20" s="165"/>
      <c r="PGS20" s="162"/>
      <c r="PGT20" s="165"/>
      <c r="PGU20" s="162"/>
      <c r="PGV20" s="165"/>
      <c r="PGW20" s="162"/>
      <c r="PGX20" s="165"/>
      <c r="PGY20" s="162"/>
      <c r="PGZ20" s="165"/>
      <c r="PHA20" s="162"/>
      <c r="PHB20" s="165"/>
      <c r="PHC20" s="162"/>
      <c r="PHD20" s="165"/>
      <c r="PHE20" s="162"/>
      <c r="PHF20" s="165"/>
      <c r="PHG20" s="162"/>
      <c r="PHH20" s="165"/>
      <c r="PHI20" s="162"/>
      <c r="PHJ20" s="165"/>
      <c r="PHK20" s="162"/>
      <c r="PHL20" s="165"/>
      <c r="PHM20" s="162"/>
      <c r="PHN20" s="165"/>
      <c r="PHO20" s="162"/>
      <c r="PHP20" s="165"/>
      <c r="PHQ20" s="162"/>
      <c r="PHR20" s="165"/>
      <c r="PHS20" s="162"/>
      <c r="PHT20" s="165"/>
      <c r="PHU20" s="162"/>
      <c r="PHV20" s="165"/>
      <c r="PHW20" s="162"/>
      <c r="PHX20" s="165"/>
      <c r="PHY20" s="162"/>
      <c r="PHZ20" s="165"/>
      <c r="PIA20" s="162"/>
      <c r="PIB20" s="165"/>
      <c r="PIC20" s="162"/>
      <c r="PID20" s="165"/>
      <c r="PIE20" s="162"/>
      <c r="PIF20" s="165"/>
      <c r="PIG20" s="162"/>
      <c r="PIH20" s="165"/>
      <c r="PII20" s="162"/>
      <c r="PIJ20" s="165"/>
      <c r="PIK20" s="162"/>
      <c r="PIL20" s="165"/>
      <c r="PIM20" s="162"/>
      <c r="PIN20" s="165"/>
      <c r="PIO20" s="162"/>
      <c r="PIP20" s="165"/>
      <c r="PIQ20" s="162"/>
      <c r="PIR20" s="165"/>
      <c r="PIS20" s="162"/>
      <c r="PIT20" s="165"/>
      <c r="PIU20" s="162"/>
      <c r="PIV20" s="165"/>
      <c r="PIW20" s="162"/>
      <c r="PIX20" s="165"/>
      <c r="PIY20" s="162"/>
      <c r="PIZ20" s="165"/>
      <c r="PJA20" s="162"/>
      <c r="PJB20" s="165"/>
      <c r="PJC20" s="162"/>
      <c r="PJD20" s="165"/>
      <c r="PJE20" s="162"/>
      <c r="PJF20" s="165"/>
      <c r="PJG20" s="162"/>
      <c r="PJH20" s="165"/>
      <c r="PJI20" s="162"/>
      <c r="PJJ20" s="165"/>
      <c r="PJK20" s="162"/>
      <c r="PJL20" s="165"/>
      <c r="PJM20" s="162"/>
      <c r="PJN20" s="165"/>
      <c r="PJO20" s="162"/>
      <c r="PJP20" s="165"/>
      <c r="PJQ20" s="162"/>
      <c r="PJR20" s="165"/>
      <c r="PJS20" s="162"/>
      <c r="PJT20" s="165"/>
      <c r="PJU20" s="162"/>
      <c r="PJV20" s="165"/>
      <c r="PJW20" s="162"/>
      <c r="PJX20" s="165"/>
      <c r="PJY20" s="162"/>
      <c r="PJZ20" s="165"/>
      <c r="PKA20" s="162"/>
      <c r="PKB20" s="165"/>
      <c r="PKC20" s="162"/>
      <c r="PKD20" s="165"/>
      <c r="PKE20" s="162"/>
      <c r="PKF20" s="165"/>
      <c r="PKG20" s="162"/>
      <c r="PKH20" s="165"/>
      <c r="PKI20" s="162"/>
      <c r="PKJ20" s="165"/>
      <c r="PKK20" s="162"/>
      <c r="PKL20" s="165"/>
      <c r="PKM20" s="162"/>
      <c r="PKN20" s="165"/>
      <c r="PKO20" s="162"/>
      <c r="PKP20" s="165"/>
      <c r="PKQ20" s="162"/>
      <c r="PKR20" s="165"/>
      <c r="PKS20" s="162"/>
      <c r="PKT20" s="165"/>
      <c r="PKU20" s="162"/>
      <c r="PKV20" s="165"/>
      <c r="PKW20" s="162"/>
      <c r="PKX20" s="165"/>
      <c r="PKY20" s="162"/>
      <c r="PKZ20" s="165"/>
      <c r="PLA20" s="162"/>
      <c r="PLB20" s="165"/>
      <c r="PLC20" s="162"/>
      <c r="PLD20" s="165"/>
      <c r="PLE20" s="162"/>
      <c r="PLF20" s="165"/>
      <c r="PLG20" s="162"/>
      <c r="PLH20" s="165"/>
      <c r="PLI20" s="162"/>
      <c r="PLJ20" s="165"/>
      <c r="PLK20" s="162"/>
      <c r="PLL20" s="165"/>
      <c r="PLM20" s="162"/>
      <c r="PLN20" s="165"/>
      <c r="PLO20" s="162"/>
      <c r="PLP20" s="165"/>
      <c r="PLQ20" s="162"/>
      <c r="PLR20" s="165"/>
      <c r="PLS20" s="162"/>
      <c r="PLT20" s="165"/>
      <c r="PLU20" s="162"/>
      <c r="PLV20" s="165"/>
      <c r="PLW20" s="162"/>
      <c r="PLX20" s="165"/>
      <c r="PLY20" s="162"/>
      <c r="PLZ20" s="165"/>
      <c r="PMA20" s="162"/>
      <c r="PMB20" s="165"/>
      <c r="PMC20" s="162"/>
      <c r="PMD20" s="165"/>
      <c r="PME20" s="162"/>
      <c r="PMF20" s="165"/>
      <c r="PMG20" s="162"/>
      <c r="PMH20" s="165"/>
      <c r="PMI20" s="162"/>
      <c r="PMJ20" s="165"/>
      <c r="PMK20" s="162"/>
      <c r="PML20" s="165"/>
      <c r="PMM20" s="162"/>
      <c r="PMN20" s="165"/>
      <c r="PMO20" s="162"/>
      <c r="PMP20" s="165"/>
      <c r="PMQ20" s="162"/>
      <c r="PMR20" s="165"/>
      <c r="PMS20" s="162"/>
      <c r="PMT20" s="165"/>
      <c r="PMU20" s="162"/>
      <c r="PMV20" s="165"/>
      <c r="PMW20" s="162"/>
      <c r="PMX20" s="165"/>
      <c r="PMY20" s="162"/>
      <c r="PMZ20" s="165"/>
      <c r="PNA20" s="162"/>
      <c r="PNB20" s="165"/>
      <c r="PNC20" s="162"/>
      <c r="PND20" s="165"/>
      <c r="PNE20" s="162"/>
      <c r="PNF20" s="165"/>
      <c r="PNG20" s="162"/>
      <c r="PNH20" s="165"/>
      <c r="PNI20" s="162"/>
      <c r="PNJ20" s="165"/>
      <c r="PNK20" s="162"/>
      <c r="PNL20" s="165"/>
      <c r="PNM20" s="162"/>
      <c r="PNN20" s="165"/>
      <c r="PNO20" s="162"/>
      <c r="PNP20" s="165"/>
      <c r="PNQ20" s="162"/>
      <c r="PNR20" s="165"/>
      <c r="PNS20" s="162"/>
      <c r="PNT20" s="165"/>
      <c r="PNU20" s="162"/>
      <c r="PNV20" s="165"/>
      <c r="PNW20" s="162"/>
      <c r="PNX20" s="165"/>
      <c r="PNY20" s="162"/>
      <c r="PNZ20" s="165"/>
      <c r="POA20" s="162"/>
      <c r="POB20" s="165"/>
      <c r="POC20" s="162"/>
      <c r="POD20" s="165"/>
      <c r="POE20" s="162"/>
      <c r="POF20" s="165"/>
      <c r="POG20" s="162"/>
      <c r="POH20" s="165"/>
      <c r="POI20" s="162"/>
      <c r="POJ20" s="165"/>
      <c r="POK20" s="162"/>
      <c r="POL20" s="165"/>
      <c r="POM20" s="162"/>
      <c r="PON20" s="165"/>
      <c r="POO20" s="162"/>
      <c r="POP20" s="165"/>
      <c r="POQ20" s="162"/>
      <c r="POR20" s="165"/>
      <c r="POS20" s="162"/>
      <c r="POT20" s="165"/>
      <c r="POU20" s="162"/>
      <c r="POV20" s="165"/>
      <c r="POW20" s="162"/>
      <c r="POX20" s="165"/>
      <c r="POY20" s="162"/>
      <c r="POZ20" s="165"/>
      <c r="PPA20" s="162"/>
      <c r="PPB20" s="165"/>
      <c r="PPC20" s="162"/>
      <c r="PPD20" s="165"/>
      <c r="PPE20" s="162"/>
      <c r="PPF20" s="165"/>
      <c r="PPG20" s="162"/>
      <c r="PPH20" s="165"/>
      <c r="PPI20" s="162"/>
      <c r="PPJ20" s="165"/>
      <c r="PPK20" s="162"/>
      <c r="PPL20" s="165"/>
      <c r="PPM20" s="162"/>
      <c r="PPN20" s="165"/>
      <c r="PPO20" s="162"/>
      <c r="PPP20" s="165"/>
      <c r="PPQ20" s="162"/>
      <c r="PPR20" s="165"/>
      <c r="PPS20" s="162"/>
      <c r="PPT20" s="165"/>
      <c r="PPU20" s="162"/>
      <c r="PPV20" s="165"/>
      <c r="PPW20" s="162"/>
      <c r="PPX20" s="165"/>
      <c r="PPY20" s="162"/>
      <c r="PPZ20" s="165"/>
      <c r="PQA20" s="162"/>
      <c r="PQB20" s="165"/>
      <c r="PQC20" s="162"/>
      <c r="PQD20" s="165"/>
      <c r="PQE20" s="162"/>
      <c r="PQF20" s="165"/>
      <c r="PQG20" s="162"/>
      <c r="PQH20" s="165"/>
      <c r="PQI20" s="162"/>
      <c r="PQJ20" s="165"/>
      <c r="PQK20" s="162"/>
      <c r="PQL20" s="165"/>
      <c r="PQM20" s="162"/>
      <c r="PQN20" s="165"/>
      <c r="PQO20" s="162"/>
      <c r="PQP20" s="165"/>
      <c r="PQQ20" s="162"/>
      <c r="PQR20" s="165"/>
      <c r="PQS20" s="162"/>
      <c r="PQT20" s="165"/>
      <c r="PQU20" s="162"/>
      <c r="PQV20" s="165"/>
      <c r="PQW20" s="162"/>
      <c r="PQX20" s="165"/>
      <c r="PQY20" s="162"/>
      <c r="PQZ20" s="165"/>
      <c r="PRA20" s="162"/>
      <c r="PRB20" s="165"/>
      <c r="PRC20" s="162"/>
      <c r="PRD20" s="165"/>
      <c r="PRE20" s="162"/>
      <c r="PRF20" s="165"/>
      <c r="PRG20" s="162"/>
      <c r="PRH20" s="165"/>
      <c r="PRI20" s="162"/>
      <c r="PRJ20" s="165"/>
      <c r="PRK20" s="162"/>
      <c r="PRL20" s="165"/>
      <c r="PRM20" s="162"/>
      <c r="PRN20" s="165"/>
      <c r="PRO20" s="162"/>
      <c r="PRP20" s="165"/>
      <c r="PRQ20" s="162"/>
      <c r="PRR20" s="165"/>
      <c r="PRS20" s="162"/>
      <c r="PRT20" s="165"/>
      <c r="PRU20" s="162"/>
      <c r="PRV20" s="165"/>
      <c r="PRW20" s="162"/>
      <c r="PRX20" s="165"/>
      <c r="PRY20" s="162"/>
      <c r="PRZ20" s="165"/>
      <c r="PSA20" s="162"/>
      <c r="PSB20" s="165"/>
      <c r="PSC20" s="162"/>
      <c r="PSD20" s="165"/>
      <c r="PSE20" s="162"/>
      <c r="PSF20" s="165"/>
      <c r="PSG20" s="162"/>
      <c r="PSH20" s="165"/>
      <c r="PSI20" s="162"/>
      <c r="PSJ20" s="165"/>
      <c r="PSK20" s="162"/>
      <c r="PSL20" s="165"/>
      <c r="PSM20" s="162"/>
      <c r="PSN20" s="165"/>
      <c r="PSO20" s="162"/>
      <c r="PSP20" s="165"/>
      <c r="PSQ20" s="162"/>
      <c r="PSR20" s="165"/>
      <c r="PSS20" s="162"/>
      <c r="PST20" s="165"/>
      <c r="PSU20" s="162"/>
      <c r="PSV20" s="165"/>
      <c r="PSW20" s="162"/>
      <c r="PSX20" s="165"/>
      <c r="PSY20" s="162"/>
      <c r="PSZ20" s="165"/>
      <c r="PTA20" s="162"/>
      <c r="PTB20" s="165"/>
      <c r="PTC20" s="162"/>
      <c r="PTD20" s="165"/>
      <c r="PTE20" s="162"/>
      <c r="PTF20" s="165"/>
      <c r="PTG20" s="162"/>
      <c r="PTH20" s="165"/>
      <c r="PTI20" s="162"/>
      <c r="PTJ20" s="165"/>
      <c r="PTK20" s="162"/>
      <c r="PTL20" s="165"/>
      <c r="PTM20" s="162"/>
      <c r="PTN20" s="165"/>
      <c r="PTO20" s="162"/>
      <c r="PTP20" s="165"/>
      <c r="PTQ20" s="162"/>
      <c r="PTR20" s="165"/>
      <c r="PTS20" s="162"/>
      <c r="PTT20" s="165"/>
      <c r="PTU20" s="162"/>
      <c r="PTV20" s="165"/>
      <c r="PTW20" s="162"/>
      <c r="PTX20" s="165"/>
      <c r="PTY20" s="162"/>
      <c r="PTZ20" s="165"/>
      <c r="PUA20" s="162"/>
      <c r="PUB20" s="165"/>
      <c r="PUC20" s="162"/>
      <c r="PUD20" s="165"/>
      <c r="PUE20" s="162"/>
      <c r="PUF20" s="165"/>
      <c r="PUG20" s="162"/>
      <c r="PUH20" s="165"/>
      <c r="PUI20" s="162"/>
      <c r="PUJ20" s="165"/>
      <c r="PUK20" s="162"/>
      <c r="PUL20" s="165"/>
      <c r="PUM20" s="162"/>
      <c r="PUN20" s="165"/>
      <c r="PUO20" s="162"/>
      <c r="PUP20" s="165"/>
      <c r="PUQ20" s="162"/>
      <c r="PUR20" s="165"/>
      <c r="PUS20" s="162"/>
      <c r="PUT20" s="165"/>
      <c r="PUU20" s="162"/>
      <c r="PUV20" s="165"/>
      <c r="PUW20" s="162"/>
      <c r="PUX20" s="165"/>
      <c r="PUY20" s="162"/>
      <c r="PUZ20" s="165"/>
      <c r="PVA20" s="162"/>
      <c r="PVB20" s="165"/>
      <c r="PVC20" s="162"/>
      <c r="PVD20" s="165"/>
      <c r="PVE20" s="162"/>
      <c r="PVF20" s="165"/>
      <c r="PVG20" s="162"/>
      <c r="PVH20" s="165"/>
      <c r="PVI20" s="162"/>
      <c r="PVJ20" s="165"/>
      <c r="PVK20" s="162"/>
      <c r="PVL20" s="165"/>
      <c r="PVM20" s="162"/>
      <c r="PVN20" s="165"/>
      <c r="PVO20" s="162"/>
      <c r="PVP20" s="165"/>
      <c r="PVQ20" s="162"/>
      <c r="PVR20" s="165"/>
      <c r="PVS20" s="162"/>
      <c r="PVT20" s="165"/>
      <c r="PVU20" s="162"/>
      <c r="PVV20" s="165"/>
      <c r="PVW20" s="162"/>
      <c r="PVX20" s="165"/>
      <c r="PVY20" s="162"/>
      <c r="PVZ20" s="165"/>
      <c r="PWA20" s="162"/>
      <c r="PWB20" s="165"/>
      <c r="PWC20" s="162"/>
      <c r="PWD20" s="165"/>
      <c r="PWE20" s="162"/>
      <c r="PWF20" s="165"/>
      <c r="PWG20" s="162"/>
      <c r="PWH20" s="165"/>
      <c r="PWI20" s="162"/>
      <c r="PWJ20" s="165"/>
      <c r="PWK20" s="162"/>
      <c r="PWL20" s="165"/>
      <c r="PWM20" s="162"/>
      <c r="PWN20" s="165"/>
      <c r="PWO20" s="162"/>
      <c r="PWP20" s="165"/>
      <c r="PWQ20" s="162"/>
      <c r="PWR20" s="165"/>
      <c r="PWS20" s="162"/>
      <c r="PWT20" s="165"/>
      <c r="PWU20" s="162"/>
      <c r="PWV20" s="165"/>
      <c r="PWW20" s="162"/>
      <c r="PWX20" s="165"/>
      <c r="PWY20" s="162"/>
      <c r="PWZ20" s="165"/>
      <c r="PXA20" s="162"/>
      <c r="PXB20" s="165"/>
      <c r="PXC20" s="162"/>
      <c r="PXD20" s="165"/>
      <c r="PXE20" s="162"/>
      <c r="PXF20" s="165"/>
      <c r="PXG20" s="162"/>
      <c r="PXH20" s="165"/>
      <c r="PXI20" s="162"/>
      <c r="PXJ20" s="165"/>
      <c r="PXK20" s="162"/>
      <c r="PXL20" s="165"/>
      <c r="PXM20" s="162"/>
      <c r="PXN20" s="165"/>
      <c r="PXO20" s="162"/>
      <c r="PXP20" s="165"/>
      <c r="PXQ20" s="162"/>
      <c r="PXR20" s="165"/>
      <c r="PXS20" s="162"/>
      <c r="PXT20" s="165"/>
      <c r="PXU20" s="162"/>
      <c r="PXV20" s="165"/>
      <c r="PXW20" s="162"/>
      <c r="PXX20" s="165"/>
      <c r="PXY20" s="162"/>
      <c r="PXZ20" s="165"/>
      <c r="PYA20" s="162"/>
      <c r="PYB20" s="165"/>
      <c r="PYC20" s="162"/>
      <c r="PYD20" s="165"/>
      <c r="PYE20" s="162"/>
      <c r="PYF20" s="165"/>
      <c r="PYG20" s="162"/>
      <c r="PYH20" s="165"/>
      <c r="PYI20" s="162"/>
      <c r="PYJ20" s="165"/>
      <c r="PYK20" s="162"/>
      <c r="PYL20" s="165"/>
      <c r="PYM20" s="162"/>
      <c r="PYN20" s="165"/>
      <c r="PYO20" s="162"/>
      <c r="PYP20" s="165"/>
      <c r="PYQ20" s="162"/>
      <c r="PYR20" s="165"/>
      <c r="PYS20" s="162"/>
      <c r="PYT20" s="165"/>
      <c r="PYU20" s="162"/>
      <c r="PYV20" s="165"/>
      <c r="PYW20" s="162"/>
      <c r="PYX20" s="165"/>
      <c r="PYY20" s="162"/>
      <c r="PYZ20" s="165"/>
      <c r="PZA20" s="162"/>
      <c r="PZB20" s="165"/>
      <c r="PZC20" s="162"/>
      <c r="PZD20" s="165"/>
      <c r="PZE20" s="162"/>
      <c r="PZF20" s="165"/>
      <c r="PZG20" s="162"/>
      <c r="PZH20" s="165"/>
      <c r="PZI20" s="162"/>
      <c r="PZJ20" s="165"/>
      <c r="PZK20" s="162"/>
      <c r="PZL20" s="165"/>
      <c r="PZM20" s="162"/>
      <c r="PZN20" s="165"/>
      <c r="PZO20" s="162"/>
      <c r="PZP20" s="165"/>
      <c r="PZQ20" s="162"/>
      <c r="PZR20" s="165"/>
      <c r="PZS20" s="162"/>
      <c r="PZT20" s="165"/>
      <c r="PZU20" s="162"/>
      <c r="PZV20" s="165"/>
      <c r="PZW20" s="162"/>
      <c r="PZX20" s="165"/>
      <c r="PZY20" s="162"/>
      <c r="PZZ20" s="165"/>
      <c r="QAA20" s="162"/>
      <c r="QAB20" s="165"/>
      <c r="QAC20" s="162"/>
      <c r="QAD20" s="165"/>
      <c r="QAE20" s="162"/>
      <c r="QAF20" s="165"/>
      <c r="QAG20" s="162"/>
      <c r="QAH20" s="165"/>
      <c r="QAI20" s="162"/>
      <c r="QAJ20" s="165"/>
      <c r="QAK20" s="162"/>
      <c r="QAL20" s="165"/>
      <c r="QAM20" s="162"/>
      <c r="QAN20" s="165"/>
      <c r="QAO20" s="162"/>
      <c r="QAP20" s="165"/>
      <c r="QAQ20" s="162"/>
      <c r="QAR20" s="165"/>
      <c r="QAS20" s="162"/>
      <c r="QAT20" s="165"/>
      <c r="QAU20" s="162"/>
      <c r="QAV20" s="165"/>
      <c r="QAW20" s="162"/>
      <c r="QAX20" s="165"/>
      <c r="QAY20" s="162"/>
      <c r="QAZ20" s="165"/>
      <c r="QBA20" s="162"/>
      <c r="QBB20" s="165"/>
      <c r="QBC20" s="162"/>
      <c r="QBD20" s="165"/>
      <c r="QBE20" s="162"/>
      <c r="QBF20" s="165"/>
      <c r="QBG20" s="162"/>
      <c r="QBH20" s="165"/>
      <c r="QBI20" s="162"/>
      <c r="QBJ20" s="165"/>
      <c r="QBK20" s="162"/>
      <c r="QBL20" s="165"/>
      <c r="QBM20" s="162"/>
      <c r="QBN20" s="165"/>
      <c r="QBO20" s="162"/>
      <c r="QBP20" s="165"/>
      <c r="QBQ20" s="162"/>
      <c r="QBR20" s="165"/>
      <c r="QBS20" s="162"/>
      <c r="QBT20" s="165"/>
      <c r="QBU20" s="162"/>
      <c r="QBV20" s="165"/>
      <c r="QBW20" s="162"/>
      <c r="QBX20" s="165"/>
      <c r="QBY20" s="162"/>
      <c r="QBZ20" s="165"/>
      <c r="QCA20" s="162"/>
      <c r="QCB20" s="165"/>
      <c r="QCC20" s="162"/>
      <c r="QCD20" s="165"/>
      <c r="QCE20" s="162"/>
      <c r="QCF20" s="165"/>
      <c r="QCG20" s="162"/>
      <c r="QCH20" s="165"/>
      <c r="QCI20" s="162"/>
      <c r="QCJ20" s="165"/>
      <c r="QCK20" s="162"/>
      <c r="QCL20" s="165"/>
      <c r="QCM20" s="162"/>
      <c r="QCN20" s="165"/>
      <c r="QCO20" s="162"/>
      <c r="QCP20" s="165"/>
      <c r="QCQ20" s="162"/>
      <c r="QCR20" s="165"/>
      <c r="QCS20" s="162"/>
      <c r="QCT20" s="165"/>
      <c r="QCU20" s="162"/>
      <c r="QCV20" s="165"/>
      <c r="QCW20" s="162"/>
      <c r="QCX20" s="165"/>
      <c r="QCY20" s="162"/>
      <c r="QCZ20" s="165"/>
      <c r="QDA20" s="162"/>
      <c r="QDB20" s="165"/>
      <c r="QDC20" s="162"/>
      <c r="QDD20" s="165"/>
      <c r="QDE20" s="162"/>
      <c r="QDF20" s="165"/>
      <c r="QDG20" s="162"/>
      <c r="QDH20" s="165"/>
      <c r="QDI20" s="162"/>
      <c r="QDJ20" s="165"/>
      <c r="QDK20" s="162"/>
      <c r="QDL20" s="165"/>
      <c r="QDM20" s="162"/>
      <c r="QDN20" s="165"/>
      <c r="QDO20" s="162"/>
      <c r="QDP20" s="165"/>
      <c r="QDQ20" s="162"/>
      <c r="QDR20" s="165"/>
      <c r="QDS20" s="162"/>
      <c r="QDT20" s="165"/>
      <c r="QDU20" s="162"/>
      <c r="QDV20" s="165"/>
      <c r="QDW20" s="162"/>
      <c r="QDX20" s="165"/>
      <c r="QDY20" s="162"/>
      <c r="QDZ20" s="165"/>
      <c r="QEA20" s="162"/>
      <c r="QEB20" s="165"/>
      <c r="QEC20" s="162"/>
      <c r="QED20" s="165"/>
      <c r="QEE20" s="162"/>
      <c r="QEF20" s="165"/>
      <c r="QEG20" s="162"/>
      <c r="QEH20" s="165"/>
      <c r="QEI20" s="162"/>
      <c r="QEJ20" s="165"/>
      <c r="QEK20" s="162"/>
      <c r="QEL20" s="165"/>
      <c r="QEM20" s="162"/>
      <c r="QEN20" s="165"/>
      <c r="QEO20" s="162"/>
      <c r="QEP20" s="165"/>
      <c r="QEQ20" s="162"/>
      <c r="QER20" s="165"/>
      <c r="QES20" s="162"/>
      <c r="QET20" s="165"/>
      <c r="QEU20" s="162"/>
      <c r="QEV20" s="165"/>
      <c r="QEW20" s="162"/>
      <c r="QEX20" s="165"/>
      <c r="QEY20" s="162"/>
      <c r="QEZ20" s="165"/>
      <c r="QFA20" s="162"/>
      <c r="QFB20" s="165"/>
      <c r="QFC20" s="162"/>
      <c r="QFD20" s="165"/>
      <c r="QFE20" s="162"/>
      <c r="QFF20" s="165"/>
      <c r="QFG20" s="162"/>
      <c r="QFH20" s="165"/>
      <c r="QFI20" s="162"/>
      <c r="QFJ20" s="165"/>
      <c r="QFK20" s="162"/>
      <c r="QFL20" s="165"/>
      <c r="QFM20" s="162"/>
      <c r="QFN20" s="165"/>
      <c r="QFO20" s="162"/>
      <c r="QFP20" s="165"/>
      <c r="QFQ20" s="162"/>
      <c r="QFR20" s="165"/>
      <c r="QFS20" s="162"/>
      <c r="QFT20" s="165"/>
      <c r="QFU20" s="162"/>
      <c r="QFV20" s="165"/>
      <c r="QFW20" s="162"/>
      <c r="QFX20" s="165"/>
      <c r="QFY20" s="162"/>
      <c r="QFZ20" s="165"/>
      <c r="QGA20" s="162"/>
      <c r="QGB20" s="165"/>
      <c r="QGC20" s="162"/>
      <c r="QGD20" s="165"/>
      <c r="QGE20" s="162"/>
      <c r="QGF20" s="165"/>
      <c r="QGG20" s="162"/>
      <c r="QGH20" s="165"/>
      <c r="QGI20" s="162"/>
      <c r="QGJ20" s="165"/>
      <c r="QGK20" s="162"/>
      <c r="QGL20" s="165"/>
      <c r="QGM20" s="162"/>
      <c r="QGN20" s="165"/>
      <c r="QGO20" s="162"/>
      <c r="QGP20" s="165"/>
      <c r="QGQ20" s="162"/>
      <c r="QGR20" s="165"/>
      <c r="QGS20" s="162"/>
      <c r="QGT20" s="165"/>
      <c r="QGU20" s="162"/>
      <c r="QGV20" s="165"/>
      <c r="QGW20" s="162"/>
      <c r="QGX20" s="165"/>
      <c r="QGY20" s="162"/>
      <c r="QGZ20" s="165"/>
      <c r="QHA20" s="162"/>
      <c r="QHB20" s="165"/>
      <c r="QHC20" s="162"/>
      <c r="QHD20" s="165"/>
      <c r="QHE20" s="162"/>
      <c r="QHF20" s="165"/>
      <c r="QHG20" s="162"/>
      <c r="QHH20" s="165"/>
      <c r="QHI20" s="162"/>
      <c r="QHJ20" s="165"/>
      <c r="QHK20" s="162"/>
      <c r="QHL20" s="165"/>
      <c r="QHM20" s="162"/>
      <c r="QHN20" s="165"/>
      <c r="QHO20" s="162"/>
      <c r="QHP20" s="165"/>
      <c r="QHQ20" s="162"/>
      <c r="QHR20" s="165"/>
      <c r="QHS20" s="162"/>
      <c r="QHT20" s="165"/>
      <c r="QHU20" s="162"/>
      <c r="QHV20" s="165"/>
      <c r="QHW20" s="162"/>
      <c r="QHX20" s="165"/>
      <c r="QHY20" s="162"/>
      <c r="QHZ20" s="165"/>
      <c r="QIA20" s="162"/>
      <c r="QIB20" s="165"/>
      <c r="QIC20" s="162"/>
      <c r="QID20" s="165"/>
      <c r="QIE20" s="162"/>
      <c r="QIF20" s="165"/>
      <c r="QIG20" s="162"/>
      <c r="QIH20" s="165"/>
      <c r="QII20" s="162"/>
      <c r="QIJ20" s="165"/>
      <c r="QIK20" s="162"/>
      <c r="QIL20" s="165"/>
      <c r="QIM20" s="162"/>
      <c r="QIN20" s="165"/>
      <c r="QIO20" s="162"/>
      <c r="QIP20" s="165"/>
      <c r="QIQ20" s="162"/>
      <c r="QIR20" s="165"/>
      <c r="QIS20" s="162"/>
      <c r="QIT20" s="165"/>
      <c r="QIU20" s="162"/>
      <c r="QIV20" s="165"/>
      <c r="QIW20" s="162"/>
      <c r="QIX20" s="165"/>
      <c r="QIY20" s="162"/>
      <c r="QIZ20" s="165"/>
      <c r="QJA20" s="162"/>
      <c r="QJB20" s="165"/>
      <c r="QJC20" s="162"/>
      <c r="QJD20" s="165"/>
      <c r="QJE20" s="162"/>
      <c r="QJF20" s="165"/>
      <c r="QJG20" s="162"/>
      <c r="QJH20" s="165"/>
      <c r="QJI20" s="162"/>
      <c r="QJJ20" s="165"/>
      <c r="QJK20" s="162"/>
      <c r="QJL20" s="165"/>
      <c r="QJM20" s="162"/>
      <c r="QJN20" s="165"/>
      <c r="QJO20" s="162"/>
      <c r="QJP20" s="165"/>
      <c r="QJQ20" s="162"/>
      <c r="QJR20" s="165"/>
      <c r="QJS20" s="162"/>
      <c r="QJT20" s="165"/>
      <c r="QJU20" s="162"/>
      <c r="QJV20" s="165"/>
      <c r="QJW20" s="162"/>
      <c r="QJX20" s="165"/>
      <c r="QJY20" s="162"/>
      <c r="QJZ20" s="165"/>
      <c r="QKA20" s="162"/>
      <c r="QKB20" s="165"/>
      <c r="QKC20" s="162"/>
      <c r="QKD20" s="165"/>
      <c r="QKE20" s="162"/>
      <c r="QKF20" s="165"/>
      <c r="QKG20" s="162"/>
      <c r="QKH20" s="165"/>
      <c r="QKI20" s="162"/>
      <c r="QKJ20" s="165"/>
      <c r="QKK20" s="162"/>
      <c r="QKL20" s="165"/>
      <c r="QKM20" s="162"/>
      <c r="QKN20" s="165"/>
      <c r="QKO20" s="162"/>
      <c r="QKP20" s="165"/>
      <c r="QKQ20" s="162"/>
      <c r="QKR20" s="165"/>
      <c r="QKS20" s="162"/>
      <c r="QKT20" s="165"/>
      <c r="QKU20" s="162"/>
      <c r="QKV20" s="165"/>
      <c r="QKW20" s="162"/>
      <c r="QKX20" s="165"/>
      <c r="QKY20" s="162"/>
      <c r="QKZ20" s="165"/>
      <c r="QLA20" s="162"/>
      <c r="QLB20" s="165"/>
      <c r="QLC20" s="162"/>
      <c r="QLD20" s="165"/>
      <c r="QLE20" s="162"/>
      <c r="QLF20" s="165"/>
      <c r="QLG20" s="162"/>
      <c r="QLH20" s="165"/>
      <c r="QLI20" s="162"/>
      <c r="QLJ20" s="165"/>
      <c r="QLK20" s="162"/>
      <c r="QLL20" s="165"/>
      <c r="QLM20" s="162"/>
      <c r="QLN20" s="165"/>
      <c r="QLO20" s="162"/>
      <c r="QLP20" s="165"/>
      <c r="QLQ20" s="162"/>
      <c r="QLR20" s="165"/>
      <c r="QLS20" s="162"/>
      <c r="QLT20" s="165"/>
      <c r="QLU20" s="162"/>
      <c r="QLV20" s="165"/>
      <c r="QLW20" s="162"/>
      <c r="QLX20" s="165"/>
      <c r="QLY20" s="162"/>
      <c r="QLZ20" s="165"/>
      <c r="QMA20" s="162"/>
      <c r="QMB20" s="165"/>
      <c r="QMC20" s="162"/>
      <c r="QMD20" s="165"/>
      <c r="QME20" s="162"/>
      <c r="QMF20" s="165"/>
      <c r="QMG20" s="162"/>
      <c r="QMH20" s="165"/>
      <c r="QMI20" s="162"/>
      <c r="QMJ20" s="165"/>
      <c r="QMK20" s="162"/>
      <c r="QML20" s="165"/>
      <c r="QMM20" s="162"/>
      <c r="QMN20" s="165"/>
      <c r="QMO20" s="162"/>
      <c r="QMP20" s="165"/>
      <c r="QMQ20" s="162"/>
      <c r="QMR20" s="165"/>
      <c r="QMS20" s="162"/>
      <c r="QMT20" s="165"/>
      <c r="QMU20" s="162"/>
      <c r="QMV20" s="165"/>
      <c r="QMW20" s="162"/>
      <c r="QMX20" s="165"/>
      <c r="QMY20" s="162"/>
      <c r="QMZ20" s="165"/>
      <c r="QNA20" s="162"/>
      <c r="QNB20" s="165"/>
      <c r="QNC20" s="162"/>
      <c r="QND20" s="165"/>
      <c r="QNE20" s="162"/>
      <c r="QNF20" s="165"/>
      <c r="QNG20" s="162"/>
      <c r="QNH20" s="165"/>
      <c r="QNI20" s="162"/>
      <c r="QNJ20" s="165"/>
      <c r="QNK20" s="162"/>
      <c r="QNL20" s="165"/>
      <c r="QNM20" s="162"/>
      <c r="QNN20" s="165"/>
      <c r="QNO20" s="162"/>
      <c r="QNP20" s="165"/>
      <c r="QNQ20" s="162"/>
      <c r="QNR20" s="165"/>
      <c r="QNS20" s="162"/>
      <c r="QNT20" s="165"/>
      <c r="QNU20" s="162"/>
      <c r="QNV20" s="165"/>
      <c r="QNW20" s="162"/>
      <c r="QNX20" s="165"/>
      <c r="QNY20" s="162"/>
      <c r="QNZ20" s="165"/>
      <c r="QOA20" s="162"/>
      <c r="QOB20" s="165"/>
      <c r="QOC20" s="162"/>
      <c r="QOD20" s="165"/>
      <c r="QOE20" s="162"/>
      <c r="QOF20" s="165"/>
      <c r="QOG20" s="162"/>
      <c r="QOH20" s="165"/>
      <c r="QOI20" s="162"/>
      <c r="QOJ20" s="165"/>
      <c r="QOK20" s="162"/>
      <c r="QOL20" s="165"/>
      <c r="QOM20" s="162"/>
      <c r="QON20" s="165"/>
      <c r="QOO20" s="162"/>
      <c r="QOP20" s="165"/>
      <c r="QOQ20" s="162"/>
      <c r="QOR20" s="165"/>
      <c r="QOS20" s="162"/>
      <c r="QOT20" s="165"/>
      <c r="QOU20" s="162"/>
      <c r="QOV20" s="165"/>
      <c r="QOW20" s="162"/>
      <c r="QOX20" s="165"/>
      <c r="QOY20" s="162"/>
      <c r="QOZ20" s="165"/>
      <c r="QPA20" s="162"/>
      <c r="QPB20" s="165"/>
      <c r="QPC20" s="162"/>
      <c r="QPD20" s="165"/>
      <c r="QPE20" s="162"/>
      <c r="QPF20" s="165"/>
      <c r="QPG20" s="162"/>
      <c r="QPH20" s="165"/>
      <c r="QPI20" s="162"/>
      <c r="QPJ20" s="165"/>
      <c r="QPK20" s="162"/>
      <c r="QPL20" s="165"/>
      <c r="QPM20" s="162"/>
      <c r="QPN20" s="165"/>
      <c r="QPO20" s="162"/>
      <c r="QPP20" s="165"/>
      <c r="QPQ20" s="162"/>
      <c r="QPR20" s="165"/>
      <c r="QPS20" s="162"/>
      <c r="QPT20" s="165"/>
      <c r="QPU20" s="162"/>
      <c r="QPV20" s="165"/>
      <c r="QPW20" s="162"/>
      <c r="QPX20" s="165"/>
      <c r="QPY20" s="162"/>
      <c r="QPZ20" s="165"/>
      <c r="QQA20" s="162"/>
      <c r="QQB20" s="165"/>
      <c r="QQC20" s="162"/>
      <c r="QQD20" s="165"/>
      <c r="QQE20" s="162"/>
      <c r="QQF20" s="165"/>
      <c r="QQG20" s="162"/>
      <c r="QQH20" s="165"/>
      <c r="QQI20" s="162"/>
      <c r="QQJ20" s="165"/>
      <c r="QQK20" s="162"/>
      <c r="QQL20" s="165"/>
      <c r="QQM20" s="162"/>
      <c r="QQN20" s="165"/>
      <c r="QQO20" s="162"/>
      <c r="QQP20" s="165"/>
      <c r="QQQ20" s="162"/>
      <c r="QQR20" s="165"/>
      <c r="QQS20" s="162"/>
      <c r="QQT20" s="165"/>
      <c r="QQU20" s="162"/>
      <c r="QQV20" s="165"/>
      <c r="QQW20" s="162"/>
      <c r="QQX20" s="165"/>
      <c r="QQY20" s="162"/>
      <c r="QQZ20" s="165"/>
      <c r="QRA20" s="162"/>
      <c r="QRB20" s="165"/>
      <c r="QRC20" s="162"/>
      <c r="QRD20" s="165"/>
      <c r="QRE20" s="162"/>
      <c r="QRF20" s="165"/>
      <c r="QRG20" s="162"/>
      <c r="QRH20" s="165"/>
      <c r="QRI20" s="162"/>
      <c r="QRJ20" s="165"/>
      <c r="QRK20" s="162"/>
      <c r="QRL20" s="165"/>
      <c r="QRM20" s="162"/>
      <c r="QRN20" s="165"/>
      <c r="QRO20" s="162"/>
      <c r="QRP20" s="165"/>
      <c r="QRQ20" s="162"/>
      <c r="QRR20" s="165"/>
      <c r="QRS20" s="162"/>
      <c r="QRT20" s="165"/>
      <c r="QRU20" s="162"/>
      <c r="QRV20" s="165"/>
      <c r="QRW20" s="162"/>
      <c r="QRX20" s="165"/>
      <c r="QRY20" s="162"/>
      <c r="QRZ20" s="165"/>
      <c r="QSA20" s="162"/>
      <c r="QSB20" s="165"/>
      <c r="QSC20" s="162"/>
      <c r="QSD20" s="165"/>
      <c r="QSE20" s="162"/>
      <c r="QSF20" s="165"/>
      <c r="QSG20" s="162"/>
      <c r="QSH20" s="165"/>
      <c r="QSI20" s="162"/>
      <c r="QSJ20" s="165"/>
      <c r="QSK20" s="162"/>
      <c r="QSL20" s="165"/>
      <c r="QSM20" s="162"/>
      <c r="QSN20" s="165"/>
      <c r="QSO20" s="162"/>
      <c r="QSP20" s="165"/>
      <c r="QSQ20" s="162"/>
      <c r="QSR20" s="165"/>
      <c r="QSS20" s="162"/>
      <c r="QST20" s="165"/>
      <c r="QSU20" s="162"/>
      <c r="QSV20" s="165"/>
      <c r="QSW20" s="162"/>
      <c r="QSX20" s="165"/>
      <c r="QSY20" s="162"/>
      <c r="QSZ20" s="165"/>
      <c r="QTA20" s="162"/>
      <c r="QTB20" s="165"/>
      <c r="QTC20" s="162"/>
      <c r="QTD20" s="165"/>
      <c r="QTE20" s="162"/>
      <c r="QTF20" s="165"/>
      <c r="QTG20" s="162"/>
      <c r="QTH20" s="165"/>
      <c r="QTI20" s="162"/>
      <c r="QTJ20" s="165"/>
      <c r="QTK20" s="162"/>
      <c r="QTL20" s="165"/>
      <c r="QTM20" s="162"/>
      <c r="QTN20" s="165"/>
      <c r="QTO20" s="162"/>
      <c r="QTP20" s="165"/>
      <c r="QTQ20" s="162"/>
      <c r="QTR20" s="165"/>
      <c r="QTS20" s="162"/>
      <c r="QTT20" s="165"/>
      <c r="QTU20" s="162"/>
      <c r="QTV20" s="165"/>
      <c r="QTW20" s="162"/>
      <c r="QTX20" s="165"/>
      <c r="QTY20" s="162"/>
      <c r="QTZ20" s="165"/>
      <c r="QUA20" s="162"/>
      <c r="QUB20" s="165"/>
      <c r="QUC20" s="162"/>
      <c r="QUD20" s="165"/>
      <c r="QUE20" s="162"/>
      <c r="QUF20" s="165"/>
      <c r="QUG20" s="162"/>
      <c r="QUH20" s="165"/>
      <c r="QUI20" s="162"/>
      <c r="QUJ20" s="165"/>
      <c r="QUK20" s="162"/>
      <c r="QUL20" s="165"/>
      <c r="QUM20" s="162"/>
      <c r="QUN20" s="165"/>
      <c r="QUO20" s="162"/>
      <c r="QUP20" s="165"/>
      <c r="QUQ20" s="162"/>
      <c r="QUR20" s="165"/>
      <c r="QUS20" s="162"/>
      <c r="QUT20" s="165"/>
      <c r="QUU20" s="162"/>
      <c r="QUV20" s="165"/>
      <c r="QUW20" s="162"/>
      <c r="QUX20" s="165"/>
      <c r="QUY20" s="162"/>
      <c r="QUZ20" s="165"/>
      <c r="QVA20" s="162"/>
      <c r="QVB20" s="165"/>
      <c r="QVC20" s="162"/>
      <c r="QVD20" s="165"/>
      <c r="QVE20" s="162"/>
      <c r="QVF20" s="165"/>
      <c r="QVG20" s="162"/>
      <c r="QVH20" s="165"/>
      <c r="QVI20" s="162"/>
      <c r="QVJ20" s="165"/>
      <c r="QVK20" s="162"/>
      <c r="QVL20" s="165"/>
      <c r="QVM20" s="162"/>
      <c r="QVN20" s="165"/>
      <c r="QVO20" s="162"/>
      <c r="QVP20" s="165"/>
      <c r="QVQ20" s="162"/>
      <c r="QVR20" s="165"/>
      <c r="QVS20" s="162"/>
      <c r="QVT20" s="165"/>
      <c r="QVU20" s="162"/>
      <c r="QVV20" s="165"/>
      <c r="QVW20" s="162"/>
      <c r="QVX20" s="165"/>
      <c r="QVY20" s="162"/>
      <c r="QVZ20" s="165"/>
      <c r="QWA20" s="162"/>
      <c r="QWB20" s="165"/>
      <c r="QWC20" s="162"/>
      <c r="QWD20" s="165"/>
      <c r="QWE20" s="162"/>
      <c r="QWF20" s="165"/>
      <c r="QWG20" s="162"/>
      <c r="QWH20" s="165"/>
      <c r="QWI20" s="162"/>
      <c r="QWJ20" s="165"/>
      <c r="QWK20" s="162"/>
      <c r="QWL20" s="165"/>
      <c r="QWM20" s="162"/>
      <c r="QWN20" s="165"/>
      <c r="QWO20" s="162"/>
      <c r="QWP20" s="165"/>
      <c r="QWQ20" s="162"/>
      <c r="QWR20" s="165"/>
      <c r="QWS20" s="162"/>
      <c r="QWT20" s="165"/>
      <c r="QWU20" s="162"/>
      <c r="QWV20" s="165"/>
      <c r="QWW20" s="162"/>
      <c r="QWX20" s="165"/>
      <c r="QWY20" s="162"/>
      <c r="QWZ20" s="165"/>
      <c r="QXA20" s="162"/>
      <c r="QXB20" s="165"/>
      <c r="QXC20" s="162"/>
      <c r="QXD20" s="165"/>
      <c r="QXE20" s="162"/>
      <c r="QXF20" s="165"/>
      <c r="QXG20" s="162"/>
      <c r="QXH20" s="165"/>
      <c r="QXI20" s="162"/>
      <c r="QXJ20" s="165"/>
      <c r="QXK20" s="162"/>
      <c r="QXL20" s="165"/>
      <c r="QXM20" s="162"/>
      <c r="QXN20" s="165"/>
      <c r="QXO20" s="162"/>
      <c r="QXP20" s="165"/>
      <c r="QXQ20" s="162"/>
      <c r="QXR20" s="165"/>
      <c r="QXS20" s="162"/>
      <c r="QXT20" s="165"/>
      <c r="QXU20" s="162"/>
      <c r="QXV20" s="165"/>
      <c r="QXW20" s="162"/>
      <c r="QXX20" s="165"/>
      <c r="QXY20" s="162"/>
      <c r="QXZ20" s="165"/>
      <c r="QYA20" s="162"/>
      <c r="QYB20" s="165"/>
      <c r="QYC20" s="162"/>
      <c r="QYD20" s="165"/>
      <c r="QYE20" s="162"/>
      <c r="QYF20" s="165"/>
      <c r="QYG20" s="162"/>
      <c r="QYH20" s="165"/>
      <c r="QYI20" s="162"/>
      <c r="QYJ20" s="165"/>
      <c r="QYK20" s="162"/>
      <c r="QYL20" s="165"/>
      <c r="QYM20" s="162"/>
      <c r="QYN20" s="165"/>
      <c r="QYO20" s="162"/>
      <c r="QYP20" s="165"/>
      <c r="QYQ20" s="162"/>
      <c r="QYR20" s="165"/>
      <c r="QYS20" s="162"/>
      <c r="QYT20" s="165"/>
      <c r="QYU20" s="162"/>
      <c r="QYV20" s="165"/>
      <c r="QYW20" s="162"/>
      <c r="QYX20" s="165"/>
      <c r="QYY20" s="162"/>
      <c r="QYZ20" s="165"/>
      <c r="QZA20" s="162"/>
      <c r="QZB20" s="165"/>
      <c r="QZC20" s="162"/>
      <c r="QZD20" s="165"/>
      <c r="QZE20" s="162"/>
      <c r="QZF20" s="165"/>
      <c r="QZG20" s="162"/>
      <c r="QZH20" s="165"/>
      <c r="QZI20" s="162"/>
      <c r="QZJ20" s="165"/>
      <c r="QZK20" s="162"/>
      <c r="QZL20" s="165"/>
      <c r="QZM20" s="162"/>
      <c r="QZN20" s="165"/>
      <c r="QZO20" s="162"/>
      <c r="QZP20" s="165"/>
      <c r="QZQ20" s="162"/>
      <c r="QZR20" s="165"/>
      <c r="QZS20" s="162"/>
      <c r="QZT20" s="165"/>
      <c r="QZU20" s="162"/>
      <c r="QZV20" s="165"/>
      <c r="QZW20" s="162"/>
      <c r="QZX20" s="165"/>
      <c r="QZY20" s="162"/>
      <c r="QZZ20" s="165"/>
      <c r="RAA20" s="162"/>
      <c r="RAB20" s="165"/>
      <c r="RAC20" s="162"/>
      <c r="RAD20" s="165"/>
      <c r="RAE20" s="162"/>
      <c r="RAF20" s="165"/>
      <c r="RAG20" s="162"/>
      <c r="RAH20" s="165"/>
      <c r="RAI20" s="162"/>
      <c r="RAJ20" s="165"/>
      <c r="RAK20" s="162"/>
      <c r="RAL20" s="165"/>
      <c r="RAM20" s="162"/>
      <c r="RAN20" s="165"/>
      <c r="RAO20" s="162"/>
      <c r="RAP20" s="165"/>
      <c r="RAQ20" s="162"/>
      <c r="RAR20" s="165"/>
      <c r="RAS20" s="162"/>
      <c r="RAT20" s="165"/>
      <c r="RAU20" s="162"/>
      <c r="RAV20" s="165"/>
      <c r="RAW20" s="162"/>
      <c r="RAX20" s="165"/>
      <c r="RAY20" s="162"/>
      <c r="RAZ20" s="165"/>
      <c r="RBA20" s="162"/>
      <c r="RBB20" s="165"/>
      <c r="RBC20" s="162"/>
      <c r="RBD20" s="165"/>
      <c r="RBE20" s="162"/>
      <c r="RBF20" s="165"/>
      <c r="RBG20" s="162"/>
      <c r="RBH20" s="165"/>
      <c r="RBI20" s="162"/>
      <c r="RBJ20" s="165"/>
      <c r="RBK20" s="162"/>
      <c r="RBL20" s="165"/>
      <c r="RBM20" s="162"/>
      <c r="RBN20" s="165"/>
      <c r="RBO20" s="162"/>
      <c r="RBP20" s="165"/>
      <c r="RBQ20" s="162"/>
      <c r="RBR20" s="165"/>
      <c r="RBS20" s="162"/>
      <c r="RBT20" s="165"/>
      <c r="RBU20" s="162"/>
      <c r="RBV20" s="165"/>
      <c r="RBW20" s="162"/>
      <c r="RBX20" s="165"/>
      <c r="RBY20" s="162"/>
      <c r="RBZ20" s="165"/>
      <c r="RCA20" s="162"/>
      <c r="RCB20" s="165"/>
      <c r="RCC20" s="162"/>
      <c r="RCD20" s="165"/>
      <c r="RCE20" s="162"/>
      <c r="RCF20" s="165"/>
      <c r="RCG20" s="162"/>
      <c r="RCH20" s="165"/>
      <c r="RCI20" s="162"/>
      <c r="RCJ20" s="165"/>
      <c r="RCK20" s="162"/>
      <c r="RCL20" s="165"/>
      <c r="RCM20" s="162"/>
      <c r="RCN20" s="165"/>
      <c r="RCO20" s="162"/>
      <c r="RCP20" s="165"/>
      <c r="RCQ20" s="162"/>
      <c r="RCR20" s="165"/>
      <c r="RCS20" s="162"/>
      <c r="RCT20" s="165"/>
      <c r="RCU20" s="162"/>
      <c r="RCV20" s="165"/>
      <c r="RCW20" s="162"/>
      <c r="RCX20" s="165"/>
      <c r="RCY20" s="162"/>
      <c r="RCZ20" s="165"/>
      <c r="RDA20" s="162"/>
      <c r="RDB20" s="165"/>
      <c r="RDC20" s="162"/>
      <c r="RDD20" s="165"/>
      <c r="RDE20" s="162"/>
      <c r="RDF20" s="165"/>
      <c r="RDG20" s="162"/>
      <c r="RDH20" s="165"/>
      <c r="RDI20" s="162"/>
      <c r="RDJ20" s="165"/>
      <c r="RDK20" s="162"/>
      <c r="RDL20" s="165"/>
      <c r="RDM20" s="162"/>
      <c r="RDN20" s="165"/>
      <c r="RDO20" s="162"/>
      <c r="RDP20" s="165"/>
      <c r="RDQ20" s="162"/>
      <c r="RDR20" s="165"/>
      <c r="RDS20" s="162"/>
      <c r="RDT20" s="165"/>
      <c r="RDU20" s="162"/>
      <c r="RDV20" s="165"/>
      <c r="RDW20" s="162"/>
      <c r="RDX20" s="165"/>
      <c r="RDY20" s="162"/>
      <c r="RDZ20" s="165"/>
      <c r="REA20" s="162"/>
      <c r="REB20" s="165"/>
      <c r="REC20" s="162"/>
      <c r="RED20" s="165"/>
      <c r="REE20" s="162"/>
      <c r="REF20" s="165"/>
      <c r="REG20" s="162"/>
      <c r="REH20" s="165"/>
      <c r="REI20" s="162"/>
      <c r="REJ20" s="165"/>
      <c r="REK20" s="162"/>
      <c r="REL20" s="165"/>
      <c r="REM20" s="162"/>
      <c r="REN20" s="165"/>
      <c r="REO20" s="162"/>
      <c r="REP20" s="165"/>
      <c r="REQ20" s="162"/>
      <c r="RER20" s="165"/>
      <c r="RES20" s="162"/>
      <c r="RET20" s="165"/>
      <c r="REU20" s="162"/>
      <c r="REV20" s="165"/>
      <c r="REW20" s="162"/>
      <c r="REX20" s="165"/>
      <c r="REY20" s="162"/>
      <c r="REZ20" s="165"/>
      <c r="RFA20" s="162"/>
      <c r="RFB20" s="165"/>
      <c r="RFC20" s="162"/>
      <c r="RFD20" s="165"/>
      <c r="RFE20" s="162"/>
      <c r="RFF20" s="165"/>
      <c r="RFG20" s="162"/>
      <c r="RFH20" s="165"/>
      <c r="RFI20" s="162"/>
      <c r="RFJ20" s="165"/>
      <c r="RFK20" s="162"/>
      <c r="RFL20" s="165"/>
      <c r="RFM20" s="162"/>
      <c r="RFN20" s="165"/>
      <c r="RFO20" s="162"/>
      <c r="RFP20" s="165"/>
      <c r="RFQ20" s="162"/>
      <c r="RFR20" s="165"/>
      <c r="RFS20" s="162"/>
      <c r="RFT20" s="165"/>
      <c r="RFU20" s="162"/>
      <c r="RFV20" s="165"/>
      <c r="RFW20" s="162"/>
      <c r="RFX20" s="165"/>
      <c r="RFY20" s="162"/>
      <c r="RFZ20" s="165"/>
      <c r="RGA20" s="162"/>
      <c r="RGB20" s="165"/>
      <c r="RGC20" s="162"/>
      <c r="RGD20" s="165"/>
      <c r="RGE20" s="162"/>
      <c r="RGF20" s="165"/>
      <c r="RGG20" s="162"/>
      <c r="RGH20" s="165"/>
      <c r="RGI20" s="162"/>
      <c r="RGJ20" s="165"/>
      <c r="RGK20" s="162"/>
      <c r="RGL20" s="165"/>
      <c r="RGM20" s="162"/>
      <c r="RGN20" s="165"/>
      <c r="RGO20" s="162"/>
      <c r="RGP20" s="165"/>
      <c r="RGQ20" s="162"/>
      <c r="RGR20" s="165"/>
      <c r="RGS20" s="162"/>
      <c r="RGT20" s="165"/>
      <c r="RGU20" s="162"/>
      <c r="RGV20" s="165"/>
      <c r="RGW20" s="162"/>
      <c r="RGX20" s="165"/>
      <c r="RGY20" s="162"/>
      <c r="RGZ20" s="165"/>
      <c r="RHA20" s="162"/>
      <c r="RHB20" s="165"/>
      <c r="RHC20" s="162"/>
      <c r="RHD20" s="165"/>
      <c r="RHE20" s="162"/>
      <c r="RHF20" s="165"/>
      <c r="RHG20" s="162"/>
      <c r="RHH20" s="165"/>
      <c r="RHI20" s="162"/>
      <c r="RHJ20" s="165"/>
      <c r="RHK20" s="162"/>
      <c r="RHL20" s="165"/>
      <c r="RHM20" s="162"/>
      <c r="RHN20" s="165"/>
      <c r="RHO20" s="162"/>
      <c r="RHP20" s="165"/>
      <c r="RHQ20" s="162"/>
      <c r="RHR20" s="165"/>
      <c r="RHS20" s="162"/>
      <c r="RHT20" s="165"/>
      <c r="RHU20" s="162"/>
      <c r="RHV20" s="165"/>
      <c r="RHW20" s="162"/>
      <c r="RHX20" s="165"/>
      <c r="RHY20" s="162"/>
      <c r="RHZ20" s="165"/>
      <c r="RIA20" s="162"/>
      <c r="RIB20" s="165"/>
      <c r="RIC20" s="162"/>
      <c r="RID20" s="165"/>
      <c r="RIE20" s="162"/>
      <c r="RIF20" s="165"/>
      <c r="RIG20" s="162"/>
      <c r="RIH20" s="165"/>
      <c r="RII20" s="162"/>
      <c r="RIJ20" s="165"/>
      <c r="RIK20" s="162"/>
      <c r="RIL20" s="165"/>
      <c r="RIM20" s="162"/>
      <c r="RIN20" s="165"/>
      <c r="RIO20" s="162"/>
      <c r="RIP20" s="165"/>
      <c r="RIQ20" s="162"/>
      <c r="RIR20" s="165"/>
      <c r="RIS20" s="162"/>
      <c r="RIT20" s="165"/>
      <c r="RIU20" s="162"/>
      <c r="RIV20" s="165"/>
      <c r="RIW20" s="162"/>
      <c r="RIX20" s="165"/>
      <c r="RIY20" s="162"/>
      <c r="RIZ20" s="165"/>
      <c r="RJA20" s="162"/>
      <c r="RJB20" s="165"/>
      <c r="RJC20" s="162"/>
      <c r="RJD20" s="165"/>
      <c r="RJE20" s="162"/>
      <c r="RJF20" s="165"/>
      <c r="RJG20" s="162"/>
      <c r="RJH20" s="165"/>
      <c r="RJI20" s="162"/>
      <c r="RJJ20" s="165"/>
      <c r="RJK20" s="162"/>
      <c r="RJL20" s="165"/>
      <c r="RJM20" s="162"/>
      <c r="RJN20" s="165"/>
      <c r="RJO20" s="162"/>
      <c r="RJP20" s="165"/>
      <c r="RJQ20" s="162"/>
      <c r="RJR20" s="165"/>
      <c r="RJS20" s="162"/>
      <c r="RJT20" s="165"/>
      <c r="RJU20" s="162"/>
      <c r="RJV20" s="165"/>
      <c r="RJW20" s="162"/>
      <c r="RJX20" s="165"/>
      <c r="RJY20" s="162"/>
      <c r="RJZ20" s="165"/>
      <c r="RKA20" s="162"/>
      <c r="RKB20" s="165"/>
      <c r="RKC20" s="162"/>
      <c r="RKD20" s="165"/>
      <c r="RKE20" s="162"/>
      <c r="RKF20" s="165"/>
      <c r="RKG20" s="162"/>
      <c r="RKH20" s="165"/>
      <c r="RKI20" s="162"/>
      <c r="RKJ20" s="165"/>
      <c r="RKK20" s="162"/>
      <c r="RKL20" s="165"/>
      <c r="RKM20" s="162"/>
      <c r="RKN20" s="165"/>
      <c r="RKO20" s="162"/>
      <c r="RKP20" s="165"/>
      <c r="RKQ20" s="162"/>
      <c r="RKR20" s="165"/>
      <c r="RKS20" s="162"/>
      <c r="RKT20" s="165"/>
      <c r="RKU20" s="162"/>
      <c r="RKV20" s="165"/>
      <c r="RKW20" s="162"/>
      <c r="RKX20" s="165"/>
      <c r="RKY20" s="162"/>
      <c r="RKZ20" s="165"/>
      <c r="RLA20" s="162"/>
      <c r="RLB20" s="165"/>
      <c r="RLC20" s="162"/>
      <c r="RLD20" s="165"/>
      <c r="RLE20" s="162"/>
      <c r="RLF20" s="165"/>
      <c r="RLG20" s="162"/>
      <c r="RLH20" s="165"/>
      <c r="RLI20" s="162"/>
      <c r="RLJ20" s="165"/>
      <c r="RLK20" s="162"/>
      <c r="RLL20" s="165"/>
      <c r="RLM20" s="162"/>
      <c r="RLN20" s="165"/>
      <c r="RLO20" s="162"/>
      <c r="RLP20" s="165"/>
      <c r="RLQ20" s="162"/>
      <c r="RLR20" s="165"/>
      <c r="RLS20" s="162"/>
      <c r="RLT20" s="165"/>
      <c r="RLU20" s="162"/>
      <c r="RLV20" s="165"/>
      <c r="RLW20" s="162"/>
      <c r="RLX20" s="165"/>
      <c r="RLY20" s="162"/>
      <c r="RLZ20" s="165"/>
      <c r="RMA20" s="162"/>
      <c r="RMB20" s="165"/>
      <c r="RMC20" s="162"/>
      <c r="RMD20" s="165"/>
      <c r="RME20" s="162"/>
      <c r="RMF20" s="165"/>
      <c r="RMG20" s="162"/>
      <c r="RMH20" s="165"/>
      <c r="RMI20" s="162"/>
      <c r="RMJ20" s="165"/>
      <c r="RMK20" s="162"/>
      <c r="RML20" s="165"/>
      <c r="RMM20" s="162"/>
      <c r="RMN20" s="165"/>
      <c r="RMO20" s="162"/>
      <c r="RMP20" s="165"/>
      <c r="RMQ20" s="162"/>
      <c r="RMR20" s="165"/>
      <c r="RMS20" s="162"/>
      <c r="RMT20" s="165"/>
      <c r="RMU20" s="162"/>
      <c r="RMV20" s="165"/>
      <c r="RMW20" s="162"/>
      <c r="RMX20" s="165"/>
      <c r="RMY20" s="162"/>
      <c r="RMZ20" s="165"/>
      <c r="RNA20" s="162"/>
      <c r="RNB20" s="165"/>
      <c r="RNC20" s="162"/>
      <c r="RND20" s="165"/>
      <c r="RNE20" s="162"/>
      <c r="RNF20" s="165"/>
      <c r="RNG20" s="162"/>
      <c r="RNH20" s="165"/>
      <c r="RNI20" s="162"/>
      <c r="RNJ20" s="165"/>
      <c r="RNK20" s="162"/>
      <c r="RNL20" s="165"/>
      <c r="RNM20" s="162"/>
      <c r="RNN20" s="165"/>
      <c r="RNO20" s="162"/>
      <c r="RNP20" s="165"/>
      <c r="RNQ20" s="162"/>
      <c r="RNR20" s="165"/>
      <c r="RNS20" s="162"/>
      <c r="RNT20" s="165"/>
      <c r="RNU20" s="162"/>
      <c r="RNV20" s="165"/>
      <c r="RNW20" s="162"/>
      <c r="RNX20" s="165"/>
      <c r="RNY20" s="162"/>
      <c r="RNZ20" s="165"/>
      <c r="ROA20" s="162"/>
      <c r="ROB20" s="165"/>
      <c r="ROC20" s="162"/>
      <c r="ROD20" s="165"/>
      <c r="ROE20" s="162"/>
      <c r="ROF20" s="165"/>
      <c r="ROG20" s="162"/>
      <c r="ROH20" s="165"/>
      <c r="ROI20" s="162"/>
      <c r="ROJ20" s="165"/>
      <c r="ROK20" s="162"/>
      <c r="ROL20" s="165"/>
      <c r="ROM20" s="162"/>
      <c r="RON20" s="165"/>
      <c r="ROO20" s="162"/>
      <c r="ROP20" s="165"/>
      <c r="ROQ20" s="162"/>
      <c r="ROR20" s="165"/>
      <c r="ROS20" s="162"/>
      <c r="ROT20" s="165"/>
      <c r="ROU20" s="162"/>
      <c r="ROV20" s="165"/>
      <c r="ROW20" s="162"/>
      <c r="ROX20" s="165"/>
      <c r="ROY20" s="162"/>
      <c r="ROZ20" s="165"/>
      <c r="RPA20" s="162"/>
      <c r="RPB20" s="165"/>
      <c r="RPC20" s="162"/>
      <c r="RPD20" s="165"/>
      <c r="RPE20" s="162"/>
      <c r="RPF20" s="165"/>
      <c r="RPG20" s="162"/>
      <c r="RPH20" s="165"/>
      <c r="RPI20" s="162"/>
      <c r="RPJ20" s="165"/>
      <c r="RPK20" s="162"/>
      <c r="RPL20" s="165"/>
      <c r="RPM20" s="162"/>
      <c r="RPN20" s="165"/>
      <c r="RPO20" s="162"/>
      <c r="RPP20" s="165"/>
      <c r="RPQ20" s="162"/>
      <c r="RPR20" s="165"/>
      <c r="RPS20" s="162"/>
      <c r="RPT20" s="165"/>
      <c r="RPU20" s="162"/>
      <c r="RPV20" s="165"/>
      <c r="RPW20" s="162"/>
      <c r="RPX20" s="165"/>
      <c r="RPY20" s="162"/>
      <c r="RPZ20" s="165"/>
      <c r="RQA20" s="162"/>
      <c r="RQB20" s="165"/>
      <c r="RQC20" s="162"/>
      <c r="RQD20" s="165"/>
      <c r="RQE20" s="162"/>
      <c r="RQF20" s="165"/>
      <c r="RQG20" s="162"/>
      <c r="RQH20" s="165"/>
      <c r="RQI20" s="162"/>
      <c r="RQJ20" s="165"/>
      <c r="RQK20" s="162"/>
      <c r="RQL20" s="165"/>
      <c r="RQM20" s="162"/>
      <c r="RQN20" s="165"/>
      <c r="RQO20" s="162"/>
      <c r="RQP20" s="165"/>
      <c r="RQQ20" s="162"/>
      <c r="RQR20" s="165"/>
      <c r="RQS20" s="162"/>
      <c r="RQT20" s="165"/>
      <c r="RQU20" s="162"/>
      <c r="RQV20" s="165"/>
      <c r="RQW20" s="162"/>
      <c r="RQX20" s="165"/>
      <c r="RQY20" s="162"/>
      <c r="RQZ20" s="165"/>
      <c r="RRA20" s="162"/>
      <c r="RRB20" s="165"/>
      <c r="RRC20" s="162"/>
      <c r="RRD20" s="165"/>
      <c r="RRE20" s="162"/>
      <c r="RRF20" s="165"/>
      <c r="RRG20" s="162"/>
      <c r="RRH20" s="165"/>
      <c r="RRI20" s="162"/>
      <c r="RRJ20" s="165"/>
      <c r="RRK20" s="162"/>
      <c r="RRL20" s="165"/>
      <c r="RRM20" s="162"/>
      <c r="RRN20" s="165"/>
      <c r="RRO20" s="162"/>
      <c r="RRP20" s="165"/>
      <c r="RRQ20" s="162"/>
      <c r="RRR20" s="165"/>
      <c r="RRS20" s="162"/>
      <c r="RRT20" s="165"/>
      <c r="RRU20" s="162"/>
      <c r="RRV20" s="165"/>
      <c r="RRW20" s="162"/>
      <c r="RRX20" s="165"/>
      <c r="RRY20" s="162"/>
      <c r="RRZ20" s="165"/>
      <c r="RSA20" s="162"/>
      <c r="RSB20" s="165"/>
      <c r="RSC20" s="162"/>
      <c r="RSD20" s="165"/>
      <c r="RSE20" s="162"/>
      <c r="RSF20" s="165"/>
      <c r="RSG20" s="162"/>
      <c r="RSH20" s="165"/>
      <c r="RSI20" s="162"/>
      <c r="RSJ20" s="165"/>
      <c r="RSK20" s="162"/>
      <c r="RSL20" s="165"/>
      <c r="RSM20" s="162"/>
      <c r="RSN20" s="165"/>
      <c r="RSO20" s="162"/>
      <c r="RSP20" s="165"/>
      <c r="RSQ20" s="162"/>
      <c r="RSR20" s="165"/>
      <c r="RSS20" s="162"/>
      <c r="RST20" s="165"/>
      <c r="RSU20" s="162"/>
      <c r="RSV20" s="165"/>
      <c r="RSW20" s="162"/>
      <c r="RSX20" s="165"/>
      <c r="RSY20" s="162"/>
      <c r="RSZ20" s="165"/>
      <c r="RTA20" s="162"/>
      <c r="RTB20" s="165"/>
      <c r="RTC20" s="162"/>
      <c r="RTD20" s="165"/>
      <c r="RTE20" s="162"/>
      <c r="RTF20" s="165"/>
      <c r="RTG20" s="162"/>
      <c r="RTH20" s="165"/>
      <c r="RTI20" s="162"/>
      <c r="RTJ20" s="165"/>
      <c r="RTK20" s="162"/>
      <c r="RTL20" s="165"/>
      <c r="RTM20" s="162"/>
      <c r="RTN20" s="165"/>
      <c r="RTO20" s="162"/>
      <c r="RTP20" s="165"/>
      <c r="RTQ20" s="162"/>
      <c r="RTR20" s="165"/>
      <c r="RTS20" s="162"/>
      <c r="RTT20" s="165"/>
      <c r="RTU20" s="162"/>
      <c r="RTV20" s="165"/>
      <c r="RTW20" s="162"/>
      <c r="RTX20" s="165"/>
      <c r="RTY20" s="162"/>
      <c r="RTZ20" s="165"/>
      <c r="RUA20" s="162"/>
      <c r="RUB20" s="165"/>
      <c r="RUC20" s="162"/>
      <c r="RUD20" s="165"/>
      <c r="RUE20" s="162"/>
      <c r="RUF20" s="165"/>
      <c r="RUG20" s="162"/>
      <c r="RUH20" s="165"/>
      <c r="RUI20" s="162"/>
      <c r="RUJ20" s="165"/>
      <c r="RUK20" s="162"/>
      <c r="RUL20" s="165"/>
      <c r="RUM20" s="162"/>
      <c r="RUN20" s="165"/>
      <c r="RUO20" s="162"/>
      <c r="RUP20" s="165"/>
      <c r="RUQ20" s="162"/>
      <c r="RUR20" s="165"/>
      <c r="RUS20" s="162"/>
      <c r="RUT20" s="165"/>
      <c r="RUU20" s="162"/>
      <c r="RUV20" s="165"/>
      <c r="RUW20" s="162"/>
      <c r="RUX20" s="165"/>
      <c r="RUY20" s="162"/>
      <c r="RUZ20" s="165"/>
      <c r="RVA20" s="162"/>
      <c r="RVB20" s="165"/>
      <c r="RVC20" s="162"/>
      <c r="RVD20" s="165"/>
      <c r="RVE20" s="162"/>
      <c r="RVF20" s="165"/>
      <c r="RVG20" s="162"/>
      <c r="RVH20" s="165"/>
      <c r="RVI20" s="162"/>
      <c r="RVJ20" s="165"/>
      <c r="RVK20" s="162"/>
      <c r="RVL20" s="165"/>
      <c r="RVM20" s="162"/>
      <c r="RVN20" s="165"/>
      <c r="RVO20" s="162"/>
      <c r="RVP20" s="165"/>
      <c r="RVQ20" s="162"/>
      <c r="RVR20" s="165"/>
      <c r="RVS20" s="162"/>
      <c r="RVT20" s="165"/>
      <c r="RVU20" s="162"/>
      <c r="RVV20" s="165"/>
      <c r="RVW20" s="162"/>
      <c r="RVX20" s="165"/>
      <c r="RVY20" s="162"/>
      <c r="RVZ20" s="165"/>
      <c r="RWA20" s="162"/>
      <c r="RWB20" s="165"/>
      <c r="RWC20" s="162"/>
      <c r="RWD20" s="165"/>
      <c r="RWE20" s="162"/>
      <c r="RWF20" s="165"/>
      <c r="RWG20" s="162"/>
      <c r="RWH20" s="165"/>
      <c r="RWI20" s="162"/>
      <c r="RWJ20" s="165"/>
      <c r="RWK20" s="162"/>
      <c r="RWL20" s="165"/>
      <c r="RWM20" s="162"/>
      <c r="RWN20" s="165"/>
      <c r="RWO20" s="162"/>
      <c r="RWP20" s="165"/>
      <c r="RWQ20" s="162"/>
      <c r="RWR20" s="165"/>
      <c r="RWS20" s="162"/>
      <c r="RWT20" s="165"/>
      <c r="RWU20" s="162"/>
      <c r="RWV20" s="165"/>
      <c r="RWW20" s="162"/>
      <c r="RWX20" s="165"/>
      <c r="RWY20" s="162"/>
      <c r="RWZ20" s="165"/>
      <c r="RXA20" s="162"/>
      <c r="RXB20" s="165"/>
      <c r="RXC20" s="162"/>
      <c r="RXD20" s="165"/>
      <c r="RXE20" s="162"/>
      <c r="RXF20" s="165"/>
      <c r="RXG20" s="162"/>
      <c r="RXH20" s="165"/>
      <c r="RXI20" s="162"/>
      <c r="RXJ20" s="165"/>
      <c r="RXK20" s="162"/>
      <c r="RXL20" s="165"/>
      <c r="RXM20" s="162"/>
      <c r="RXN20" s="165"/>
      <c r="RXO20" s="162"/>
      <c r="RXP20" s="165"/>
      <c r="RXQ20" s="162"/>
      <c r="RXR20" s="165"/>
      <c r="RXS20" s="162"/>
      <c r="RXT20" s="165"/>
      <c r="RXU20" s="162"/>
      <c r="RXV20" s="165"/>
      <c r="RXW20" s="162"/>
      <c r="RXX20" s="165"/>
      <c r="RXY20" s="162"/>
      <c r="RXZ20" s="165"/>
      <c r="RYA20" s="162"/>
      <c r="RYB20" s="165"/>
      <c r="RYC20" s="162"/>
      <c r="RYD20" s="165"/>
      <c r="RYE20" s="162"/>
      <c r="RYF20" s="165"/>
      <c r="RYG20" s="162"/>
      <c r="RYH20" s="165"/>
      <c r="RYI20" s="162"/>
      <c r="RYJ20" s="165"/>
      <c r="RYK20" s="162"/>
      <c r="RYL20" s="165"/>
      <c r="RYM20" s="162"/>
      <c r="RYN20" s="165"/>
      <c r="RYO20" s="162"/>
      <c r="RYP20" s="165"/>
      <c r="RYQ20" s="162"/>
      <c r="RYR20" s="165"/>
      <c r="RYS20" s="162"/>
      <c r="RYT20" s="165"/>
      <c r="RYU20" s="162"/>
      <c r="RYV20" s="165"/>
      <c r="RYW20" s="162"/>
      <c r="RYX20" s="165"/>
      <c r="RYY20" s="162"/>
      <c r="RYZ20" s="165"/>
      <c r="RZA20" s="162"/>
      <c r="RZB20" s="165"/>
      <c r="RZC20" s="162"/>
      <c r="RZD20" s="165"/>
      <c r="RZE20" s="162"/>
      <c r="RZF20" s="165"/>
      <c r="RZG20" s="162"/>
      <c r="RZH20" s="165"/>
      <c r="RZI20" s="162"/>
      <c r="RZJ20" s="165"/>
      <c r="RZK20" s="162"/>
      <c r="RZL20" s="165"/>
      <c r="RZM20" s="162"/>
      <c r="RZN20" s="165"/>
      <c r="RZO20" s="162"/>
      <c r="RZP20" s="165"/>
      <c r="RZQ20" s="162"/>
      <c r="RZR20" s="165"/>
      <c r="RZS20" s="162"/>
      <c r="RZT20" s="165"/>
      <c r="RZU20" s="162"/>
      <c r="RZV20" s="165"/>
      <c r="RZW20" s="162"/>
      <c r="RZX20" s="165"/>
      <c r="RZY20" s="162"/>
      <c r="RZZ20" s="165"/>
      <c r="SAA20" s="162"/>
      <c r="SAB20" s="165"/>
      <c r="SAC20" s="162"/>
      <c r="SAD20" s="165"/>
      <c r="SAE20" s="162"/>
      <c r="SAF20" s="165"/>
      <c r="SAG20" s="162"/>
      <c r="SAH20" s="165"/>
      <c r="SAI20" s="162"/>
      <c r="SAJ20" s="165"/>
      <c r="SAK20" s="162"/>
      <c r="SAL20" s="165"/>
      <c r="SAM20" s="162"/>
      <c r="SAN20" s="165"/>
      <c r="SAO20" s="162"/>
      <c r="SAP20" s="165"/>
      <c r="SAQ20" s="162"/>
      <c r="SAR20" s="165"/>
      <c r="SAS20" s="162"/>
      <c r="SAT20" s="165"/>
      <c r="SAU20" s="162"/>
      <c r="SAV20" s="165"/>
      <c r="SAW20" s="162"/>
      <c r="SAX20" s="165"/>
      <c r="SAY20" s="162"/>
      <c r="SAZ20" s="165"/>
      <c r="SBA20" s="162"/>
      <c r="SBB20" s="165"/>
      <c r="SBC20" s="162"/>
      <c r="SBD20" s="165"/>
      <c r="SBE20" s="162"/>
      <c r="SBF20" s="165"/>
      <c r="SBG20" s="162"/>
      <c r="SBH20" s="165"/>
      <c r="SBI20" s="162"/>
      <c r="SBJ20" s="165"/>
      <c r="SBK20" s="162"/>
      <c r="SBL20" s="165"/>
      <c r="SBM20" s="162"/>
      <c r="SBN20" s="165"/>
      <c r="SBO20" s="162"/>
      <c r="SBP20" s="165"/>
      <c r="SBQ20" s="162"/>
      <c r="SBR20" s="165"/>
      <c r="SBS20" s="162"/>
      <c r="SBT20" s="165"/>
      <c r="SBU20" s="162"/>
      <c r="SBV20" s="165"/>
      <c r="SBW20" s="162"/>
      <c r="SBX20" s="165"/>
      <c r="SBY20" s="162"/>
      <c r="SBZ20" s="165"/>
      <c r="SCA20" s="162"/>
      <c r="SCB20" s="165"/>
      <c r="SCC20" s="162"/>
      <c r="SCD20" s="165"/>
      <c r="SCE20" s="162"/>
      <c r="SCF20" s="165"/>
      <c r="SCG20" s="162"/>
      <c r="SCH20" s="165"/>
      <c r="SCI20" s="162"/>
      <c r="SCJ20" s="165"/>
      <c r="SCK20" s="162"/>
      <c r="SCL20" s="165"/>
      <c r="SCM20" s="162"/>
      <c r="SCN20" s="165"/>
      <c r="SCO20" s="162"/>
      <c r="SCP20" s="165"/>
      <c r="SCQ20" s="162"/>
      <c r="SCR20" s="165"/>
      <c r="SCS20" s="162"/>
      <c r="SCT20" s="165"/>
      <c r="SCU20" s="162"/>
      <c r="SCV20" s="165"/>
      <c r="SCW20" s="162"/>
      <c r="SCX20" s="165"/>
      <c r="SCY20" s="162"/>
      <c r="SCZ20" s="165"/>
      <c r="SDA20" s="162"/>
      <c r="SDB20" s="165"/>
      <c r="SDC20" s="162"/>
      <c r="SDD20" s="165"/>
      <c r="SDE20" s="162"/>
      <c r="SDF20" s="165"/>
      <c r="SDG20" s="162"/>
      <c r="SDH20" s="165"/>
      <c r="SDI20" s="162"/>
      <c r="SDJ20" s="165"/>
      <c r="SDK20" s="162"/>
      <c r="SDL20" s="165"/>
      <c r="SDM20" s="162"/>
      <c r="SDN20" s="165"/>
      <c r="SDO20" s="162"/>
      <c r="SDP20" s="165"/>
      <c r="SDQ20" s="162"/>
      <c r="SDR20" s="165"/>
      <c r="SDS20" s="162"/>
      <c r="SDT20" s="165"/>
      <c r="SDU20" s="162"/>
      <c r="SDV20" s="165"/>
      <c r="SDW20" s="162"/>
      <c r="SDX20" s="165"/>
      <c r="SDY20" s="162"/>
      <c r="SDZ20" s="165"/>
      <c r="SEA20" s="162"/>
      <c r="SEB20" s="165"/>
      <c r="SEC20" s="162"/>
      <c r="SED20" s="165"/>
      <c r="SEE20" s="162"/>
      <c r="SEF20" s="165"/>
      <c r="SEG20" s="162"/>
      <c r="SEH20" s="165"/>
      <c r="SEI20" s="162"/>
      <c r="SEJ20" s="165"/>
      <c r="SEK20" s="162"/>
      <c r="SEL20" s="165"/>
      <c r="SEM20" s="162"/>
      <c r="SEN20" s="165"/>
      <c r="SEO20" s="162"/>
      <c r="SEP20" s="165"/>
      <c r="SEQ20" s="162"/>
      <c r="SER20" s="165"/>
      <c r="SES20" s="162"/>
      <c r="SET20" s="165"/>
      <c r="SEU20" s="162"/>
      <c r="SEV20" s="165"/>
      <c r="SEW20" s="162"/>
      <c r="SEX20" s="165"/>
      <c r="SEY20" s="162"/>
      <c r="SEZ20" s="165"/>
      <c r="SFA20" s="162"/>
      <c r="SFB20" s="165"/>
      <c r="SFC20" s="162"/>
      <c r="SFD20" s="165"/>
      <c r="SFE20" s="162"/>
      <c r="SFF20" s="165"/>
      <c r="SFG20" s="162"/>
      <c r="SFH20" s="165"/>
      <c r="SFI20" s="162"/>
      <c r="SFJ20" s="165"/>
      <c r="SFK20" s="162"/>
      <c r="SFL20" s="165"/>
      <c r="SFM20" s="162"/>
      <c r="SFN20" s="165"/>
      <c r="SFO20" s="162"/>
      <c r="SFP20" s="165"/>
      <c r="SFQ20" s="162"/>
      <c r="SFR20" s="165"/>
      <c r="SFS20" s="162"/>
      <c r="SFT20" s="165"/>
      <c r="SFU20" s="162"/>
      <c r="SFV20" s="165"/>
      <c r="SFW20" s="162"/>
      <c r="SFX20" s="165"/>
      <c r="SFY20" s="162"/>
      <c r="SFZ20" s="165"/>
      <c r="SGA20" s="162"/>
      <c r="SGB20" s="165"/>
      <c r="SGC20" s="162"/>
      <c r="SGD20" s="165"/>
      <c r="SGE20" s="162"/>
      <c r="SGF20" s="165"/>
      <c r="SGG20" s="162"/>
      <c r="SGH20" s="165"/>
      <c r="SGI20" s="162"/>
      <c r="SGJ20" s="165"/>
      <c r="SGK20" s="162"/>
      <c r="SGL20" s="165"/>
      <c r="SGM20" s="162"/>
      <c r="SGN20" s="165"/>
      <c r="SGO20" s="162"/>
      <c r="SGP20" s="165"/>
      <c r="SGQ20" s="162"/>
      <c r="SGR20" s="165"/>
      <c r="SGS20" s="162"/>
      <c r="SGT20" s="165"/>
      <c r="SGU20" s="162"/>
      <c r="SGV20" s="165"/>
      <c r="SGW20" s="162"/>
      <c r="SGX20" s="165"/>
      <c r="SGY20" s="162"/>
      <c r="SGZ20" s="165"/>
      <c r="SHA20" s="162"/>
      <c r="SHB20" s="165"/>
      <c r="SHC20" s="162"/>
      <c r="SHD20" s="165"/>
      <c r="SHE20" s="162"/>
      <c r="SHF20" s="165"/>
      <c r="SHG20" s="162"/>
      <c r="SHH20" s="165"/>
      <c r="SHI20" s="162"/>
      <c r="SHJ20" s="165"/>
      <c r="SHK20" s="162"/>
      <c r="SHL20" s="165"/>
      <c r="SHM20" s="162"/>
      <c r="SHN20" s="165"/>
      <c r="SHO20" s="162"/>
      <c r="SHP20" s="165"/>
      <c r="SHQ20" s="162"/>
      <c r="SHR20" s="165"/>
      <c r="SHS20" s="162"/>
      <c r="SHT20" s="165"/>
      <c r="SHU20" s="162"/>
      <c r="SHV20" s="165"/>
      <c r="SHW20" s="162"/>
      <c r="SHX20" s="165"/>
      <c r="SHY20" s="162"/>
      <c r="SHZ20" s="165"/>
      <c r="SIA20" s="162"/>
      <c r="SIB20" s="165"/>
      <c r="SIC20" s="162"/>
      <c r="SID20" s="165"/>
      <c r="SIE20" s="162"/>
      <c r="SIF20" s="165"/>
      <c r="SIG20" s="162"/>
      <c r="SIH20" s="165"/>
      <c r="SII20" s="162"/>
      <c r="SIJ20" s="165"/>
      <c r="SIK20" s="162"/>
      <c r="SIL20" s="165"/>
      <c r="SIM20" s="162"/>
      <c r="SIN20" s="165"/>
      <c r="SIO20" s="162"/>
      <c r="SIP20" s="165"/>
      <c r="SIQ20" s="162"/>
      <c r="SIR20" s="165"/>
      <c r="SIS20" s="162"/>
      <c r="SIT20" s="165"/>
      <c r="SIU20" s="162"/>
      <c r="SIV20" s="165"/>
      <c r="SIW20" s="162"/>
      <c r="SIX20" s="165"/>
      <c r="SIY20" s="162"/>
      <c r="SIZ20" s="165"/>
      <c r="SJA20" s="162"/>
      <c r="SJB20" s="165"/>
      <c r="SJC20" s="162"/>
      <c r="SJD20" s="165"/>
      <c r="SJE20" s="162"/>
      <c r="SJF20" s="165"/>
      <c r="SJG20" s="162"/>
      <c r="SJH20" s="165"/>
      <c r="SJI20" s="162"/>
      <c r="SJJ20" s="165"/>
      <c r="SJK20" s="162"/>
      <c r="SJL20" s="165"/>
      <c r="SJM20" s="162"/>
      <c r="SJN20" s="165"/>
      <c r="SJO20" s="162"/>
      <c r="SJP20" s="165"/>
      <c r="SJQ20" s="162"/>
      <c r="SJR20" s="165"/>
      <c r="SJS20" s="162"/>
      <c r="SJT20" s="165"/>
      <c r="SJU20" s="162"/>
      <c r="SJV20" s="165"/>
      <c r="SJW20" s="162"/>
      <c r="SJX20" s="165"/>
      <c r="SJY20" s="162"/>
      <c r="SJZ20" s="165"/>
      <c r="SKA20" s="162"/>
      <c r="SKB20" s="165"/>
      <c r="SKC20" s="162"/>
      <c r="SKD20" s="165"/>
      <c r="SKE20" s="162"/>
      <c r="SKF20" s="165"/>
      <c r="SKG20" s="162"/>
      <c r="SKH20" s="165"/>
      <c r="SKI20" s="162"/>
      <c r="SKJ20" s="165"/>
      <c r="SKK20" s="162"/>
      <c r="SKL20" s="165"/>
      <c r="SKM20" s="162"/>
      <c r="SKN20" s="165"/>
      <c r="SKO20" s="162"/>
      <c r="SKP20" s="165"/>
      <c r="SKQ20" s="162"/>
      <c r="SKR20" s="165"/>
      <c r="SKS20" s="162"/>
      <c r="SKT20" s="165"/>
      <c r="SKU20" s="162"/>
      <c r="SKV20" s="165"/>
      <c r="SKW20" s="162"/>
      <c r="SKX20" s="165"/>
      <c r="SKY20" s="162"/>
      <c r="SKZ20" s="165"/>
      <c r="SLA20" s="162"/>
      <c r="SLB20" s="165"/>
      <c r="SLC20" s="162"/>
      <c r="SLD20" s="165"/>
      <c r="SLE20" s="162"/>
      <c r="SLF20" s="165"/>
      <c r="SLG20" s="162"/>
      <c r="SLH20" s="165"/>
      <c r="SLI20" s="162"/>
      <c r="SLJ20" s="165"/>
      <c r="SLK20" s="162"/>
      <c r="SLL20" s="165"/>
      <c r="SLM20" s="162"/>
      <c r="SLN20" s="165"/>
      <c r="SLO20" s="162"/>
      <c r="SLP20" s="165"/>
      <c r="SLQ20" s="162"/>
      <c r="SLR20" s="165"/>
      <c r="SLS20" s="162"/>
      <c r="SLT20" s="165"/>
      <c r="SLU20" s="162"/>
      <c r="SLV20" s="165"/>
      <c r="SLW20" s="162"/>
      <c r="SLX20" s="165"/>
      <c r="SLY20" s="162"/>
      <c r="SLZ20" s="165"/>
      <c r="SMA20" s="162"/>
      <c r="SMB20" s="165"/>
      <c r="SMC20" s="162"/>
      <c r="SMD20" s="165"/>
      <c r="SME20" s="162"/>
      <c r="SMF20" s="165"/>
      <c r="SMG20" s="162"/>
      <c r="SMH20" s="165"/>
      <c r="SMI20" s="162"/>
      <c r="SMJ20" s="165"/>
      <c r="SMK20" s="162"/>
      <c r="SML20" s="165"/>
      <c r="SMM20" s="162"/>
      <c r="SMN20" s="165"/>
      <c r="SMO20" s="162"/>
      <c r="SMP20" s="165"/>
      <c r="SMQ20" s="162"/>
      <c r="SMR20" s="165"/>
      <c r="SMS20" s="162"/>
      <c r="SMT20" s="165"/>
      <c r="SMU20" s="162"/>
      <c r="SMV20" s="165"/>
      <c r="SMW20" s="162"/>
      <c r="SMX20" s="165"/>
      <c r="SMY20" s="162"/>
      <c r="SMZ20" s="165"/>
      <c r="SNA20" s="162"/>
      <c r="SNB20" s="165"/>
      <c r="SNC20" s="162"/>
      <c r="SND20" s="165"/>
      <c r="SNE20" s="162"/>
      <c r="SNF20" s="165"/>
      <c r="SNG20" s="162"/>
      <c r="SNH20" s="165"/>
      <c r="SNI20" s="162"/>
      <c r="SNJ20" s="165"/>
      <c r="SNK20" s="162"/>
      <c r="SNL20" s="165"/>
      <c r="SNM20" s="162"/>
      <c r="SNN20" s="165"/>
      <c r="SNO20" s="162"/>
      <c r="SNP20" s="165"/>
      <c r="SNQ20" s="162"/>
      <c r="SNR20" s="165"/>
      <c r="SNS20" s="162"/>
      <c r="SNT20" s="165"/>
      <c r="SNU20" s="162"/>
      <c r="SNV20" s="165"/>
      <c r="SNW20" s="162"/>
      <c r="SNX20" s="165"/>
      <c r="SNY20" s="162"/>
      <c r="SNZ20" s="165"/>
      <c r="SOA20" s="162"/>
      <c r="SOB20" s="165"/>
      <c r="SOC20" s="162"/>
      <c r="SOD20" s="165"/>
      <c r="SOE20" s="162"/>
      <c r="SOF20" s="165"/>
      <c r="SOG20" s="162"/>
      <c r="SOH20" s="165"/>
      <c r="SOI20" s="162"/>
      <c r="SOJ20" s="165"/>
      <c r="SOK20" s="162"/>
      <c r="SOL20" s="165"/>
      <c r="SOM20" s="162"/>
      <c r="SON20" s="165"/>
      <c r="SOO20" s="162"/>
      <c r="SOP20" s="165"/>
      <c r="SOQ20" s="162"/>
      <c r="SOR20" s="165"/>
      <c r="SOS20" s="162"/>
      <c r="SOT20" s="165"/>
      <c r="SOU20" s="162"/>
      <c r="SOV20" s="165"/>
      <c r="SOW20" s="162"/>
      <c r="SOX20" s="165"/>
      <c r="SOY20" s="162"/>
      <c r="SOZ20" s="165"/>
      <c r="SPA20" s="162"/>
      <c r="SPB20" s="165"/>
      <c r="SPC20" s="162"/>
      <c r="SPD20" s="165"/>
      <c r="SPE20" s="162"/>
      <c r="SPF20" s="165"/>
      <c r="SPG20" s="162"/>
      <c r="SPH20" s="165"/>
      <c r="SPI20" s="162"/>
      <c r="SPJ20" s="165"/>
      <c r="SPK20" s="162"/>
      <c r="SPL20" s="165"/>
      <c r="SPM20" s="162"/>
      <c r="SPN20" s="165"/>
      <c r="SPO20" s="162"/>
      <c r="SPP20" s="165"/>
      <c r="SPQ20" s="162"/>
      <c r="SPR20" s="165"/>
      <c r="SPS20" s="162"/>
      <c r="SPT20" s="165"/>
      <c r="SPU20" s="162"/>
      <c r="SPV20" s="165"/>
      <c r="SPW20" s="162"/>
      <c r="SPX20" s="165"/>
      <c r="SPY20" s="162"/>
      <c r="SPZ20" s="165"/>
      <c r="SQA20" s="162"/>
      <c r="SQB20" s="165"/>
      <c r="SQC20" s="162"/>
      <c r="SQD20" s="165"/>
      <c r="SQE20" s="162"/>
      <c r="SQF20" s="165"/>
      <c r="SQG20" s="162"/>
      <c r="SQH20" s="165"/>
      <c r="SQI20" s="162"/>
      <c r="SQJ20" s="165"/>
      <c r="SQK20" s="162"/>
      <c r="SQL20" s="165"/>
      <c r="SQM20" s="162"/>
      <c r="SQN20" s="165"/>
      <c r="SQO20" s="162"/>
      <c r="SQP20" s="165"/>
      <c r="SQQ20" s="162"/>
      <c r="SQR20" s="165"/>
      <c r="SQS20" s="162"/>
      <c r="SQT20" s="165"/>
      <c r="SQU20" s="162"/>
      <c r="SQV20" s="165"/>
      <c r="SQW20" s="162"/>
      <c r="SQX20" s="165"/>
      <c r="SQY20" s="162"/>
      <c r="SQZ20" s="165"/>
      <c r="SRA20" s="162"/>
      <c r="SRB20" s="165"/>
      <c r="SRC20" s="162"/>
      <c r="SRD20" s="165"/>
      <c r="SRE20" s="162"/>
      <c r="SRF20" s="165"/>
      <c r="SRG20" s="162"/>
      <c r="SRH20" s="165"/>
      <c r="SRI20" s="162"/>
      <c r="SRJ20" s="165"/>
      <c r="SRK20" s="162"/>
      <c r="SRL20" s="165"/>
      <c r="SRM20" s="162"/>
      <c r="SRN20" s="165"/>
      <c r="SRO20" s="162"/>
      <c r="SRP20" s="165"/>
      <c r="SRQ20" s="162"/>
      <c r="SRR20" s="165"/>
      <c r="SRS20" s="162"/>
      <c r="SRT20" s="165"/>
      <c r="SRU20" s="162"/>
      <c r="SRV20" s="165"/>
      <c r="SRW20" s="162"/>
      <c r="SRX20" s="165"/>
      <c r="SRY20" s="162"/>
      <c r="SRZ20" s="165"/>
      <c r="SSA20" s="162"/>
      <c r="SSB20" s="165"/>
      <c r="SSC20" s="162"/>
      <c r="SSD20" s="165"/>
      <c r="SSE20" s="162"/>
      <c r="SSF20" s="165"/>
      <c r="SSG20" s="162"/>
      <c r="SSH20" s="165"/>
      <c r="SSI20" s="162"/>
      <c r="SSJ20" s="165"/>
      <c r="SSK20" s="162"/>
      <c r="SSL20" s="165"/>
      <c r="SSM20" s="162"/>
      <c r="SSN20" s="165"/>
      <c r="SSO20" s="162"/>
      <c r="SSP20" s="165"/>
      <c r="SSQ20" s="162"/>
      <c r="SSR20" s="165"/>
      <c r="SSS20" s="162"/>
      <c r="SST20" s="165"/>
      <c r="SSU20" s="162"/>
      <c r="SSV20" s="165"/>
      <c r="SSW20" s="162"/>
      <c r="SSX20" s="165"/>
      <c r="SSY20" s="162"/>
      <c r="SSZ20" s="165"/>
      <c r="STA20" s="162"/>
      <c r="STB20" s="165"/>
      <c r="STC20" s="162"/>
      <c r="STD20" s="165"/>
      <c r="STE20" s="162"/>
      <c r="STF20" s="165"/>
      <c r="STG20" s="162"/>
      <c r="STH20" s="165"/>
      <c r="STI20" s="162"/>
      <c r="STJ20" s="165"/>
      <c r="STK20" s="162"/>
      <c r="STL20" s="165"/>
      <c r="STM20" s="162"/>
      <c r="STN20" s="165"/>
      <c r="STO20" s="162"/>
      <c r="STP20" s="165"/>
      <c r="STQ20" s="162"/>
      <c r="STR20" s="165"/>
      <c r="STS20" s="162"/>
      <c r="STT20" s="165"/>
      <c r="STU20" s="162"/>
      <c r="STV20" s="165"/>
      <c r="STW20" s="162"/>
      <c r="STX20" s="165"/>
      <c r="STY20" s="162"/>
      <c r="STZ20" s="165"/>
      <c r="SUA20" s="162"/>
      <c r="SUB20" s="165"/>
      <c r="SUC20" s="162"/>
      <c r="SUD20" s="165"/>
      <c r="SUE20" s="162"/>
      <c r="SUF20" s="165"/>
      <c r="SUG20" s="162"/>
      <c r="SUH20" s="165"/>
      <c r="SUI20" s="162"/>
      <c r="SUJ20" s="165"/>
      <c r="SUK20" s="162"/>
      <c r="SUL20" s="165"/>
      <c r="SUM20" s="162"/>
      <c r="SUN20" s="165"/>
      <c r="SUO20" s="162"/>
      <c r="SUP20" s="165"/>
      <c r="SUQ20" s="162"/>
      <c r="SUR20" s="165"/>
      <c r="SUS20" s="162"/>
      <c r="SUT20" s="165"/>
      <c r="SUU20" s="162"/>
      <c r="SUV20" s="165"/>
      <c r="SUW20" s="162"/>
      <c r="SUX20" s="165"/>
      <c r="SUY20" s="162"/>
      <c r="SUZ20" s="165"/>
      <c r="SVA20" s="162"/>
      <c r="SVB20" s="165"/>
      <c r="SVC20" s="162"/>
      <c r="SVD20" s="165"/>
      <c r="SVE20" s="162"/>
      <c r="SVF20" s="165"/>
      <c r="SVG20" s="162"/>
      <c r="SVH20" s="165"/>
      <c r="SVI20" s="162"/>
      <c r="SVJ20" s="165"/>
      <c r="SVK20" s="162"/>
      <c r="SVL20" s="165"/>
      <c r="SVM20" s="162"/>
      <c r="SVN20" s="165"/>
      <c r="SVO20" s="162"/>
      <c r="SVP20" s="165"/>
      <c r="SVQ20" s="162"/>
      <c r="SVR20" s="165"/>
      <c r="SVS20" s="162"/>
      <c r="SVT20" s="165"/>
      <c r="SVU20" s="162"/>
      <c r="SVV20" s="165"/>
      <c r="SVW20" s="162"/>
      <c r="SVX20" s="165"/>
      <c r="SVY20" s="162"/>
      <c r="SVZ20" s="165"/>
      <c r="SWA20" s="162"/>
      <c r="SWB20" s="165"/>
      <c r="SWC20" s="162"/>
      <c r="SWD20" s="165"/>
      <c r="SWE20" s="162"/>
      <c r="SWF20" s="165"/>
      <c r="SWG20" s="162"/>
      <c r="SWH20" s="165"/>
      <c r="SWI20" s="162"/>
      <c r="SWJ20" s="165"/>
      <c r="SWK20" s="162"/>
      <c r="SWL20" s="165"/>
      <c r="SWM20" s="162"/>
      <c r="SWN20" s="165"/>
      <c r="SWO20" s="162"/>
      <c r="SWP20" s="165"/>
      <c r="SWQ20" s="162"/>
      <c r="SWR20" s="165"/>
      <c r="SWS20" s="162"/>
      <c r="SWT20" s="165"/>
      <c r="SWU20" s="162"/>
      <c r="SWV20" s="165"/>
      <c r="SWW20" s="162"/>
      <c r="SWX20" s="165"/>
      <c r="SWY20" s="162"/>
      <c r="SWZ20" s="165"/>
      <c r="SXA20" s="162"/>
      <c r="SXB20" s="165"/>
      <c r="SXC20" s="162"/>
      <c r="SXD20" s="165"/>
      <c r="SXE20" s="162"/>
      <c r="SXF20" s="165"/>
      <c r="SXG20" s="162"/>
      <c r="SXH20" s="165"/>
      <c r="SXI20" s="162"/>
      <c r="SXJ20" s="165"/>
      <c r="SXK20" s="162"/>
      <c r="SXL20" s="165"/>
      <c r="SXM20" s="162"/>
      <c r="SXN20" s="165"/>
      <c r="SXO20" s="162"/>
      <c r="SXP20" s="165"/>
      <c r="SXQ20" s="162"/>
      <c r="SXR20" s="165"/>
      <c r="SXS20" s="162"/>
      <c r="SXT20" s="165"/>
      <c r="SXU20" s="162"/>
      <c r="SXV20" s="165"/>
      <c r="SXW20" s="162"/>
      <c r="SXX20" s="165"/>
      <c r="SXY20" s="162"/>
      <c r="SXZ20" s="165"/>
      <c r="SYA20" s="162"/>
      <c r="SYB20" s="165"/>
      <c r="SYC20" s="162"/>
      <c r="SYD20" s="165"/>
      <c r="SYE20" s="162"/>
      <c r="SYF20" s="165"/>
      <c r="SYG20" s="162"/>
      <c r="SYH20" s="165"/>
      <c r="SYI20" s="162"/>
      <c r="SYJ20" s="165"/>
      <c r="SYK20" s="162"/>
      <c r="SYL20" s="165"/>
      <c r="SYM20" s="162"/>
      <c r="SYN20" s="165"/>
      <c r="SYO20" s="162"/>
      <c r="SYP20" s="165"/>
      <c r="SYQ20" s="162"/>
      <c r="SYR20" s="165"/>
      <c r="SYS20" s="162"/>
      <c r="SYT20" s="165"/>
      <c r="SYU20" s="162"/>
      <c r="SYV20" s="165"/>
      <c r="SYW20" s="162"/>
      <c r="SYX20" s="165"/>
      <c r="SYY20" s="162"/>
      <c r="SYZ20" s="165"/>
      <c r="SZA20" s="162"/>
      <c r="SZB20" s="165"/>
      <c r="SZC20" s="162"/>
      <c r="SZD20" s="165"/>
      <c r="SZE20" s="162"/>
      <c r="SZF20" s="165"/>
      <c r="SZG20" s="162"/>
      <c r="SZH20" s="165"/>
      <c r="SZI20" s="162"/>
      <c r="SZJ20" s="165"/>
      <c r="SZK20" s="162"/>
      <c r="SZL20" s="165"/>
      <c r="SZM20" s="162"/>
      <c r="SZN20" s="165"/>
      <c r="SZO20" s="162"/>
      <c r="SZP20" s="165"/>
      <c r="SZQ20" s="162"/>
      <c r="SZR20" s="165"/>
      <c r="SZS20" s="162"/>
      <c r="SZT20" s="165"/>
      <c r="SZU20" s="162"/>
      <c r="SZV20" s="165"/>
      <c r="SZW20" s="162"/>
      <c r="SZX20" s="165"/>
      <c r="SZY20" s="162"/>
      <c r="SZZ20" s="165"/>
      <c r="TAA20" s="162"/>
      <c r="TAB20" s="165"/>
      <c r="TAC20" s="162"/>
      <c r="TAD20" s="165"/>
      <c r="TAE20" s="162"/>
      <c r="TAF20" s="165"/>
      <c r="TAG20" s="162"/>
      <c r="TAH20" s="165"/>
      <c r="TAI20" s="162"/>
      <c r="TAJ20" s="165"/>
      <c r="TAK20" s="162"/>
      <c r="TAL20" s="165"/>
      <c r="TAM20" s="162"/>
      <c r="TAN20" s="165"/>
      <c r="TAO20" s="162"/>
      <c r="TAP20" s="165"/>
      <c r="TAQ20" s="162"/>
      <c r="TAR20" s="165"/>
      <c r="TAS20" s="162"/>
      <c r="TAT20" s="165"/>
      <c r="TAU20" s="162"/>
      <c r="TAV20" s="165"/>
      <c r="TAW20" s="162"/>
      <c r="TAX20" s="165"/>
      <c r="TAY20" s="162"/>
      <c r="TAZ20" s="165"/>
      <c r="TBA20" s="162"/>
      <c r="TBB20" s="165"/>
      <c r="TBC20" s="162"/>
      <c r="TBD20" s="165"/>
      <c r="TBE20" s="162"/>
      <c r="TBF20" s="165"/>
      <c r="TBG20" s="162"/>
      <c r="TBH20" s="165"/>
      <c r="TBI20" s="162"/>
      <c r="TBJ20" s="165"/>
      <c r="TBK20" s="162"/>
      <c r="TBL20" s="165"/>
      <c r="TBM20" s="162"/>
      <c r="TBN20" s="165"/>
      <c r="TBO20" s="162"/>
      <c r="TBP20" s="165"/>
      <c r="TBQ20" s="162"/>
      <c r="TBR20" s="165"/>
      <c r="TBS20" s="162"/>
      <c r="TBT20" s="165"/>
      <c r="TBU20" s="162"/>
      <c r="TBV20" s="165"/>
      <c r="TBW20" s="162"/>
      <c r="TBX20" s="165"/>
      <c r="TBY20" s="162"/>
      <c r="TBZ20" s="165"/>
      <c r="TCA20" s="162"/>
      <c r="TCB20" s="165"/>
      <c r="TCC20" s="162"/>
      <c r="TCD20" s="165"/>
      <c r="TCE20" s="162"/>
      <c r="TCF20" s="165"/>
      <c r="TCG20" s="162"/>
      <c r="TCH20" s="165"/>
      <c r="TCI20" s="162"/>
      <c r="TCJ20" s="165"/>
      <c r="TCK20" s="162"/>
      <c r="TCL20" s="165"/>
      <c r="TCM20" s="162"/>
      <c r="TCN20" s="165"/>
      <c r="TCO20" s="162"/>
      <c r="TCP20" s="165"/>
      <c r="TCQ20" s="162"/>
      <c r="TCR20" s="165"/>
      <c r="TCS20" s="162"/>
      <c r="TCT20" s="165"/>
      <c r="TCU20" s="162"/>
      <c r="TCV20" s="165"/>
      <c r="TCW20" s="162"/>
      <c r="TCX20" s="165"/>
      <c r="TCY20" s="162"/>
      <c r="TCZ20" s="165"/>
      <c r="TDA20" s="162"/>
      <c r="TDB20" s="165"/>
      <c r="TDC20" s="162"/>
      <c r="TDD20" s="165"/>
      <c r="TDE20" s="162"/>
      <c r="TDF20" s="165"/>
      <c r="TDG20" s="162"/>
      <c r="TDH20" s="165"/>
      <c r="TDI20" s="162"/>
      <c r="TDJ20" s="165"/>
      <c r="TDK20" s="162"/>
      <c r="TDL20" s="165"/>
      <c r="TDM20" s="162"/>
      <c r="TDN20" s="165"/>
      <c r="TDO20" s="162"/>
      <c r="TDP20" s="165"/>
      <c r="TDQ20" s="162"/>
      <c r="TDR20" s="165"/>
      <c r="TDS20" s="162"/>
      <c r="TDT20" s="165"/>
      <c r="TDU20" s="162"/>
      <c r="TDV20" s="165"/>
      <c r="TDW20" s="162"/>
      <c r="TDX20" s="165"/>
      <c r="TDY20" s="162"/>
      <c r="TDZ20" s="165"/>
      <c r="TEA20" s="162"/>
      <c r="TEB20" s="165"/>
      <c r="TEC20" s="162"/>
      <c r="TED20" s="165"/>
      <c r="TEE20" s="162"/>
      <c r="TEF20" s="165"/>
      <c r="TEG20" s="162"/>
      <c r="TEH20" s="165"/>
      <c r="TEI20" s="162"/>
      <c r="TEJ20" s="165"/>
      <c r="TEK20" s="162"/>
      <c r="TEL20" s="165"/>
      <c r="TEM20" s="162"/>
      <c r="TEN20" s="165"/>
      <c r="TEO20" s="162"/>
      <c r="TEP20" s="165"/>
      <c r="TEQ20" s="162"/>
      <c r="TER20" s="165"/>
      <c r="TES20" s="162"/>
      <c r="TET20" s="165"/>
      <c r="TEU20" s="162"/>
      <c r="TEV20" s="165"/>
      <c r="TEW20" s="162"/>
      <c r="TEX20" s="165"/>
      <c r="TEY20" s="162"/>
      <c r="TEZ20" s="165"/>
      <c r="TFA20" s="162"/>
      <c r="TFB20" s="165"/>
      <c r="TFC20" s="162"/>
      <c r="TFD20" s="165"/>
      <c r="TFE20" s="162"/>
      <c r="TFF20" s="165"/>
      <c r="TFG20" s="162"/>
      <c r="TFH20" s="165"/>
      <c r="TFI20" s="162"/>
      <c r="TFJ20" s="165"/>
      <c r="TFK20" s="162"/>
      <c r="TFL20" s="165"/>
      <c r="TFM20" s="162"/>
      <c r="TFN20" s="165"/>
      <c r="TFO20" s="162"/>
      <c r="TFP20" s="165"/>
      <c r="TFQ20" s="162"/>
      <c r="TFR20" s="165"/>
      <c r="TFS20" s="162"/>
      <c r="TFT20" s="165"/>
      <c r="TFU20" s="162"/>
      <c r="TFV20" s="165"/>
      <c r="TFW20" s="162"/>
      <c r="TFX20" s="165"/>
      <c r="TFY20" s="162"/>
      <c r="TFZ20" s="165"/>
      <c r="TGA20" s="162"/>
      <c r="TGB20" s="165"/>
      <c r="TGC20" s="162"/>
      <c r="TGD20" s="165"/>
      <c r="TGE20" s="162"/>
      <c r="TGF20" s="165"/>
      <c r="TGG20" s="162"/>
      <c r="TGH20" s="165"/>
      <c r="TGI20" s="162"/>
      <c r="TGJ20" s="165"/>
      <c r="TGK20" s="162"/>
      <c r="TGL20" s="165"/>
      <c r="TGM20" s="162"/>
      <c r="TGN20" s="165"/>
      <c r="TGO20" s="162"/>
      <c r="TGP20" s="165"/>
      <c r="TGQ20" s="162"/>
      <c r="TGR20" s="165"/>
      <c r="TGS20" s="162"/>
      <c r="TGT20" s="165"/>
      <c r="TGU20" s="162"/>
      <c r="TGV20" s="165"/>
      <c r="TGW20" s="162"/>
      <c r="TGX20" s="165"/>
      <c r="TGY20" s="162"/>
      <c r="TGZ20" s="165"/>
      <c r="THA20" s="162"/>
      <c r="THB20" s="165"/>
      <c r="THC20" s="162"/>
      <c r="THD20" s="165"/>
      <c r="THE20" s="162"/>
      <c r="THF20" s="165"/>
      <c r="THG20" s="162"/>
      <c r="THH20" s="165"/>
      <c r="THI20" s="162"/>
      <c r="THJ20" s="165"/>
      <c r="THK20" s="162"/>
      <c r="THL20" s="165"/>
      <c r="THM20" s="162"/>
      <c r="THN20" s="165"/>
      <c r="THO20" s="162"/>
      <c r="THP20" s="165"/>
      <c r="THQ20" s="162"/>
      <c r="THR20" s="165"/>
      <c r="THS20" s="162"/>
      <c r="THT20" s="165"/>
      <c r="THU20" s="162"/>
      <c r="THV20" s="165"/>
      <c r="THW20" s="162"/>
      <c r="THX20" s="165"/>
      <c r="THY20" s="162"/>
      <c r="THZ20" s="165"/>
      <c r="TIA20" s="162"/>
      <c r="TIB20" s="165"/>
      <c r="TIC20" s="162"/>
      <c r="TID20" s="165"/>
      <c r="TIE20" s="162"/>
      <c r="TIF20" s="165"/>
      <c r="TIG20" s="162"/>
      <c r="TIH20" s="165"/>
      <c r="TII20" s="162"/>
      <c r="TIJ20" s="165"/>
      <c r="TIK20" s="162"/>
      <c r="TIL20" s="165"/>
      <c r="TIM20" s="162"/>
      <c r="TIN20" s="165"/>
      <c r="TIO20" s="162"/>
      <c r="TIP20" s="165"/>
      <c r="TIQ20" s="162"/>
      <c r="TIR20" s="165"/>
      <c r="TIS20" s="162"/>
      <c r="TIT20" s="165"/>
      <c r="TIU20" s="162"/>
      <c r="TIV20" s="165"/>
      <c r="TIW20" s="162"/>
      <c r="TIX20" s="165"/>
      <c r="TIY20" s="162"/>
      <c r="TIZ20" s="165"/>
      <c r="TJA20" s="162"/>
      <c r="TJB20" s="165"/>
      <c r="TJC20" s="162"/>
      <c r="TJD20" s="165"/>
      <c r="TJE20" s="162"/>
      <c r="TJF20" s="165"/>
      <c r="TJG20" s="162"/>
      <c r="TJH20" s="165"/>
      <c r="TJI20" s="162"/>
      <c r="TJJ20" s="165"/>
      <c r="TJK20" s="162"/>
      <c r="TJL20" s="165"/>
      <c r="TJM20" s="162"/>
      <c r="TJN20" s="165"/>
      <c r="TJO20" s="162"/>
      <c r="TJP20" s="165"/>
      <c r="TJQ20" s="162"/>
      <c r="TJR20" s="165"/>
      <c r="TJS20" s="162"/>
      <c r="TJT20" s="165"/>
      <c r="TJU20" s="162"/>
      <c r="TJV20" s="165"/>
      <c r="TJW20" s="162"/>
      <c r="TJX20" s="165"/>
      <c r="TJY20" s="162"/>
      <c r="TJZ20" s="165"/>
      <c r="TKA20" s="162"/>
      <c r="TKB20" s="165"/>
      <c r="TKC20" s="162"/>
      <c r="TKD20" s="165"/>
      <c r="TKE20" s="162"/>
      <c r="TKF20" s="165"/>
      <c r="TKG20" s="162"/>
      <c r="TKH20" s="165"/>
      <c r="TKI20" s="162"/>
      <c r="TKJ20" s="165"/>
      <c r="TKK20" s="162"/>
      <c r="TKL20" s="165"/>
      <c r="TKM20" s="162"/>
      <c r="TKN20" s="165"/>
      <c r="TKO20" s="162"/>
      <c r="TKP20" s="165"/>
      <c r="TKQ20" s="162"/>
      <c r="TKR20" s="165"/>
      <c r="TKS20" s="162"/>
      <c r="TKT20" s="165"/>
      <c r="TKU20" s="162"/>
      <c r="TKV20" s="165"/>
      <c r="TKW20" s="162"/>
      <c r="TKX20" s="165"/>
      <c r="TKY20" s="162"/>
      <c r="TKZ20" s="165"/>
      <c r="TLA20" s="162"/>
      <c r="TLB20" s="165"/>
      <c r="TLC20" s="162"/>
      <c r="TLD20" s="165"/>
      <c r="TLE20" s="162"/>
      <c r="TLF20" s="165"/>
      <c r="TLG20" s="162"/>
      <c r="TLH20" s="165"/>
      <c r="TLI20" s="162"/>
      <c r="TLJ20" s="165"/>
      <c r="TLK20" s="162"/>
      <c r="TLL20" s="165"/>
      <c r="TLM20" s="162"/>
      <c r="TLN20" s="165"/>
      <c r="TLO20" s="162"/>
      <c r="TLP20" s="165"/>
      <c r="TLQ20" s="162"/>
      <c r="TLR20" s="165"/>
      <c r="TLS20" s="162"/>
      <c r="TLT20" s="165"/>
      <c r="TLU20" s="162"/>
      <c r="TLV20" s="165"/>
      <c r="TLW20" s="162"/>
      <c r="TLX20" s="165"/>
      <c r="TLY20" s="162"/>
      <c r="TLZ20" s="165"/>
      <c r="TMA20" s="162"/>
      <c r="TMB20" s="165"/>
      <c r="TMC20" s="162"/>
      <c r="TMD20" s="165"/>
      <c r="TME20" s="162"/>
      <c r="TMF20" s="165"/>
      <c r="TMG20" s="162"/>
      <c r="TMH20" s="165"/>
      <c r="TMI20" s="162"/>
      <c r="TMJ20" s="165"/>
      <c r="TMK20" s="162"/>
      <c r="TML20" s="165"/>
      <c r="TMM20" s="162"/>
      <c r="TMN20" s="165"/>
      <c r="TMO20" s="162"/>
      <c r="TMP20" s="165"/>
      <c r="TMQ20" s="162"/>
      <c r="TMR20" s="165"/>
      <c r="TMS20" s="162"/>
      <c r="TMT20" s="165"/>
      <c r="TMU20" s="162"/>
      <c r="TMV20" s="165"/>
      <c r="TMW20" s="162"/>
      <c r="TMX20" s="165"/>
      <c r="TMY20" s="162"/>
      <c r="TMZ20" s="165"/>
      <c r="TNA20" s="162"/>
      <c r="TNB20" s="165"/>
      <c r="TNC20" s="162"/>
      <c r="TND20" s="165"/>
      <c r="TNE20" s="162"/>
      <c r="TNF20" s="165"/>
      <c r="TNG20" s="162"/>
      <c r="TNH20" s="165"/>
      <c r="TNI20" s="162"/>
      <c r="TNJ20" s="165"/>
      <c r="TNK20" s="162"/>
      <c r="TNL20" s="165"/>
      <c r="TNM20" s="162"/>
      <c r="TNN20" s="165"/>
      <c r="TNO20" s="162"/>
      <c r="TNP20" s="165"/>
      <c r="TNQ20" s="162"/>
      <c r="TNR20" s="165"/>
      <c r="TNS20" s="162"/>
      <c r="TNT20" s="165"/>
      <c r="TNU20" s="162"/>
      <c r="TNV20" s="165"/>
      <c r="TNW20" s="162"/>
      <c r="TNX20" s="165"/>
      <c r="TNY20" s="162"/>
      <c r="TNZ20" s="165"/>
      <c r="TOA20" s="162"/>
      <c r="TOB20" s="165"/>
      <c r="TOC20" s="162"/>
      <c r="TOD20" s="165"/>
      <c r="TOE20" s="162"/>
      <c r="TOF20" s="165"/>
      <c r="TOG20" s="162"/>
      <c r="TOH20" s="165"/>
      <c r="TOI20" s="162"/>
      <c r="TOJ20" s="165"/>
      <c r="TOK20" s="162"/>
      <c r="TOL20" s="165"/>
      <c r="TOM20" s="162"/>
      <c r="TON20" s="165"/>
      <c r="TOO20" s="162"/>
      <c r="TOP20" s="165"/>
      <c r="TOQ20" s="162"/>
      <c r="TOR20" s="165"/>
      <c r="TOS20" s="162"/>
      <c r="TOT20" s="165"/>
      <c r="TOU20" s="162"/>
      <c r="TOV20" s="165"/>
      <c r="TOW20" s="162"/>
      <c r="TOX20" s="165"/>
      <c r="TOY20" s="162"/>
      <c r="TOZ20" s="165"/>
      <c r="TPA20" s="162"/>
      <c r="TPB20" s="165"/>
      <c r="TPC20" s="162"/>
      <c r="TPD20" s="165"/>
      <c r="TPE20" s="162"/>
      <c r="TPF20" s="165"/>
      <c r="TPG20" s="162"/>
      <c r="TPH20" s="165"/>
      <c r="TPI20" s="162"/>
      <c r="TPJ20" s="165"/>
      <c r="TPK20" s="162"/>
      <c r="TPL20" s="165"/>
      <c r="TPM20" s="162"/>
      <c r="TPN20" s="165"/>
      <c r="TPO20" s="162"/>
      <c r="TPP20" s="165"/>
      <c r="TPQ20" s="162"/>
      <c r="TPR20" s="165"/>
      <c r="TPS20" s="162"/>
      <c r="TPT20" s="165"/>
      <c r="TPU20" s="162"/>
      <c r="TPV20" s="165"/>
      <c r="TPW20" s="162"/>
      <c r="TPX20" s="165"/>
      <c r="TPY20" s="162"/>
      <c r="TPZ20" s="165"/>
      <c r="TQA20" s="162"/>
      <c r="TQB20" s="165"/>
      <c r="TQC20" s="162"/>
      <c r="TQD20" s="165"/>
      <c r="TQE20" s="162"/>
      <c r="TQF20" s="165"/>
      <c r="TQG20" s="162"/>
      <c r="TQH20" s="165"/>
      <c r="TQI20" s="162"/>
      <c r="TQJ20" s="165"/>
      <c r="TQK20" s="162"/>
      <c r="TQL20" s="165"/>
      <c r="TQM20" s="162"/>
      <c r="TQN20" s="165"/>
      <c r="TQO20" s="162"/>
      <c r="TQP20" s="165"/>
      <c r="TQQ20" s="162"/>
      <c r="TQR20" s="165"/>
      <c r="TQS20" s="162"/>
      <c r="TQT20" s="165"/>
      <c r="TQU20" s="162"/>
      <c r="TQV20" s="165"/>
      <c r="TQW20" s="162"/>
      <c r="TQX20" s="165"/>
      <c r="TQY20" s="162"/>
      <c r="TQZ20" s="165"/>
      <c r="TRA20" s="162"/>
      <c r="TRB20" s="165"/>
      <c r="TRC20" s="162"/>
      <c r="TRD20" s="165"/>
      <c r="TRE20" s="162"/>
      <c r="TRF20" s="165"/>
      <c r="TRG20" s="162"/>
      <c r="TRH20" s="165"/>
      <c r="TRI20" s="162"/>
      <c r="TRJ20" s="165"/>
      <c r="TRK20" s="162"/>
      <c r="TRL20" s="165"/>
      <c r="TRM20" s="162"/>
      <c r="TRN20" s="165"/>
      <c r="TRO20" s="162"/>
      <c r="TRP20" s="165"/>
      <c r="TRQ20" s="162"/>
      <c r="TRR20" s="165"/>
      <c r="TRS20" s="162"/>
      <c r="TRT20" s="165"/>
      <c r="TRU20" s="162"/>
      <c r="TRV20" s="165"/>
      <c r="TRW20" s="162"/>
      <c r="TRX20" s="165"/>
      <c r="TRY20" s="162"/>
      <c r="TRZ20" s="165"/>
      <c r="TSA20" s="162"/>
      <c r="TSB20" s="165"/>
      <c r="TSC20" s="162"/>
      <c r="TSD20" s="165"/>
      <c r="TSE20" s="162"/>
      <c r="TSF20" s="165"/>
      <c r="TSG20" s="162"/>
      <c r="TSH20" s="165"/>
      <c r="TSI20" s="162"/>
      <c r="TSJ20" s="165"/>
      <c r="TSK20" s="162"/>
      <c r="TSL20" s="165"/>
      <c r="TSM20" s="162"/>
      <c r="TSN20" s="165"/>
      <c r="TSO20" s="162"/>
      <c r="TSP20" s="165"/>
      <c r="TSQ20" s="162"/>
      <c r="TSR20" s="165"/>
      <c r="TSS20" s="162"/>
      <c r="TST20" s="165"/>
      <c r="TSU20" s="162"/>
      <c r="TSV20" s="165"/>
      <c r="TSW20" s="162"/>
      <c r="TSX20" s="165"/>
      <c r="TSY20" s="162"/>
      <c r="TSZ20" s="165"/>
      <c r="TTA20" s="162"/>
      <c r="TTB20" s="165"/>
      <c r="TTC20" s="162"/>
      <c r="TTD20" s="165"/>
      <c r="TTE20" s="162"/>
      <c r="TTF20" s="165"/>
      <c r="TTG20" s="162"/>
      <c r="TTH20" s="165"/>
      <c r="TTI20" s="162"/>
      <c r="TTJ20" s="165"/>
      <c r="TTK20" s="162"/>
      <c r="TTL20" s="165"/>
      <c r="TTM20" s="162"/>
      <c r="TTN20" s="165"/>
      <c r="TTO20" s="162"/>
      <c r="TTP20" s="165"/>
      <c r="TTQ20" s="162"/>
      <c r="TTR20" s="165"/>
      <c r="TTS20" s="162"/>
      <c r="TTT20" s="165"/>
      <c r="TTU20" s="162"/>
      <c r="TTV20" s="165"/>
      <c r="TTW20" s="162"/>
      <c r="TTX20" s="165"/>
      <c r="TTY20" s="162"/>
      <c r="TTZ20" s="165"/>
      <c r="TUA20" s="162"/>
      <c r="TUB20" s="165"/>
      <c r="TUC20" s="162"/>
      <c r="TUD20" s="165"/>
      <c r="TUE20" s="162"/>
      <c r="TUF20" s="165"/>
      <c r="TUG20" s="162"/>
      <c r="TUH20" s="165"/>
      <c r="TUI20" s="162"/>
      <c r="TUJ20" s="165"/>
      <c r="TUK20" s="162"/>
      <c r="TUL20" s="165"/>
      <c r="TUM20" s="162"/>
      <c r="TUN20" s="165"/>
      <c r="TUO20" s="162"/>
      <c r="TUP20" s="165"/>
      <c r="TUQ20" s="162"/>
      <c r="TUR20" s="165"/>
      <c r="TUS20" s="162"/>
      <c r="TUT20" s="165"/>
      <c r="TUU20" s="162"/>
      <c r="TUV20" s="165"/>
      <c r="TUW20" s="162"/>
      <c r="TUX20" s="165"/>
      <c r="TUY20" s="162"/>
      <c r="TUZ20" s="165"/>
      <c r="TVA20" s="162"/>
      <c r="TVB20" s="165"/>
      <c r="TVC20" s="162"/>
      <c r="TVD20" s="165"/>
      <c r="TVE20" s="162"/>
      <c r="TVF20" s="165"/>
      <c r="TVG20" s="162"/>
      <c r="TVH20" s="165"/>
      <c r="TVI20" s="162"/>
      <c r="TVJ20" s="165"/>
      <c r="TVK20" s="162"/>
      <c r="TVL20" s="165"/>
      <c r="TVM20" s="162"/>
      <c r="TVN20" s="165"/>
      <c r="TVO20" s="162"/>
      <c r="TVP20" s="165"/>
      <c r="TVQ20" s="162"/>
      <c r="TVR20" s="165"/>
      <c r="TVS20" s="162"/>
      <c r="TVT20" s="165"/>
      <c r="TVU20" s="162"/>
      <c r="TVV20" s="165"/>
      <c r="TVW20" s="162"/>
      <c r="TVX20" s="165"/>
      <c r="TVY20" s="162"/>
      <c r="TVZ20" s="165"/>
      <c r="TWA20" s="162"/>
      <c r="TWB20" s="165"/>
      <c r="TWC20" s="162"/>
      <c r="TWD20" s="165"/>
      <c r="TWE20" s="162"/>
      <c r="TWF20" s="165"/>
      <c r="TWG20" s="162"/>
      <c r="TWH20" s="165"/>
      <c r="TWI20" s="162"/>
      <c r="TWJ20" s="165"/>
      <c r="TWK20" s="162"/>
      <c r="TWL20" s="165"/>
      <c r="TWM20" s="162"/>
      <c r="TWN20" s="165"/>
      <c r="TWO20" s="162"/>
      <c r="TWP20" s="165"/>
      <c r="TWQ20" s="162"/>
      <c r="TWR20" s="165"/>
      <c r="TWS20" s="162"/>
      <c r="TWT20" s="165"/>
      <c r="TWU20" s="162"/>
      <c r="TWV20" s="165"/>
      <c r="TWW20" s="162"/>
      <c r="TWX20" s="165"/>
      <c r="TWY20" s="162"/>
      <c r="TWZ20" s="165"/>
      <c r="TXA20" s="162"/>
      <c r="TXB20" s="165"/>
      <c r="TXC20" s="162"/>
      <c r="TXD20" s="165"/>
      <c r="TXE20" s="162"/>
      <c r="TXF20" s="165"/>
      <c r="TXG20" s="162"/>
      <c r="TXH20" s="165"/>
      <c r="TXI20" s="162"/>
      <c r="TXJ20" s="165"/>
      <c r="TXK20" s="162"/>
      <c r="TXL20" s="165"/>
      <c r="TXM20" s="162"/>
      <c r="TXN20" s="165"/>
      <c r="TXO20" s="162"/>
      <c r="TXP20" s="165"/>
      <c r="TXQ20" s="162"/>
      <c r="TXR20" s="165"/>
      <c r="TXS20" s="162"/>
      <c r="TXT20" s="165"/>
      <c r="TXU20" s="162"/>
      <c r="TXV20" s="165"/>
      <c r="TXW20" s="162"/>
      <c r="TXX20" s="165"/>
      <c r="TXY20" s="162"/>
      <c r="TXZ20" s="165"/>
      <c r="TYA20" s="162"/>
      <c r="TYB20" s="165"/>
      <c r="TYC20" s="162"/>
      <c r="TYD20" s="165"/>
      <c r="TYE20" s="162"/>
      <c r="TYF20" s="165"/>
      <c r="TYG20" s="162"/>
      <c r="TYH20" s="165"/>
      <c r="TYI20" s="162"/>
      <c r="TYJ20" s="165"/>
      <c r="TYK20" s="162"/>
      <c r="TYL20" s="165"/>
      <c r="TYM20" s="162"/>
      <c r="TYN20" s="165"/>
      <c r="TYO20" s="162"/>
      <c r="TYP20" s="165"/>
      <c r="TYQ20" s="162"/>
      <c r="TYR20" s="165"/>
      <c r="TYS20" s="162"/>
      <c r="TYT20" s="165"/>
      <c r="TYU20" s="162"/>
      <c r="TYV20" s="165"/>
      <c r="TYW20" s="162"/>
      <c r="TYX20" s="165"/>
      <c r="TYY20" s="162"/>
      <c r="TYZ20" s="165"/>
      <c r="TZA20" s="162"/>
      <c r="TZB20" s="165"/>
      <c r="TZC20" s="162"/>
      <c r="TZD20" s="165"/>
      <c r="TZE20" s="162"/>
      <c r="TZF20" s="165"/>
      <c r="TZG20" s="162"/>
      <c r="TZH20" s="165"/>
      <c r="TZI20" s="162"/>
      <c r="TZJ20" s="165"/>
      <c r="TZK20" s="162"/>
      <c r="TZL20" s="165"/>
      <c r="TZM20" s="162"/>
      <c r="TZN20" s="165"/>
      <c r="TZO20" s="162"/>
      <c r="TZP20" s="165"/>
      <c r="TZQ20" s="162"/>
      <c r="TZR20" s="165"/>
      <c r="TZS20" s="162"/>
      <c r="TZT20" s="165"/>
      <c r="TZU20" s="162"/>
      <c r="TZV20" s="165"/>
      <c r="TZW20" s="162"/>
      <c r="TZX20" s="165"/>
      <c r="TZY20" s="162"/>
      <c r="TZZ20" s="165"/>
      <c r="UAA20" s="162"/>
      <c r="UAB20" s="165"/>
      <c r="UAC20" s="162"/>
      <c r="UAD20" s="165"/>
      <c r="UAE20" s="162"/>
      <c r="UAF20" s="165"/>
      <c r="UAG20" s="162"/>
      <c r="UAH20" s="165"/>
      <c r="UAI20" s="162"/>
      <c r="UAJ20" s="165"/>
      <c r="UAK20" s="162"/>
      <c r="UAL20" s="165"/>
      <c r="UAM20" s="162"/>
      <c r="UAN20" s="165"/>
      <c r="UAO20" s="162"/>
      <c r="UAP20" s="165"/>
      <c r="UAQ20" s="162"/>
      <c r="UAR20" s="165"/>
      <c r="UAS20" s="162"/>
      <c r="UAT20" s="165"/>
      <c r="UAU20" s="162"/>
      <c r="UAV20" s="165"/>
      <c r="UAW20" s="162"/>
      <c r="UAX20" s="165"/>
      <c r="UAY20" s="162"/>
      <c r="UAZ20" s="165"/>
      <c r="UBA20" s="162"/>
      <c r="UBB20" s="165"/>
      <c r="UBC20" s="162"/>
      <c r="UBD20" s="165"/>
      <c r="UBE20" s="162"/>
      <c r="UBF20" s="165"/>
      <c r="UBG20" s="162"/>
      <c r="UBH20" s="165"/>
      <c r="UBI20" s="162"/>
      <c r="UBJ20" s="165"/>
      <c r="UBK20" s="162"/>
      <c r="UBL20" s="165"/>
      <c r="UBM20" s="162"/>
      <c r="UBN20" s="165"/>
      <c r="UBO20" s="162"/>
      <c r="UBP20" s="165"/>
      <c r="UBQ20" s="162"/>
      <c r="UBR20" s="165"/>
      <c r="UBS20" s="162"/>
      <c r="UBT20" s="165"/>
      <c r="UBU20" s="162"/>
      <c r="UBV20" s="165"/>
      <c r="UBW20" s="162"/>
      <c r="UBX20" s="165"/>
      <c r="UBY20" s="162"/>
      <c r="UBZ20" s="165"/>
      <c r="UCA20" s="162"/>
      <c r="UCB20" s="165"/>
      <c r="UCC20" s="162"/>
      <c r="UCD20" s="165"/>
      <c r="UCE20" s="162"/>
      <c r="UCF20" s="165"/>
      <c r="UCG20" s="162"/>
      <c r="UCH20" s="165"/>
      <c r="UCI20" s="162"/>
      <c r="UCJ20" s="165"/>
      <c r="UCK20" s="162"/>
      <c r="UCL20" s="165"/>
      <c r="UCM20" s="162"/>
      <c r="UCN20" s="165"/>
      <c r="UCO20" s="162"/>
      <c r="UCP20" s="165"/>
      <c r="UCQ20" s="162"/>
      <c r="UCR20" s="165"/>
      <c r="UCS20" s="162"/>
      <c r="UCT20" s="165"/>
      <c r="UCU20" s="162"/>
      <c r="UCV20" s="165"/>
      <c r="UCW20" s="162"/>
      <c r="UCX20" s="165"/>
      <c r="UCY20" s="162"/>
      <c r="UCZ20" s="165"/>
      <c r="UDA20" s="162"/>
      <c r="UDB20" s="165"/>
      <c r="UDC20" s="162"/>
      <c r="UDD20" s="165"/>
      <c r="UDE20" s="162"/>
      <c r="UDF20" s="165"/>
      <c r="UDG20" s="162"/>
      <c r="UDH20" s="165"/>
      <c r="UDI20" s="162"/>
      <c r="UDJ20" s="165"/>
      <c r="UDK20" s="162"/>
      <c r="UDL20" s="165"/>
      <c r="UDM20" s="162"/>
      <c r="UDN20" s="165"/>
      <c r="UDO20" s="162"/>
      <c r="UDP20" s="165"/>
      <c r="UDQ20" s="162"/>
      <c r="UDR20" s="165"/>
      <c r="UDS20" s="162"/>
      <c r="UDT20" s="165"/>
      <c r="UDU20" s="162"/>
      <c r="UDV20" s="165"/>
      <c r="UDW20" s="162"/>
      <c r="UDX20" s="165"/>
      <c r="UDY20" s="162"/>
      <c r="UDZ20" s="165"/>
      <c r="UEA20" s="162"/>
      <c r="UEB20" s="165"/>
      <c r="UEC20" s="162"/>
      <c r="UED20" s="165"/>
      <c r="UEE20" s="162"/>
      <c r="UEF20" s="165"/>
      <c r="UEG20" s="162"/>
      <c r="UEH20" s="165"/>
      <c r="UEI20" s="162"/>
      <c r="UEJ20" s="165"/>
      <c r="UEK20" s="162"/>
      <c r="UEL20" s="165"/>
      <c r="UEM20" s="162"/>
      <c r="UEN20" s="165"/>
      <c r="UEO20" s="162"/>
      <c r="UEP20" s="165"/>
      <c r="UEQ20" s="162"/>
      <c r="UER20" s="165"/>
      <c r="UES20" s="162"/>
      <c r="UET20" s="165"/>
      <c r="UEU20" s="162"/>
      <c r="UEV20" s="165"/>
      <c r="UEW20" s="162"/>
      <c r="UEX20" s="165"/>
      <c r="UEY20" s="162"/>
      <c r="UEZ20" s="165"/>
      <c r="UFA20" s="162"/>
      <c r="UFB20" s="165"/>
      <c r="UFC20" s="162"/>
      <c r="UFD20" s="165"/>
      <c r="UFE20" s="162"/>
      <c r="UFF20" s="165"/>
      <c r="UFG20" s="162"/>
      <c r="UFH20" s="165"/>
      <c r="UFI20" s="162"/>
      <c r="UFJ20" s="165"/>
      <c r="UFK20" s="162"/>
      <c r="UFL20" s="165"/>
      <c r="UFM20" s="162"/>
      <c r="UFN20" s="165"/>
      <c r="UFO20" s="162"/>
      <c r="UFP20" s="165"/>
      <c r="UFQ20" s="162"/>
      <c r="UFR20" s="165"/>
      <c r="UFS20" s="162"/>
      <c r="UFT20" s="165"/>
      <c r="UFU20" s="162"/>
      <c r="UFV20" s="165"/>
      <c r="UFW20" s="162"/>
      <c r="UFX20" s="165"/>
      <c r="UFY20" s="162"/>
      <c r="UFZ20" s="165"/>
      <c r="UGA20" s="162"/>
      <c r="UGB20" s="165"/>
      <c r="UGC20" s="162"/>
      <c r="UGD20" s="165"/>
      <c r="UGE20" s="162"/>
      <c r="UGF20" s="165"/>
      <c r="UGG20" s="162"/>
      <c r="UGH20" s="165"/>
      <c r="UGI20" s="162"/>
      <c r="UGJ20" s="165"/>
      <c r="UGK20" s="162"/>
      <c r="UGL20" s="165"/>
      <c r="UGM20" s="162"/>
      <c r="UGN20" s="165"/>
      <c r="UGO20" s="162"/>
      <c r="UGP20" s="165"/>
      <c r="UGQ20" s="162"/>
      <c r="UGR20" s="165"/>
      <c r="UGS20" s="162"/>
      <c r="UGT20" s="165"/>
      <c r="UGU20" s="162"/>
      <c r="UGV20" s="165"/>
      <c r="UGW20" s="162"/>
      <c r="UGX20" s="165"/>
      <c r="UGY20" s="162"/>
      <c r="UGZ20" s="165"/>
      <c r="UHA20" s="162"/>
      <c r="UHB20" s="165"/>
      <c r="UHC20" s="162"/>
      <c r="UHD20" s="165"/>
      <c r="UHE20" s="162"/>
      <c r="UHF20" s="165"/>
      <c r="UHG20" s="162"/>
      <c r="UHH20" s="165"/>
      <c r="UHI20" s="162"/>
      <c r="UHJ20" s="165"/>
      <c r="UHK20" s="162"/>
      <c r="UHL20" s="165"/>
      <c r="UHM20" s="162"/>
      <c r="UHN20" s="165"/>
      <c r="UHO20" s="162"/>
      <c r="UHP20" s="165"/>
      <c r="UHQ20" s="162"/>
      <c r="UHR20" s="165"/>
      <c r="UHS20" s="162"/>
      <c r="UHT20" s="165"/>
      <c r="UHU20" s="162"/>
      <c r="UHV20" s="165"/>
      <c r="UHW20" s="162"/>
      <c r="UHX20" s="165"/>
      <c r="UHY20" s="162"/>
      <c r="UHZ20" s="165"/>
      <c r="UIA20" s="162"/>
      <c r="UIB20" s="165"/>
      <c r="UIC20" s="162"/>
      <c r="UID20" s="165"/>
      <c r="UIE20" s="162"/>
      <c r="UIF20" s="165"/>
      <c r="UIG20" s="162"/>
      <c r="UIH20" s="165"/>
      <c r="UII20" s="162"/>
      <c r="UIJ20" s="165"/>
      <c r="UIK20" s="162"/>
      <c r="UIL20" s="165"/>
      <c r="UIM20" s="162"/>
      <c r="UIN20" s="165"/>
      <c r="UIO20" s="162"/>
      <c r="UIP20" s="165"/>
      <c r="UIQ20" s="162"/>
      <c r="UIR20" s="165"/>
      <c r="UIS20" s="162"/>
      <c r="UIT20" s="165"/>
      <c r="UIU20" s="162"/>
      <c r="UIV20" s="165"/>
      <c r="UIW20" s="162"/>
      <c r="UIX20" s="165"/>
      <c r="UIY20" s="162"/>
      <c r="UIZ20" s="165"/>
      <c r="UJA20" s="162"/>
      <c r="UJB20" s="165"/>
      <c r="UJC20" s="162"/>
      <c r="UJD20" s="165"/>
      <c r="UJE20" s="162"/>
      <c r="UJF20" s="165"/>
      <c r="UJG20" s="162"/>
      <c r="UJH20" s="165"/>
      <c r="UJI20" s="162"/>
      <c r="UJJ20" s="165"/>
      <c r="UJK20" s="162"/>
      <c r="UJL20" s="165"/>
      <c r="UJM20" s="162"/>
      <c r="UJN20" s="165"/>
      <c r="UJO20" s="162"/>
      <c r="UJP20" s="165"/>
      <c r="UJQ20" s="162"/>
      <c r="UJR20" s="165"/>
      <c r="UJS20" s="162"/>
      <c r="UJT20" s="165"/>
      <c r="UJU20" s="162"/>
      <c r="UJV20" s="165"/>
      <c r="UJW20" s="162"/>
      <c r="UJX20" s="165"/>
      <c r="UJY20" s="162"/>
      <c r="UJZ20" s="165"/>
      <c r="UKA20" s="162"/>
      <c r="UKB20" s="165"/>
      <c r="UKC20" s="162"/>
      <c r="UKD20" s="165"/>
      <c r="UKE20" s="162"/>
      <c r="UKF20" s="165"/>
      <c r="UKG20" s="162"/>
      <c r="UKH20" s="165"/>
      <c r="UKI20" s="162"/>
      <c r="UKJ20" s="165"/>
      <c r="UKK20" s="162"/>
      <c r="UKL20" s="165"/>
      <c r="UKM20" s="162"/>
      <c r="UKN20" s="165"/>
      <c r="UKO20" s="162"/>
      <c r="UKP20" s="165"/>
      <c r="UKQ20" s="162"/>
      <c r="UKR20" s="165"/>
      <c r="UKS20" s="162"/>
      <c r="UKT20" s="165"/>
      <c r="UKU20" s="162"/>
      <c r="UKV20" s="165"/>
      <c r="UKW20" s="162"/>
      <c r="UKX20" s="165"/>
      <c r="UKY20" s="162"/>
      <c r="UKZ20" s="165"/>
      <c r="ULA20" s="162"/>
      <c r="ULB20" s="165"/>
      <c r="ULC20" s="162"/>
      <c r="ULD20" s="165"/>
      <c r="ULE20" s="162"/>
      <c r="ULF20" s="165"/>
      <c r="ULG20" s="162"/>
      <c r="ULH20" s="165"/>
      <c r="ULI20" s="162"/>
      <c r="ULJ20" s="165"/>
      <c r="ULK20" s="162"/>
      <c r="ULL20" s="165"/>
      <c r="ULM20" s="162"/>
      <c r="ULN20" s="165"/>
      <c r="ULO20" s="162"/>
      <c r="ULP20" s="165"/>
      <c r="ULQ20" s="162"/>
      <c r="ULR20" s="165"/>
      <c r="ULS20" s="162"/>
      <c r="ULT20" s="165"/>
      <c r="ULU20" s="162"/>
      <c r="ULV20" s="165"/>
      <c r="ULW20" s="162"/>
      <c r="ULX20" s="165"/>
      <c r="ULY20" s="162"/>
      <c r="ULZ20" s="165"/>
      <c r="UMA20" s="162"/>
      <c r="UMB20" s="165"/>
      <c r="UMC20" s="162"/>
      <c r="UMD20" s="165"/>
      <c r="UME20" s="162"/>
      <c r="UMF20" s="165"/>
      <c r="UMG20" s="162"/>
      <c r="UMH20" s="165"/>
      <c r="UMI20" s="162"/>
      <c r="UMJ20" s="165"/>
      <c r="UMK20" s="162"/>
      <c r="UML20" s="165"/>
      <c r="UMM20" s="162"/>
      <c r="UMN20" s="165"/>
      <c r="UMO20" s="162"/>
      <c r="UMP20" s="165"/>
      <c r="UMQ20" s="162"/>
      <c r="UMR20" s="165"/>
      <c r="UMS20" s="162"/>
      <c r="UMT20" s="165"/>
      <c r="UMU20" s="162"/>
      <c r="UMV20" s="165"/>
      <c r="UMW20" s="162"/>
      <c r="UMX20" s="165"/>
      <c r="UMY20" s="162"/>
      <c r="UMZ20" s="165"/>
      <c r="UNA20" s="162"/>
      <c r="UNB20" s="165"/>
      <c r="UNC20" s="162"/>
      <c r="UND20" s="165"/>
      <c r="UNE20" s="162"/>
      <c r="UNF20" s="165"/>
      <c r="UNG20" s="162"/>
      <c r="UNH20" s="165"/>
      <c r="UNI20" s="162"/>
      <c r="UNJ20" s="165"/>
      <c r="UNK20" s="162"/>
      <c r="UNL20" s="165"/>
      <c r="UNM20" s="162"/>
      <c r="UNN20" s="165"/>
      <c r="UNO20" s="162"/>
      <c r="UNP20" s="165"/>
      <c r="UNQ20" s="162"/>
      <c r="UNR20" s="165"/>
      <c r="UNS20" s="162"/>
      <c r="UNT20" s="165"/>
      <c r="UNU20" s="162"/>
      <c r="UNV20" s="165"/>
      <c r="UNW20" s="162"/>
      <c r="UNX20" s="165"/>
      <c r="UNY20" s="162"/>
      <c r="UNZ20" s="165"/>
      <c r="UOA20" s="162"/>
      <c r="UOB20" s="165"/>
      <c r="UOC20" s="162"/>
      <c r="UOD20" s="165"/>
      <c r="UOE20" s="162"/>
      <c r="UOF20" s="165"/>
      <c r="UOG20" s="162"/>
      <c r="UOH20" s="165"/>
      <c r="UOI20" s="162"/>
      <c r="UOJ20" s="165"/>
      <c r="UOK20" s="162"/>
      <c r="UOL20" s="165"/>
      <c r="UOM20" s="162"/>
      <c r="UON20" s="165"/>
      <c r="UOO20" s="162"/>
      <c r="UOP20" s="165"/>
      <c r="UOQ20" s="162"/>
      <c r="UOR20" s="165"/>
      <c r="UOS20" s="162"/>
      <c r="UOT20" s="165"/>
      <c r="UOU20" s="162"/>
      <c r="UOV20" s="165"/>
      <c r="UOW20" s="162"/>
      <c r="UOX20" s="165"/>
      <c r="UOY20" s="162"/>
      <c r="UOZ20" s="165"/>
      <c r="UPA20" s="162"/>
      <c r="UPB20" s="165"/>
      <c r="UPC20" s="162"/>
      <c r="UPD20" s="165"/>
      <c r="UPE20" s="162"/>
      <c r="UPF20" s="165"/>
      <c r="UPG20" s="162"/>
      <c r="UPH20" s="165"/>
      <c r="UPI20" s="162"/>
      <c r="UPJ20" s="165"/>
      <c r="UPK20" s="162"/>
      <c r="UPL20" s="165"/>
      <c r="UPM20" s="162"/>
      <c r="UPN20" s="165"/>
      <c r="UPO20" s="162"/>
      <c r="UPP20" s="165"/>
      <c r="UPQ20" s="162"/>
      <c r="UPR20" s="165"/>
      <c r="UPS20" s="162"/>
      <c r="UPT20" s="165"/>
      <c r="UPU20" s="162"/>
      <c r="UPV20" s="165"/>
      <c r="UPW20" s="162"/>
      <c r="UPX20" s="165"/>
      <c r="UPY20" s="162"/>
      <c r="UPZ20" s="165"/>
      <c r="UQA20" s="162"/>
      <c r="UQB20" s="165"/>
      <c r="UQC20" s="162"/>
      <c r="UQD20" s="165"/>
      <c r="UQE20" s="162"/>
      <c r="UQF20" s="165"/>
      <c r="UQG20" s="162"/>
      <c r="UQH20" s="165"/>
      <c r="UQI20" s="162"/>
      <c r="UQJ20" s="165"/>
      <c r="UQK20" s="162"/>
      <c r="UQL20" s="165"/>
      <c r="UQM20" s="162"/>
      <c r="UQN20" s="165"/>
      <c r="UQO20" s="162"/>
      <c r="UQP20" s="165"/>
      <c r="UQQ20" s="162"/>
      <c r="UQR20" s="165"/>
      <c r="UQS20" s="162"/>
      <c r="UQT20" s="165"/>
      <c r="UQU20" s="162"/>
      <c r="UQV20" s="165"/>
      <c r="UQW20" s="162"/>
      <c r="UQX20" s="165"/>
      <c r="UQY20" s="162"/>
      <c r="UQZ20" s="165"/>
      <c r="URA20" s="162"/>
      <c r="URB20" s="165"/>
      <c r="URC20" s="162"/>
      <c r="URD20" s="165"/>
      <c r="URE20" s="162"/>
      <c r="URF20" s="165"/>
      <c r="URG20" s="162"/>
      <c r="URH20" s="165"/>
      <c r="URI20" s="162"/>
      <c r="URJ20" s="165"/>
      <c r="URK20" s="162"/>
      <c r="URL20" s="165"/>
      <c r="URM20" s="162"/>
      <c r="URN20" s="165"/>
      <c r="URO20" s="162"/>
      <c r="URP20" s="165"/>
      <c r="URQ20" s="162"/>
      <c r="URR20" s="165"/>
      <c r="URS20" s="162"/>
      <c r="URT20" s="165"/>
      <c r="URU20" s="162"/>
      <c r="URV20" s="165"/>
      <c r="URW20" s="162"/>
      <c r="URX20" s="165"/>
      <c r="URY20" s="162"/>
      <c r="URZ20" s="165"/>
      <c r="USA20" s="162"/>
      <c r="USB20" s="165"/>
      <c r="USC20" s="162"/>
      <c r="USD20" s="165"/>
      <c r="USE20" s="162"/>
      <c r="USF20" s="165"/>
      <c r="USG20" s="162"/>
      <c r="USH20" s="165"/>
      <c r="USI20" s="162"/>
      <c r="USJ20" s="165"/>
      <c r="USK20" s="162"/>
      <c r="USL20" s="165"/>
      <c r="USM20" s="162"/>
      <c r="USN20" s="165"/>
      <c r="USO20" s="162"/>
      <c r="USP20" s="165"/>
      <c r="USQ20" s="162"/>
      <c r="USR20" s="165"/>
      <c r="USS20" s="162"/>
      <c r="UST20" s="165"/>
      <c r="USU20" s="162"/>
      <c r="USV20" s="165"/>
      <c r="USW20" s="162"/>
      <c r="USX20" s="165"/>
      <c r="USY20" s="162"/>
      <c r="USZ20" s="165"/>
      <c r="UTA20" s="162"/>
      <c r="UTB20" s="165"/>
      <c r="UTC20" s="162"/>
      <c r="UTD20" s="165"/>
      <c r="UTE20" s="162"/>
      <c r="UTF20" s="165"/>
      <c r="UTG20" s="162"/>
      <c r="UTH20" s="165"/>
      <c r="UTI20" s="162"/>
      <c r="UTJ20" s="165"/>
      <c r="UTK20" s="162"/>
      <c r="UTL20" s="165"/>
      <c r="UTM20" s="162"/>
      <c r="UTN20" s="165"/>
      <c r="UTO20" s="162"/>
      <c r="UTP20" s="165"/>
      <c r="UTQ20" s="162"/>
      <c r="UTR20" s="165"/>
      <c r="UTS20" s="162"/>
      <c r="UTT20" s="165"/>
      <c r="UTU20" s="162"/>
      <c r="UTV20" s="165"/>
      <c r="UTW20" s="162"/>
      <c r="UTX20" s="165"/>
      <c r="UTY20" s="162"/>
      <c r="UTZ20" s="165"/>
      <c r="UUA20" s="162"/>
      <c r="UUB20" s="165"/>
      <c r="UUC20" s="162"/>
      <c r="UUD20" s="165"/>
      <c r="UUE20" s="162"/>
      <c r="UUF20" s="165"/>
      <c r="UUG20" s="162"/>
      <c r="UUH20" s="165"/>
      <c r="UUI20" s="162"/>
      <c r="UUJ20" s="165"/>
      <c r="UUK20" s="162"/>
      <c r="UUL20" s="165"/>
      <c r="UUM20" s="162"/>
      <c r="UUN20" s="165"/>
      <c r="UUO20" s="162"/>
      <c r="UUP20" s="165"/>
      <c r="UUQ20" s="162"/>
      <c r="UUR20" s="165"/>
      <c r="UUS20" s="162"/>
      <c r="UUT20" s="165"/>
      <c r="UUU20" s="162"/>
      <c r="UUV20" s="165"/>
      <c r="UUW20" s="162"/>
      <c r="UUX20" s="165"/>
      <c r="UUY20" s="162"/>
      <c r="UUZ20" s="165"/>
      <c r="UVA20" s="162"/>
      <c r="UVB20" s="165"/>
      <c r="UVC20" s="162"/>
      <c r="UVD20" s="165"/>
      <c r="UVE20" s="162"/>
      <c r="UVF20" s="165"/>
      <c r="UVG20" s="162"/>
      <c r="UVH20" s="165"/>
      <c r="UVI20" s="162"/>
      <c r="UVJ20" s="165"/>
      <c r="UVK20" s="162"/>
      <c r="UVL20" s="165"/>
      <c r="UVM20" s="162"/>
      <c r="UVN20" s="165"/>
      <c r="UVO20" s="162"/>
      <c r="UVP20" s="165"/>
      <c r="UVQ20" s="162"/>
      <c r="UVR20" s="165"/>
      <c r="UVS20" s="162"/>
      <c r="UVT20" s="165"/>
      <c r="UVU20" s="162"/>
      <c r="UVV20" s="165"/>
      <c r="UVW20" s="162"/>
      <c r="UVX20" s="165"/>
      <c r="UVY20" s="162"/>
      <c r="UVZ20" s="165"/>
      <c r="UWA20" s="162"/>
      <c r="UWB20" s="165"/>
      <c r="UWC20" s="162"/>
      <c r="UWD20" s="165"/>
      <c r="UWE20" s="162"/>
      <c r="UWF20" s="165"/>
      <c r="UWG20" s="162"/>
      <c r="UWH20" s="165"/>
      <c r="UWI20" s="162"/>
      <c r="UWJ20" s="165"/>
      <c r="UWK20" s="162"/>
      <c r="UWL20" s="165"/>
      <c r="UWM20" s="162"/>
      <c r="UWN20" s="165"/>
      <c r="UWO20" s="162"/>
      <c r="UWP20" s="165"/>
      <c r="UWQ20" s="162"/>
      <c r="UWR20" s="165"/>
      <c r="UWS20" s="162"/>
      <c r="UWT20" s="165"/>
      <c r="UWU20" s="162"/>
      <c r="UWV20" s="165"/>
      <c r="UWW20" s="162"/>
      <c r="UWX20" s="165"/>
      <c r="UWY20" s="162"/>
      <c r="UWZ20" s="165"/>
      <c r="UXA20" s="162"/>
      <c r="UXB20" s="165"/>
      <c r="UXC20" s="162"/>
      <c r="UXD20" s="165"/>
      <c r="UXE20" s="162"/>
      <c r="UXF20" s="165"/>
      <c r="UXG20" s="162"/>
      <c r="UXH20" s="165"/>
      <c r="UXI20" s="162"/>
      <c r="UXJ20" s="165"/>
      <c r="UXK20" s="162"/>
      <c r="UXL20" s="165"/>
      <c r="UXM20" s="162"/>
      <c r="UXN20" s="165"/>
      <c r="UXO20" s="162"/>
      <c r="UXP20" s="165"/>
      <c r="UXQ20" s="162"/>
      <c r="UXR20" s="165"/>
      <c r="UXS20" s="162"/>
      <c r="UXT20" s="165"/>
      <c r="UXU20" s="162"/>
      <c r="UXV20" s="165"/>
      <c r="UXW20" s="162"/>
      <c r="UXX20" s="165"/>
      <c r="UXY20" s="162"/>
      <c r="UXZ20" s="165"/>
      <c r="UYA20" s="162"/>
      <c r="UYB20" s="165"/>
      <c r="UYC20" s="162"/>
      <c r="UYD20" s="165"/>
      <c r="UYE20" s="162"/>
      <c r="UYF20" s="165"/>
      <c r="UYG20" s="162"/>
      <c r="UYH20" s="165"/>
      <c r="UYI20" s="162"/>
      <c r="UYJ20" s="165"/>
      <c r="UYK20" s="162"/>
      <c r="UYL20" s="165"/>
      <c r="UYM20" s="162"/>
      <c r="UYN20" s="165"/>
      <c r="UYO20" s="162"/>
      <c r="UYP20" s="165"/>
      <c r="UYQ20" s="162"/>
      <c r="UYR20" s="165"/>
      <c r="UYS20" s="162"/>
      <c r="UYT20" s="165"/>
      <c r="UYU20" s="162"/>
      <c r="UYV20" s="165"/>
      <c r="UYW20" s="162"/>
      <c r="UYX20" s="165"/>
      <c r="UYY20" s="162"/>
      <c r="UYZ20" s="165"/>
      <c r="UZA20" s="162"/>
      <c r="UZB20" s="165"/>
      <c r="UZC20" s="162"/>
      <c r="UZD20" s="165"/>
      <c r="UZE20" s="162"/>
      <c r="UZF20" s="165"/>
      <c r="UZG20" s="162"/>
      <c r="UZH20" s="165"/>
      <c r="UZI20" s="162"/>
      <c r="UZJ20" s="165"/>
      <c r="UZK20" s="162"/>
      <c r="UZL20" s="165"/>
      <c r="UZM20" s="162"/>
      <c r="UZN20" s="165"/>
      <c r="UZO20" s="162"/>
      <c r="UZP20" s="165"/>
      <c r="UZQ20" s="162"/>
      <c r="UZR20" s="165"/>
      <c r="UZS20" s="162"/>
      <c r="UZT20" s="165"/>
      <c r="UZU20" s="162"/>
      <c r="UZV20" s="165"/>
      <c r="UZW20" s="162"/>
      <c r="UZX20" s="165"/>
      <c r="UZY20" s="162"/>
      <c r="UZZ20" s="165"/>
      <c r="VAA20" s="162"/>
      <c r="VAB20" s="165"/>
      <c r="VAC20" s="162"/>
      <c r="VAD20" s="165"/>
      <c r="VAE20" s="162"/>
      <c r="VAF20" s="165"/>
      <c r="VAG20" s="162"/>
      <c r="VAH20" s="165"/>
      <c r="VAI20" s="162"/>
      <c r="VAJ20" s="165"/>
      <c r="VAK20" s="162"/>
      <c r="VAL20" s="165"/>
      <c r="VAM20" s="162"/>
      <c r="VAN20" s="165"/>
      <c r="VAO20" s="162"/>
      <c r="VAP20" s="165"/>
      <c r="VAQ20" s="162"/>
      <c r="VAR20" s="165"/>
      <c r="VAS20" s="162"/>
      <c r="VAT20" s="165"/>
      <c r="VAU20" s="162"/>
      <c r="VAV20" s="165"/>
      <c r="VAW20" s="162"/>
      <c r="VAX20" s="165"/>
      <c r="VAY20" s="162"/>
      <c r="VAZ20" s="165"/>
      <c r="VBA20" s="162"/>
      <c r="VBB20" s="165"/>
      <c r="VBC20" s="162"/>
      <c r="VBD20" s="165"/>
      <c r="VBE20" s="162"/>
      <c r="VBF20" s="165"/>
      <c r="VBG20" s="162"/>
      <c r="VBH20" s="165"/>
      <c r="VBI20" s="162"/>
      <c r="VBJ20" s="165"/>
      <c r="VBK20" s="162"/>
      <c r="VBL20" s="165"/>
      <c r="VBM20" s="162"/>
      <c r="VBN20" s="165"/>
      <c r="VBO20" s="162"/>
      <c r="VBP20" s="165"/>
      <c r="VBQ20" s="162"/>
      <c r="VBR20" s="165"/>
      <c r="VBS20" s="162"/>
      <c r="VBT20" s="165"/>
      <c r="VBU20" s="162"/>
      <c r="VBV20" s="165"/>
      <c r="VBW20" s="162"/>
      <c r="VBX20" s="165"/>
      <c r="VBY20" s="162"/>
      <c r="VBZ20" s="165"/>
      <c r="VCA20" s="162"/>
      <c r="VCB20" s="165"/>
      <c r="VCC20" s="162"/>
      <c r="VCD20" s="165"/>
      <c r="VCE20" s="162"/>
      <c r="VCF20" s="165"/>
      <c r="VCG20" s="162"/>
      <c r="VCH20" s="165"/>
      <c r="VCI20" s="162"/>
      <c r="VCJ20" s="165"/>
      <c r="VCK20" s="162"/>
      <c r="VCL20" s="165"/>
      <c r="VCM20" s="162"/>
      <c r="VCN20" s="165"/>
      <c r="VCO20" s="162"/>
      <c r="VCP20" s="165"/>
      <c r="VCQ20" s="162"/>
      <c r="VCR20" s="165"/>
      <c r="VCS20" s="162"/>
      <c r="VCT20" s="165"/>
      <c r="VCU20" s="162"/>
      <c r="VCV20" s="165"/>
      <c r="VCW20" s="162"/>
      <c r="VCX20" s="165"/>
      <c r="VCY20" s="162"/>
      <c r="VCZ20" s="165"/>
      <c r="VDA20" s="162"/>
      <c r="VDB20" s="165"/>
      <c r="VDC20" s="162"/>
      <c r="VDD20" s="165"/>
      <c r="VDE20" s="162"/>
      <c r="VDF20" s="165"/>
      <c r="VDG20" s="162"/>
      <c r="VDH20" s="165"/>
      <c r="VDI20" s="162"/>
      <c r="VDJ20" s="165"/>
      <c r="VDK20" s="162"/>
      <c r="VDL20" s="165"/>
      <c r="VDM20" s="162"/>
      <c r="VDN20" s="165"/>
      <c r="VDO20" s="162"/>
      <c r="VDP20" s="165"/>
      <c r="VDQ20" s="162"/>
      <c r="VDR20" s="165"/>
      <c r="VDS20" s="162"/>
      <c r="VDT20" s="165"/>
      <c r="VDU20" s="162"/>
      <c r="VDV20" s="165"/>
      <c r="VDW20" s="162"/>
      <c r="VDX20" s="165"/>
      <c r="VDY20" s="162"/>
      <c r="VDZ20" s="165"/>
      <c r="VEA20" s="162"/>
      <c r="VEB20" s="165"/>
      <c r="VEC20" s="162"/>
      <c r="VED20" s="165"/>
      <c r="VEE20" s="162"/>
      <c r="VEF20" s="165"/>
      <c r="VEG20" s="162"/>
      <c r="VEH20" s="165"/>
      <c r="VEI20" s="162"/>
      <c r="VEJ20" s="165"/>
      <c r="VEK20" s="162"/>
      <c r="VEL20" s="165"/>
      <c r="VEM20" s="162"/>
      <c r="VEN20" s="165"/>
      <c r="VEO20" s="162"/>
      <c r="VEP20" s="165"/>
      <c r="VEQ20" s="162"/>
      <c r="VER20" s="165"/>
      <c r="VES20" s="162"/>
      <c r="VET20" s="165"/>
      <c r="VEU20" s="162"/>
      <c r="VEV20" s="165"/>
      <c r="VEW20" s="162"/>
      <c r="VEX20" s="165"/>
      <c r="VEY20" s="162"/>
      <c r="VEZ20" s="165"/>
      <c r="VFA20" s="162"/>
      <c r="VFB20" s="165"/>
      <c r="VFC20" s="162"/>
      <c r="VFD20" s="165"/>
      <c r="VFE20" s="162"/>
      <c r="VFF20" s="165"/>
      <c r="VFG20" s="162"/>
      <c r="VFH20" s="165"/>
      <c r="VFI20" s="162"/>
      <c r="VFJ20" s="165"/>
      <c r="VFK20" s="162"/>
      <c r="VFL20" s="165"/>
      <c r="VFM20" s="162"/>
      <c r="VFN20" s="165"/>
      <c r="VFO20" s="162"/>
      <c r="VFP20" s="165"/>
      <c r="VFQ20" s="162"/>
      <c r="VFR20" s="165"/>
      <c r="VFS20" s="162"/>
      <c r="VFT20" s="165"/>
      <c r="VFU20" s="162"/>
      <c r="VFV20" s="165"/>
      <c r="VFW20" s="162"/>
      <c r="VFX20" s="165"/>
      <c r="VFY20" s="162"/>
      <c r="VFZ20" s="165"/>
      <c r="VGA20" s="162"/>
      <c r="VGB20" s="165"/>
      <c r="VGC20" s="162"/>
      <c r="VGD20" s="165"/>
      <c r="VGE20" s="162"/>
      <c r="VGF20" s="165"/>
      <c r="VGG20" s="162"/>
      <c r="VGH20" s="165"/>
      <c r="VGI20" s="162"/>
      <c r="VGJ20" s="165"/>
      <c r="VGK20" s="162"/>
      <c r="VGL20" s="165"/>
      <c r="VGM20" s="162"/>
      <c r="VGN20" s="165"/>
      <c r="VGO20" s="162"/>
      <c r="VGP20" s="165"/>
      <c r="VGQ20" s="162"/>
      <c r="VGR20" s="165"/>
      <c r="VGS20" s="162"/>
      <c r="VGT20" s="165"/>
      <c r="VGU20" s="162"/>
      <c r="VGV20" s="165"/>
      <c r="VGW20" s="162"/>
      <c r="VGX20" s="165"/>
      <c r="VGY20" s="162"/>
      <c r="VGZ20" s="165"/>
      <c r="VHA20" s="162"/>
      <c r="VHB20" s="165"/>
      <c r="VHC20" s="162"/>
      <c r="VHD20" s="165"/>
      <c r="VHE20" s="162"/>
      <c r="VHF20" s="165"/>
      <c r="VHG20" s="162"/>
      <c r="VHH20" s="165"/>
      <c r="VHI20" s="162"/>
      <c r="VHJ20" s="165"/>
      <c r="VHK20" s="162"/>
      <c r="VHL20" s="165"/>
      <c r="VHM20" s="162"/>
      <c r="VHN20" s="165"/>
      <c r="VHO20" s="162"/>
      <c r="VHP20" s="165"/>
      <c r="VHQ20" s="162"/>
      <c r="VHR20" s="165"/>
      <c r="VHS20" s="162"/>
      <c r="VHT20" s="165"/>
      <c r="VHU20" s="162"/>
      <c r="VHV20" s="165"/>
      <c r="VHW20" s="162"/>
      <c r="VHX20" s="165"/>
      <c r="VHY20" s="162"/>
      <c r="VHZ20" s="165"/>
      <c r="VIA20" s="162"/>
      <c r="VIB20" s="165"/>
      <c r="VIC20" s="162"/>
      <c r="VID20" s="165"/>
      <c r="VIE20" s="162"/>
      <c r="VIF20" s="165"/>
      <c r="VIG20" s="162"/>
      <c r="VIH20" s="165"/>
      <c r="VII20" s="162"/>
      <c r="VIJ20" s="165"/>
      <c r="VIK20" s="162"/>
      <c r="VIL20" s="165"/>
      <c r="VIM20" s="162"/>
      <c r="VIN20" s="165"/>
      <c r="VIO20" s="162"/>
      <c r="VIP20" s="165"/>
      <c r="VIQ20" s="162"/>
      <c r="VIR20" s="165"/>
      <c r="VIS20" s="162"/>
      <c r="VIT20" s="165"/>
      <c r="VIU20" s="162"/>
      <c r="VIV20" s="165"/>
      <c r="VIW20" s="162"/>
      <c r="VIX20" s="165"/>
      <c r="VIY20" s="162"/>
      <c r="VIZ20" s="165"/>
      <c r="VJA20" s="162"/>
      <c r="VJB20" s="165"/>
      <c r="VJC20" s="162"/>
      <c r="VJD20" s="165"/>
      <c r="VJE20" s="162"/>
      <c r="VJF20" s="165"/>
      <c r="VJG20" s="162"/>
      <c r="VJH20" s="165"/>
      <c r="VJI20" s="162"/>
      <c r="VJJ20" s="165"/>
      <c r="VJK20" s="162"/>
      <c r="VJL20" s="165"/>
      <c r="VJM20" s="162"/>
      <c r="VJN20" s="165"/>
      <c r="VJO20" s="162"/>
      <c r="VJP20" s="165"/>
      <c r="VJQ20" s="162"/>
      <c r="VJR20" s="165"/>
      <c r="VJS20" s="162"/>
      <c r="VJT20" s="165"/>
      <c r="VJU20" s="162"/>
      <c r="VJV20" s="165"/>
      <c r="VJW20" s="162"/>
      <c r="VJX20" s="165"/>
      <c r="VJY20" s="162"/>
      <c r="VJZ20" s="165"/>
      <c r="VKA20" s="162"/>
      <c r="VKB20" s="165"/>
      <c r="VKC20" s="162"/>
      <c r="VKD20" s="165"/>
      <c r="VKE20" s="162"/>
      <c r="VKF20" s="165"/>
      <c r="VKG20" s="162"/>
      <c r="VKH20" s="165"/>
      <c r="VKI20" s="162"/>
      <c r="VKJ20" s="165"/>
      <c r="VKK20" s="162"/>
      <c r="VKL20" s="165"/>
      <c r="VKM20" s="162"/>
      <c r="VKN20" s="165"/>
      <c r="VKO20" s="162"/>
      <c r="VKP20" s="165"/>
      <c r="VKQ20" s="162"/>
      <c r="VKR20" s="165"/>
      <c r="VKS20" s="162"/>
      <c r="VKT20" s="165"/>
      <c r="VKU20" s="162"/>
      <c r="VKV20" s="165"/>
      <c r="VKW20" s="162"/>
      <c r="VKX20" s="165"/>
      <c r="VKY20" s="162"/>
      <c r="VKZ20" s="165"/>
      <c r="VLA20" s="162"/>
      <c r="VLB20" s="165"/>
      <c r="VLC20" s="162"/>
      <c r="VLD20" s="165"/>
      <c r="VLE20" s="162"/>
      <c r="VLF20" s="165"/>
      <c r="VLG20" s="162"/>
      <c r="VLH20" s="165"/>
      <c r="VLI20" s="162"/>
      <c r="VLJ20" s="165"/>
      <c r="VLK20" s="162"/>
      <c r="VLL20" s="165"/>
      <c r="VLM20" s="162"/>
      <c r="VLN20" s="165"/>
      <c r="VLO20" s="162"/>
      <c r="VLP20" s="165"/>
      <c r="VLQ20" s="162"/>
      <c r="VLR20" s="165"/>
      <c r="VLS20" s="162"/>
      <c r="VLT20" s="165"/>
      <c r="VLU20" s="162"/>
      <c r="VLV20" s="165"/>
      <c r="VLW20" s="162"/>
      <c r="VLX20" s="165"/>
      <c r="VLY20" s="162"/>
      <c r="VLZ20" s="165"/>
      <c r="VMA20" s="162"/>
      <c r="VMB20" s="165"/>
      <c r="VMC20" s="162"/>
      <c r="VMD20" s="165"/>
      <c r="VME20" s="162"/>
      <c r="VMF20" s="165"/>
      <c r="VMG20" s="162"/>
      <c r="VMH20" s="165"/>
      <c r="VMI20" s="162"/>
      <c r="VMJ20" s="165"/>
      <c r="VMK20" s="162"/>
      <c r="VML20" s="165"/>
      <c r="VMM20" s="162"/>
      <c r="VMN20" s="165"/>
      <c r="VMO20" s="162"/>
      <c r="VMP20" s="165"/>
      <c r="VMQ20" s="162"/>
      <c r="VMR20" s="165"/>
      <c r="VMS20" s="162"/>
      <c r="VMT20" s="165"/>
      <c r="VMU20" s="162"/>
      <c r="VMV20" s="165"/>
      <c r="VMW20" s="162"/>
      <c r="VMX20" s="165"/>
      <c r="VMY20" s="162"/>
      <c r="VMZ20" s="165"/>
      <c r="VNA20" s="162"/>
      <c r="VNB20" s="165"/>
      <c r="VNC20" s="162"/>
      <c r="VND20" s="165"/>
      <c r="VNE20" s="162"/>
      <c r="VNF20" s="165"/>
      <c r="VNG20" s="162"/>
      <c r="VNH20" s="165"/>
      <c r="VNI20" s="162"/>
      <c r="VNJ20" s="165"/>
      <c r="VNK20" s="162"/>
      <c r="VNL20" s="165"/>
      <c r="VNM20" s="162"/>
      <c r="VNN20" s="165"/>
      <c r="VNO20" s="162"/>
      <c r="VNP20" s="165"/>
      <c r="VNQ20" s="162"/>
      <c r="VNR20" s="165"/>
      <c r="VNS20" s="162"/>
      <c r="VNT20" s="165"/>
      <c r="VNU20" s="162"/>
      <c r="VNV20" s="165"/>
      <c r="VNW20" s="162"/>
      <c r="VNX20" s="165"/>
      <c r="VNY20" s="162"/>
      <c r="VNZ20" s="165"/>
      <c r="VOA20" s="162"/>
      <c r="VOB20" s="165"/>
      <c r="VOC20" s="162"/>
      <c r="VOD20" s="165"/>
      <c r="VOE20" s="162"/>
      <c r="VOF20" s="165"/>
      <c r="VOG20" s="162"/>
      <c r="VOH20" s="165"/>
      <c r="VOI20" s="162"/>
      <c r="VOJ20" s="165"/>
      <c r="VOK20" s="162"/>
      <c r="VOL20" s="165"/>
      <c r="VOM20" s="162"/>
      <c r="VON20" s="165"/>
      <c r="VOO20" s="162"/>
      <c r="VOP20" s="165"/>
      <c r="VOQ20" s="162"/>
      <c r="VOR20" s="165"/>
      <c r="VOS20" s="162"/>
      <c r="VOT20" s="165"/>
      <c r="VOU20" s="162"/>
      <c r="VOV20" s="165"/>
      <c r="VOW20" s="162"/>
      <c r="VOX20" s="165"/>
      <c r="VOY20" s="162"/>
      <c r="VOZ20" s="165"/>
      <c r="VPA20" s="162"/>
      <c r="VPB20" s="165"/>
      <c r="VPC20" s="162"/>
      <c r="VPD20" s="165"/>
      <c r="VPE20" s="162"/>
      <c r="VPF20" s="165"/>
      <c r="VPG20" s="162"/>
      <c r="VPH20" s="165"/>
      <c r="VPI20" s="162"/>
      <c r="VPJ20" s="165"/>
      <c r="VPK20" s="162"/>
      <c r="VPL20" s="165"/>
      <c r="VPM20" s="162"/>
      <c r="VPN20" s="165"/>
      <c r="VPO20" s="162"/>
      <c r="VPP20" s="165"/>
      <c r="VPQ20" s="162"/>
      <c r="VPR20" s="165"/>
      <c r="VPS20" s="162"/>
      <c r="VPT20" s="165"/>
      <c r="VPU20" s="162"/>
      <c r="VPV20" s="165"/>
      <c r="VPW20" s="162"/>
      <c r="VPX20" s="165"/>
      <c r="VPY20" s="162"/>
      <c r="VPZ20" s="165"/>
      <c r="VQA20" s="162"/>
      <c r="VQB20" s="165"/>
      <c r="VQC20" s="162"/>
      <c r="VQD20" s="165"/>
      <c r="VQE20" s="162"/>
      <c r="VQF20" s="165"/>
      <c r="VQG20" s="162"/>
      <c r="VQH20" s="165"/>
      <c r="VQI20" s="162"/>
      <c r="VQJ20" s="165"/>
      <c r="VQK20" s="162"/>
      <c r="VQL20" s="165"/>
      <c r="VQM20" s="162"/>
      <c r="VQN20" s="165"/>
      <c r="VQO20" s="162"/>
      <c r="VQP20" s="165"/>
      <c r="VQQ20" s="162"/>
      <c r="VQR20" s="165"/>
      <c r="VQS20" s="162"/>
      <c r="VQT20" s="165"/>
      <c r="VQU20" s="162"/>
      <c r="VQV20" s="165"/>
      <c r="VQW20" s="162"/>
      <c r="VQX20" s="165"/>
      <c r="VQY20" s="162"/>
      <c r="VQZ20" s="165"/>
      <c r="VRA20" s="162"/>
      <c r="VRB20" s="165"/>
      <c r="VRC20" s="162"/>
      <c r="VRD20" s="165"/>
      <c r="VRE20" s="162"/>
      <c r="VRF20" s="165"/>
      <c r="VRG20" s="162"/>
      <c r="VRH20" s="165"/>
      <c r="VRI20" s="162"/>
      <c r="VRJ20" s="165"/>
      <c r="VRK20" s="162"/>
      <c r="VRL20" s="165"/>
      <c r="VRM20" s="162"/>
      <c r="VRN20" s="165"/>
      <c r="VRO20" s="162"/>
      <c r="VRP20" s="165"/>
      <c r="VRQ20" s="162"/>
      <c r="VRR20" s="165"/>
      <c r="VRS20" s="162"/>
      <c r="VRT20" s="165"/>
      <c r="VRU20" s="162"/>
      <c r="VRV20" s="165"/>
      <c r="VRW20" s="162"/>
      <c r="VRX20" s="165"/>
      <c r="VRY20" s="162"/>
      <c r="VRZ20" s="165"/>
      <c r="VSA20" s="162"/>
      <c r="VSB20" s="165"/>
      <c r="VSC20" s="162"/>
      <c r="VSD20" s="165"/>
      <c r="VSE20" s="162"/>
      <c r="VSF20" s="165"/>
      <c r="VSG20" s="162"/>
      <c r="VSH20" s="165"/>
      <c r="VSI20" s="162"/>
      <c r="VSJ20" s="165"/>
      <c r="VSK20" s="162"/>
      <c r="VSL20" s="165"/>
      <c r="VSM20" s="162"/>
      <c r="VSN20" s="165"/>
      <c r="VSO20" s="162"/>
      <c r="VSP20" s="165"/>
      <c r="VSQ20" s="162"/>
      <c r="VSR20" s="165"/>
      <c r="VSS20" s="162"/>
      <c r="VST20" s="165"/>
      <c r="VSU20" s="162"/>
      <c r="VSV20" s="165"/>
      <c r="VSW20" s="162"/>
      <c r="VSX20" s="165"/>
      <c r="VSY20" s="162"/>
      <c r="VSZ20" s="165"/>
      <c r="VTA20" s="162"/>
      <c r="VTB20" s="165"/>
      <c r="VTC20" s="162"/>
      <c r="VTD20" s="165"/>
      <c r="VTE20" s="162"/>
      <c r="VTF20" s="165"/>
      <c r="VTG20" s="162"/>
      <c r="VTH20" s="165"/>
      <c r="VTI20" s="162"/>
      <c r="VTJ20" s="165"/>
      <c r="VTK20" s="162"/>
      <c r="VTL20" s="165"/>
      <c r="VTM20" s="162"/>
      <c r="VTN20" s="165"/>
      <c r="VTO20" s="162"/>
      <c r="VTP20" s="165"/>
      <c r="VTQ20" s="162"/>
      <c r="VTR20" s="165"/>
      <c r="VTS20" s="162"/>
      <c r="VTT20" s="165"/>
      <c r="VTU20" s="162"/>
      <c r="VTV20" s="165"/>
      <c r="VTW20" s="162"/>
      <c r="VTX20" s="165"/>
      <c r="VTY20" s="162"/>
      <c r="VTZ20" s="165"/>
      <c r="VUA20" s="162"/>
      <c r="VUB20" s="165"/>
      <c r="VUC20" s="162"/>
      <c r="VUD20" s="165"/>
      <c r="VUE20" s="162"/>
      <c r="VUF20" s="165"/>
      <c r="VUG20" s="162"/>
      <c r="VUH20" s="165"/>
      <c r="VUI20" s="162"/>
      <c r="VUJ20" s="165"/>
      <c r="VUK20" s="162"/>
      <c r="VUL20" s="165"/>
      <c r="VUM20" s="162"/>
      <c r="VUN20" s="165"/>
      <c r="VUO20" s="162"/>
      <c r="VUP20" s="165"/>
      <c r="VUQ20" s="162"/>
      <c r="VUR20" s="165"/>
      <c r="VUS20" s="162"/>
      <c r="VUT20" s="165"/>
      <c r="VUU20" s="162"/>
      <c r="VUV20" s="165"/>
      <c r="VUW20" s="162"/>
      <c r="VUX20" s="165"/>
      <c r="VUY20" s="162"/>
      <c r="VUZ20" s="165"/>
      <c r="VVA20" s="162"/>
      <c r="VVB20" s="165"/>
      <c r="VVC20" s="162"/>
      <c r="VVD20" s="165"/>
      <c r="VVE20" s="162"/>
      <c r="VVF20" s="165"/>
      <c r="VVG20" s="162"/>
      <c r="VVH20" s="165"/>
      <c r="VVI20" s="162"/>
      <c r="VVJ20" s="165"/>
      <c r="VVK20" s="162"/>
      <c r="VVL20" s="165"/>
      <c r="VVM20" s="162"/>
      <c r="VVN20" s="165"/>
      <c r="VVO20" s="162"/>
      <c r="VVP20" s="165"/>
      <c r="VVQ20" s="162"/>
      <c r="VVR20" s="165"/>
      <c r="VVS20" s="162"/>
      <c r="VVT20" s="165"/>
      <c r="VVU20" s="162"/>
      <c r="VVV20" s="165"/>
      <c r="VVW20" s="162"/>
      <c r="VVX20" s="165"/>
      <c r="VVY20" s="162"/>
      <c r="VVZ20" s="165"/>
      <c r="VWA20" s="162"/>
      <c r="VWB20" s="165"/>
      <c r="VWC20" s="162"/>
      <c r="VWD20" s="165"/>
      <c r="VWE20" s="162"/>
      <c r="VWF20" s="165"/>
      <c r="VWG20" s="162"/>
      <c r="VWH20" s="165"/>
      <c r="VWI20" s="162"/>
      <c r="VWJ20" s="165"/>
      <c r="VWK20" s="162"/>
      <c r="VWL20" s="165"/>
      <c r="VWM20" s="162"/>
      <c r="VWN20" s="165"/>
      <c r="VWO20" s="162"/>
      <c r="VWP20" s="165"/>
      <c r="VWQ20" s="162"/>
      <c r="VWR20" s="165"/>
      <c r="VWS20" s="162"/>
      <c r="VWT20" s="165"/>
      <c r="VWU20" s="162"/>
      <c r="VWV20" s="165"/>
      <c r="VWW20" s="162"/>
      <c r="VWX20" s="165"/>
      <c r="VWY20" s="162"/>
      <c r="VWZ20" s="165"/>
      <c r="VXA20" s="162"/>
      <c r="VXB20" s="165"/>
      <c r="VXC20" s="162"/>
      <c r="VXD20" s="165"/>
      <c r="VXE20" s="162"/>
      <c r="VXF20" s="165"/>
      <c r="VXG20" s="162"/>
      <c r="VXH20" s="165"/>
      <c r="VXI20" s="162"/>
      <c r="VXJ20" s="165"/>
      <c r="VXK20" s="162"/>
      <c r="VXL20" s="165"/>
      <c r="VXM20" s="162"/>
      <c r="VXN20" s="165"/>
      <c r="VXO20" s="162"/>
      <c r="VXP20" s="165"/>
      <c r="VXQ20" s="162"/>
      <c r="VXR20" s="165"/>
      <c r="VXS20" s="162"/>
      <c r="VXT20" s="165"/>
      <c r="VXU20" s="162"/>
      <c r="VXV20" s="165"/>
      <c r="VXW20" s="162"/>
      <c r="VXX20" s="165"/>
      <c r="VXY20" s="162"/>
      <c r="VXZ20" s="165"/>
      <c r="VYA20" s="162"/>
      <c r="VYB20" s="165"/>
      <c r="VYC20" s="162"/>
      <c r="VYD20" s="165"/>
      <c r="VYE20" s="162"/>
      <c r="VYF20" s="165"/>
      <c r="VYG20" s="162"/>
      <c r="VYH20" s="165"/>
      <c r="VYI20" s="162"/>
      <c r="VYJ20" s="165"/>
      <c r="VYK20" s="162"/>
      <c r="VYL20" s="165"/>
      <c r="VYM20" s="162"/>
      <c r="VYN20" s="165"/>
      <c r="VYO20" s="162"/>
      <c r="VYP20" s="165"/>
      <c r="VYQ20" s="162"/>
      <c r="VYR20" s="165"/>
      <c r="VYS20" s="162"/>
      <c r="VYT20" s="165"/>
      <c r="VYU20" s="162"/>
      <c r="VYV20" s="165"/>
      <c r="VYW20" s="162"/>
      <c r="VYX20" s="165"/>
      <c r="VYY20" s="162"/>
      <c r="VYZ20" s="165"/>
      <c r="VZA20" s="162"/>
      <c r="VZB20" s="165"/>
      <c r="VZC20" s="162"/>
      <c r="VZD20" s="165"/>
      <c r="VZE20" s="162"/>
      <c r="VZF20" s="165"/>
      <c r="VZG20" s="162"/>
      <c r="VZH20" s="165"/>
      <c r="VZI20" s="162"/>
      <c r="VZJ20" s="165"/>
      <c r="VZK20" s="162"/>
      <c r="VZL20" s="165"/>
      <c r="VZM20" s="162"/>
      <c r="VZN20" s="165"/>
      <c r="VZO20" s="162"/>
      <c r="VZP20" s="165"/>
      <c r="VZQ20" s="162"/>
      <c r="VZR20" s="165"/>
      <c r="VZS20" s="162"/>
      <c r="VZT20" s="165"/>
      <c r="VZU20" s="162"/>
      <c r="VZV20" s="165"/>
      <c r="VZW20" s="162"/>
      <c r="VZX20" s="165"/>
      <c r="VZY20" s="162"/>
      <c r="VZZ20" s="165"/>
      <c r="WAA20" s="162"/>
      <c r="WAB20" s="165"/>
      <c r="WAC20" s="162"/>
      <c r="WAD20" s="165"/>
      <c r="WAE20" s="162"/>
      <c r="WAF20" s="165"/>
      <c r="WAG20" s="162"/>
      <c r="WAH20" s="165"/>
      <c r="WAI20" s="162"/>
      <c r="WAJ20" s="165"/>
      <c r="WAK20" s="162"/>
      <c r="WAL20" s="165"/>
      <c r="WAM20" s="162"/>
      <c r="WAN20" s="165"/>
      <c r="WAO20" s="162"/>
      <c r="WAP20" s="165"/>
      <c r="WAQ20" s="162"/>
      <c r="WAR20" s="165"/>
      <c r="WAS20" s="162"/>
      <c r="WAT20" s="165"/>
      <c r="WAU20" s="162"/>
      <c r="WAV20" s="165"/>
      <c r="WAW20" s="162"/>
      <c r="WAX20" s="165"/>
      <c r="WAY20" s="162"/>
      <c r="WAZ20" s="165"/>
      <c r="WBA20" s="162"/>
      <c r="WBB20" s="165"/>
      <c r="WBC20" s="162"/>
      <c r="WBD20" s="165"/>
      <c r="WBE20" s="162"/>
      <c r="WBF20" s="165"/>
      <c r="WBG20" s="162"/>
      <c r="WBH20" s="165"/>
      <c r="WBI20" s="162"/>
      <c r="WBJ20" s="165"/>
      <c r="WBK20" s="162"/>
      <c r="WBL20" s="165"/>
      <c r="WBM20" s="162"/>
      <c r="WBN20" s="165"/>
      <c r="WBO20" s="162"/>
      <c r="WBP20" s="165"/>
      <c r="WBQ20" s="162"/>
      <c r="WBR20" s="165"/>
      <c r="WBS20" s="162"/>
      <c r="WBT20" s="165"/>
      <c r="WBU20" s="162"/>
      <c r="WBV20" s="165"/>
      <c r="WBW20" s="162"/>
      <c r="WBX20" s="165"/>
      <c r="WBY20" s="162"/>
      <c r="WBZ20" s="165"/>
      <c r="WCA20" s="162"/>
      <c r="WCB20" s="165"/>
      <c r="WCC20" s="162"/>
      <c r="WCD20" s="165"/>
      <c r="WCE20" s="162"/>
      <c r="WCF20" s="165"/>
      <c r="WCG20" s="162"/>
      <c r="WCH20" s="165"/>
      <c r="WCI20" s="162"/>
      <c r="WCJ20" s="165"/>
      <c r="WCK20" s="162"/>
      <c r="WCL20" s="165"/>
      <c r="WCM20" s="162"/>
      <c r="WCN20" s="165"/>
      <c r="WCO20" s="162"/>
      <c r="WCP20" s="165"/>
      <c r="WCQ20" s="162"/>
      <c r="WCR20" s="165"/>
      <c r="WCS20" s="162"/>
      <c r="WCT20" s="165"/>
      <c r="WCU20" s="162"/>
      <c r="WCV20" s="165"/>
      <c r="WCW20" s="162"/>
      <c r="WCX20" s="165"/>
      <c r="WCY20" s="162"/>
      <c r="WCZ20" s="165"/>
      <c r="WDA20" s="162"/>
      <c r="WDB20" s="165"/>
      <c r="WDC20" s="162"/>
      <c r="WDD20" s="165"/>
      <c r="WDE20" s="162"/>
      <c r="WDF20" s="165"/>
      <c r="WDG20" s="162"/>
      <c r="WDH20" s="165"/>
      <c r="WDI20" s="162"/>
      <c r="WDJ20" s="165"/>
      <c r="WDK20" s="162"/>
      <c r="WDL20" s="165"/>
      <c r="WDM20" s="162"/>
      <c r="WDN20" s="165"/>
      <c r="WDO20" s="162"/>
      <c r="WDP20" s="165"/>
      <c r="WDQ20" s="162"/>
      <c r="WDR20" s="165"/>
      <c r="WDS20" s="162"/>
      <c r="WDT20" s="165"/>
      <c r="WDU20" s="162"/>
      <c r="WDV20" s="165"/>
      <c r="WDW20" s="162"/>
      <c r="WDX20" s="165"/>
      <c r="WDY20" s="162"/>
      <c r="WDZ20" s="165"/>
      <c r="WEA20" s="162"/>
      <c r="WEB20" s="165"/>
      <c r="WEC20" s="162"/>
      <c r="WED20" s="165"/>
      <c r="WEE20" s="162"/>
      <c r="WEF20" s="165"/>
      <c r="WEG20" s="162"/>
      <c r="WEH20" s="165"/>
      <c r="WEI20" s="162"/>
      <c r="WEJ20" s="165"/>
      <c r="WEK20" s="162"/>
      <c r="WEL20" s="165"/>
      <c r="WEM20" s="162"/>
      <c r="WEN20" s="165"/>
      <c r="WEO20" s="162"/>
      <c r="WEP20" s="165"/>
      <c r="WEQ20" s="162"/>
      <c r="WER20" s="165"/>
      <c r="WES20" s="162"/>
      <c r="WET20" s="165"/>
      <c r="WEU20" s="162"/>
      <c r="WEV20" s="165"/>
      <c r="WEW20" s="162"/>
      <c r="WEX20" s="165"/>
      <c r="WEY20" s="162"/>
      <c r="WEZ20" s="165"/>
      <c r="WFA20" s="162"/>
      <c r="WFB20" s="165"/>
      <c r="WFC20" s="162"/>
      <c r="WFD20" s="165"/>
      <c r="WFE20" s="162"/>
      <c r="WFF20" s="165"/>
      <c r="WFG20" s="162"/>
      <c r="WFH20" s="165"/>
      <c r="WFI20" s="162"/>
      <c r="WFJ20" s="165"/>
      <c r="WFK20" s="162"/>
      <c r="WFL20" s="165"/>
      <c r="WFM20" s="162"/>
      <c r="WFN20" s="165"/>
      <c r="WFO20" s="162"/>
      <c r="WFP20" s="165"/>
      <c r="WFQ20" s="162"/>
      <c r="WFR20" s="165"/>
      <c r="WFS20" s="162"/>
      <c r="WFT20" s="165"/>
      <c r="WFU20" s="162"/>
      <c r="WFV20" s="165"/>
      <c r="WFW20" s="162"/>
      <c r="WFX20" s="165"/>
      <c r="WFY20" s="162"/>
      <c r="WFZ20" s="165"/>
      <c r="WGA20" s="162"/>
      <c r="WGB20" s="165"/>
      <c r="WGC20" s="162"/>
      <c r="WGD20" s="165"/>
      <c r="WGE20" s="162"/>
      <c r="WGF20" s="165"/>
      <c r="WGG20" s="162"/>
      <c r="WGH20" s="165"/>
      <c r="WGI20" s="162"/>
      <c r="WGJ20" s="165"/>
      <c r="WGK20" s="162"/>
      <c r="WGL20" s="165"/>
      <c r="WGM20" s="162"/>
      <c r="WGN20" s="165"/>
      <c r="WGO20" s="162"/>
      <c r="WGP20" s="165"/>
      <c r="WGQ20" s="162"/>
      <c r="WGR20" s="165"/>
      <c r="WGS20" s="162"/>
      <c r="WGT20" s="165"/>
      <c r="WGU20" s="162"/>
      <c r="WGV20" s="165"/>
      <c r="WGW20" s="162"/>
      <c r="WGX20" s="165"/>
      <c r="WGY20" s="162"/>
      <c r="WGZ20" s="165"/>
      <c r="WHA20" s="162"/>
      <c r="WHB20" s="165"/>
      <c r="WHC20" s="162"/>
      <c r="WHD20" s="165"/>
      <c r="WHE20" s="162"/>
      <c r="WHF20" s="165"/>
      <c r="WHG20" s="162"/>
      <c r="WHH20" s="165"/>
      <c r="WHI20" s="162"/>
      <c r="WHJ20" s="165"/>
      <c r="WHK20" s="162"/>
      <c r="WHL20" s="165"/>
      <c r="WHM20" s="162"/>
      <c r="WHN20" s="165"/>
      <c r="WHO20" s="162"/>
      <c r="WHP20" s="165"/>
      <c r="WHQ20" s="162"/>
      <c r="WHR20" s="165"/>
      <c r="WHS20" s="162"/>
      <c r="WHT20" s="165"/>
      <c r="WHU20" s="162"/>
      <c r="WHV20" s="165"/>
      <c r="WHW20" s="162"/>
      <c r="WHX20" s="165"/>
      <c r="WHY20" s="162"/>
      <c r="WHZ20" s="165"/>
      <c r="WIA20" s="162"/>
      <c r="WIB20" s="165"/>
      <c r="WIC20" s="162"/>
      <c r="WID20" s="165"/>
      <c r="WIE20" s="162"/>
      <c r="WIF20" s="165"/>
      <c r="WIG20" s="162"/>
      <c r="WIH20" s="165"/>
      <c r="WII20" s="162"/>
      <c r="WIJ20" s="165"/>
      <c r="WIK20" s="162"/>
      <c r="WIL20" s="165"/>
      <c r="WIM20" s="162"/>
      <c r="WIN20" s="165"/>
      <c r="WIO20" s="162"/>
      <c r="WIP20" s="165"/>
      <c r="WIQ20" s="162"/>
      <c r="WIR20" s="165"/>
      <c r="WIS20" s="162"/>
      <c r="WIT20" s="165"/>
      <c r="WIU20" s="162"/>
      <c r="WIV20" s="165"/>
      <c r="WIW20" s="162"/>
      <c r="WIX20" s="165"/>
      <c r="WIY20" s="162"/>
      <c r="WIZ20" s="165"/>
      <c r="WJA20" s="162"/>
      <c r="WJB20" s="165"/>
      <c r="WJC20" s="162"/>
      <c r="WJD20" s="165"/>
      <c r="WJE20" s="162"/>
      <c r="WJF20" s="165"/>
      <c r="WJG20" s="162"/>
      <c r="WJH20" s="165"/>
      <c r="WJI20" s="162"/>
      <c r="WJJ20" s="165"/>
      <c r="WJK20" s="162"/>
      <c r="WJL20" s="165"/>
      <c r="WJM20" s="162"/>
      <c r="WJN20" s="165"/>
      <c r="WJO20" s="162"/>
      <c r="WJP20" s="165"/>
      <c r="WJQ20" s="162"/>
      <c r="WJR20" s="165"/>
      <c r="WJS20" s="162"/>
      <c r="WJT20" s="165"/>
      <c r="WJU20" s="162"/>
      <c r="WJV20" s="165"/>
      <c r="WJW20" s="162"/>
      <c r="WJX20" s="165"/>
      <c r="WJY20" s="162"/>
      <c r="WJZ20" s="165"/>
      <c r="WKA20" s="162"/>
      <c r="WKB20" s="165"/>
      <c r="WKC20" s="162"/>
      <c r="WKD20" s="165"/>
      <c r="WKE20" s="162"/>
      <c r="WKF20" s="165"/>
      <c r="WKG20" s="162"/>
      <c r="WKH20" s="165"/>
      <c r="WKI20" s="162"/>
      <c r="WKJ20" s="165"/>
      <c r="WKK20" s="162"/>
      <c r="WKL20" s="165"/>
      <c r="WKM20" s="162"/>
      <c r="WKN20" s="165"/>
      <c r="WKO20" s="162"/>
      <c r="WKP20" s="165"/>
      <c r="WKQ20" s="162"/>
      <c r="WKR20" s="165"/>
      <c r="WKS20" s="162"/>
      <c r="WKT20" s="165"/>
      <c r="WKU20" s="162"/>
      <c r="WKV20" s="165"/>
      <c r="WKW20" s="162"/>
      <c r="WKX20" s="165"/>
      <c r="WKY20" s="162"/>
      <c r="WKZ20" s="165"/>
      <c r="WLA20" s="162"/>
      <c r="WLB20" s="165"/>
      <c r="WLC20" s="162"/>
      <c r="WLD20" s="165"/>
      <c r="WLE20" s="162"/>
      <c r="WLF20" s="165"/>
      <c r="WLG20" s="162"/>
      <c r="WLH20" s="165"/>
      <c r="WLI20" s="162"/>
      <c r="WLJ20" s="165"/>
      <c r="WLK20" s="162"/>
      <c r="WLL20" s="165"/>
      <c r="WLM20" s="162"/>
      <c r="WLN20" s="165"/>
      <c r="WLO20" s="162"/>
      <c r="WLP20" s="165"/>
      <c r="WLQ20" s="162"/>
      <c r="WLR20" s="165"/>
      <c r="WLS20" s="162"/>
      <c r="WLT20" s="165"/>
      <c r="WLU20" s="162"/>
      <c r="WLV20" s="165"/>
      <c r="WLW20" s="162"/>
      <c r="WLX20" s="165"/>
      <c r="WLY20" s="162"/>
      <c r="WLZ20" s="165"/>
      <c r="WMA20" s="162"/>
      <c r="WMB20" s="165"/>
      <c r="WMC20" s="162"/>
      <c r="WMD20" s="165"/>
      <c r="WME20" s="162"/>
      <c r="WMF20" s="165"/>
      <c r="WMG20" s="162"/>
      <c r="WMH20" s="165"/>
      <c r="WMI20" s="162"/>
      <c r="WMJ20" s="165"/>
      <c r="WMK20" s="162"/>
      <c r="WML20" s="165"/>
      <c r="WMM20" s="162"/>
      <c r="WMN20" s="165"/>
      <c r="WMO20" s="162"/>
      <c r="WMP20" s="165"/>
      <c r="WMQ20" s="162"/>
      <c r="WMR20" s="165"/>
      <c r="WMS20" s="162"/>
      <c r="WMT20" s="165"/>
      <c r="WMU20" s="162"/>
      <c r="WMV20" s="165"/>
      <c r="WMW20" s="162"/>
      <c r="WMX20" s="165"/>
      <c r="WMY20" s="162"/>
      <c r="WMZ20" s="165"/>
      <c r="WNA20" s="162"/>
      <c r="WNB20" s="165"/>
      <c r="WNC20" s="162"/>
      <c r="WND20" s="165"/>
      <c r="WNE20" s="162"/>
      <c r="WNF20" s="165"/>
      <c r="WNG20" s="162"/>
      <c r="WNH20" s="165"/>
      <c r="WNI20" s="162"/>
      <c r="WNJ20" s="165"/>
      <c r="WNK20" s="162"/>
      <c r="WNL20" s="165"/>
      <c r="WNM20" s="162"/>
      <c r="WNN20" s="165"/>
      <c r="WNO20" s="162"/>
      <c r="WNP20" s="165"/>
      <c r="WNQ20" s="162"/>
      <c r="WNR20" s="165"/>
      <c r="WNS20" s="162"/>
      <c r="WNT20" s="165"/>
      <c r="WNU20" s="162"/>
      <c r="WNV20" s="165"/>
      <c r="WNW20" s="162"/>
      <c r="WNX20" s="165"/>
      <c r="WNY20" s="162"/>
      <c r="WNZ20" s="165"/>
      <c r="WOA20" s="162"/>
      <c r="WOB20" s="165"/>
      <c r="WOC20" s="162"/>
      <c r="WOD20" s="165"/>
      <c r="WOE20" s="162"/>
      <c r="WOF20" s="165"/>
      <c r="WOG20" s="162"/>
      <c r="WOH20" s="165"/>
      <c r="WOI20" s="162"/>
      <c r="WOJ20" s="165"/>
      <c r="WOK20" s="162"/>
      <c r="WOL20" s="165"/>
      <c r="WOM20" s="162"/>
      <c r="WON20" s="165"/>
      <c r="WOO20" s="162"/>
      <c r="WOP20" s="165"/>
      <c r="WOQ20" s="162"/>
      <c r="WOR20" s="165"/>
      <c r="WOS20" s="162"/>
      <c r="WOT20" s="165"/>
      <c r="WOU20" s="162"/>
      <c r="WOV20" s="165"/>
      <c r="WOW20" s="162"/>
      <c r="WOX20" s="165"/>
      <c r="WOY20" s="162"/>
      <c r="WOZ20" s="165"/>
      <c r="WPA20" s="162"/>
      <c r="WPB20" s="165"/>
      <c r="WPC20" s="162"/>
      <c r="WPD20" s="165"/>
      <c r="WPE20" s="162"/>
      <c r="WPF20" s="165"/>
      <c r="WPG20" s="162"/>
      <c r="WPH20" s="165"/>
      <c r="WPI20" s="162"/>
      <c r="WPJ20" s="165"/>
      <c r="WPK20" s="162"/>
      <c r="WPL20" s="165"/>
      <c r="WPM20" s="162"/>
      <c r="WPN20" s="165"/>
      <c r="WPO20" s="162"/>
      <c r="WPP20" s="165"/>
      <c r="WPQ20" s="162"/>
      <c r="WPR20" s="165"/>
      <c r="WPS20" s="162"/>
      <c r="WPT20" s="165"/>
      <c r="WPU20" s="162"/>
      <c r="WPV20" s="165"/>
      <c r="WPW20" s="162"/>
      <c r="WPX20" s="165"/>
      <c r="WPY20" s="162"/>
      <c r="WPZ20" s="165"/>
      <c r="WQA20" s="162"/>
      <c r="WQB20" s="165"/>
      <c r="WQC20" s="162"/>
      <c r="WQD20" s="165"/>
      <c r="WQE20" s="162"/>
      <c r="WQF20" s="165"/>
      <c r="WQG20" s="162"/>
      <c r="WQH20" s="165"/>
      <c r="WQI20" s="162"/>
      <c r="WQJ20" s="165"/>
      <c r="WQK20" s="162"/>
      <c r="WQL20" s="165"/>
      <c r="WQM20" s="162"/>
      <c r="WQN20" s="165"/>
      <c r="WQO20" s="162"/>
      <c r="WQP20" s="165"/>
      <c r="WQQ20" s="162"/>
      <c r="WQR20" s="165"/>
      <c r="WQS20" s="162"/>
      <c r="WQT20" s="165"/>
      <c r="WQU20" s="162"/>
      <c r="WQV20" s="165"/>
      <c r="WQW20" s="162"/>
      <c r="WQX20" s="165"/>
      <c r="WQY20" s="162"/>
      <c r="WQZ20" s="165"/>
      <c r="WRA20" s="162"/>
      <c r="WRB20" s="165"/>
      <c r="WRC20" s="162"/>
      <c r="WRD20" s="165"/>
      <c r="WRE20" s="162"/>
      <c r="WRF20" s="165"/>
      <c r="WRG20" s="162"/>
      <c r="WRH20" s="165"/>
      <c r="WRI20" s="162"/>
      <c r="WRJ20" s="165"/>
      <c r="WRK20" s="162"/>
      <c r="WRL20" s="165"/>
      <c r="WRM20" s="162"/>
      <c r="WRN20" s="165"/>
      <c r="WRO20" s="162"/>
      <c r="WRP20" s="165"/>
      <c r="WRQ20" s="162"/>
      <c r="WRR20" s="165"/>
      <c r="WRS20" s="162"/>
      <c r="WRT20" s="165"/>
      <c r="WRU20" s="162"/>
      <c r="WRV20" s="165"/>
      <c r="WRW20" s="162"/>
      <c r="WRX20" s="165"/>
      <c r="WRY20" s="162"/>
      <c r="WRZ20" s="165"/>
      <c r="WSA20" s="162"/>
      <c r="WSB20" s="165"/>
      <c r="WSC20" s="162"/>
      <c r="WSD20" s="165"/>
      <c r="WSE20" s="162"/>
      <c r="WSF20" s="165"/>
      <c r="WSG20" s="162"/>
      <c r="WSH20" s="165"/>
      <c r="WSI20" s="162"/>
      <c r="WSJ20" s="165"/>
      <c r="WSK20" s="162"/>
      <c r="WSL20" s="165"/>
      <c r="WSM20" s="162"/>
      <c r="WSN20" s="165"/>
      <c r="WSO20" s="162"/>
      <c r="WSP20" s="165"/>
      <c r="WSQ20" s="162"/>
      <c r="WSR20" s="165"/>
      <c r="WSS20" s="162"/>
      <c r="WST20" s="165"/>
      <c r="WSU20" s="162"/>
      <c r="WSV20" s="165"/>
      <c r="WSW20" s="162"/>
      <c r="WSX20" s="165"/>
      <c r="WSY20" s="162"/>
      <c r="WSZ20" s="165"/>
      <c r="WTA20" s="162"/>
      <c r="WTB20" s="165"/>
      <c r="WTC20" s="162"/>
      <c r="WTD20" s="165"/>
      <c r="WTE20" s="162"/>
      <c r="WTF20" s="165"/>
      <c r="WTG20" s="162"/>
      <c r="WTH20" s="165"/>
      <c r="WTI20" s="162"/>
      <c r="WTJ20" s="165"/>
      <c r="WTK20" s="162"/>
      <c r="WTL20" s="165"/>
      <c r="WTM20" s="162"/>
      <c r="WTN20" s="165"/>
      <c r="WTO20" s="162"/>
      <c r="WTP20" s="165"/>
      <c r="WTQ20" s="162"/>
      <c r="WTR20" s="165"/>
      <c r="WTS20" s="162"/>
      <c r="WTT20" s="165"/>
      <c r="WTU20" s="162"/>
      <c r="WTV20" s="165"/>
      <c r="WTW20" s="162"/>
      <c r="WTX20" s="165"/>
      <c r="WTY20" s="162"/>
      <c r="WTZ20" s="165"/>
      <c r="WUA20" s="162"/>
      <c r="WUB20" s="165"/>
      <c r="WUC20" s="162"/>
      <c r="WUD20" s="165"/>
      <c r="WUE20" s="162"/>
      <c r="WUF20" s="165"/>
      <c r="WUG20" s="162"/>
      <c r="WUH20" s="165"/>
      <c r="WUI20" s="162"/>
      <c r="WUJ20" s="165"/>
      <c r="WUK20" s="162"/>
      <c r="WUL20" s="165"/>
      <c r="WUM20" s="162"/>
      <c r="WUN20" s="165"/>
      <c r="WUO20" s="162"/>
      <c r="WUP20" s="165"/>
      <c r="WUQ20" s="162"/>
      <c r="WUR20" s="165"/>
      <c r="WUS20" s="162"/>
      <c r="WUT20" s="165"/>
      <c r="WUU20" s="162"/>
      <c r="WUV20" s="165"/>
      <c r="WUW20" s="162"/>
      <c r="WUX20" s="165"/>
      <c r="WUY20" s="162"/>
      <c r="WUZ20" s="165"/>
      <c r="WVA20" s="162"/>
      <c r="WVB20" s="165"/>
      <c r="WVC20" s="162"/>
      <c r="WVD20" s="165"/>
      <c r="WVE20" s="162"/>
      <c r="WVF20" s="165"/>
      <c r="WVG20" s="162"/>
      <c r="WVH20" s="165"/>
      <c r="WVI20" s="162"/>
      <c r="WVJ20" s="165"/>
      <c r="WVK20" s="162"/>
      <c r="WVL20" s="165"/>
      <c r="WVM20" s="162"/>
      <c r="WVN20" s="165"/>
      <c r="WVO20" s="162"/>
      <c r="WVP20" s="165"/>
      <c r="WVQ20" s="162"/>
      <c r="WVR20" s="165"/>
      <c r="WVS20" s="162"/>
      <c r="WVT20" s="165"/>
      <c r="WVU20" s="162"/>
      <c r="WVV20" s="165"/>
      <c r="WVW20" s="162"/>
      <c r="WVX20" s="165"/>
      <c r="WVY20" s="162"/>
      <c r="WVZ20" s="165"/>
      <c r="WWA20" s="162"/>
      <c r="WWB20" s="165"/>
      <c r="WWC20" s="162"/>
      <c r="WWD20" s="165"/>
      <c r="WWE20" s="162"/>
      <c r="WWF20" s="165"/>
      <c r="WWG20" s="162"/>
      <c r="WWH20" s="165"/>
      <c r="WWI20" s="162"/>
      <c r="WWJ20" s="165"/>
      <c r="WWK20" s="162"/>
      <c r="WWL20" s="165"/>
      <c r="WWM20" s="162"/>
      <c r="WWN20" s="165"/>
      <c r="WWO20" s="162"/>
      <c r="WWP20" s="165"/>
      <c r="WWQ20" s="162"/>
      <c r="WWR20" s="165"/>
      <c r="WWS20" s="162"/>
      <c r="WWT20" s="165"/>
      <c r="WWU20" s="162"/>
      <c r="WWV20" s="165"/>
      <c r="WWW20" s="162"/>
      <c r="WWX20" s="165"/>
      <c r="WWY20" s="162"/>
      <c r="WWZ20" s="165"/>
      <c r="WXA20" s="162"/>
      <c r="WXB20" s="165"/>
      <c r="WXC20" s="162"/>
      <c r="WXD20" s="165"/>
      <c r="WXE20" s="162"/>
      <c r="WXF20" s="165"/>
      <c r="WXG20" s="162"/>
      <c r="WXH20" s="165"/>
      <c r="WXI20" s="162"/>
      <c r="WXJ20" s="165"/>
      <c r="WXK20" s="162"/>
      <c r="WXL20" s="165"/>
      <c r="WXM20" s="162"/>
      <c r="WXN20" s="165"/>
      <c r="WXO20" s="162"/>
      <c r="WXP20" s="165"/>
      <c r="WXQ20" s="162"/>
      <c r="WXR20" s="165"/>
      <c r="WXS20" s="162"/>
      <c r="WXT20" s="165"/>
      <c r="WXU20" s="162"/>
      <c r="WXV20" s="165"/>
      <c r="WXW20" s="162"/>
      <c r="WXX20" s="165"/>
      <c r="WXY20" s="162"/>
      <c r="WXZ20" s="165"/>
      <c r="WYA20" s="162"/>
      <c r="WYB20" s="165"/>
      <c r="WYC20" s="162"/>
      <c r="WYD20" s="165"/>
      <c r="WYE20" s="162"/>
      <c r="WYF20" s="165"/>
      <c r="WYG20" s="162"/>
      <c r="WYH20" s="165"/>
      <c r="WYI20" s="162"/>
      <c r="WYJ20" s="165"/>
      <c r="WYK20" s="162"/>
      <c r="WYL20" s="165"/>
      <c r="WYM20" s="162"/>
      <c r="WYN20" s="165"/>
      <c r="WYO20" s="162"/>
      <c r="WYP20" s="165"/>
      <c r="WYQ20" s="162"/>
      <c r="WYR20" s="165"/>
      <c r="WYS20" s="162"/>
      <c r="WYT20" s="165"/>
      <c r="WYU20" s="162"/>
      <c r="WYV20" s="165"/>
      <c r="WYW20" s="162"/>
      <c r="WYX20" s="165"/>
      <c r="WYY20" s="162"/>
      <c r="WYZ20" s="165"/>
      <c r="WZA20" s="162"/>
      <c r="WZB20" s="165"/>
      <c r="WZC20" s="162"/>
      <c r="WZD20" s="165"/>
      <c r="WZE20" s="162"/>
      <c r="WZF20" s="165"/>
      <c r="WZG20" s="162"/>
      <c r="WZH20" s="165"/>
      <c r="WZI20" s="162"/>
      <c r="WZJ20" s="165"/>
      <c r="WZK20" s="162"/>
      <c r="WZL20" s="165"/>
      <c r="WZM20" s="162"/>
      <c r="WZN20" s="165"/>
      <c r="WZO20" s="162"/>
      <c r="WZP20" s="165"/>
      <c r="WZQ20" s="162"/>
      <c r="WZR20" s="165"/>
      <c r="WZS20" s="162"/>
      <c r="WZT20" s="165"/>
      <c r="WZU20" s="162"/>
      <c r="WZV20" s="165"/>
      <c r="WZW20" s="162"/>
      <c r="WZX20" s="165"/>
      <c r="WZY20" s="162"/>
      <c r="WZZ20" s="165"/>
      <c r="XAA20" s="162"/>
      <c r="XAB20" s="165"/>
      <c r="XAC20" s="162"/>
      <c r="XAD20" s="165"/>
      <c r="XAE20" s="162"/>
      <c r="XAF20" s="165"/>
      <c r="XAG20" s="162"/>
      <c r="XAH20" s="165"/>
      <c r="XAI20" s="162"/>
      <c r="XAJ20" s="165"/>
      <c r="XAK20" s="162"/>
      <c r="XAL20" s="165"/>
      <c r="XAM20" s="162"/>
      <c r="XAN20" s="165"/>
      <c r="XAO20" s="162"/>
      <c r="XAP20" s="165"/>
      <c r="XAQ20" s="162"/>
      <c r="XAR20" s="165"/>
      <c r="XAS20" s="162"/>
      <c r="XAT20" s="165"/>
      <c r="XAU20" s="162"/>
      <c r="XAV20" s="165"/>
      <c r="XAW20" s="162"/>
      <c r="XAX20" s="165"/>
      <c r="XAY20" s="162"/>
      <c r="XAZ20" s="165"/>
      <c r="XBA20" s="162"/>
      <c r="XBB20" s="165"/>
      <c r="XBC20" s="162"/>
      <c r="XBD20" s="165"/>
      <c r="XBE20" s="162"/>
      <c r="XBF20" s="165"/>
      <c r="XBG20" s="162"/>
      <c r="XBH20" s="165"/>
      <c r="XBI20" s="162"/>
      <c r="XBJ20" s="165"/>
      <c r="XBK20" s="162"/>
      <c r="XBL20" s="165"/>
      <c r="XBM20" s="162"/>
      <c r="XBN20" s="165"/>
      <c r="XBO20" s="162"/>
      <c r="XBP20" s="165"/>
      <c r="XBQ20" s="162"/>
      <c r="XBR20" s="165"/>
      <c r="XBS20" s="162"/>
      <c r="XBT20" s="165"/>
      <c r="XBU20" s="162"/>
      <c r="XBV20" s="165"/>
      <c r="XBW20" s="162"/>
      <c r="XBX20" s="165"/>
      <c r="XBY20" s="162"/>
      <c r="XBZ20" s="165"/>
      <c r="XCA20" s="162"/>
      <c r="XCB20" s="165"/>
      <c r="XCC20" s="162"/>
      <c r="XCD20" s="165"/>
      <c r="XCE20" s="162"/>
      <c r="XCF20" s="165"/>
      <c r="XCG20" s="162"/>
      <c r="XCH20" s="165"/>
      <c r="XCI20" s="162"/>
      <c r="XCJ20" s="165"/>
      <c r="XCK20" s="162"/>
      <c r="XCL20" s="165"/>
      <c r="XCM20" s="162"/>
      <c r="XCN20" s="165"/>
      <c r="XCO20" s="162"/>
      <c r="XCP20" s="165"/>
      <c r="XCQ20" s="162"/>
      <c r="XCR20" s="165"/>
      <c r="XCS20" s="162"/>
      <c r="XCT20" s="165"/>
      <c r="XCU20" s="162"/>
      <c r="XCV20" s="165"/>
      <c r="XCW20" s="162"/>
      <c r="XCX20" s="165"/>
      <c r="XCY20" s="162"/>
      <c r="XCZ20" s="165"/>
      <c r="XDA20" s="162"/>
      <c r="XDB20" s="165"/>
      <c r="XDC20" s="162"/>
      <c r="XDD20" s="165"/>
      <c r="XDE20" s="162"/>
      <c r="XDF20" s="165"/>
      <c r="XDG20" s="162"/>
      <c r="XDH20" s="165"/>
      <c r="XDI20" s="162"/>
      <c r="XDJ20" s="165"/>
      <c r="XDK20" s="162"/>
      <c r="XDL20" s="165"/>
      <c r="XDM20" s="162"/>
      <c r="XDN20" s="165"/>
      <c r="XDO20" s="162"/>
      <c r="XDP20" s="165"/>
      <c r="XDQ20" s="162"/>
      <c r="XDR20" s="165"/>
      <c r="XDS20" s="162"/>
      <c r="XDT20" s="165"/>
      <c r="XDU20" s="162"/>
      <c r="XDV20" s="165"/>
      <c r="XDW20" s="162"/>
      <c r="XDX20" s="165"/>
      <c r="XDY20" s="162"/>
      <c r="XDZ20" s="165"/>
      <c r="XEA20" s="162"/>
      <c r="XEB20" s="165"/>
      <c r="XEC20" s="162"/>
      <c r="XED20" s="165"/>
      <c r="XEE20" s="162"/>
      <c r="XEF20" s="165"/>
      <c r="XEG20" s="162"/>
      <c r="XEH20" s="165"/>
      <c r="XEI20" s="162"/>
      <c r="XEJ20" s="165"/>
      <c r="XEK20" s="162"/>
      <c r="XEL20" s="165"/>
      <c r="XEM20" s="162"/>
      <c r="XEN20" s="165"/>
      <c r="XEO20" s="162"/>
      <c r="XEP20" s="165"/>
      <c r="XEQ20" s="162"/>
      <c r="XER20" s="165"/>
      <c r="XES20" s="162"/>
      <c r="XET20" s="165"/>
      <c r="XEU20" s="162"/>
      <c r="XEV20" s="165"/>
      <c r="XEW20" s="162"/>
      <c r="XEX20" s="165"/>
      <c r="XEY20" s="162"/>
      <c r="XEZ20" s="165"/>
      <c r="XFA20" s="162"/>
      <c r="XFB20" s="165"/>
      <c r="XFC20" s="166" t="s">
        <v>8</v>
      </c>
    </row>
    <row r="21" spans="1:16383" ht="175">
      <c r="A21" s="163" t="s">
        <v>34</v>
      </c>
      <c r="B21" s="175" t="s">
        <v>35</v>
      </c>
      <c r="XFB21" s="174"/>
    </row>
    <row r="22" spans="1:16383" ht="17.5">
      <c r="A22" s="163" t="s">
        <v>36</v>
      </c>
      <c r="B22" s="173" t="s">
        <v>37</v>
      </c>
    </row>
    <row r="23" spans="1:16383" ht="17.5">
      <c r="A23" s="163" t="s">
        <v>38</v>
      </c>
      <c r="B23" s="167" t="s">
        <v>39</v>
      </c>
    </row>
    <row r="24" spans="1:16383" ht="17.5">
      <c r="A24" s="163" t="s">
        <v>40</v>
      </c>
      <c r="B24" s="173" t="s">
        <v>41</v>
      </c>
      <c r="XFB24" s="174"/>
    </row>
    <row r="25" spans="1:16383" ht="17.5">
      <c r="A25" s="167" t="s">
        <v>42</v>
      </c>
      <c r="B25" s="177"/>
    </row>
    <row r="26" spans="1:16383" ht="17.5">
      <c r="A26" s="160" t="s">
        <v>7</v>
      </c>
      <c r="B26" s="161" t="s">
        <v>8</v>
      </c>
    </row>
    <row r="27" spans="1:16383" ht="409.5">
      <c r="A27" s="163" t="s">
        <v>43</v>
      </c>
      <c r="B27" s="175" t="s">
        <v>44</v>
      </c>
      <c r="XFB27" s="174"/>
    </row>
    <row r="28" spans="1:16383" ht="19.5" customHeight="1">
      <c r="A28" s="163" t="s">
        <v>45</v>
      </c>
      <c r="B28" s="173" t="s">
        <v>46</v>
      </c>
      <c r="XFB28" s="174"/>
    </row>
    <row r="29" spans="1:16383" ht="17.5">
      <c r="A29" s="163" t="s">
        <v>47</v>
      </c>
      <c r="B29" s="173" t="s">
        <v>48</v>
      </c>
    </row>
    <row r="30" spans="1:16383" ht="17.5">
      <c r="A30" s="167" t="s">
        <v>49</v>
      </c>
      <c r="B30" s="177"/>
    </row>
    <row r="31" spans="1:16383" ht="18.649999999999999" customHeight="1">
      <c r="A31" s="160" t="s">
        <v>7</v>
      </c>
      <c r="B31" s="161" t="s">
        <v>8</v>
      </c>
      <c r="C31" s="162"/>
      <c r="D31" s="165"/>
      <c r="E31" s="162"/>
      <c r="F31" s="165"/>
      <c r="G31" s="162"/>
      <c r="H31" s="165"/>
      <c r="I31" s="162"/>
      <c r="J31" s="165"/>
      <c r="K31" s="162"/>
      <c r="L31" s="165"/>
      <c r="M31" s="162"/>
      <c r="N31" s="165"/>
      <c r="O31" s="162"/>
      <c r="P31" s="165"/>
      <c r="Q31" s="162"/>
      <c r="R31" s="165"/>
      <c r="S31" s="162"/>
      <c r="T31" s="165"/>
      <c r="U31" s="162"/>
      <c r="V31" s="165"/>
      <c r="W31" s="162"/>
      <c r="X31" s="165"/>
      <c r="Y31" s="162"/>
      <c r="Z31" s="165"/>
      <c r="AA31" s="162"/>
      <c r="AB31" s="165"/>
      <c r="AC31" s="162"/>
      <c r="AD31" s="165"/>
      <c r="AE31" s="162"/>
      <c r="AF31" s="165"/>
      <c r="AG31" s="162"/>
      <c r="AH31" s="165"/>
      <c r="AI31" s="162"/>
      <c r="AJ31" s="165"/>
      <c r="AK31" s="162"/>
      <c r="AL31" s="165"/>
      <c r="AM31" s="162"/>
      <c r="AN31" s="165"/>
      <c r="AO31" s="162"/>
      <c r="AP31" s="165"/>
      <c r="AQ31" s="162"/>
      <c r="AR31" s="165"/>
      <c r="AS31" s="162"/>
      <c r="AT31" s="165"/>
      <c r="AU31" s="162"/>
      <c r="AV31" s="165"/>
      <c r="AW31" s="162"/>
      <c r="AX31" s="165"/>
      <c r="AY31" s="162"/>
      <c r="AZ31" s="165"/>
      <c r="BA31" s="162"/>
      <c r="BB31" s="165"/>
      <c r="BC31" s="162"/>
      <c r="BD31" s="165"/>
      <c r="BE31" s="162"/>
      <c r="BF31" s="165"/>
      <c r="BG31" s="162"/>
      <c r="BH31" s="165"/>
      <c r="BI31" s="162"/>
      <c r="BJ31" s="165"/>
      <c r="BK31" s="162"/>
      <c r="BL31" s="165"/>
      <c r="BM31" s="162"/>
      <c r="BN31" s="165"/>
      <c r="BO31" s="162"/>
      <c r="BP31" s="165"/>
      <c r="BQ31" s="162"/>
      <c r="BR31" s="165"/>
      <c r="BS31" s="162"/>
      <c r="BT31" s="165"/>
      <c r="BU31" s="162"/>
      <c r="BV31" s="165"/>
      <c r="BW31" s="162"/>
      <c r="BX31" s="165"/>
      <c r="BY31" s="162"/>
      <c r="BZ31" s="165"/>
      <c r="CA31" s="162"/>
      <c r="CB31" s="165"/>
      <c r="CC31" s="162"/>
      <c r="CD31" s="165"/>
      <c r="CE31" s="162"/>
      <c r="CF31" s="165"/>
      <c r="CG31" s="162"/>
      <c r="CH31" s="165"/>
      <c r="CI31" s="162"/>
      <c r="CJ31" s="165"/>
      <c r="CK31" s="162"/>
      <c r="CL31" s="165"/>
      <c r="CM31" s="162"/>
      <c r="CN31" s="165"/>
      <c r="CO31" s="162"/>
      <c r="CP31" s="165"/>
      <c r="CQ31" s="162"/>
      <c r="CR31" s="165"/>
      <c r="CS31" s="162"/>
      <c r="CT31" s="165"/>
      <c r="CU31" s="162"/>
      <c r="CV31" s="165"/>
      <c r="CW31" s="162"/>
      <c r="CX31" s="165"/>
      <c r="CY31" s="162"/>
      <c r="CZ31" s="165"/>
      <c r="DA31" s="162"/>
      <c r="DB31" s="165"/>
      <c r="DC31" s="162"/>
      <c r="DD31" s="165"/>
      <c r="DE31" s="162"/>
      <c r="DF31" s="165"/>
      <c r="DG31" s="162"/>
      <c r="DH31" s="165"/>
      <c r="DI31" s="162"/>
      <c r="DJ31" s="165"/>
      <c r="DK31" s="162"/>
      <c r="DL31" s="165"/>
      <c r="DM31" s="162"/>
      <c r="DN31" s="165"/>
      <c r="DO31" s="162"/>
      <c r="DP31" s="165"/>
      <c r="DQ31" s="162"/>
      <c r="DR31" s="165"/>
      <c r="DS31" s="162"/>
      <c r="DT31" s="165"/>
      <c r="DU31" s="162"/>
      <c r="DV31" s="165"/>
      <c r="DW31" s="162"/>
      <c r="DX31" s="165"/>
      <c r="DY31" s="162"/>
      <c r="DZ31" s="165"/>
      <c r="EA31" s="162"/>
      <c r="EB31" s="165"/>
      <c r="EC31" s="162"/>
      <c r="ED31" s="165"/>
      <c r="EE31" s="162"/>
      <c r="EF31" s="165"/>
      <c r="EG31" s="162"/>
      <c r="EH31" s="165"/>
      <c r="EI31" s="162"/>
      <c r="EJ31" s="165"/>
      <c r="EK31" s="162"/>
      <c r="EL31" s="165"/>
      <c r="EM31" s="162"/>
      <c r="EN31" s="165"/>
      <c r="EO31" s="162"/>
      <c r="EP31" s="165"/>
      <c r="EQ31" s="162"/>
      <c r="ER31" s="165"/>
      <c r="ES31" s="162"/>
      <c r="ET31" s="165"/>
      <c r="EU31" s="162"/>
      <c r="EV31" s="165"/>
      <c r="EW31" s="162"/>
      <c r="EX31" s="165"/>
      <c r="EY31" s="162"/>
      <c r="EZ31" s="165"/>
      <c r="FA31" s="162"/>
      <c r="FB31" s="165"/>
      <c r="FC31" s="162"/>
      <c r="FD31" s="165"/>
      <c r="FE31" s="162"/>
      <c r="FF31" s="165"/>
      <c r="FG31" s="162"/>
      <c r="FH31" s="165"/>
      <c r="FI31" s="162"/>
      <c r="FJ31" s="165"/>
      <c r="FK31" s="162"/>
      <c r="FL31" s="165"/>
      <c r="FM31" s="162"/>
      <c r="FN31" s="165"/>
      <c r="FO31" s="162"/>
      <c r="FP31" s="165"/>
      <c r="FQ31" s="162"/>
      <c r="FR31" s="165"/>
      <c r="FS31" s="162"/>
      <c r="FT31" s="165"/>
      <c r="FU31" s="162"/>
      <c r="FV31" s="165"/>
      <c r="FW31" s="162"/>
      <c r="FX31" s="165"/>
      <c r="FY31" s="162"/>
      <c r="FZ31" s="165"/>
      <c r="GA31" s="162"/>
      <c r="GB31" s="165"/>
      <c r="GC31" s="162"/>
      <c r="GD31" s="165"/>
      <c r="GE31" s="162"/>
      <c r="GF31" s="165"/>
      <c r="GG31" s="162"/>
      <c r="GH31" s="165"/>
      <c r="GI31" s="162"/>
      <c r="GJ31" s="165"/>
      <c r="GK31" s="162"/>
      <c r="GL31" s="165"/>
      <c r="GM31" s="162"/>
      <c r="GN31" s="165"/>
      <c r="GO31" s="162"/>
      <c r="GP31" s="165"/>
      <c r="GQ31" s="162"/>
      <c r="GR31" s="165"/>
      <c r="GS31" s="162"/>
      <c r="GT31" s="165"/>
      <c r="GU31" s="162"/>
      <c r="GV31" s="165"/>
      <c r="GW31" s="162"/>
      <c r="GX31" s="165"/>
      <c r="GY31" s="162"/>
      <c r="GZ31" s="165"/>
      <c r="HA31" s="162"/>
      <c r="HB31" s="165"/>
      <c r="HC31" s="162"/>
      <c r="HD31" s="165"/>
      <c r="HE31" s="162"/>
      <c r="HF31" s="165"/>
      <c r="HG31" s="162"/>
      <c r="HH31" s="165"/>
      <c r="HI31" s="162"/>
      <c r="HJ31" s="165"/>
      <c r="HK31" s="162"/>
      <c r="HL31" s="165"/>
      <c r="HM31" s="162"/>
      <c r="HN31" s="165"/>
      <c r="HO31" s="162"/>
      <c r="HP31" s="165"/>
      <c r="HQ31" s="162"/>
      <c r="HR31" s="165"/>
      <c r="HS31" s="162"/>
      <c r="HT31" s="165"/>
      <c r="HU31" s="162"/>
      <c r="HV31" s="165"/>
      <c r="HW31" s="162"/>
      <c r="HX31" s="165"/>
      <c r="HY31" s="162"/>
      <c r="HZ31" s="165"/>
      <c r="IA31" s="162"/>
      <c r="IB31" s="165"/>
      <c r="IC31" s="162"/>
      <c r="ID31" s="165"/>
      <c r="IE31" s="162"/>
      <c r="IF31" s="165"/>
      <c r="IG31" s="162"/>
      <c r="IH31" s="165"/>
      <c r="II31" s="162"/>
      <c r="IJ31" s="165"/>
      <c r="IK31" s="162"/>
      <c r="IL31" s="165"/>
      <c r="IM31" s="162"/>
      <c r="IN31" s="165"/>
      <c r="IO31" s="162"/>
      <c r="IP31" s="165"/>
      <c r="IQ31" s="162"/>
      <c r="IR31" s="165"/>
      <c r="IS31" s="162"/>
      <c r="IT31" s="165"/>
      <c r="IU31" s="162"/>
      <c r="IV31" s="165"/>
      <c r="IW31" s="162"/>
      <c r="IX31" s="165"/>
      <c r="IY31" s="162"/>
      <c r="IZ31" s="165"/>
      <c r="JA31" s="162"/>
      <c r="JB31" s="165"/>
      <c r="JC31" s="162"/>
      <c r="JD31" s="165"/>
      <c r="JE31" s="162"/>
      <c r="JF31" s="165"/>
      <c r="JG31" s="162"/>
      <c r="JH31" s="165"/>
      <c r="JI31" s="162"/>
      <c r="JJ31" s="165"/>
      <c r="JK31" s="162"/>
      <c r="JL31" s="165"/>
      <c r="JM31" s="162"/>
      <c r="JN31" s="165"/>
      <c r="JO31" s="162"/>
      <c r="JP31" s="165"/>
      <c r="JQ31" s="162"/>
      <c r="JR31" s="165"/>
      <c r="JS31" s="162"/>
      <c r="JT31" s="165"/>
      <c r="JU31" s="162"/>
      <c r="JV31" s="165"/>
      <c r="JW31" s="162"/>
      <c r="JX31" s="165"/>
      <c r="JY31" s="162"/>
      <c r="JZ31" s="165"/>
      <c r="KA31" s="162"/>
      <c r="KB31" s="165"/>
      <c r="KC31" s="162"/>
      <c r="KD31" s="165"/>
      <c r="KE31" s="162"/>
      <c r="KF31" s="165"/>
      <c r="KG31" s="162"/>
      <c r="KH31" s="165"/>
      <c r="KI31" s="162"/>
      <c r="KJ31" s="165"/>
      <c r="KK31" s="162"/>
      <c r="KL31" s="165"/>
      <c r="KM31" s="162"/>
      <c r="KN31" s="165"/>
      <c r="KO31" s="162"/>
      <c r="KP31" s="165"/>
      <c r="KQ31" s="162"/>
      <c r="KR31" s="165"/>
      <c r="KS31" s="162"/>
      <c r="KT31" s="165"/>
      <c r="KU31" s="162"/>
      <c r="KV31" s="165"/>
      <c r="KW31" s="162"/>
      <c r="KX31" s="165"/>
      <c r="KY31" s="162"/>
      <c r="KZ31" s="165"/>
      <c r="LA31" s="162"/>
      <c r="LB31" s="165"/>
      <c r="LC31" s="162"/>
      <c r="LD31" s="165"/>
      <c r="LE31" s="162"/>
      <c r="LF31" s="165"/>
      <c r="LG31" s="162"/>
      <c r="LH31" s="165"/>
      <c r="LI31" s="162"/>
      <c r="LJ31" s="165"/>
      <c r="LK31" s="162"/>
      <c r="LL31" s="165"/>
      <c r="LM31" s="162"/>
      <c r="LN31" s="165"/>
      <c r="LO31" s="162"/>
      <c r="LP31" s="165"/>
      <c r="LQ31" s="162"/>
      <c r="LR31" s="165"/>
      <c r="LS31" s="162"/>
      <c r="LT31" s="165"/>
      <c r="LU31" s="162"/>
      <c r="LV31" s="165"/>
      <c r="LW31" s="162"/>
      <c r="LX31" s="165"/>
      <c r="LY31" s="162"/>
      <c r="LZ31" s="165"/>
      <c r="MA31" s="162"/>
      <c r="MB31" s="165"/>
      <c r="MC31" s="162"/>
      <c r="MD31" s="165"/>
      <c r="ME31" s="162"/>
      <c r="MF31" s="165"/>
      <c r="MG31" s="162"/>
      <c r="MH31" s="165"/>
      <c r="MI31" s="162"/>
      <c r="MJ31" s="165"/>
      <c r="MK31" s="162"/>
      <c r="ML31" s="165"/>
      <c r="MM31" s="162"/>
      <c r="MN31" s="165"/>
      <c r="MO31" s="162"/>
      <c r="MP31" s="165"/>
      <c r="MQ31" s="162"/>
      <c r="MR31" s="165"/>
      <c r="MS31" s="162"/>
      <c r="MT31" s="165"/>
      <c r="MU31" s="162"/>
      <c r="MV31" s="165"/>
      <c r="MW31" s="162"/>
      <c r="MX31" s="165"/>
      <c r="MY31" s="162"/>
      <c r="MZ31" s="165"/>
      <c r="NA31" s="162"/>
      <c r="NB31" s="165"/>
      <c r="NC31" s="162"/>
      <c r="ND31" s="165"/>
      <c r="NE31" s="162"/>
      <c r="NF31" s="165"/>
      <c r="NG31" s="162"/>
      <c r="NH31" s="165"/>
      <c r="NI31" s="162"/>
      <c r="NJ31" s="165"/>
      <c r="NK31" s="162"/>
      <c r="NL31" s="165"/>
      <c r="NM31" s="162"/>
      <c r="NN31" s="165"/>
      <c r="NO31" s="162"/>
      <c r="NP31" s="165"/>
      <c r="NQ31" s="162"/>
      <c r="NR31" s="165"/>
      <c r="NS31" s="162"/>
      <c r="NT31" s="165"/>
      <c r="NU31" s="162"/>
      <c r="NV31" s="165"/>
      <c r="NW31" s="162"/>
      <c r="NX31" s="165"/>
      <c r="NY31" s="162"/>
      <c r="NZ31" s="165"/>
      <c r="OA31" s="162"/>
      <c r="OB31" s="165"/>
      <c r="OC31" s="162"/>
      <c r="OD31" s="165"/>
      <c r="OE31" s="162"/>
      <c r="OF31" s="165"/>
      <c r="OG31" s="162"/>
      <c r="OH31" s="165"/>
      <c r="OI31" s="162"/>
      <c r="OJ31" s="165"/>
      <c r="OK31" s="162"/>
      <c r="OL31" s="165"/>
      <c r="OM31" s="162"/>
      <c r="ON31" s="165"/>
      <c r="OO31" s="162"/>
      <c r="OP31" s="165"/>
      <c r="OQ31" s="162"/>
      <c r="OR31" s="165"/>
      <c r="OS31" s="162"/>
      <c r="OT31" s="165"/>
      <c r="OU31" s="162"/>
      <c r="OV31" s="165"/>
      <c r="OW31" s="162"/>
      <c r="OX31" s="165"/>
      <c r="OY31" s="162"/>
      <c r="OZ31" s="165"/>
      <c r="PA31" s="162"/>
      <c r="PB31" s="165"/>
      <c r="PC31" s="162"/>
      <c r="PD31" s="165"/>
      <c r="PE31" s="162"/>
      <c r="PF31" s="165"/>
      <c r="PG31" s="162"/>
      <c r="PH31" s="165"/>
      <c r="PI31" s="162"/>
      <c r="PJ31" s="165"/>
      <c r="PK31" s="162"/>
      <c r="PL31" s="165"/>
      <c r="PM31" s="162"/>
      <c r="PN31" s="165"/>
      <c r="PO31" s="162"/>
      <c r="PP31" s="165"/>
      <c r="PQ31" s="162"/>
      <c r="PR31" s="165"/>
      <c r="PS31" s="162"/>
      <c r="PT31" s="165"/>
      <c r="PU31" s="162"/>
      <c r="PV31" s="165"/>
      <c r="PW31" s="162"/>
      <c r="PX31" s="165"/>
      <c r="PY31" s="162"/>
      <c r="PZ31" s="165"/>
      <c r="QA31" s="162"/>
      <c r="QB31" s="165"/>
      <c r="QC31" s="162"/>
      <c r="QD31" s="165"/>
      <c r="QE31" s="162"/>
      <c r="QF31" s="165"/>
      <c r="QG31" s="162"/>
      <c r="QH31" s="165"/>
      <c r="QI31" s="162"/>
      <c r="QJ31" s="165"/>
      <c r="QK31" s="162"/>
      <c r="QL31" s="165"/>
      <c r="QM31" s="162"/>
      <c r="QN31" s="165"/>
      <c r="QO31" s="162"/>
      <c r="QP31" s="165"/>
      <c r="QQ31" s="162"/>
      <c r="QR31" s="165"/>
      <c r="QS31" s="162"/>
      <c r="QT31" s="165"/>
      <c r="QU31" s="162"/>
      <c r="QV31" s="165"/>
      <c r="QW31" s="162"/>
      <c r="QX31" s="165"/>
      <c r="QY31" s="162"/>
      <c r="QZ31" s="165"/>
      <c r="RA31" s="162"/>
      <c r="RB31" s="165"/>
      <c r="RC31" s="162"/>
      <c r="RD31" s="165"/>
      <c r="RE31" s="162"/>
      <c r="RF31" s="165"/>
      <c r="RG31" s="162"/>
      <c r="RH31" s="165"/>
      <c r="RI31" s="162"/>
      <c r="RJ31" s="165"/>
      <c r="RK31" s="162"/>
      <c r="RL31" s="165"/>
      <c r="RM31" s="162"/>
      <c r="RN31" s="165"/>
      <c r="RO31" s="162"/>
      <c r="RP31" s="165"/>
      <c r="RQ31" s="162"/>
      <c r="RR31" s="165"/>
      <c r="RS31" s="162"/>
      <c r="RT31" s="165"/>
      <c r="RU31" s="162"/>
      <c r="RV31" s="165"/>
      <c r="RW31" s="162"/>
      <c r="RX31" s="165"/>
      <c r="RY31" s="162"/>
      <c r="RZ31" s="165"/>
      <c r="SA31" s="162"/>
      <c r="SB31" s="165"/>
      <c r="SC31" s="162"/>
      <c r="SD31" s="165"/>
      <c r="SE31" s="162"/>
      <c r="SF31" s="165"/>
      <c r="SG31" s="162"/>
      <c r="SH31" s="165"/>
      <c r="SI31" s="162"/>
      <c r="SJ31" s="165"/>
      <c r="SK31" s="162"/>
      <c r="SL31" s="165"/>
      <c r="SM31" s="162"/>
      <c r="SN31" s="165"/>
      <c r="SO31" s="162"/>
      <c r="SP31" s="165"/>
      <c r="SQ31" s="162"/>
      <c r="SR31" s="165"/>
      <c r="SS31" s="162"/>
      <c r="ST31" s="165"/>
      <c r="SU31" s="162"/>
      <c r="SV31" s="165"/>
      <c r="SW31" s="162"/>
      <c r="SX31" s="165"/>
      <c r="SY31" s="162"/>
      <c r="SZ31" s="165"/>
      <c r="TA31" s="162"/>
      <c r="TB31" s="165"/>
      <c r="TC31" s="162"/>
      <c r="TD31" s="165"/>
      <c r="TE31" s="162"/>
      <c r="TF31" s="165"/>
      <c r="TG31" s="162"/>
      <c r="TH31" s="165"/>
      <c r="TI31" s="162"/>
      <c r="TJ31" s="165"/>
      <c r="TK31" s="162"/>
      <c r="TL31" s="165"/>
      <c r="TM31" s="162"/>
      <c r="TN31" s="165"/>
      <c r="TO31" s="162"/>
      <c r="TP31" s="165"/>
      <c r="TQ31" s="162"/>
      <c r="TR31" s="165"/>
      <c r="TS31" s="162"/>
      <c r="TT31" s="165"/>
      <c r="TU31" s="162"/>
      <c r="TV31" s="165"/>
      <c r="TW31" s="162"/>
      <c r="TX31" s="165"/>
      <c r="TY31" s="162"/>
      <c r="TZ31" s="165"/>
      <c r="UA31" s="162"/>
      <c r="UB31" s="165"/>
      <c r="UC31" s="162"/>
      <c r="UD31" s="165"/>
      <c r="UE31" s="162"/>
      <c r="UF31" s="165"/>
      <c r="UG31" s="162"/>
      <c r="UH31" s="165"/>
      <c r="UI31" s="162"/>
      <c r="UJ31" s="165"/>
      <c r="UK31" s="162"/>
      <c r="UL31" s="165"/>
      <c r="UM31" s="162"/>
      <c r="UN31" s="165"/>
      <c r="UO31" s="162"/>
      <c r="UP31" s="165"/>
      <c r="UQ31" s="162"/>
      <c r="UR31" s="165"/>
      <c r="US31" s="162"/>
      <c r="UT31" s="165"/>
      <c r="UU31" s="162"/>
      <c r="UV31" s="165"/>
      <c r="UW31" s="162"/>
      <c r="UX31" s="165"/>
      <c r="UY31" s="162"/>
      <c r="UZ31" s="165"/>
      <c r="VA31" s="162"/>
      <c r="VB31" s="165"/>
      <c r="VC31" s="162"/>
      <c r="VD31" s="165"/>
      <c r="VE31" s="162"/>
      <c r="VF31" s="165"/>
      <c r="VG31" s="162"/>
      <c r="VH31" s="165"/>
      <c r="VI31" s="162"/>
      <c r="VJ31" s="165"/>
      <c r="VK31" s="162"/>
      <c r="VL31" s="165"/>
      <c r="VM31" s="162"/>
      <c r="VN31" s="165"/>
      <c r="VO31" s="162"/>
      <c r="VP31" s="165"/>
      <c r="VQ31" s="162"/>
      <c r="VR31" s="165"/>
      <c r="VS31" s="162"/>
      <c r="VT31" s="165"/>
      <c r="VU31" s="162"/>
      <c r="VV31" s="165"/>
      <c r="VW31" s="162"/>
      <c r="VX31" s="165"/>
      <c r="VY31" s="162"/>
      <c r="VZ31" s="165"/>
      <c r="WA31" s="162"/>
      <c r="WB31" s="165"/>
      <c r="WC31" s="162"/>
      <c r="WD31" s="165"/>
      <c r="WE31" s="162"/>
      <c r="WF31" s="165"/>
      <c r="WG31" s="162"/>
      <c r="WH31" s="165"/>
      <c r="WI31" s="162"/>
      <c r="WJ31" s="165"/>
      <c r="WK31" s="162"/>
      <c r="WL31" s="165"/>
      <c r="WM31" s="162"/>
      <c r="WN31" s="165"/>
      <c r="WO31" s="162"/>
      <c r="WP31" s="165"/>
      <c r="WQ31" s="162"/>
      <c r="WR31" s="165"/>
      <c r="WS31" s="162"/>
      <c r="WT31" s="165"/>
      <c r="WU31" s="162"/>
      <c r="WV31" s="165"/>
      <c r="WW31" s="162"/>
      <c r="WX31" s="165"/>
      <c r="WY31" s="162"/>
      <c r="WZ31" s="165"/>
      <c r="XA31" s="162"/>
      <c r="XB31" s="165"/>
      <c r="XC31" s="162"/>
      <c r="XD31" s="165"/>
      <c r="XE31" s="162"/>
      <c r="XF31" s="165"/>
      <c r="XG31" s="162"/>
      <c r="XH31" s="165"/>
      <c r="XI31" s="162"/>
      <c r="XJ31" s="165"/>
      <c r="XK31" s="162"/>
      <c r="XL31" s="165"/>
      <c r="XM31" s="162"/>
      <c r="XN31" s="165"/>
      <c r="XO31" s="162"/>
      <c r="XP31" s="165"/>
      <c r="XQ31" s="162"/>
      <c r="XR31" s="165"/>
      <c r="XS31" s="162"/>
      <c r="XT31" s="165"/>
      <c r="XU31" s="162"/>
      <c r="XV31" s="165"/>
      <c r="XW31" s="162"/>
      <c r="XX31" s="165"/>
      <c r="XY31" s="162"/>
      <c r="XZ31" s="165"/>
      <c r="YA31" s="162"/>
      <c r="YB31" s="165"/>
      <c r="YC31" s="162"/>
      <c r="YD31" s="165"/>
      <c r="YE31" s="162"/>
      <c r="YF31" s="165"/>
      <c r="YG31" s="162"/>
      <c r="YH31" s="165"/>
      <c r="YI31" s="162"/>
      <c r="YJ31" s="165"/>
      <c r="YK31" s="162"/>
      <c r="YL31" s="165"/>
      <c r="YM31" s="162"/>
      <c r="YN31" s="165"/>
      <c r="YO31" s="162"/>
      <c r="YP31" s="165"/>
      <c r="YQ31" s="162"/>
      <c r="YR31" s="165"/>
      <c r="YS31" s="162"/>
      <c r="YT31" s="165"/>
      <c r="YU31" s="162"/>
      <c r="YV31" s="165"/>
      <c r="YW31" s="162"/>
      <c r="YX31" s="165"/>
      <c r="YY31" s="162"/>
      <c r="YZ31" s="165"/>
      <c r="ZA31" s="162"/>
      <c r="ZB31" s="165"/>
      <c r="ZC31" s="162"/>
      <c r="ZD31" s="165"/>
      <c r="ZE31" s="162"/>
      <c r="ZF31" s="165"/>
      <c r="ZG31" s="162"/>
      <c r="ZH31" s="165"/>
      <c r="ZI31" s="162"/>
      <c r="ZJ31" s="165"/>
      <c r="ZK31" s="162"/>
      <c r="ZL31" s="165"/>
      <c r="ZM31" s="162"/>
      <c r="ZN31" s="165"/>
      <c r="ZO31" s="162"/>
      <c r="ZP31" s="165"/>
      <c r="ZQ31" s="162"/>
      <c r="ZR31" s="165"/>
      <c r="ZS31" s="162"/>
      <c r="ZT31" s="165"/>
      <c r="ZU31" s="162"/>
      <c r="ZV31" s="165"/>
      <c r="ZW31" s="162"/>
      <c r="ZX31" s="165"/>
      <c r="ZY31" s="162"/>
      <c r="ZZ31" s="165"/>
      <c r="AAA31" s="162"/>
      <c r="AAB31" s="165"/>
      <c r="AAC31" s="162"/>
      <c r="AAD31" s="165"/>
      <c r="AAE31" s="162"/>
      <c r="AAF31" s="165"/>
      <c r="AAG31" s="162"/>
      <c r="AAH31" s="165"/>
      <c r="AAI31" s="162"/>
      <c r="AAJ31" s="165"/>
      <c r="AAK31" s="162"/>
      <c r="AAL31" s="165"/>
      <c r="AAM31" s="162"/>
      <c r="AAN31" s="165"/>
      <c r="AAO31" s="162"/>
      <c r="AAP31" s="165"/>
      <c r="AAQ31" s="162"/>
      <c r="AAR31" s="165"/>
      <c r="AAS31" s="162"/>
      <c r="AAT31" s="165"/>
      <c r="AAU31" s="162"/>
      <c r="AAV31" s="165"/>
      <c r="AAW31" s="162"/>
      <c r="AAX31" s="165"/>
      <c r="AAY31" s="162"/>
      <c r="AAZ31" s="165"/>
      <c r="ABA31" s="162"/>
      <c r="ABB31" s="165"/>
      <c r="ABC31" s="162"/>
      <c r="ABD31" s="165"/>
      <c r="ABE31" s="162"/>
      <c r="ABF31" s="165"/>
      <c r="ABG31" s="162"/>
      <c r="ABH31" s="165"/>
      <c r="ABI31" s="162"/>
      <c r="ABJ31" s="165"/>
      <c r="ABK31" s="162"/>
      <c r="ABL31" s="165"/>
      <c r="ABM31" s="162"/>
      <c r="ABN31" s="165"/>
      <c r="ABO31" s="162"/>
      <c r="ABP31" s="165"/>
      <c r="ABQ31" s="162"/>
      <c r="ABR31" s="165"/>
      <c r="ABS31" s="162"/>
      <c r="ABT31" s="165"/>
      <c r="ABU31" s="162"/>
      <c r="ABV31" s="165"/>
      <c r="ABW31" s="162"/>
      <c r="ABX31" s="165"/>
      <c r="ABY31" s="162"/>
      <c r="ABZ31" s="165"/>
      <c r="ACA31" s="162"/>
      <c r="ACB31" s="165"/>
      <c r="ACC31" s="162"/>
      <c r="ACD31" s="165"/>
      <c r="ACE31" s="162"/>
      <c r="ACF31" s="165"/>
      <c r="ACG31" s="162"/>
      <c r="ACH31" s="165"/>
      <c r="ACI31" s="162"/>
      <c r="ACJ31" s="165"/>
      <c r="ACK31" s="162"/>
      <c r="ACL31" s="165"/>
      <c r="ACM31" s="162"/>
      <c r="ACN31" s="165"/>
      <c r="ACO31" s="162"/>
      <c r="ACP31" s="165"/>
      <c r="ACQ31" s="162"/>
      <c r="ACR31" s="165"/>
      <c r="ACS31" s="162"/>
      <c r="ACT31" s="165"/>
      <c r="ACU31" s="162"/>
      <c r="ACV31" s="165"/>
      <c r="ACW31" s="162"/>
      <c r="ACX31" s="165"/>
      <c r="ACY31" s="162"/>
      <c r="ACZ31" s="165"/>
      <c r="ADA31" s="162"/>
      <c r="ADB31" s="165"/>
      <c r="ADC31" s="162"/>
      <c r="ADD31" s="165"/>
      <c r="ADE31" s="162"/>
      <c r="ADF31" s="165"/>
      <c r="ADG31" s="162"/>
      <c r="ADH31" s="165"/>
      <c r="ADI31" s="162"/>
      <c r="ADJ31" s="165"/>
      <c r="ADK31" s="162"/>
      <c r="ADL31" s="165"/>
      <c r="ADM31" s="162"/>
      <c r="ADN31" s="165"/>
      <c r="ADO31" s="162"/>
      <c r="ADP31" s="165"/>
      <c r="ADQ31" s="162"/>
      <c r="ADR31" s="165"/>
      <c r="ADS31" s="162"/>
      <c r="ADT31" s="165"/>
      <c r="ADU31" s="162"/>
      <c r="ADV31" s="165"/>
      <c r="ADW31" s="162"/>
      <c r="ADX31" s="165"/>
      <c r="ADY31" s="162"/>
      <c r="ADZ31" s="165"/>
      <c r="AEA31" s="162"/>
      <c r="AEB31" s="165"/>
      <c r="AEC31" s="162"/>
      <c r="AED31" s="165"/>
      <c r="AEE31" s="162"/>
      <c r="AEF31" s="165"/>
      <c r="AEG31" s="162"/>
      <c r="AEH31" s="165"/>
      <c r="AEI31" s="162"/>
      <c r="AEJ31" s="165"/>
      <c r="AEK31" s="162"/>
      <c r="AEL31" s="165"/>
      <c r="AEM31" s="162"/>
      <c r="AEN31" s="165"/>
      <c r="AEO31" s="162"/>
      <c r="AEP31" s="165"/>
      <c r="AEQ31" s="162"/>
      <c r="AER31" s="165"/>
      <c r="AES31" s="162"/>
      <c r="AET31" s="165"/>
      <c r="AEU31" s="162"/>
      <c r="AEV31" s="165"/>
      <c r="AEW31" s="162"/>
      <c r="AEX31" s="165"/>
      <c r="AEY31" s="162"/>
      <c r="AEZ31" s="165"/>
      <c r="AFA31" s="162"/>
      <c r="AFB31" s="165"/>
      <c r="AFC31" s="162"/>
      <c r="AFD31" s="165"/>
      <c r="AFE31" s="162"/>
      <c r="AFF31" s="165"/>
      <c r="AFG31" s="162"/>
      <c r="AFH31" s="165"/>
      <c r="AFI31" s="162"/>
      <c r="AFJ31" s="165"/>
      <c r="AFK31" s="162"/>
      <c r="AFL31" s="165"/>
      <c r="AFM31" s="162"/>
      <c r="AFN31" s="165"/>
      <c r="AFO31" s="162"/>
      <c r="AFP31" s="165"/>
      <c r="AFQ31" s="162"/>
      <c r="AFR31" s="165"/>
      <c r="AFS31" s="162"/>
      <c r="AFT31" s="165"/>
      <c r="AFU31" s="162"/>
      <c r="AFV31" s="165"/>
      <c r="AFW31" s="162"/>
      <c r="AFX31" s="165"/>
      <c r="AFY31" s="162"/>
      <c r="AFZ31" s="165"/>
      <c r="AGA31" s="162"/>
      <c r="AGB31" s="165"/>
      <c r="AGC31" s="162"/>
      <c r="AGD31" s="165"/>
      <c r="AGE31" s="162"/>
      <c r="AGF31" s="165"/>
      <c r="AGG31" s="162"/>
      <c r="AGH31" s="165"/>
      <c r="AGI31" s="162"/>
      <c r="AGJ31" s="165"/>
      <c r="AGK31" s="162"/>
      <c r="AGL31" s="165"/>
      <c r="AGM31" s="162"/>
      <c r="AGN31" s="165"/>
      <c r="AGO31" s="162"/>
      <c r="AGP31" s="165"/>
      <c r="AGQ31" s="162"/>
      <c r="AGR31" s="165"/>
      <c r="AGS31" s="162"/>
      <c r="AGT31" s="165"/>
      <c r="AGU31" s="162"/>
      <c r="AGV31" s="165"/>
      <c r="AGW31" s="162"/>
      <c r="AGX31" s="165"/>
      <c r="AGY31" s="162"/>
      <c r="AGZ31" s="165"/>
      <c r="AHA31" s="162"/>
      <c r="AHB31" s="165"/>
      <c r="AHC31" s="162"/>
      <c r="AHD31" s="165"/>
      <c r="AHE31" s="162"/>
      <c r="AHF31" s="165"/>
      <c r="AHG31" s="162"/>
      <c r="AHH31" s="165"/>
      <c r="AHI31" s="162"/>
      <c r="AHJ31" s="165"/>
      <c r="AHK31" s="162"/>
      <c r="AHL31" s="165"/>
      <c r="AHM31" s="162"/>
      <c r="AHN31" s="165"/>
      <c r="AHO31" s="162"/>
      <c r="AHP31" s="165"/>
      <c r="AHQ31" s="162"/>
      <c r="AHR31" s="165"/>
      <c r="AHS31" s="162"/>
      <c r="AHT31" s="165"/>
      <c r="AHU31" s="162"/>
      <c r="AHV31" s="165"/>
      <c r="AHW31" s="162"/>
      <c r="AHX31" s="165"/>
      <c r="AHY31" s="162"/>
      <c r="AHZ31" s="165"/>
      <c r="AIA31" s="162"/>
      <c r="AIB31" s="165"/>
      <c r="AIC31" s="162"/>
      <c r="AID31" s="165"/>
      <c r="AIE31" s="162"/>
      <c r="AIF31" s="165"/>
      <c r="AIG31" s="162"/>
      <c r="AIH31" s="165"/>
      <c r="AII31" s="162"/>
      <c r="AIJ31" s="165"/>
      <c r="AIK31" s="162"/>
      <c r="AIL31" s="165"/>
      <c r="AIM31" s="162"/>
      <c r="AIN31" s="165"/>
      <c r="AIO31" s="162"/>
      <c r="AIP31" s="165"/>
      <c r="AIQ31" s="162"/>
      <c r="AIR31" s="165"/>
      <c r="AIS31" s="162"/>
      <c r="AIT31" s="165"/>
      <c r="AIU31" s="162"/>
      <c r="AIV31" s="165"/>
      <c r="AIW31" s="162"/>
      <c r="AIX31" s="165"/>
      <c r="AIY31" s="162"/>
      <c r="AIZ31" s="165"/>
      <c r="AJA31" s="162"/>
      <c r="AJB31" s="165"/>
      <c r="AJC31" s="162"/>
      <c r="AJD31" s="165"/>
      <c r="AJE31" s="162"/>
      <c r="AJF31" s="165"/>
      <c r="AJG31" s="162"/>
      <c r="AJH31" s="165"/>
      <c r="AJI31" s="162"/>
      <c r="AJJ31" s="165"/>
      <c r="AJK31" s="162"/>
      <c r="AJL31" s="165"/>
      <c r="AJM31" s="162"/>
      <c r="AJN31" s="165"/>
      <c r="AJO31" s="162"/>
      <c r="AJP31" s="165"/>
      <c r="AJQ31" s="162"/>
      <c r="AJR31" s="165"/>
      <c r="AJS31" s="162"/>
      <c r="AJT31" s="165"/>
      <c r="AJU31" s="162"/>
      <c r="AJV31" s="165"/>
      <c r="AJW31" s="162"/>
      <c r="AJX31" s="165"/>
      <c r="AJY31" s="162"/>
      <c r="AJZ31" s="165"/>
      <c r="AKA31" s="162"/>
      <c r="AKB31" s="165"/>
      <c r="AKC31" s="162"/>
      <c r="AKD31" s="165"/>
      <c r="AKE31" s="162"/>
      <c r="AKF31" s="165"/>
      <c r="AKG31" s="162"/>
      <c r="AKH31" s="165"/>
      <c r="AKI31" s="162"/>
      <c r="AKJ31" s="165"/>
      <c r="AKK31" s="162"/>
      <c r="AKL31" s="165"/>
      <c r="AKM31" s="162"/>
      <c r="AKN31" s="165"/>
      <c r="AKO31" s="162"/>
      <c r="AKP31" s="165"/>
      <c r="AKQ31" s="162"/>
      <c r="AKR31" s="165"/>
      <c r="AKS31" s="162"/>
      <c r="AKT31" s="165"/>
      <c r="AKU31" s="162"/>
      <c r="AKV31" s="165"/>
      <c r="AKW31" s="162"/>
      <c r="AKX31" s="165"/>
      <c r="AKY31" s="162"/>
      <c r="AKZ31" s="165"/>
      <c r="ALA31" s="162"/>
      <c r="ALB31" s="165"/>
      <c r="ALC31" s="162"/>
      <c r="ALD31" s="165"/>
      <c r="ALE31" s="162"/>
      <c r="ALF31" s="165"/>
      <c r="ALG31" s="162"/>
      <c r="ALH31" s="165"/>
      <c r="ALI31" s="162"/>
      <c r="ALJ31" s="165"/>
      <c r="ALK31" s="162"/>
      <c r="ALL31" s="165"/>
      <c r="ALM31" s="162"/>
      <c r="ALN31" s="165"/>
      <c r="ALO31" s="162"/>
      <c r="ALP31" s="165"/>
      <c r="ALQ31" s="162"/>
      <c r="ALR31" s="165"/>
      <c r="ALS31" s="162"/>
      <c r="ALT31" s="165"/>
      <c r="ALU31" s="162"/>
      <c r="ALV31" s="165"/>
      <c r="ALW31" s="162"/>
      <c r="ALX31" s="165"/>
      <c r="ALY31" s="162"/>
      <c r="ALZ31" s="165"/>
      <c r="AMA31" s="162"/>
      <c r="AMB31" s="165"/>
      <c r="AMC31" s="162"/>
      <c r="AMD31" s="165"/>
      <c r="AME31" s="162"/>
      <c r="AMF31" s="165"/>
      <c r="AMG31" s="162"/>
      <c r="AMH31" s="165"/>
      <c r="AMI31" s="162"/>
      <c r="AMJ31" s="165"/>
      <c r="AMK31" s="162"/>
      <c r="AML31" s="165"/>
      <c r="AMM31" s="162"/>
      <c r="AMN31" s="165"/>
      <c r="AMO31" s="162"/>
      <c r="AMP31" s="165"/>
      <c r="AMQ31" s="162"/>
      <c r="AMR31" s="165"/>
      <c r="AMS31" s="162"/>
      <c r="AMT31" s="165"/>
      <c r="AMU31" s="162"/>
      <c r="AMV31" s="165"/>
      <c r="AMW31" s="162"/>
      <c r="AMX31" s="165"/>
      <c r="AMY31" s="162"/>
      <c r="AMZ31" s="165"/>
      <c r="ANA31" s="162"/>
      <c r="ANB31" s="165"/>
      <c r="ANC31" s="162"/>
      <c r="AND31" s="165"/>
      <c r="ANE31" s="162"/>
      <c r="ANF31" s="165"/>
      <c r="ANG31" s="162"/>
      <c r="ANH31" s="165"/>
      <c r="ANI31" s="162"/>
      <c r="ANJ31" s="165"/>
      <c r="ANK31" s="162"/>
      <c r="ANL31" s="165"/>
      <c r="ANM31" s="162"/>
      <c r="ANN31" s="165"/>
      <c r="ANO31" s="162"/>
      <c r="ANP31" s="165"/>
      <c r="ANQ31" s="162"/>
      <c r="ANR31" s="165"/>
      <c r="ANS31" s="162"/>
      <c r="ANT31" s="165"/>
      <c r="ANU31" s="162"/>
      <c r="ANV31" s="165"/>
      <c r="ANW31" s="162"/>
      <c r="ANX31" s="165"/>
      <c r="ANY31" s="162"/>
      <c r="ANZ31" s="165"/>
      <c r="AOA31" s="162"/>
      <c r="AOB31" s="165"/>
      <c r="AOC31" s="162"/>
      <c r="AOD31" s="165"/>
      <c r="AOE31" s="162"/>
      <c r="AOF31" s="165"/>
      <c r="AOG31" s="162"/>
      <c r="AOH31" s="165"/>
      <c r="AOI31" s="162"/>
      <c r="AOJ31" s="165"/>
      <c r="AOK31" s="162"/>
      <c r="AOL31" s="165"/>
      <c r="AOM31" s="162"/>
      <c r="AON31" s="165"/>
      <c r="AOO31" s="162"/>
      <c r="AOP31" s="165"/>
      <c r="AOQ31" s="162"/>
      <c r="AOR31" s="165"/>
      <c r="AOS31" s="162"/>
      <c r="AOT31" s="165"/>
      <c r="AOU31" s="162"/>
      <c r="AOV31" s="165"/>
      <c r="AOW31" s="162"/>
      <c r="AOX31" s="165"/>
      <c r="AOY31" s="162"/>
      <c r="AOZ31" s="165"/>
      <c r="APA31" s="162"/>
      <c r="APB31" s="165"/>
      <c r="APC31" s="162"/>
      <c r="APD31" s="165"/>
      <c r="APE31" s="162"/>
      <c r="APF31" s="165"/>
      <c r="APG31" s="162"/>
      <c r="APH31" s="165"/>
      <c r="API31" s="162"/>
      <c r="APJ31" s="165"/>
      <c r="APK31" s="162"/>
      <c r="APL31" s="165"/>
      <c r="APM31" s="162"/>
      <c r="APN31" s="165"/>
      <c r="APO31" s="162"/>
      <c r="APP31" s="165"/>
      <c r="APQ31" s="162"/>
      <c r="APR31" s="165"/>
      <c r="APS31" s="162"/>
      <c r="APT31" s="165"/>
      <c r="APU31" s="162"/>
      <c r="APV31" s="165"/>
      <c r="APW31" s="162"/>
      <c r="APX31" s="165"/>
      <c r="APY31" s="162"/>
      <c r="APZ31" s="165"/>
      <c r="AQA31" s="162"/>
      <c r="AQB31" s="165"/>
      <c r="AQC31" s="162"/>
      <c r="AQD31" s="165"/>
      <c r="AQE31" s="162"/>
      <c r="AQF31" s="165"/>
      <c r="AQG31" s="162"/>
      <c r="AQH31" s="165"/>
      <c r="AQI31" s="162"/>
      <c r="AQJ31" s="165"/>
      <c r="AQK31" s="162"/>
      <c r="AQL31" s="165"/>
      <c r="AQM31" s="162"/>
      <c r="AQN31" s="165"/>
      <c r="AQO31" s="162"/>
      <c r="AQP31" s="165"/>
      <c r="AQQ31" s="162"/>
      <c r="AQR31" s="165"/>
      <c r="AQS31" s="162"/>
      <c r="AQT31" s="165"/>
      <c r="AQU31" s="162"/>
      <c r="AQV31" s="165"/>
      <c r="AQW31" s="162"/>
      <c r="AQX31" s="165"/>
      <c r="AQY31" s="162"/>
      <c r="AQZ31" s="165"/>
      <c r="ARA31" s="162"/>
      <c r="ARB31" s="165"/>
      <c r="ARC31" s="162"/>
      <c r="ARD31" s="165"/>
      <c r="ARE31" s="162"/>
      <c r="ARF31" s="165"/>
      <c r="ARG31" s="162"/>
      <c r="ARH31" s="165"/>
      <c r="ARI31" s="162"/>
      <c r="ARJ31" s="165"/>
      <c r="ARK31" s="162"/>
      <c r="ARL31" s="165"/>
      <c r="ARM31" s="162"/>
      <c r="ARN31" s="165"/>
      <c r="ARO31" s="162"/>
      <c r="ARP31" s="165"/>
      <c r="ARQ31" s="162"/>
      <c r="ARR31" s="165"/>
      <c r="ARS31" s="162"/>
      <c r="ART31" s="165"/>
      <c r="ARU31" s="162"/>
      <c r="ARV31" s="165"/>
      <c r="ARW31" s="162"/>
      <c r="ARX31" s="165"/>
      <c r="ARY31" s="162"/>
      <c r="ARZ31" s="165"/>
      <c r="ASA31" s="162"/>
      <c r="ASB31" s="165"/>
      <c r="ASC31" s="162"/>
      <c r="ASD31" s="165"/>
      <c r="ASE31" s="162"/>
      <c r="ASF31" s="165"/>
      <c r="ASG31" s="162"/>
      <c r="ASH31" s="165"/>
      <c r="ASI31" s="162"/>
      <c r="ASJ31" s="165"/>
      <c r="ASK31" s="162"/>
      <c r="ASL31" s="165"/>
      <c r="ASM31" s="162"/>
      <c r="ASN31" s="165"/>
      <c r="ASO31" s="162"/>
      <c r="ASP31" s="165"/>
      <c r="ASQ31" s="162"/>
      <c r="ASR31" s="165"/>
      <c r="ASS31" s="162"/>
      <c r="AST31" s="165"/>
      <c r="ASU31" s="162"/>
      <c r="ASV31" s="165"/>
      <c r="ASW31" s="162"/>
      <c r="ASX31" s="165"/>
      <c r="ASY31" s="162"/>
      <c r="ASZ31" s="165"/>
      <c r="ATA31" s="162"/>
      <c r="ATB31" s="165"/>
      <c r="ATC31" s="162"/>
      <c r="ATD31" s="165"/>
      <c r="ATE31" s="162"/>
      <c r="ATF31" s="165"/>
      <c r="ATG31" s="162"/>
      <c r="ATH31" s="165"/>
      <c r="ATI31" s="162"/>
      <c r="ATJ31" s="165"/>
      <c r="ATK31" s="162"/>
      <c r="ATL31" s="165"/>
      <c r="ATM31" s="162"/>
      <c r="ATN31" s="165"/>
      <c r="ATO31" s="162"/>
      <c r="ATP31" s="165"/>
      <c r="ATQ31" s="162"/>
      <c r="ATR31" s="165"/>
      <c r="ATS31" s="162"/>
      <c r="ATT31" s="165"/>
      <c r="ATU31" s="162"/>
      <c r="ATV31" s="165"/>
      <c r="ATW31" s="162"/>
      <c r="ATX31" s="165"/>
      <c r="ATY31" s="162"/>
      <c r="ATZ31" s="165"/>
      <c r="AUA31" s="162"/>
      <c r="AUB31" s="165"/>
      <c r="AUC31" s="162"/>
      <c r="AUD31" s="165"/>
      <c r="AUE31" s="162"/>
      <c r="AUF31" s="165"/>
      <c r="AUG31" s="162"/>
      <c r="AUH31" s="165"/>
      <c r="AUI31" s="162"/>
      <c r="AUJ31" s="165"/>
      <c r="AUK31" s="162"/>
      <c r="AUL31" s="165"/>
      <c r="AUM31" s="162"/>
      <c r="AUN31" s="165"/>
      <c r="AUO31" s="162"/>
      <c r="AUP31" s="165"/>
      <c r="AUQ31" s="162"/>
      <c r="AUR31" s="165"/>
      <c r="AUS31" s="162"/>
      <c r="AUT31" s="165"/>
      <c r="AUU31" s="162"/>
      <c r="AUV31" s="165"/>
      <c r="AUW31" s="162"/>
      <c r="AUX31" s="165"/>
      <c r="AUY31" s="162"/>
      <c r="AUZ31" s="165"/>
      <c r="AVA31" s="162"/>
      <c r="AVB31" s="165"/>
      <c r="AVC31" s="162"/>
      <c r="AVD31" s="165"/>
      <c r="AVE31" s="162"/>
      <c r="AVF31" s="165"/>
      <c r="AVG31" s="162"/>
      <c r="AVH31" s="165"/>
      <c r="AVI31" s="162"/>
      <c r="AVJ31" s="165"/>
      <c r="AVK31" s="162"/>
      <c r="AVL31" s="165"/>
      <c r="AVM31" s="162"/>
      <c r="AVN31" s="165"/>
      <c r="AVO31" s="162"/>
      <c r="AVP31" s="165"/>
      <c r="AVQ31" s="162"/>
      <c r="AVR31" s="165"/>
      <c r="AVS31" s="162"/>
      <c r="AVT31" s="165"/>
      <c r="AVU31" s="162"/>
      <c r="AVV31" s="165"/>
      <c r="AVW31" s="162"/>
      <c r="AVX31" s="165"/>
      <c r="AVY31" s="162"/>
      <c r="AVZ31" s="165"/>
      <c r="AWA31" s="162"/>
      <c r="AWB31" s="165"/>
      <c r="AWC31" s="162"/>
      <c r="AWD31" s="165"/>
      <c r="AWE31" s="162"/>
      <c r="AWF31" s="165"/>
      <c r="AWG31" s="162"/>
      <c r="AWH31" s="165"/>
      <c r="AWI31" s="162"/>
      <c r="AWJ31" s="165"/>
      <c r="AWK31" s="162"/>
      <c r="AWL31" s="165"/>
      <c r="AWM31" s="162"/>
      <c r="AWN31" s="165"/>
      <c r="AWO31" s="162"/>
      <c r="AWP31" s="165"/>
      <c r="AWQ31" s="162"/>
      <c r="AWR31" s="165"/>
      <c r="AWS31" s="162"/>
      <c r="AWT31" s="165"/>
      <c r="AWU31" s="162"/>
      <c r="AWV31" s="165"/>
      <c r="AWW31" s="162"/>
      <c r="AWX31" s="165"/>
      <c r="AWY31" s="162"/>
      <c r="AWZ31" s="165"/>
      <c r="AXA31" s="162"/>
      <c r="AXB31" s="165"/>
      <c r="AXC31" s="162"/>
      <c r="AXD31" s="165"/>
      <c r="AXE31" s="162"/>
      <c r="AXF31" s="165"/>
      <c r="AXG31" s="162"/>
      <c r="AXH31" s="165"/>
      <c r="AXI31" s="162"/>
      <c r="AXJ31" s="165"/>
      <c r="AXK31" s="162"/>
      <c r="AXL31" s="165"/>
      <c r="AXM31" s="162"/>
      <c r="AXN31" s="165"/>
      <c r="AXO31" s="162"/>
      <c r="AXP31" s="165"/>
      <c r="AXQ31" s="162"/>
      <c r="AXR31" s="165"/>
      <c r="AXS31" s="162"/>
      <c r="AXT31" s="165"/>
      <c r="AXU31" s="162"/>
      <c r="AXV31" s="165"/>
      <c r="AXW31" s="162"/>
      <c r="AXX31" s="165"/>
      <c r="AXY31" s="162"/>
      <c r="AXZ31" s="165"/>
      <c r="AYA31" s="162"/>
      <c r="AYB31" s="165"/>
      <c r="AYC31" s="162"/>
      <c r="AYD31" s="165"/>
      <c r="AYE31" s="162"/>
      <c r="AYF31" s="165"/>
      <c r="AYG31" s="162"/>
      <c r="AYH31" s="165"/>
      <c r="AYI31" s="162"/>
      <c r="AYJ31" s="165"/>
      <c r="AYK31" s="162"/>
      <c r="AYL31" s="165"/>
      <c r="AYM31" s="162"/>
      <c r="AYN31" s="165"/>
      <c r="AYO31" s="162"/>
      <c r="AYP31" s="165"/>
      <c r="AYQ31" s="162"/>
      <c r="AYR31" s="165"/>
      <c r="AYS31" s="162"/>
      <c r="AYT31" s="165"/>
      <c r="AYU31" s="162"/>
      <c r="AYV31" s="165"/>
      <c r="AYW31" s="162"/>
      <c r="AYX31" s="165"/>
      <c r="AYY31" s="162"/>
      <c r="AYZ31" s="165"/>
      <c r="AZA31" s="162"/>
      <c r="AZB31" s="165"/>
      <c r="AZC31" s="162"/>
      <c r="AZD31" s="165"/>
      <c r="AZE31" s="162"/>
      <c r="AZF31" s="165"/>
      <c r="AZG31" s="162"/>
      <c r="AZH31" s="165"/>
      <c r="AZI31" s="162"/>
      <c r="AZJ31" s="165"/>
      <c r="AZK31" s="162"/>
      <c r="AZL31" s="165"/>
      <c r="AZM31" s="162"/>
      <c r="AZN31" s="165"/>
      <c r="AZO31" s="162"/>
      <c r="AZP31" s="165"/>
      <c r="AZQ31" s="162"/>
      <c r="AZR31" s="165"/>
      <c r="AZS31" s="162"/>
      <c r="AZT31" s="165"/>
      <c r="AZU31" s="162"/>
      <c r="AZV31" s="165"/>
      <c r="AZW31" s="162"/>
      <c r="AZX31" s="165"/>
      <c r="AZY31" s="162"/>
      <c r="AZZ31" s="165"/>
      <c r="BAA31" s="162"/>
      <c r="BAB31" s="165"/>
      <c r="BAC31" s="162"/>
      <c r="BAD31" s="165"/>
      <c r="BAE31" s="162"/>
      <c r="BAF31" s="165"/>
      <c r="BAG31" s="162"/>
      <c r="BAH31" s="165"/>
      <c r="BAI31" s="162"/>
      <c r="BAJ31" s="165"/>
      <c r="BAK31" s="162"/>
      <c r="BAL31" s="165"/>
      <c r="BAM31" s="162"/>
      <c r="BAN31" s="165"/>
      <c r="BAO31" s="162"/>
      <c r="BAP31" s="165"/>
      <c r="BAQ31" s="162"/>
      <c r="BAR31" s="165"/>
      <c r="BAS31" s="162"/>
      <c r="BAT31" s="165"/>
      <c r="BAU31" s="162"/>
      <c r="BAV31" s="165"/>
      <c r="BAW31" s="162"/>
      <c r="BAX31" s="165"/>
      <c r="BAY31" s="162"/>
      <c r="BAZ31" s="165"/>
      <c r="BBA31" s="162"/>
      <c r="BBB31" s="165"/>
      <c r="BBC31" s="162"/>
      <c r="BBD31" s="165"/>
      <c r="BBE31" s="162"/>
      <c r="BBF31" s="165"/>
      <c r="BBG31" s="162"/>
      <c r="BBH31" s="165"/>
      <c r="BBI31" s="162"/>
      <c r="BBJ31" s="165"/>
      <c r="BBK31" s="162"/>
      <c r="BBL31" s="165"/>
      <c r="BBM31" s="162"/>
      <c r="BBN31" s="165"/>
      <c r="BBO31" s="162"/>
      <c r="BBP31" s="165"/>
      <c r="BBQ31" s="162"/>
      <c r="BBR31" s="165"/>
      <c r="BBS31" s="162"/>
      <c r="BBT31" s="165"/>
      <c r="BBU31" s="162"/>
      <c r="BBV31" s="165"/>
      <c r="BBW31" s="162"/>
      <c r="BBX31" s="165"/>
      <c r="BBY31" s="162"/>
      <c r="BBZ31" s="165"/>
      <c r="BCA31" s="162"/>
      <c r="BCB31" s="165"/>
      <c r="BCC31" s="162"/>
      <c r="BCD31" s="165"/>
      <c r="BCE31" s="162"/>
      <c r="BCF31" s="165"/>
      <c r="BCG31" s="162"/>
      <c r="BCH31" s="165"/>
      <c r="BCI31" s="162"/>
      <c r="BCJ31" s="165"/>
      <c r="BCK31" s="162"/>
      <c r="BCL31" s="165"/>
      <c r="BCM31" s="162"/>
      <c r="BCN31" s="165"/>
      <c r="BCO31" s="162"/>
      <c r="BCP31" s="165"/>
      <c r="BCQ31" s="162"/>
      <c r="BCR31" s="165"/>
      <c r="BCS31" s="162"/>
      <c r="BCT31" s="165"/>
      <c r="BCU31" s="162"/>
      <c r="BCV31" s="165"/>
      <c r="BCW31" s="162"/>
      <c r="BCX31" s="165"/>
      <c r="BCY31" s="162"/>
      <c r="BCZ31" s="165"/>
      <c r="BDA31" s="162"/>
      <c r="BDB31" s="165"/>
      <c r="BDC31" s="162"/>
      <c r="BDD31" s="165"/>
      <c r="BDE31" s="162"/>
      <c r="BDF31" s="165"/>
      <c r="BDG31" s="162"/>
      <c r="BDH31" s="165"/>
      <c r="BDI31" s="162"/>
      <c r="BDJ31" s="165"/>
      <c r="BDK31" s="162"/>
      <c r="BDL31" s="165"/>
      <c r="BDM31" s="162"/>
      <c r="BDN31" s="165"/>
      <c r="BDO31" s="162"/>
      <c r="BDP31" s="165"/>
      <c r="BDQ31" s="162"/>
      <c r="BDR31" s="165"/>
      <c r="BDS31" s="162"/>
      <c r="BDT31" s="165"/>
      <c r="BDU31" s="162"/>
      <c r="BDV31" s="165"/>
      <c r="BDW31" s="162"/>
      <c r="BDX31" s="165"/>
      <c r="BDY31" s="162"/>
      <c r="BDZ31" s="165"/>
      <c r="BEA31" s="162"/>
      <c r="BEB31" s="165"/>
      <c r="BEC31" s="162"/>
      <c r="BED31" s="165"/>
      <c r="BEE31" s="162"/>
      <c r="BEF31" s="165"/>
      <c r="BEG31" s="162"/>
      <c r="BEH31" s="165"/>
      <c r="BEI31" s="162"/>
      <c r="BEJ31" s="165"/>
      <c r="BEK31" s="162"/>
      <c r="BEL31" s="165"/>
      <c r="BEM31" s="162"/>
      <c r="BEN31" s="165"/>
      <c r="BEO31" s="162"/>
      <c r="BEP31" s="165"/>
      <c r="BEQ31" s="162"/>
      <c r="BER31" s="165"/>
      <c r="BES31" s="162"/>
      <c r="BET31" s="165"/>
      <c r="BEU31" s="162"/>
      <c r="BEV31" s="165"/>
      <c r="BEW31" s="162"/>
      <c r="BEX31" s="165"/>
      <c r="BEY31" s="162"/>
      <c r="BEZ31" s="165"/>
      <c r="BFA31" s="162"/>
      <c r="BFB31" s="165"/>
      <c r="BFC31" s="162"/>
      <c r="BFD31" s="165"/>
      <c r="BFE31" s="162"/>
      <c r="BFF31" s="165"/>
      <c r="BFG31" s="162"/>
      <c r="BFH31" s="165"/>
      <c r="BFI31" s="162"/>
      <c r="BFJ31" s="165"/>
      <c r="BFK31" s="162"/>
      <c r="BFL31" s="165"/>
      <c r="BFM31" s="162"/>
      <c r="BFN31" s="165"/>
      <c r="BFO31" s="162"/>
      <c r="BFP31" s="165"/>
      <c r="BFQ31" s="162"/>
      <c r="BFR31" s="165"/>
      <c r="BFS31" s="162"/>
      <c r="BFT31" s="165"/>
      <c r="BFU31" s="162"/>
      <c r="BFV31" s="165"/>
      <c r="BFW31" s="162"/>
      <c r="BFX31" s="165"/>
      <c r="BFY31" s="162"/>
      <c r="BFZ31" s="165"/>
      <c r="BGA31" s="162"/>
      <c r="BGB31" s="165"/>
      <c r="BGC31" s="162"/>
      <c r="BGD31" s="165"/>
      <c r="BGE31" s="162"/>
      <c r="BGF31" s="165"/>
      <c r="BGG31" s="162"/>
      <c r="BGH31" s="165"/>
      <c r="BGI31" s="162"/>
      <c r="BGJ31" s="165"/>
      <c r="BGK31" s="162"/>
      <c r="BGL31" s="165"/>
      <c r="BGM31" s="162"/>
      <c r="BGN31" s="165"/>
      <c r="BGO31" s="162"/>
      <c r="BGP31" s="165"/>
      <c r="BGQ31" s="162"/>
      <c r="BGR31" s="165"/>
      <c r="BGS31" s="162"/>
      <c r="BGT31" s="165"/>
      <c r="BGU31" s="162"/>
      <c r="BGV31" s="165"/>
      <c r="BGW31" s="162"/>
      <c r="BGX31" s="165"/>
      <c r="BGY31" s="162"/>
      <c r="BGZ31" s="165"/>
      <c r="BHA31" s="162"/>
      <c r="BHB31" s="165"/>
      <c r="BHC31" s="162"/>
      <c r="BHD31" s="165"/>
      <c r="BHE31" s="162"/>
      <c r="BHF31" s="165"/>
      <c r="BHG31" s="162"/>
      <c r="BHH31" s="165"/>
      <c r="BHI31" s="162"/>
      <c r="BHJ31" s="165"/>
      <c r="BHK31" s="162"/>
      <c r="BHL31" s="165"/>
      <c r="BHM31" s="162"/>
      <c r="BHN31" s="165"/>
      <c r="BHO31" s="162"/>
      <c r="BHP31" s="165"/>
      <c r="BHQ31" s="162"/>
      <c r="BHR31" s="165"/>
      <c r="BHS31" s="162"/>
      <c r="BHT31" s="165"/>
      <c r="BHU31" s="162"/>
      <c r="BHV31" s="165"/>
      <c r="BHW31" s="162"/>
      <c r="BHX31" s="165"/>
      <c r="BHY31" s="162"/>
      <c r="BHZ31" s="165"/>
      <c r="BIA31" s="162"/>
      <c r="BIB31" s="165"/>
      <c r="BIC31" s="162"/>
      <c r="BID31" s="165"/>
      <c r="BIE31" s="162"/>
      <c r="BIF31" s="165"/>
      <c r="BIG31" s="162"/>
      <c r="BIH31" s="165"/>
      <c r="BII31" s="162"/>
      <c r="BIJ31" s="165"/>
      <c r="BIK31" s="162"/>
      <c r="BIL31" s="165"/>
      <c r="BIM31" s="162"/>
      <c r="BIN31" s="165"/>
      <c r="BIO31" s="162"/>
      <c r="BIP31" s="165"/>
      <c r="BIQ31" s="162"/>
      <c r="BIR31" s="165"/>
      <c r="BIS31" s="162"/>
      <c r="BIT31" s="165"/>
      <c r="BIU31" s="162"/>
      <c r="BIV31" s="165"/>
      <c r="BIW31" s="162"/>
      <c r="BIX31" s="165"/>
      <c r="BIY31" s="162"/>
      <c r="BIZ31" s="165"/>
      <c r="BJA31" s="162"/>
      <c r="BJB31" s="165"/>
      <c r="BJC31" s="162"/>
      <c r="BJD31" s="165"/>
      <c r="BJE31" s="162"/>
      <c r="BJF31" s="165"/>
      <c r="BJG31" s="162"/>
      <c r="BJH31" s="165"/>
      <c r="BJI31" s="162"/>
      <c r="BJJ31" s="165"/>
      <c r="BJK31" s="162"/>
      <c r="BJL31" s="165"/>
      <c r="BJM31" s="162"/>
      <c r="BJN31" s="165"/>
      <c r="BJO31" s="162"/>
      <c r="BJP31" s="165"/>
      <c r="BJQ31" s="162"/>
      <c r="BJR31" s="165"/>
      <c r="BJS31" s="162"/>
      <c r="BJT31" s="165"/>
      <c r="BJU31" s="162"/>
      <c r="BJV31" s="165"/>
      <c r="BJW31" s="162"/>
      <c r="BJX31" s="165"/>
      <c r="BJY31" s="162"/>
      <c r="BJZ31" s="165"/>
      <c r="BKA31" s="162"/>
      <c r="BKB31" s="165"/>
      <c r="BKC31" s="162"/>
      <c r="BKD31" s="165"/>
      <c r="BKE31" s="162"/>
      <c r="BKF31" s="165"/>
      <c r="BKG31" s="162"/>
      <c r="BKH31" s="165"/>
      <c r="BKI31" s="162"/>
      <c r="BKJ31" s="165"/>
      <c r="BKK31" s="162"/>
      <c r="BKL31" s="165"/>
      <c r="BKM31" s="162"/>
      <c r="BKN31" s="165"/>
      <c r="BKO31" s="162"/>
      <c r="BKP31" s="165"/>
      <c r="BKQ31" s="162"/>
      <c r="BKR31" s="165"/>
      <c r="BKS31" s="162"/>
      <c r="BKT31" s="165"/>
      <c r="BKU31" s="162"/>
      <c r="BKV31" s="165"/>
      <c r="BKW31" s="162"/>
      <c r="BKX31" s="165"/>
      <c r="BKY31" s="162"/>
      <c r="BKZ31" s="165"/>
      <c r="BLA31" s="162"/>
      <c r="BLB31" s="165"/>
      <c r="BLC31" s="162"/>
      <c r="BLD31" s="165"/>
      <c r="BLE31" s="162"/>
      <c r="BLF31" s="165"/>
      <c r="BLG31" s="162"/>
      <c r="BLH31" s="165"/>
      <c r="BLI31" s="162"/>
      <c r="BLJ31" s="165"/>
      <c r="BLK31" s="162"/>
      <c r="BLL31" s="165"/>
      <c r="BLM31" s="162"/>
      <c r="BLN31" s="165"/>
      <c r="BLO31" s="162"/>
      <c r="BLP31" s="165"/>
      <c r="BLQ31" s="162"/>
      <c r="BLR31" s="165"/>
      <c r="BLS31" s="162"/>
      <c r="BLT31" s="165"/>
      <c r="BLU31" s="162"/>
      <c r="BLV31" s="165"/>
      <c r="BLW31" s="162"/>
      <c r="BLX31" s="165"/>
      <c r="BLY31" s="162"/>
      <c r="BLZ31" s="165"/>
      <c r="BMA31" s="162"/>
      <c r="BMB31" s="165"/>
      <c r="BMC31" s="162"/>
      <c r="BMD31" s="165"/>
      <c r="BME31" s="162"/>
      <c r="BMF31" s="165"/>
      <c r="BMG31" s="162"/>
      <c r="BMH31" s="165"/>
      <c r="BMI31" s="162"/>
      <c r="BMJ31" s="165"/>
      <c r="BMK31" s="162"/>
      <c r="BML31" s="165"/>
      <c r="BMM31" s="162"/>
      <c r="BMN31" s="165"/>
      <c r="BMO31" s="162"/>
      <c r="BMP31" s="165"/>
      <c r="BMQ31" s="162"/>
      <c r="BMR31" s="165"/>
      <c r="BMS31" s="162"/>
      <c r="BMT31" s="165"/>
      <c r="BMU31" s="162"/>
      <c r="BMV31" s="165"/>
      <c r="BMW31" s="162"/>
      <c r="BMX31" s="165"/>
      <c r="BMY31" s="162"/>
      <c r="BMZ31" s="165"/>
      <c r="BNA31" s="162"/>
      <c r="BNB31" s="165"/>
      <c r="BNC31" s="162"/>
      <c r="BND31" s="165"/>
      <c r="BNE31" s="162"/>
      <c r="BNF31" s="165"/>
      <c r="BNG31" s="162"/>
      <c r="BNH31" s="165"/>
      <c r="BNI31" s="162"/>
      <c r="BNJ31" s="165"/>
      <c r="BNK31" s="162"/>
      <c r="BNL31" s="165"/>
      <c r="BNM31" s="162"/>
      <c r="BNN31" s="165"/>
      <c r="BNO31" s="162"/>
      <c r="BNP31" s="165"/>
      <c r="BNQ31" s="162"/>
      <c r="BNR31" s="165"/>
      <c r="BNS31" s="162"/>
      <c r="BNT31" s="165"/>
      <c r="BNU31" s="162"/>
      <c r="BNV31" s="165"/>
      <c r="BNW31" s="162"/>
      <c r="BNX31" s="165"/>
      <c r="BNY31" s="162"/>
      <c r="BNZ31" s="165"/>
      <c r="BOA31" s="162"/>
      <c r="BOB31" s="165"/>
      <c r="BOC31" s="162"/>
      <c r="BOD31" s="165"/>
      <c r="BOE31" s="162"/>
      <c r="BOF31" s="165"/>
      <c r="BOG31" s="162"/>
      <c r="BOH31" s="165"/>
      <c r="BOI31" s="162"/>
      <c r="BOJ31" s="165"/>
      <c r="BOK31" s="162"/>
      <c r="BOL31" s="165"/>
      <c r="BOM31" s="162"/>
      <c r="BON31" s="165"/>
      <c r="BOO31" s="162"/>
      <c r="BOP31" s="165"/>
      <c r="BOQ31" s="162"/>
      <c r="BOR31" s="165"/>
      <c r="BOS31" s="162"/>
      <c r="BOT31" s="165"/>
      <c r="BOU31" s="162"/>
      <c r="BOV31" s="165"/>
      <c r="BOW31" s="162"/>
      <c r="BOX31" s="165"/>
      <c r="BOY31" s="162"/>
      <c r="BOZ31" s="165"/>
      <c r="BPA31" s="162"/>
      <c r="BPB31" s="165"/>
      <c r="BPC31" s="162"/>
      <c r="BPD31" s="165"/>
      <c r="BPE31" s="162"/>
      <c r="BPF31" s="165"/>
      <c r="BPG31" s="162"/>
      <c r="BPH31" s="165"/>
      <c r="BPI31" s="162"/>
      <c r="BPJ31" s="165"/>
      <c r="BPK31" s="162"/>
      <c r="BPL31" s="165"/>
      <c r="BPM31" s="162"/>
      <c r="BPN31" s="165"/>
      <c r="BPO31" s="162"/>
      <c r="BPP31" s="165"/>
      <c r="BPQ31" s="162"/>
      <c r="BPR31" s="165"/>
      <c r="BPS31" s="162"/>
      <c r="BPT31" s="165"/>
      <c r="BPU31" s="162"/>
      <c r="BPV31" s="165"/>
      <c r="BPW31" s="162"/>
      <c r="BPX31" s="165"/>
      <c r="BPY31" s="162"/>
      <c r="BPZ31" s="165"/>
      <c r="BQA31" s="162"/>
      <c r="BQB31" s="165"/>
      <c r="BQC31" s="162"/>
      <c r="BQD31" s="165"/>
      <c r="BQE31" s="162"/>
      <c r="BQF31" s="165"/>
      <c r="BQG31" s="162"/>
      <c r="BQH31" s="165"/>
      <c r="BQI31" s="162"/>
      <c r="BQJ31" s="165"/>
      <c r="BQK31" s="162"/>
      <c r="BQL31" s="165"/>
      <c r="BQM31" s="162"/>
      <c r="BQN31" s="165"/>
      <c r="BQO31" s="162"/>
      <c r="BQP31" s="165"/>
      <c r="BQQ31" s="162"/>
      <c r="BQR31" s="165"/>
      <c r="BQS31" s="162"/>
      <c r="BQT31" s="165"/>
      <c r="BQU31" s="162"/>
      <c r="BQV31" s="165"/>
      <c r="BQW31" s="162"/>
      <c r="BQX31" s="165"/>
      <c r="BQY31" s="162"/>
      <c r="BQZ31" s="165"/>
      <c r="BRA31" s="162"/>
      <c r="BRB31" s="165"/>
      <c r="BRC31" s="162"/>
      <c r="BRD31" s="165"/>
      <c r="BRE31" s="162"/>
      <c r="BRF31" s="165"/>
      <c r="BRG31" s="162"/>
      <c r="BRH31" s="165"/>
      <c r="BRI31" s="162"/>
      <c r="BRJ31" s="165"/>
      <c r="BRK31" s="162"/>
      <c r="BRL31" s="165"/>
      <c r="BRM31" s="162"/>
      <c r="BRN31" s="165"/>
      <c r="BRO31" s="162"/>
      <c r="BRP31" s="165"/>
      <c r="BRQ31" s="162"/>
      <c r="BRR31" s="165"/>
      <c r="BRS31" s="162"/>
      <c r="BRT31" s="165"/>
      <c r="BRU31" s="162"/>
      <c r="BRV31" s="165"/>
      <c r="BRW31" s="162"/>
      <c r="BRX31" s="165"/>
      <c r="BRY31" s="162"/>
      <c r="BRZ31" s="165"/>
      <c r="BSA31" s="162"/>
      <c r="BSB31" s="165"/>
      <c r="BSC31" s="162"/>
      <c r="BSD31" s="165"/>
      <c r="BSE31" s="162"/>
      <c r="BSF31" s="165"/>
      <c r="BSG31" s="162"/>
      <c r="BSH31" s="165"/>
      <c r="BSI31" s="162"/>
      <c r="BSJ31" s="165"/>
      <c r="BSK31" s="162"/>
      <c r="BSL31" s="165"/>
      <c r="BSM31" s="162"/>
      <c r="BSN31" s="165"/>
      <c r="BSO31" s="162"/>
      <c r="BSP31" s="165"/>
      <c r="BSQ31" s="162"/>
      <c r="BSR31" s="165"/>
      <c r="BSS31" s="162"/>
      <c r="BST31" s="165"/>
      <c r="BSU31" s="162"/>
      <c r="BSV31" s="165"/>
      <c r="BSW31" s="162"/>
      <c r="BSX31" s="165"/>
      <c r="BSY31" s="162"/>
      <c r="BSZ31" s="165"/>
      <c r="BTA31" s="162"/>
      <c r="BTB31" s="165"/>
      <c r="BTC31" s="162"/>
      <c r="BTD31" s="165"/>
      <c r="BTE31" s="162"/>
      <c r="BTF31" s="165"/>
      <c r="BTG31" s="162"/>
      <c r="BTH31" s="165"/>
      <c r="BTI31" s="162"/>
      <c r="BTJ31" s="165"/>
      <c r="BTK31" s="162"/>
      <c r="BTL31" s="165"/>
      <c r="BTM31" s="162"/>
      <c r="BTN31" s="165"/>
      <c r="BTO31" s="162"/>
      <c r="BTP31" s="165"/>
      <c r="BTQ31" s="162"/>
      <c r="BTR31" s="165"/>
      <c r="BTS31" s="162"/>
      <c r="BTT31" s="165"/>
      <c r="BTU31" s="162"/>
      <c r="BTV31" s="165"/>
      <c r="BTW31" s="162"/>
      <c r="BTX31" s="165"/>
      <c r="BTY31" s="162"/>
      <c r="BTZ31" s="165"/>
      <c r="BUA31" s="162"/>
      <c r="BUB31" s="165"/>
      <c r="BUC31" s="162"/>
      <c r="BUD31" s="165"/>
      <c r="BUE31" s="162"/>
      <c r="BUF31" s="165"/>
      <c r="BUG31" s="162"/>
      <c r="BUH31" s="165"/>
      <c r="BUI31" s="162"/>
      <c r="BUJ31" s="165"/>
      <c r="BUK31" s="162"/>
      <c r="BUL31" s="165"/>
      <c r="BUM31" s="162"/>
      <c r="BUN31" s="165"/>
      <c r="BUO31" s="162"/>
      <c r="BUP31" s="165"/>
      <c r="BUQ31" s="162"/>
      <c r="BUR31" s="165"/>
      <c r="BUS31" s="162"/>
      <c r="BUT31" s="165"/>
      <c r="BUU31" s="162"/>
      <c r="BUV31" s="165"/>
      <c r="BUW31" s="162"/>
      <c r="BUX31" s="165"/>
      <c r="BUY31" s="162"/>
      <c r="BUZ31" s="165"/>
      <c r="BVA31" s="162"/>
      <c r="BVB31" s="165"/>
      <c r="BVC31" s="162"/>
      <c r="BVD31" s="165"/>
      <c r="BVE31" s="162"/>
      <c r="BVF31" s="165"/>
      <c r="BVG31" s="162"/>
      <c r="BVH31" s="165"/>
      <c r="BVI31" s="162"/>
      <c r="BVJ31" s="165"/>
      <c r="BVK31" s="162"/>
      <c r="BVL31" s="165"/>
      <c r="BVM31" s="162"/>
      <c r="BVN31" s="165"/>
      <c r="BVO31" s="162"/>
      <c r="BVP31" s="165"/>
      <c r="BVQ31" s="162"/>
      <c r="BVR31" s="165"/>
      <c r="BVS31" s="162"/>
      <c r="BVT31" s="165"/>
      <c r="BVU31" s="162"/>
      <c r="BVV31" s="165"/>
      <c r="BVW31" s="162"/>
      <c r="BVX31" s="165"/>
      <c r="BVY31" s="162"/>
      <c r="BVZ31" s="165"/>
      <c r="BWA31" s="162"/>
      <c r="BWB31" s="165"/>
      <c r="BWC31" s="162"/>
      <c r="BWD31" s="165"/>
      <c r="BWE31" s="162"/>
      <c r="BWF31" s="165"/>
      <c r="BWG31" s="162"/>
      <c r="BWH31" s="165"/>
      <c r="BWI31" s="162"/>
      <c r="BWJ31" s="165"/>
      <c r="BWK31" s="162"/>
      <c r="BWL31" s="165"/>
      <c r="BWM31" s="162"/>
      <c r="BWN31" s="165"/>
      <c r="BWO31" s="162"/>
      <c r="BWP31" s="165"/>
      <c r="BWQ31" s="162"/>
      <c r="BWR31" s="165"/>
      <c r="BWS31" s="162"/>
      <c r="BWT31" s="165"/>
      <c r="BWU31" s="162"/>
      <c r="BWV31" s="165"/>
      <c r="BWW31" s="162"/>
      <c r="BWX31" s="165"/>
      <c r="BWY31" s="162"/>
      <c r="BWZ31" s="165"/>
      <c r="BXA31" s="162"/>
      <c r="BXB31" s="165"/>
      <c r="BXC31" s="162"/>
      <c r="BXD31" s="165"/>
      <c r="BXE31" s="162"/>
      <c r="BXF31" s="165"/>
      <c r="BXG31" s="162"/>
      <c r="BXH31" s="165"/>
      <c r="BXI31" s="162"/>
      <c r="BXJ31" s="165"/>
      <c r="BXK31" s="162"/>
      <c r="BXL31" s="165"/>
      <c r="BXM31" s="162"/>
      <c r="BXN31" s="165"/>
      <c r="BXO31" s="162"/>
      <c r="BXP31" s="165"/>
      <c r="BXQ31" s="162"/>
      <c r="BXR31" s="165"/>
      <c r="BXS31" s="162"/>
      <c r="BXT31" s="165"/>
      <c r="BXU31" s="162"/>
      <c r="BXV31" s="165"/>
      <c r="BXW31" s="162"/>
      <c r="BXX31" s="165"/>
      <c r="BXY31" s="162"/>
      <c r="BXZ31" s="165"/>
      <c r="BYA31" s="162"/>
      <c r="BYB31" s="165"/>
      <c r="BYC31" s="162"/>
      <c r="BYD31" s="165"/>
      <c r="BYE31" s="162"/>
      <c r="BYF31" s="165"/>
      <c r="BYG31" s="162"/>
      <c r="BYH31" s="165"/>
      <c r="BYI31" s="162"/>
      <c r="BYJ31" s="165"/>
      <c r="BYK31" s="162"/>
      <c r="BYL31" s="165"/>
      <c r="BYM31" s="162"/>
      <c r="BYN31" s="165"/>
      <c r="BYO31" s="162"/>
      <c r="BYP31" s="165"/>
      <c r="BYQ31" s="162"/>
      <c r="BYR31" s="165"/>
      <c r="BYS31" s="162"/>
      <c r="BYT31" s="165"/>
      <c r="BYU31" s="162"/>
      <c r="BYV31" s="165"/>
      <c r="BYW31" s="162"/>
      <c r="BYX31" s="165"/>
      <c r="BYY31" s="162"/>
      <c r="BYZ31" s="165"/>
      <c r="BZA31" s="162"/>
      <c r="BZB31" s="165"/>
      <c r="BZC31" s="162"/>
      <c r="BZD31" s="165"/>
      <c r="BZE31" s="162"/>
      <c r="BZF31" s="165"/>
      <c r="BZG31" s="162"/>
      <c r="BZH31" s="165"/>
      <c r="BZI31" s="162"/>
      <c r="BZJ31" s="165"/>
      <c r="BZK31" s="162"/>
      <c r="BZL31" s="165"/>
      <c r="BZM31" s="162"/>
      <c r="BZN31" s="165"/>
      <c r="BZO31" s="162"/>
      <c r="BZP31" s="165"/>
      <c r="BZQ31" s="162"/>
      <c r="BZR31" s="165"/>
      <c r="BZS31" s="162"/>
      <c r="BZT31" s="165"/>
      <c r="BZU31" s="162"/>
      <c r="BZV31" s="165"/>
      <c r="BZW31" s="162"/>
      <c r="BZX31" s="165"/>
      <c r="BZY31" s="162"/>
      <c r="BZZ31" s="165"/>
      <c r="CAA31" s="162"/>
      <c r="CAB31" s="165"/>
      <c r="CAC31" s="162"/>
      <c r="CAD31" s="165"/>
      <c r="CAE31" s="162"/>
      <c r="CAF31" s="165"/>
      <c r="CAG31" s="162"/>
      <c r="CAH31" s="165"/>
      <c r="CAI31" s="162"/>
      <c r="CAJ31" s="165"/>
      <c r="CAK31" s="162"/>
      <c r="CAL31" s="165"/>
      <c r="CAM31" s="162"/>
      <c r="CAN31" s="165"/>
      <c r="CAO31" s="162"/>
      <c r="CAP31" s="165"/>
      <c r="CAQ31" s="162"/>
      <c r="CAR31" s="165"/>
      <c r="CAS31" s="162"/>
      <c r="CAT31" s="165"/>
      <c r="CAU31" s="162"/>
      <c r="CAV31" s="165"/>
      <c r="CAW31" s="162"/>
      <c r="CAX31" s="165"/>
      <c r="CAY31" s="162"/>
      <c r="CAZ31" s="165"/>
      <c r="CBA31" s="162"/>
      <c r="CBB31" s="165"/>
      <c r="CBC31" s="162"/>
      <c r="CBD31" s="165"/>
      <c r="CBE31" s="162"/>
      <c r="CBF31" s="165"/>
      <c r="CBG31" s="162"/>
      <c r="CBH31" s="165"/>
      <c r="CBI31" s="162"/>
      <c r="CBJ31" s="165"/>
      <c r="CBK31" s="162"/>
      <c r="CBL31" s="165"/>
      <c r="CBM31" s="162"/>
      <c r="CBN31" s="165"/>
      <c r="CBO31" s="162"/>
      <c r="CBP31" s="165"/>
      <c r="CBQ31" s="162"/>
      <c r="CBR31" s="165"/>
      <c r="CBS31" s="162"/>
      <c r="CBT31" s="165"/>
      <c r="CBU31" s="162"/>
      <c r="CBV31" s="165"/>
      <c r="CBW31" s="162"/>
      <c r="CBX31" s="165"/>
      <c r="CBY31" s="162"/>
      <c r="CBZ31" s="165"/>
      <c r="CCA31" s="162"/>
      <c r="CCB31" s="165"/>
      <c r="CCC31" s="162"/>
      <c r="CCD31" s="165"/>
      <c r="CCE31" s="162"/>
      <c r="CCF31" s="165"/>
      <c r="CCG31" s="162"/>
      <c r="CCH31" s="165"/>
      <c r="CCI31" s="162"/>
      <c r="CCJ31" s="165"/>
      <c r="CCK31" s="162"/>
      <c r="CCL31" s="165"/>
      <c r="CCM31" s="162"/>
      <c r="CCN31" s="165"/>
      <c r="CCO31" s="162"/>
      <c r="CCP31" s="165"/>
      <c r="CCQ31" s="162"/>
      <c r="CCR31" s="165"/>
      <c r="CCS31" s="162"/>
      <c r="CCT31" s="165"/>
      <c r="CCU31" s="162"/>
      <c r="CCV31" s="165"/>
      <c r="CCW31" s="162"/>
      <c r="CCX31" s="165"/>
      <c r="CCY31" s="162"/>
      <c r="CCZ31" s="165"/>
      <c r="CDA31" s="162"/>
      <c r="CDB31" s="165"/>
      <c r="CDC31" s="162"/>
      <c r="CDD31" s="165"/>
      <c r="CDE31" s="162"/>
      <c r="CDF31" s="165"/>
      <c r="CDG31" s="162"/>
      <c r="CDH31" s="165"/>
      <c r="CDI31" s="162"/>
      <c r="CDJ31" s="165"/>
      <c r="CDK31" s="162"/>
      <c r="CDL31" s="165"/>
      <c r="CDM31" s="162"/>
      <c r="CDN31" s="165"/>
      <c r="CDO31" s="162"/>
      <c r="CDP31" s="165"/>
      <c r="CDQ31" s="162"/>
      <c r="CDR31" s="165"/>
      <c r="CDS31" s="162"/>
      <c r="CDT31" s="165"/>
      <c r="CDU31" s="162"/>
      <c r="CDV31" s="165"/>
      <c r="CDW31" s="162"/>
      <c r="CDX31" s="165"/>
      <c r="CDY31" s="162"/>
      <c r="CDZ31" s="165"/>
      <c r="CEA31" s="162"/>
      <c r="CEB31" s="165"/>
      <c r="CEC31" s="162"/>
      <c r="CED31" s="165"/>
      <c r="CEE31" s="162"/>
      <c r="CEF31" s="165"/>
      <c r="CEG31" s="162"/>
      <c r="CEH31" s="165"/>
      <c r="CEI31" s="162"/>
      <c r="CEJ31" s="165"/>
      <c r="CEK31" s="162"/>
      <c r="CEL31" s="165"/>
      <c r="CEM31" s="162"/>
      <c r="CEN31" s="165"/>
      <c r="CEO31" s="162"/>
      <c r="CEP31" s="165"/>
      <c r="CEQ31" s="162"/>
      <c r="CER31" s="165"/>
      <c r="CES31" s="162"/>
      <c r="CET31" s="165"/>
      <c r="CEU31" s="162"/>
      <c r="CEV31" s="165"/>
      <c r="CEW31" s="162"/>
      <c r="CEX31" s="165"/>
      <c r="CEY31" s="162"/>
      <c r="CEZ31" s="165"/>
      <c r="CFA31" s="162"/>
      <c r="CFB31" s="165"/>
      <c r="CFC31" s="162"/>
      <c r="CFD31" s="165"/>
      <c r="CFE31" s="162"/>
      <c r="CFF31" s="165"/>
      <c r="CFG31" s="162"/>
      <c r="CFH31" s="165"/>
      <c r="CFI31" s="162"/>
      <c r="CFJ31" s="165"/>
      <c r="CFK31" s="162"/>
      <c r="CFL31" s="165"/>
      <c r="CFM31" s="162"/>
      <c r="CFN31" s="165"/>
      <c r="CFO31" s="162"/>
      <c r="CFP31" s="165"/>
      <c r="CFQ31" s="162"/>
      <c r="CFR31" s="165"/>
      <c r="CFS31" s="162"/>
      <c r="CFT31" s="165"/>
      <c r="CFU31" s="162"/>
      <c r="CFV31" s="165"/>
      <c r="CFW31" s="162"/>
      <c r="CFX31" s="165"/>
      <c r="CFY31" s="162"/>
      <c r="CFZ31" s="165"/>
      <c r="CGA31" s="162"/>
      <c r="CGB31" s="165"/>
      <c r="CGC31" s="162"/>
      <c r="CGD31" s="165"/>
      <c r="CGE31" s="162"/>
      <c r="CGF31" s="165"/>
      <c r="CGG31" s="162"/>
      <c r="CGH31" s="165"/>
      <c r="CGI31" s="162"/>
      <c r="CGJ31" s="165"/>
      <c r="CGK31" s="162"/>
      <c r="CGL31" s="165"/>
      <c r="CGM31" s="162"/>
      <c r="CGN31" s="165"/>
      <c r="CGO31" s="162"/>
      <c r="CGP31" s="165"/>
      <c r="CGQ31" s="162"/>
      <c r="CGR31" s="165"/>
      <c r="CGS31" s="162"/>
      <c r="CGT31" s="165"/>
      <c r="CGU31" s="162"/>
      <c r="CGV31" s="165"/>
      <c r="CGW31" s="162"/>
      <c r="CGX31" s="165"/>
      <c r="CGY31" s="162"/>
      <c r="CGZ31" s="165"/>
      <c r="CHA31" s="162"/>
      <c r="CHB31" s="165"/>
      <c r="CHC31" s="162"/>
      <c r="CHD31" s="165"/>
      <c r="CHE31" s="162"/>
      <c r="CHF31" s="165"/>
      <c r="CHG31" s="162"/>
      <c r="CHH31" s="165"/>
      <c r="CHI31" s="162"/>
      <c r="CHJ31" s="165"/>
      <c r="CHK31" s="162"/>
      <c r="CHL31" s="165"/>
      <c r="CHM31" s="162"/>
      <c r="CHN31" s="165"/>
      <c r="CHO31" s="162"/>
      <c r="CHP31" s="165"/>
      <c r="CHQ31" s="162"/>
      <c r="CHR31" s="165"/>
      <c r="CHS31" s="162"/>
      <c r="CHT31" s="165"/>
      <c r="CHU31" s="162"/>
      <c r="CHV31" s="165"/>
      <c r="CHW31" s="162"/>
      <c r="CHX31" s="165"/>
      <c r="CHY31" s="162"/>
      <c r="CHZ31" s="165"/>
      <c r="CIA31" s="162"/>
      <c r="CIB31" s="165"/>
      <c r="CIC31" s="162"/>
      <c r="CID31" s="165"/>
      <c r="CIE31" s="162"/>
      <c r="CIF31" s="165"/>
      <c r="CIG31" s="162"/>
      <c r="CIH31" s="165"/>
      <c r="CII31" s="162"/>
      <c r="CIJ31" s="165"/>
      <c r="CIK31" s="162"/>
      <c r="CIL31" s="165"/>
      <c r="CIM31" s="162"/>
      <c r="CIN31" s="165"/>
      <c r="CIO31" s="162"/>
      <c r="CIP31" s="165"/>
      <c r="CIQ31" s="162"/>
      <c r="CIR31" s="165"/>
      <c r="CIS31" s="162"/>
      <c r="CIT31" s="165"/>
      <c r="CIU31" s="162"/>
      <c r="CIV31" s="165"/>
      <c r="CIW31" s="162"/>
      <c r="CIX31" s="165"/>
      <c r="CIY31" s="162"/>
      <c r="CIZ31" s="165"/>
      <c r="CJA31" s="162"/>
      <c r="CJB31" s="165"/>
      <c r="CJC31" s="162"/>
      <c r="CJD31" s="165"/>
      <c r="CJE31" s="162"/>
      <c r="CJF31" s="165"/>
      <c r="CJG31" s="162"/>
      <c r="CJH31" s="165"/>
      <c r="CJI31" s="162"/>
      <c r="CJJ31" s="165"/>
      <c r="CJK31" s="162"/>
      <c r="CJL31" s="165"/>
      <c r="CJM31" s="162"/>
      <c r="CJN31" s="165"/>
      <c r="CJO31" s="162"/>
      <c r="CJP31" s="165"/>
      <c r="CJQ31" s="162"/>
      <c r="CJR31" s="165"/>
      <c r="CJS31" s="162"/>
      <c r="CJT31" s="165"/>
      <c r="CJU31" s="162"/>
      <c r="CJV31" s="165"/>
      <c r="CJW31" s="162"/>
      <c r="CJX31" s="165"/>
      <c r="CJY31" s="162"/>
      <c r="CJZ31" s="165"/>
      <c r="CKA31" s="162"/>
      <c r="CKB31" s="165"/>
      <c r="CKC31" s="162"/>
      <c r="CKD31" s="165"/>
      <c r="CKE31" s="162"/>
      <c r="CKF31" s="165"/>
      <c r="CKG31" s="162"/>
      <c r="CKH31" s="165"/>
      <c r="CKI31" s="162"/>
      <c r="CKJ31" s="165"/>
      <c r="CKK31" s="162"/>
      <c r="CKL31" s="165"/>
      <c r="CKM31" s="162"/>
      <c r="CKN31" s="165"/>
      <c r="CKO31" s="162"/>
      <c r="CKP31" s="165"/>
      <c r="CKQ31" s="162"/>
      <c r="CKR31" s="165"/>
      <c r="CKS31" s="162"/>
      <c r="CKT31" s="165"/>
      <c r="CKU31" s="162"/>
      <c r="CKV31" s="165"/>
      <c r="CKW31" s="162"/>
      <c r="CKX31" s="165"/>
      <c r="CKY31" s="162"/>
      <c r="CKZ31" s="165"/>
      <c r="CLA31" s="162"/>
      <c r="CLB31" s="165"/>
      <c r="CLC31" s="162"/>
      <c r="CLD31" s="165"/>
      <c r="CLE31" s="162"/>
      <c r="CLF31" s="165"/>
      <c r="CLG31" s="162"/>
      <c r="CLH31" s="165"/>
      <c r="CLI31" s="162"/>
      <c r="CLJ31" s="165"/>
      <c r="CLK31" s="162"/>
      <c r="CLL31" s="165"/>
      <c r="CLM31" s="162"/>
      <c r="CLN31" s="165"/>
      <c r="CLO31" s="162"/>
      <c r="CLP31" s="165"/>
      <c r="CLQ31" s="162"/>
      <c r="CLR31" s="165"/>
      <c r="CLS31" s="162"/>
      <c r="CLT31" s="165"/>
      <c r="CLU31" s="162"/>
      <c r="CLV31" s="165"/>
      <c r="CLW31" s="162"/>
      <c r="CLX31" s="165"/>
      <c r="CLY31" s="162"/>
      <c r="CLZ31" s="165"/>
      <c r="CMA31" s="162"/>
      <c r="CMB31" s="165"/>
      <c r="CMC31" s="162"/>
      <c r="CMD31" s="165"/>
      <c r="CME31" s="162"/>
      <c r="CMF31" s="165"/>
      <c r="CMG31" s="162"/>
      <c r="CMH31" s="165"/>
      <c r="CMI31" s="162"/>
      <c r="CMJ31" s="165"/>
      <c r="CMK31" s="162"/>
      <c r="CML31" s="165"/>
      <c r="CMM31" s="162"/>
      <c r="CMN31" s="165"/>
      <c r="CMO31" s="162"/>
      <c r="CMP31" s="165"/>
      <c r="CMQ31" s="162"/>
      <c r="CMR31" s="165"/>
      <c r="CMS31" s="162"/>
      <c r="CMT31" s="165"/>
      <c r="CMU31" s="162"/>
      <c r="CMV31" s="165"/>
      <c r="CMW31" s="162"/>
      <c r="CMX31" s="165"/>
      <c r="CMY31" s="162"/>
      <c r="CMZ31" s="165"/>
      <c r="CNA31" s="162"/>
      <c r="CNB31" s="165"/>
      <c r="CNC31" s="162"/>
      <c r="CND31" s="165"/>
      <c r="CNE31" s="162"/>
      <c r="CNF31" s="165"/>
      <c r="CNG31" s="162"/>
      <c r="CNH31" s="165"/>
      <c r="CNI31" s="162"/>
      <c r="CNJ31" s="165"/>
      <c r="CNK31" s="162"/>
      <c r="CNL31" s="165"/>
      <c r="CNM31" s="162"/>
      <c r="CNN31" s="165"/>
      <c r="CNO31" s="162"/>
      <c r="CNP31" s="165"/>
      <c r="CNQ31" s="162"/>
      <c r="CNR31" s="165"/>
      <c r="CNS31" s="162"/>
      <c r="CNT31" s="165"/>
      <c r="CNU31" s="162"/>
      <c r="CNV31" s="165"/>
      <c r="CNW31" s="162"/>
      <c r="CNX31" s="165"/>
      <c r="CNY31" s="162"/>
      <c r="CNZ31" s="165"/>
      <c r="COA31" s="162"/>
      <c r="COB31" s="165"/>
      <c r="COC31" s="162"/>
      <c r="COD31" s="165"/>
      <c r="COE31" s="162"/>
      <c r="COF31" s="165"/>
      <c r="COG31" s="162"/>
      <c r="COH31" s="165"/>
      <c r="COI31" s="162"/>
      <c r="COJ31" s="165"/>
      <c r="COK31" s="162"/>
      <c r="COL31" s="165"/>
      <c r="COM31" s="162"/>
      <c r="CON31" s="165"/>
      <c r="COO31" s="162"/>
      <c r="COP31" s="165"/>
      <c r="COQ31" s="162"/>
      <c r="COR31" s="165"/>
      <c r="COS31" s="162"/>
      <c r="COT31" s="165"/>
      <c r="COU31" s="162"/>
      <c r="COV31" s="165"/>
      <c r="COW31" s="162"/>
      <c r="COX31" s="165"/>
      <c r="COY31" s="162"/>
      <c r="COZ31" s="165"/>
      <c r="CPA31" s="162"/>
      <c r="CPB31" s="165"/>
      <c r="CPC31" s="162"/>
      <c r="CPD31" s="165"/>
      <c r="CPE31" s="162"/>
      <c r="CPF31" s="165"/>
      <c r="CPG31" s="162"/>
      <c r="CPH31" s="165"/>
      <c r="CPI31" s="162"/>
      <c r="CPJ31" s="165"/>
      <c r="CPK31" s="162"/>
      <c r="CPL31" s="165"/>
      <c r="CPM31" s="162"/>
      <c r="CPN31" s="165"/>
      <c r="CPO31" s="162"/>
      <c r="CPP31" s="165"/>
      <c r="CPQ31" s="162"/>
      <c r="CPR31" s="165"/>
      <c r="CPS31" s="162"/>
      <c r="CPT31" s="165"/>
      <c r="CPU31" s="162"/>
      <c r="CPV31" s="165"/>
      <c r="CPW31" s="162"/>
      <c r="CPX31" s="165"/>
      <c r="CPY31" s="162"/>
      <c r="CPZ31" s="165"/>
      <c r="CQA31" s="162"/>
      <c r="CQB31" s="165"/>
      <c r="CQC31" s="162"/>
      <c r="CQD31" s="165"/>
      <c r="CQE31" s="162"/>
      <c r="CQF31" s="165"/>
      <c r="CQG31" s="162"/>
      <c r="CQH31" s="165"/>
      <c r="CQI31" s="162"/>
      <c r="CQJ31" s="165"/>
      <c r="CQK31" s="162"/>
      <c r="CQL31" s="165"/>
      <c r="CQM31" s="162"/>
      <c r="CQN31" s="165"/>
      <c r="CQO31" s="162"/>
      <c r="CQP31" s="165"/>
      <c r="CQQ31" s="162"/>
      <c r="CQR31" s="165"/>
      <c r="CQS31" s="162"/>
      <c r="CQT31" s="165"/>
      <c r="CQU31" s="162"/>
      <c r="CQV31" s="165"/>
      <c r="CQW31" s="162"/>
      <c r="CQX31" s="165"/>
      <c r="CQY31" s="162"/>
      <c r="CQZ31" s="165"/>
      <c r="CRA31" s="162"/>
      <c r="CRB31" s="165"/>
      <c r="CRC31" s="162"/>
      <c r="CRD31" s="165"/>
      <c r="CRE31" s="162"/>
      <c r="CRF31" s="165"/>
      <c r="CRG31" s="162"/>
      <c r="CRH31" s="165"/>
      <c r="CRI31" s="162"/>
      <c r="CRJ31" s="165"/>
      <c r="CRK31" s="162"/>
      <c r="CRL31" s="165"/>
      <c r="CRM31" s="162"/>
      <c r="CRN31" s="165"/>
      <c r="CRO31" s="162"/>
      <c r="CRP31" s="165"/>
      <c r="CRQ31" s="162"/>
      <c r="CRR31" s="165"/>
      <c r="CRS31" s="162"/>
      <c r="CRT31" s="165"/>
      <c r="CRU31" s="162"/>
      <c r="CRV31" s="165"/>
      <c r="CRW31" s="162"/>
      <c r="CRX31" s="165"/>
      <c r="CRY31" s="162"/>
      <c r="CRZ31" s="165"/>
      <c r="CSA31" s="162"/>
      <c r="CSB31" s="165"/>
      <c r="CSC31" s="162"/>
      <c r="CSD31" s="165"/>
      <c r="CSE31" s="162"/>
      <c r="CSF31" s="165"/>
      <c r="CSG31" s="162"/>
      <c r="CSH31" s="165"/>
      <c r="CSI31" s="162"/>
      <c r="CSJ31" s="165"/>
      <c r="CSK31" s="162"/>
      <c r="CSL31" s="165"/>
      <c r="CSM31" s="162"/>
      <c r="CSN31" s="165"/>
      <c r="CSO31" s="162"/>
      <c r="CSP31" s="165"/>
      <c r="CSQ31" s="162"/>
      <c r="CSR31" s="165"/>
      <c r="CSS31" s="162"/>
      <c r="CST31" s="165"/>
      <c r="CSU31" s="162"/>
      <c r="CSV31" s="165"/>
      <c r="CSW31" s="162"/>
      <c r="CSX31" s="165"/>
      <c r="CSY31" s="162"/>
      <c r="CSZ31" s="165"/>
      <c r="CTA31" s="162"/>
      <c r="CTB31" s="165"/>
      <c r="CTC31" s="162"/>
      <c r="CTD31" s="165"/>
      <c r="CTE31" s="162"/>
      <c r="CTF31" s="165"/>
      <c r="CTG31" s="162"/>
      <c r="CTH31" s="165"/>
      <c r="CTI31" s="162"/>
      <c r="CTJ31" s="165"/>
      <c r="CTK31" s="162"/>
      <c r="CTL31" s="165"/>
      <c r="CTM31" s="162"/>
      <c r="CTN31" s="165"/>
      <c r="CTO31" s="162"/>
      <c r="CTP31" s="165"/>
      <c r="CTQ31" s="162"/>
      <c r="CTR31" s="165"/>
      <c r="CTS31" s="162"/>
      <c r="CTT31" s="165"/>
      <c r="CTU31" s="162"/>
      <c r="CTV31" s="165"/>
      <c r="CTW31" s="162"/>
      <c r="CTX31" s="165"/>
      <c r="CTY31" s="162"/>
      <c r="CTZ31" s="165"/>
      <c r="CUA31" s="162"/>
      <c r="CUB31" s="165"/>
      <c r="CUC31" s="162"/>
      <c r="CUD31" s="165"/>
      <c r="CUE31" s="162"/>
      <c r="CUF31" s="165"/>
      <c r="CUG31" s="162"/>
      <c r="CUH31" s="165"/>
      <c r="CUI31" s="162"/>
      <c r="CUJ31" s="165"/>
      <c r="CUK31" s="162"/>
      <c r="CUL31" s="165"/>
      <c r="CUM31" s="162"/>
      <c r="CUN31" s="165"/>
      <c r="CUO31" s="162"/>
      <c r="CUP31" s="165"/>
      <c r="CUQ31" s="162"/>
      <c r="CUR31" s="165"/>
      <c r="CUS31" s="162"/>
      <c r="CUT31" s="165"/>
      <c r="CUU31" s="162"/>
      <c r="CUV31" s="165"/>
      <c r="CUW31" s="162"/>
      <c r="CUX31" s="165"/>
      <c r="CUY31" s="162"/>
      <c r="CUZ31" s="165"/>
      <c r="CVA31" s="162"/>
      <c r="CVB31" s="165"/>
      <c r="CVC31" s="162"/>
      <c r="CVD31" s="165"/>
      <c r="CVE31" s="162"/>
      <c r="CVF31" s="165"/>
      <c r="CVG31" s="162"/>
      <c r="CVH31" s="165"/>
      <c r="CVI31" s="162"/>
      <c r="CVJ31" s="165"/>
      <c r="CVK31" s="162"/>
      <c r="CVL31" s="165"/>
      <c r="CVM31" s="162"/>
      <c r="CVN31" s="165"/>
      <c r="CVO31" s="162"/>
      <c r="CVP31" s="165"/>
      <c r="CVQ31" s="162"/>
      <c r="CVR31" s="165"/>
      <c r="CVS31" s="162"/>
      <c r="CVT31" s="165"/>
      <c r="CVU31" s="162"/>
      <c r="CVV31" s="165"/>
      <c r="CVW31" s="162"/>
      <c r="CVX31" s="165"/>
      <c r="CVY31" s="162"/>
      <c r="CVZ31" s="165"/>
      <c r="CWA31" s="162"/>
      <c r="CWB31" s="165"/>
      <c r="CWC31" s="162"/>
      <c r="CWD31" s="165"/>
      <c r="CWE31" s="162"/>
      <c r="CWF31" s="165"/>
      <c r="CWG31" s="162"/>
      <c r="CWH31" s="165"/>
      <c r="CWI31" s="162"/>
      <c r="CWJ31" s="165"/>
      <c r="CWK31" s="162"/>
      <c r="CWL31" s="165"/>
      <c r="CWM31" s="162"/>
      <c r="CWN31" s="165"/>
      <c r="CWO31" s="162"/>
      <c r="CWP31" s="165"/>
      <c r="CWQ31" s="162"/>
      <c r="CWR31" s="165"/>
      <c r="CWS31" s="162"/>
      <c r="CWT31" s="165"/>
      <c r="CWU31" s="162"/>
      <c r="CWV31" s="165"/>
      <c r="CWW31" s="162"/>
      <c r="CWX31" s="165"/>
      <c r="CWY31" s="162"/>
      <c r="CWZ31" s="165"/>
      <c r="CXA31" s="162"/>
      <c r="CXB31" s="165"/>
      <c r="CXC31" s="162"/>
      <c r="CXD31" s="165"/>
      <c r="CXE31" s="162"/>
      <c r="CXF31" s="165"/>
      <c r="CXG31" s="162"/>
      <c r="CXH31" s="165"/>
      <c r="CXI31" s="162"/>
      <c r="CXJ31" s="165"/>
      <c r="CXK31" s="162"/>
      <c r="CXL31" s="165"/>
      <c r="CXM31" s="162"/>
      <c r="CXN31" s="165"/>
      <c r="CXO31" s="162"/>
      <c r="CXP31" s="165"/>
      <c r="CXQ31" s="162"/>
      <c r="CXR31" s="165"/>
      <c r="CXS31" s="162"/>
      <c r="CXT31" s="165"/>
      <c r="CXU31" s="162"/>
      <c r="CXV31" s="165"/>
      <c r="CXW31" s="162"/>
      <c r="CXX31" s="165"/>
      <c r="CXY31" s="162"/>
      <c r="CXZ31" s="165"/>
      <c r="CYA31" s="162"/>
      <c r="CYB31" s="165"/>
      <c r="CYC31" s="162"/>
      <c r="CYD31" s="165"/>
      <c r="CYE31" s="162"/>
      <c r="CYF31" s="165"/>
      <c r="CYG31" s="162"/>
      <c r="CYH31" s="165"/>
      <c r="CYI31" s="162"/>
      <c r="CYJ31" s="165"/>
      <c r="CYK31" s="162"/>
      <c r="CYL31" s="165"/>
      <c r="CYM31" s="162"/>
      <c r="CYN31" s="165"/>
      <c r="CYO31" s="162"/>
      <c r="CYP31" s="165"/>
      <c r="CYQ31" s="162"/>
      <c r="CYR31" s="165"/>
      <c r="CYS31" s="162"/>
      <c r="CYT31" s="165"/>
      <c r="CYU31" s="162"/>
      <c r="CYV31" s="165"/>
      <c r="CYW31" s="162"/>
      <c r="CYX31" s="165"/>
      <c r="CYY31" s="162"/>
      <c r="CYZ31" s="165"/>
      <c r="CZA31" s="162"/>
      <c r="CZB31" s="165"/>
      <c r="CZC31" s="162"/>
      <c r="CZD31" s="165"/>
      <c r="CZE31" s="162"/>
      <c r="CZF31" s="165"/>
      <c r="CZG31" s="162"/>
      <c r="CZH31" s="165"/>
      <c r="CZI31" s="162"/>
      <c r="CZJ31" s="165"/>
      <c r="CZK31" s="162"/>
      <c r="CZL31" s="165"/>
      <c r="CZM31" s="162"/>
      <c r="CZN31" s="165"/>
      <c r="CZO31" s="162"/>
      <c r="CZP31" s="165"/>
      <c r="CZQ31" s="162"/>
      <c r="CZR31" s="165"/>
      <c r="CZS31" s="162"/>
      <c r="CZT31" s="165"/>
      <c r="CZU31" s="162"/>
      <c r="CZV31" s="165"/>
      <c r="CZW31" s="162"/>
      <c r="CZX31" s="165"/>
      <c r="CZY31" s="162"/>
      <c r="CZZ31" s="165"/>
      <c r="DAA31" s="162"/>
      <c r="DAB31" s="165"/>
      <c r="DAC31" s="162"/>
      <c r="DAD31" s="165"/>
      <c r="DAE31" s="162"/>
      <c r="DAF31" s="165"/>
      <c r="DAG31" s="162"/>
      <c r="DAH31" s="165"/>
      <c r="DAI31" s="162"/>
      <c r="DAJ31" s="165"/>
      <c r="DAK31" s="162"/>
      <c r="DAL31" s="165"/>
      <c r="DAM31" s="162"/>
      <c r="DAN31" s="165"/>
      <c r="DAO31" s="162"/>
      <c r="DAP31" s="165"/>
      <c r="DAQ31" s="162"/>
      <c r="DAR31" s="165"/>
      <c r="DAS31" s="162"/>
      <c r="DAT31" s="165"/>
      <c r="DAU31" s="162"/>
      <c r="DAV31" s="165"/>
      <c r="DAW31" s="162"/>
      <c r="DAX31" s="165"/>
      <c r="DAY31" s="162"/>
      <c r="DAZ31" s="165"/>
      <c r="DBA31" s="162"/>
      <c r="DBB31" s="165"/>
      <c r="DBC31" s="162"/>
      <c r="DBD31" s="165"/>
      <c r="DBE31" s="162"/>
      <c r="DBF31" s="165"/>
      <c r="DBG31" s="162"/>
      <c r="DBH31" s="165"/>
      <c r="DBI31" s="162"/>
      <c r="DBJ31" s="165"/>
      <c r="DBK31" s="162"/>
      <c r="DBL31" s="165"/>
      <c r="DBM31" s="162"/>
      <c r="DBN31" s="165"/>
      <c r="DBO31" s="162"/>
      <c r="DBP31" s="165"/>
      <c r="DBQ31" s="162"/>
      <c r="DBR31" s="165"/>
      <c r="DBS31" s="162"/>
      <c r="DBT31" s="165"/>
      <c r="DBU31" s="162"/>
      <c r="DBV31" s="165"/>
      <c r="DBW31" s="162"/>
      <c r="DBX31" s="165"/>
      <c r="DBY31" s="162"/>
      <c r="DBZ31" s="165"/>
      <c r="DCA31" s="162"/>
      <c r="DCB31" s="165"/>
      <c r="DCC31" s="162"/>
      <c r="DCD31" s="165"/>
      <c r="DCE31" s="162"/>
      <c r="DCF31" s="165"/>
      <c r="DCG31" s="162"/>
      <c r="DCH31" s="165"/>
      <c r="DCI31" s="162"/>
      <c r="DCJ31" s="165"/>
      <c r="DCK31" s="162"/>
      <c r="DCL31" s="165"/>
      <c r="DCM31" s="162"/>
      <c r="DCN31" s="165"/>
      <c r="DCO31" s="162"/>
      <c r="DCP31" s="165"/>
      <c r="DCQ31" s="162"/>
      <c r="DCR31" s="165"/>
      <c r="DCS31" s="162"/>
      <c r="DCT31" s="165"/>
      <c r="DCU31" s="162"/>
      <c r="DCV31" s="165"/>
      <c r="DCW31" s="162"/>
      <c r="DCX31" s="165"/>
      <c r="DCY31" s="162"/>
      <c r="DCZ31" s="165"/>
      <c r="DDA31" s="162"/>
      <c r="DDB31" s="165"/>
      <c r="DDC31" s="162"/>
      <c r="DDD31" s="165"/>
      <c r="DDE31" s="162"/>
      <c r="DDF31" s="165"/>
      <c r="DDG31" s="162"/>
      <c r="DDH31" s="165"/>
      <c r="DDI31" s="162"/>
      <c r="DDJ31" s="165"/>
      <c r="DDK31" s="162"/>
      <c r="DDL31" s="165"/>
      <c r="DDM31" s="162"/>
      <c r="DDN31" s="165"/>
      <c r="DDO31" s="162"/>
      <c r="DDP31" s="165"/>
      <c r="DDQ31" s="162"/>
      <c r="DDR31" s="165"/>
      <c r="DDS31" s="162"/>
      <c r="DDT31" s="165"/>
      <c r="DDU31" s="162"/>
      <c r="DDV31" s="165"/>
      <c r="DDW31" s="162"/>
      <c r="DDX31" s="165"/>
      <c r="DDY31" s="162"/>
      <c r="DDZ31" s="165"/>
      <c r="DEA31" s="162"/>
      <c r="DEB31" s="165"/>
      <c r="DEC31" s="162"/>
      <c r="DED31" s="165"/>
      <c r="DEE31" s="162"/>
      <c r="DEF31" s="165"/>
      <c r="DEG31" s="162"/>
      <c r="DEH31" s="165"/>
      <c r="DEI31" s="162"/>
      <c r="DEJ31" s="165"/>
      <c r="DEK31" s="162"/>
      <c r="DEL31" s="165"/>
      <c r="DEM31" s="162"/>
      <c r="DEN31" s="165"/>
      <c r="DEO31" s="162"/>
      <c r="DEP31" s="165"/>
      <c r="DEQ31" s="162"/>
      <c r="DER31" s="165"/>
      <c r="DES31" s="162"/>
      <c r="DET31" s="165"/>
      <c r="DEU31" s="162"/>
      <c r="DEV31" s="165"/>
      <c r="DEW31" s="162"/>
      <c r="DEX31" s="165"/>
      <c r="DEY31" s="162"/>
      <c r="DEZ31" s="165"/>
      <c r="DFA31" s="162"/>
      <c r="DFB31" s="165"/>
      <c r="DFC31" s="162"/>
      <c r="DFD31" s="165"/>
      <c r="DFE31" s="162"/>
      <c r="DFF31" s="165"/>
      <c r="DFG31" s="162"/>
      <c r="DFH31" s="165"/>
      <c r="DFI31" s="162"/>
      <c r="DFJ31" s="165"/>
      <c r="DFK31" s="162"/>
      <c r="DFL31" s="165"/>
      <c r="DFM31" s="162"/>
      <c r="DFN31" s="165"/>
      <c r="DFO31" s="162"/>
      <c r="DFP31" s="165"/>
      <c r="DFQ31" s="162"/>
      <c r="DFR31" s="165"/>
      <c r="DFS31" s="162"/>
      <c r="DFT31" s="165"/>
      <c r="DFU31" s="162"/>
      <c r="DFV31" s="165"/>
      <c r="DFW31" s="162"/>
      <c r="DFX31" s="165"/>
      <c r="DFY31" s="162"/>
      <c r="DFZ31" s="165"/>
      <c r="DGA31" s="162"/>
      <c r="DGB31" s="165"/>
      <c r="DGC31" s="162"/>
      <c r="DGD31" s="165"/>
      <c r="DGE31" s="162"/>
      <c r="DGF31" s="165"/>
      <c r="DGG31" s="162"/>
      <c r="DGH31" s="165"/>
      <c r="DGI31" s="162"/>
      <c r="DGJ31" s="165"/>
      <c r="DGK31" s="162"/>
      <c r="DGL31" s="165"/>
      <c r="DGM31" s="162"/>
      <c r="DGN31" s="165"/>
      <c r="DGO31" s="162"/>
      <c r="DGP31" s="165"/>
      <c r="DGQ31" s="162"/>
      <c r="DGR31" s="165"/>
      <c r="DGS31" s="162"/>
      <c r="DGT31" s="165"/>
      <c r="DGU31" s="162"/>
      <c r="DGV31" s="165"/>
      <c r="DGW31" s="162"/>
      <c r="DGX31" s="165"/>
      <c r="DGY31" s="162"/>
      <c r="DGZ31" s="165"/>
      <c r="DHA31" s="162"/>
      <c r="DHB31" s="165"/>
      <c r="DHC31" s="162"/>
      <c r="DHD31" s="165"/>
      <c r="DHE31" s="162"/>
      <c r="DHF31" s="165"/>
      <c r="DHG31" s="162"/>
      <c r="DHH31" s="165"/>
      <c r="DHI31" s="162"/>
      <c r="DHJ31" s="165"/>
      <c r="DHK31" s="162"/>
      <c r="DHL31" s="165"/>
      <c r="DHM31" s="162"/>
      <c r="DHN31" s="165"/>
      <c r="DHO31" s="162"/>
      <c r="DHP31" s="165"/>
      <c r="DHQ31" s="162"/>
      <c r="DHR31" s="165"/>
      <c r="DHS31" s="162"/>
      <c r="DHT31" s="165"/>
      <c r="DHU31" s="162"/>
      <c r="DHV31" s="165"/>
      <c r="DHW31" s="162"/>
      <c r="DHX31" s="165"/>
      <c r="DHY31" s="162"/>
      <c r="DHZ31" s="165"/>
      <c r="DIA31" s="162"/>
      <c r="DIB31" s="165"/>
      <c r="DIC31" s="162"/>
      <c r="DID31" s="165"/>
      <c r="DIE31" s="162"/>
      <c r="DIF31" s="165"/>
      <c r="DIG31" s="162"/>
      <c r="DIH31" s="165"/>
      <c r="DII31" s="162"/>
      <c r="DIJ31" s="165"/>
      <c r="DIK31" s="162"/>
      <c r="DIL31" s="165"/>
      <c r="DIM31" s="162"/>
      <c r="DIN31" s="165"/>
      <c r="DIO31" s="162"/>
      <c r="DIP31" s="165"/>
      <c r="DIQ31" s="162"/>
      <c r="DIR31" s="165"/>
      <c r="DIS31" s="162"/>
      <c r="DIT31" s="165"/>
      <c r="DIU31" s="162"/>
      <c r="DIV31" s="165"/>
      <c r="DIW31" s="162"/>
      <c r="DIX31" s="165"/>
      <c r="DIY31" s="162"/>
      <c r="DIZ31" s="165"/>
      <c r="DJA31" s="162"/>
      <c r="DJB31" s="165"/>
      <c r="DJC31" s="162"/>
      <c r="DJD31" s="165"/>
      <c r="DJE31" s="162"/>
      <c r="DJF31" s="165"/>
      <c r="DJG31" s="162"/>
      <c r="DJH31" s="165"/>
      <c r="DJI31" s="162"/>
      <c r="DJJ31" s="165"/>
      <c r="DJK31" s="162"/>
      <c r="DJL31" s="165"/>
      <c r="DJM31" s="162"/>
      <c r="DJN31" s="165"/>
      <c r="DJO31" s="162"/>
      <c r="DJP31" s="165"/>
      <c r="DJQ31" s="162"/>
      <c r="DJR31" s="165"/>
      <c r="DJS31" s="162"/>
      <c r="DJT31" s="165"/>
      <c r="DJU31" s="162"/>
      <c r="DJV31" s="165"/>
      <c r="DJW31" s="162"/>
      <c r="DJX31" s="165"/>
      <c r="DJY31" s="162"/>
      <c r="DJZ31" s="165"/>
      <c r="DKA31" s="162"/>
      <c r="DKB31" s="165"/>
      <c r="DKC31" s="162"/>
      <c r="DKD31" s="165"/>
      <c r="DKE31" s="162"/>
      <c r="DKF31" s="165"/>
      <c r="DKG31" s="162"/>
      <c r="DKH31" s="165"/>
      <c r="DKI31" s="162"/>
      <c r="DKJ31" s="165"/>
      <c r="DKK31" s="162"/>
      <c r="DKL31" s="165"/>
      <c r="DKM31" s="162"/>
      <c r="DKN31" s="165"/>
      <c r="DKO31" s="162"/>
      <c r="DKP31" s="165"/>
      <c r="DKQ31" s="162"/>
      <c r="DKR31" s="165"/>
      <c r="DKS31" s="162"/>
      <c r="DKT31" s="165"/>
      <c r="DKU31" s="162"/>
      <c r="DKV31" s="165"/>
      <c r="DKW31" s="162"/>
      <c r="DKX31" s="165"/>
      <c r="DKY31" s="162"/>
      <c r="DKZ31" s="165"/>
      <c r="DLA31" s="162"/>
      <c r="DLB31" s="165"/>
      <c r="DLC31" s="162"/>
      <c r="DLD31" s="165"/>
      <c r="DLE31" s="162"/>
      <c r="DLF31" s="165"/>
      <c r="DLG31" s="162"/>
      <c r="DLH31" s="165"/>
      <c r="DLI31" s="162"/>
      <c r="DLJ31" s="165"/>
      <c r="DLK31" s="162"/>
      <c r="DLL31" s="165"/>
      <c r="DLM31" s="162"/>
      <c r="DLN31" s="165"/>
      <c r="DLO31" s="162"/>
      <c r="DLP31" s="165"/>
      <c r="DLQ31" s="162"/>
      <c r="DLR31" s="165"/>
      <c r="DLS31" s="162"/>
      <c r="DLT31" s="165"/>
      <c r="DLU31" s="162"/>
      <c r="DLV31" s="165"/>
      <c r="DLW31" s="162"/>
      <c r="DLX31" s="165"/>
      <c r="DLY31" s="162"/>
      <c r="DLZ31" s="165"/>
      <c r="DMA31" s="162"/>
      <c r="DMB31" s="165"/>
      <c r="DMC31" s="162"/>
      <c r="DMD31" s="165"/>
      <c r="DME31" s="162"/>
      <c r="DMF31" s="165"/>
      <c r="DMG31" s="162"/>
      <c r="DMH31" s="165"/>
      <c r="DMI31" s="162"/>
      <c r="DMJ31" s="165"/>
      <c r="DMK31" s="162"/>
      <c r="DML31" s="165"/>
      <c r="DMM31" s="162"/>
      <c r="DMN31" s="165"/>
      <c r="DMO31" s="162"/>
      <c r="DMP31" s="165"/>
      <c r="DMQ31" s="162"/>
      <c r="DMR31" s="165"/>
      <c r="DMS31" s="162"/>
      <c r="DMT31" s="165"/>
      <c r="DMU31" s="162"/>
      <c r="DMV31" s="165"/>
      <c r="DMW31" s="162"/>
      <c r="DMX31" s="165"/>
      <c r="DMY31" s="162"/>
      <c r="DMZ31" s="165"/>
      <c r="DNA31" s="162"/>
      <c r="DNB31" s="165"/>
      <c r="DNC31" s="162"/>
      <c r="DND31" s="165"/>
      <c r="DNE31" s="162"/>
      <c r="DNF31" s="165"/>
      <c r="DNG31" s="162"/>
      <c r="DNH31" s="165"/>
      <c r="DNI31" s="162"/>
      <c r="DNJ31" s="165"/>
      <c r="DNK31" s="162"/>
      <c r="DNL31" s="165"/>
      <c r="DNM31" s="162"/>
      <c r="DNN31" s="165"/>
      <c r="DNO31" s="162"/>
      <c r="DNP31" s="165"/>
      <c r="DNQ31" s="162"/>
      <c r="DNR31" s="165"/>
      <c r="DNS31" s="162"/>
      <c r="DNT31" s="165"/>
      <c r="DNU31" s="162"/>
      <c r="DNV31" s="165"/>
      <c r="DNW31" s="162"/>
      <c r="DNX31" s="165"/>
      <c r="DNY31" s="162"/>
      <c r="DNZ31" s="165"/>
      <c r="DOA31" s="162"/>
      <c r="DOB31" s="165"/>
      <c r="DOC31" s="162"/>
      <c r="DOD31" s="165"/>
      <c r="DOE31" s="162"/>
      <c r="DOF31" s="165"/>
      <c r="DOG31" s="162"/>
      <c r="DOH31" s="165"/>
      <c r="DOI31" s="162"/>
      <c r="DOJ31" s="165"/>
      <c r="DOK31" s="162"/>
      <c r="DOL31" s="165"/>
      <c r="DOM31" s="162"/>
      <c r="DON31" s="165"/>
      <c r="DOO31" s="162"/>
      <c r="DOP31" s="165"/>
      <c r="DOQ31" s="162"/>
      <c r="DOR31" s="165"/>
      <c r="DOS31" s="162"/>
      <c r="DOT31" s="165"/>
      <c r="DOU31" s="162"/>
      <c r="DOV31" s="165"/>
      <c r="DOW31" s="162"/>
      <c r="DOX31" s="165"/>
      <c r="DOY31" s="162"/>
      <c r="DOZ31" s="165"/>
      <c r="DPA31" s="162"/>
      <c r="DPB31" s="165"/>
      <c r="DPC31" s="162"/>
      <c r="DPD31" s="165"/>
      <c r="DPE31" s="162"/>
      <c r="DPF31" s="165"/>
      <c r="DPG31" s="162"/>
      <c r="DPH31" s="165"/>
      <c r="DPI31" s="162"/>
      <c r="DPJ31" s="165"/>
      <c r="DPK31" s="162"/>
      <c r="DPL31" s="165"/>
      <c r="DPM31" s="162"/>
      <c r="DPN31" s="165"/>
      <c r="DPO31" s="162"/>
      <c r="DPP31" s="165"/>
      <c r="DPQ31" s="162"/>
      <c r="DPR31" s="165"/>
      <c r="DPS31" s="162"/>
      <c r="DPT31" s="165"/>
      <c r="DPU31" s="162"/>
      <c r="DPV31" s="165"/>
      <c r="DPW31" s="162"/>
      <c r="DPX31" s="165"/>
      <c r="DPY31" s="162"/>
      <c r="DPZ31" s="165"/>
      <c r="DQA31" s="162"/>
      <c r="DQB31" s="165"/>
      <c r="DQC31" s="162"/>
      <c r="DQD31" s="165"/>
      <c r="DQE31" s="162"/>
      <c r="DQF31" s="165"/>
      <c r="DQG31" s="162"/>
      <c r="DQH31" s="165"/>
      <c r="DQI31" s="162"/>
      <c r="DQJ31" s="165"/>
      <c r="DQK31" s="162"/>
      <c r="DQL31" s="165"/>
      <c r="DQM31" s="162"/>
      <c r="DQN31" s="165"/>
      <c r="DQO31" s="162"/>
      <c r="DQP31" s="165"/>
      <c r="DQQ31" s="162"/>
      <c r="DQR31" s="165"/>
      <c r="DQS31" s="162"/>
      <c r="DQT31" s="165"/>
      <c r="DQU31" s="162"/>
      <c r="DQV31" s="165"/>
      <c r="DQW31" s="162"/>
      <c r="DQX31" s="165"/>
      <c r="DQY31" s="162"/>
      <c r="DQZ31" s="165"/>
      <c r="DRA31" s="162"/>
      <c r="DRB31" s="165"/>
      <c r="DRC31" s="162"/>
      <c r="DRD31" s="165"/>
      <c r="DRE31" s="162"/>
      <c r="DRF31" s="165"/>
      <c r="DRG31" s="162"/>
      <c r="DRH31" s="165"/>
      <c r="DRI31" s="162"/>
      <c r="DRJ31" s="165"/>
      <c r="DRK31" s="162"/>
      <c r="DRL31" s="165"/>
      <c r="DRM31" s="162"/>
      <c r="DRN31" s="165"/>
      <c r="DRO31" s="162"/>
      <c r="DRP31" s="165"/>
      <c r="DRQ31" s="162"/>
      <c r="DRR31" s="165"/>
      <c r="DRS31" s="162"/>
      <c r="DRT31" s="165"/>
      <c r="DRU31" s="162"/>
      <c r="DRV31" s="165"/>
      <c r="DRW31" s="162"/>
      <c r="DRX31" s="165"/>
      <c r="DRY31" s="162"/>
      <c r="DRZ31" s="165"/>
      <c r="DSA31" s="162"/>
      <c r="DSB31" s="165"/>
      <c r="DSC31" s="162"/>
      <c r="DSD31" s="165"/>
      <c r="DSE31" s="162"/>
      <c r="DSF31" s="165"/>
      <c r="DSG31" s="162"/>
      <c r="DSH31" s="165"/>
      <c r="DSI31" s="162"/>
      <c r="DSJ31" s="165"/>
      <c r="DSK31" s="162"/>
      <c r="DSL31" s="165"/>
      <c r="DSM31" s="162"/>
      <c r="DSN31" s="165"/>
      <c r="DSO31" s="162"/>
      <c r="DSP31" s="165"/>
      <c r="DSQ31" s="162"/>
      <c r="DSR31" s="165"/>
      <c r="DSS31" s="162"/>
      <c r="DST31" s="165"/>
      <c r="DSU31" s="162"/>
      <c r="DSV31" s="165"/>
      <c r="DSW31" s="162"/>
      <c r="DSX31" s="165"/>
      <c r="DSY31" s="162"/>
      <c r="DSZ31" s="165"/>
      <c r="DTA31" s="162"/>
      <c r="DTB31" s="165"/>
      <c r="DTC31" s="162"/>
      <c r="DTD31" s="165"/>
      <c r="DTE31" s="162"/>
      <c r="DTF31" s="165"/>
      <c r="DTG31" s="162"/>
      <c r="DTH31" s="165"/>
      <c r="DTI31" s="162"/>
      <c r="DTJ31" s="165"/>
      <c r="DTK31" s="162"/>
      <c r="DTL31" s="165"/>
      <c r="DTM31" s="162"/>
      <c r="DTN31" s="165"/>
      <c r="DTO31" s="162"/>
      <c r="DTP31" s="165"/>
      <c r="DTQ31" s="162"/>
      <c r="DTR31" s="165"/>
      <c r="DTS31" s="162"/>
      <c r="DTT31" s="165"/>
      <c r="DTU31" s="162"/>
      <c r="DTV31" s="165"/>
      <c r="DTW31" s="162"/>
      <c r="DTX31" s="165"/>
      <c r="DTY31" s="162"/>
      <c r="DTZ31" s="165"/>
      <c r="DUA31" s="162"/>
      <c r="DUB31" s="165"/>
      <c r="DUC31" s="162"/>
      <c r="DUD31" s="165"/>
      <c r="DUE31" s="162"/>
      <c r="DUF31" s="165"/>
      <c r="DUG31" s="162"/>
      <c r="DUH31" s="165"/>
      <c r="DUI31" s="162"/>
      <c r="DUJ31" s="165"/>
      <c r="DUK31" s="162"/>
      <c r="DUL31" s="165"/>
      <c r="DUM31" s="162"/>
      <c r="DUN31" s="165"/>
      <c r="DUO31" s="162"/>
      <c r="DUP31" s="165"/>
      <c r="DUQ31" s="162"/>
      <c r="DUR31" s="165"/>
      <c r="DUS31" s="162"/>
      <c r="DUT31" s="165"/>
      <c r="DUU31" s="162"/>
      <c r="DUV31" s="165"/>
      <c r="DUW31" s="162"/>
      <c r="DUX31" s="165"/>
      <c r="DUY31" s="162"/>
      <c r="DUZ31" s="165"/>
      <c r="DVA31" s="162"/>
      <c r="DVB31" s="165"/>
      <c r="DVC31" s="162"/>
      <c r="DVD31" s="165"/>
      <c r="DVE31" s="162"/>
      <c r="DVF31" s="165"/>
      <c r="DVG31" s="162"/>
      <c r="DVH31" s="165"/>
      <c r="DVI31" s="162"/>
      <c r="DVJ31" s="165"/>
      <c r="DVK31" s="162"/>
      <c r="DVL31" s="165"/>
      <c r="DVM31" s="162"/>
      <c r="DVN31" s="165"/>
      <c r="DVO31" s="162"/>
      <c r="DVP31" s="165"/>
      <c r="DVQ31" s="162"/>
      <c r="DVR31" s="165"/>
      <c r="DVS31" s="162"/>
      <c r="DVT31" s="165"/>
      <c r="DVU31" s="162"/>
      <c r="DVV31" s="165"/>
      <c r="DVW31" s="162"/>
      <c r="DVX31" s="165"/>
      <c r="DVY31" s="162"/>
      <c r="DVZ31" s="165"/>
      <c r="DWA31" s="162"/>
      <c r="DWB31" s="165"/>
      <c r="DWC31" s="162"/>
      <c r="DWD31" s="165"/>
      <c r="DWE31" s="162"/>
      <c r="DWF31" s="165"/>
      <c r="DWG31" s="162"/>
      <c r="DWH31" s="165"/>
      <c r="DWI31" s="162"/>
      <c r="DWJ31" s="165"/>
      <c r="DWK31" s="162"/>
      <c r="DWL31" s="165"/>
      <c r="DWM31" s="162"/>
      <c r="DWN31" s="165"/>
      <c r="DWO31" s="162"/>
      <c r="DWP31" s="165"/>
      <c r="DWQ31" s="162"/>
      <c r="DWR31" s="165"/>
      <c r="DWS31" s="162"/>
      <c r="DWT31" s="165"/>
      <c r="DWU31" s="162"/>
      <c r="DWV31" s="165"/>
      <c r="DWW31" s="162"/>
      <c r="DWX31" s="165"/>
      <c r="DWY31" s="162"/>
      <c r="DWZ31" s="165"/>
      <c r="DXA31" s="162"/>
      <c r="DXB31" s="165"/>
      <c r="DXC31" s="162"/>
      <c r="DXD31" s="165"/>
      <c r="DXE31" s="162"/>
      <c r="DXF31" s="165"/>
      <c r="DXG31" s="162"/>
      <c r="DXH31" s="165"/>
      <c r="DXI31" s="162"/>
      <c r="DXJ31" s="165"/>
      <c r="DXK31" s="162"/>
      <c r="DXL31" s="165"/>
      <c r="DXM31" s="162"/>
      <c r="DXN31" s="165"/>
      <c r="DXO31" s="162"/>
      <c r="DXP31" s="165"/>
      <c r="DXQ31" s="162"/>
      <c r="DXR31" s="165"/>
      <c r="DXS31" s="162"/>
      <c r="DXT31" s="165"/>
      <c r="DXU31" s="162"/>
      <c r="DXV31" s="165"/>
      <c r="DXW31" s="162"/>
      <c r="DXX31" s="165"/>
      <c r="DXY31" s="162"/>
      <c r="DXZ31" s="165"/>
      <c r="DYA31" s="162"/>
      <c r="DYB31" s="165"/>
      <c r="DYC31" s="162"/>
      <c r="DYD31" s="165"/>
      <c r="DYE31" s="162"/>
      <c r="DYF31" s="165"/>
      <c r="DYG31" s="162"/>
      <c r="DYH31" s="165"/>
      <c r="DYI31" s="162"/>
      <c r="DYJ31" s="165"/>
      <c r="DYK31" s="162"/>
      <c r="DYL31" s="165"/>
      <c r="DYM31" s="162"/>
      <c r="DYN31" s="165"/>
      <c r="DYO31" s="162"/>
      <c r="DYP31" s="165"/>
      <c r="DYQ31" s="162"/>
      <c r="DYR31" s="165"/>
      <c r="DYS31" s="162"/>
      <c r="DYT31" s="165"/>
      <c r="DYU31" s="162"/>
      <c r="DYV31" s="165"/>
      <c r="DYW31" s="162"/>
      <c r="DYX31" s="165"/>
      <c r="DYY31" s="162"/>
      <c r="DYZ31" s="165"/>
      <c r="DZA31" s="162"/>
      <c r="DZB31" s="165"/>
      <c r="DZC31" s="162"/>
      <c r="DZD31" s="165"/>
      <c r="DZE31" s="162"/>
      <c r="DZF31" s="165"/>
      <c r="DZG31" s="162"/>
      <c r="DZH31" s="165"/>
      <c r="DZI31" s="162"/>
      <c r="DZJ31" s="165"/>
      <c r="DZK31" s="162"/>
      <c r="DZL31" s="165"/>
      <c r="DZM31" s="162"/>
      <c r="DZN31" s="165"/>
      <c r="DZO31" s="162"/>
      <c r="DZP31" s="165"/>
      <c r="DZQ31" s="162"/>
      <c r="DZR31" s="165"/>
      <c r="DZS31" s="162"/>
      <c r="DZT31" s="165"/>
      <c r="DZU31" s="162"/>
      <c r="DZV31" s="165"/>
      <c r="DZW31" s="162"/>
      <c r="DZX31" s="165"/>
      <c r="DZY31" s="162"/>
      <c r="DZZ31" s="165"/>
      <c r="EAA31" s="162"/>
      <c r="EAB31" s="165"/>
      <c r="EAC31" s="162"/>
      <c r="EAD31" s="165"/>
      <c r="EAE31" s="162"/>
      <c r="EAF31" s="165"/>
      <c r="EAG31" s="162"/>
      <c r="EAH31" s="165"/>
      <c r="EAI31" s="162"/>
      <c r="EAJ31" s="165"/>
      <c r="EAK31" s="162"/>
      <c r="EAL31" s="165"/>
      <c r="EAM31" s="162"/>
      <c r="EAN31" s="165"/>
      <c r="EAO31" s="162"/>
      <c r="EAP31" s="165"/>
      <c r="EAQ31" s="162"/>
      <c r="EAR31" s="165"/>
      <c r="EAS31" s="162"/>
      <c r="EAT31" s="165"/>
      <c r="EAU31" s="162"/>
      <c r="EAV31" s="165"/>
      <c r="EAW31" s="162"/>
      <c r="EAX31" s="165"/>
      <c r="EAY31" s="162"/>
      <c r="EAZ31" s="165"/>
      <c r="EBA31" s="162"/>
      <c r="EBB31" s="165"/>
      <c r="EBC31" s="162"/>
      <c r="EBD31" s="165"/>
      <c r="EBE31" s="162"/>
      <c r="EBF31" s="165"/>
      <c r="EBG31" s="162"/>
      <c r="EBH31" s="165"/>
      <c r="EBI31" s="162"/>
      <c r="EBJ31" s="165"/>
      <c r="EBK31" s="162"/>
      <c r="EBL31" s="165"/>
      <c r="EBM31" s="162"/>
      <c r="EBN31" s="165"/>
      <c r="EBO31" s="162"/>
      <c r="EBP31" s="165"/>
      <c r="EBQ31" s="162"/>
      <c r="EBR31" s="165"/>
      <c r="EBS31" s="162"/>
      <c r="EBT31" s="165"/>
      <c r="EBU31" s="162"/>
      <c r="EBV31" s="165"/>
      <c r="EBW31" s="162"/>
      <c r="EBX31" s="165"/>
      <c r="EBY31" s="162"/>
      <c r="EBZ31" s="165"/>
      <c r="ECA31" s="162"/>
      <c r="ECB31" s="165"/>
      <c r="ECC31" s="162"/>
      <c r="ECD31" s="165"/>
      <c r="ECE31" s="162"/>
      <c r="ECF31" s="165"/>
      <c r="ECG31" s="162"/>
      <c r="ECH31" s="165"/>
      <c r="ECI31" s="162"/>
      <c r="ECJ31" s="165"/>
      <c r="ECK31" s="162"/>
      <c r="ECL31" s="165"/>
      <c r="ECM31" s="162"/>
      <c r="ECN31" s="165"/>
      <c r="ECO31" s="162"/>
      <c r="ECP31" s="165"/>
      <c r="ECQ31" s="162"/>
      <c r="ECR31" s="165"/>
      <c r="ECS31" s="162"/>
      <c r="ECT31" s="165"/>
      <c r="ECU31" s="162"/>
      <c r="ECV31" s="165"/>
      <c r="ECW31" s="162"/>
      <c r="ECX31" s="165"/>
      <c r="ECY31" s="162"/>
      <c r="ECZ31" s="165"/>
      <c r="EDA31" s="162"/>
      <c r="EDB31" s="165"/>
      <c r="EDC31" s="162"/>
      <c r="EDD31" s="165"/>
      <c r="EDE31" s="162"/>
      <c r="EDF31" s="165"/>
      <c r="EDG31" s="162"/>
      <c r="EDH31" s="165"/>
      <c r="EDI31" s="162"/>
      <c r="EDJ31" s="165"/>
      <c r="EDK31" s="162"/>
      <c r="EDL31" s="165"/>
      <c r="EDM31" s="162"/>
      <c r="EDN31" s="165"/>
      <c r="EDO31" s="162"/>
      <c r="EDP31" s="165"/>
      <c r="EDQ31" s="162"/>
      <c r="EDR31" s="165"/>
      <c r="EDS31" s="162"/>
      <c r="EDT31" s="165"/>
      <c r="EDU31" s="162"/>
      <c r="EDV31" s="165"/>
      <c r="EDW31" s="162"/>
      <c r="EDX31" s="165"/>
      <c r="EDY31" s="162"/>
      <c r="EDZ31" s="165"/>
      <c r="EEA31" s="162"/>
      <c r="EEB31" s="165"/>
      <c r="EEC31" s="162"/>
      <c r="EED31" s="165"/>
      <c r="EEE31" s="162"/>
      <c r="EEF31" s="165"/>
      <c r="EEG31" s="162"/>
      <c r="EEH31" s="165"/>
      <c r="EEI31" s="162"/>
      <c r="EEJ31" s="165"/>
      <c r="EEK31" s="162"/>
      <c r="EEL31" s="165"/>
      <c r="EEM31" s="162"/>
      <c r="EEN31" s="165"/>
      <c r="EEO31" s="162"/>
      <c r="EEP31" s="165"/>
      <c r="EEQ31" s="162"/>
      <c r="EER31" s="165"/>
      <c r="EES31" s="162"/>
      <c r="EET31" s="165"/>
      <c r="EEU31" s="162"/>
      <c r="EEV31" s="165"/>
      <c r="EEW31" s="162"/>
      <c r="EEX31" s="165"/>
      <c r="EEY31" s="162"/>
      <c r="EEZ31" s="165"/>
      <c r="EFA31" s="162"/>
      <c r="EFB31" s="165"/>
      <c r="EFC31" s="162"/>
      <c r="EFD31" s="165"/>
      <c r="EFE31" s="162"/>
      <c r="EFF31" s="165"/>
      <c r="EFG31" s="162"/>
      <c r="EFH31" s="165"/>
      <c r="EFI31" s="162"/>
      <c r="EFJ31" s="165"/>
      <c r="EFK31" s="162"/>
      <c r="EFL31" s="165"/>
      <c r="EFM31" s="162"/>
      <c r="EFN31" s="165"/>
      <c r="EFO31" s="162"/>
      <c r="EFP31" s="165"/>
      <c r="EFQ31" s="162"/>
      <c r="EFR31" s="165"/>
      <c r="EFS31" s="162"/>
      <c r="EFT31" s="165"/>
      <c r="EFU31" s="162"/>
      <c r="EFV31" s="165"/>
      <c r="EFW31" s="162"/>
      <c r="EFX31" s="165"/>
      <c r="EFY31" s="162"/>
      <c r="EFZ31" s="165"/>
      <c r="EGA31" s="162"/>
      <c r="EGB31" s="165"/>
      <c r="EGC31" s="162"/>
      <c r="EGD31" s="165"/>
      <c r="EGE31" s="162"/>
      <c r="EGF31" s="165"/>
      <c r="EGG31" s="162"/>
      <c r="EGH31" s="165"/>
      <c r="EGI31" s="162"/>
      <c r="EGJ31" s="165"/>
      <c r="EGK31" s="162"/>
      <c r="EGL31" s="165"/>
      <c r="EGM31" s="162"/>
      <c r="EGN31" s="165"/>
      <c r="EGO31" s="162"/>
      <c r="EGP31" s="165"/>
      <c r="EGQ31" s="162"/>
      <c r="EGR31" s="165"/>
      <c r="EGS31" s="162"/>
      <c r="EGT31" s="165"/>
      <c r="EGU31" s="162"/>
      <c r="EGV31" s="165"/>
      <c r="EGW31" s="162"/>
      <c r="EGX31" s="165"/>
      <c r="EGY31" s="162"/>
      <c r="EGZ31" s="165"/>
      <c r="EHA31" s="162"/>
      <c r="EHB31" s="165"/>
      <c r="EHC31" s="162"/>
      <c r="EHD31" s="165"/>
      <c r="EHE31" s="162"/>
      <c r="EHF31" s="165"/>
      <c r="EHG31" s="162"/>
      <c r="EHH31" s="165"/>
      <c r="EHI31" s="162"/>
      <c r="EHJ31" s="165"/>
      <c r="EHK31" s="162"/>
      <c r="EHL31" s="165"/>
      <c r="EHM31" s="162"/>
      <c r="EHN31" s="165"/>
      <c r="EHO31" s="162"/>
      <c r="EHP31" s="165"/>
      <c r="EHQ31" s="162"/>
      <c r="EHR31" s="165"/>
      <c r="EHS31" s="162"/>
      <c r="EHT31" s="165"/>
      <c r="EHU31" s="162"/>
      <c r="EHV31" s="165"/>
      <c r="EHW31" s="162"/>
      <c r="EHX31" s="165"/>
      <c r="EHY31" s="162"/>
      <c r="EHZ31" s="165"/>
      <c r="EIA31" s="162"/>
      <c r="EIB31" s="165"/>
      <c r="EIC31" s="162"/>
      <c r="EID31" s="165"/>
      <c r="EIE31" s="162"/>
      <c r="EIF31" s="165"/>
      <c r="EIG31" s="162"/>
      <c r="EIH31" s="165"/>
      <c r="EII31" s="162"/>
      <c r="EIJ31" s="165"/>
      <c r="EIK31" s="162"/>
      <c r="EIL31" s="165"/>
      <c r="EIM31" s="162"/>
      <c r="EIN31" s="165"/>
      <c r="EIO31" s="162"/>
      <c r="EIP31" s="165"/>
      <c r="EIQ31" s="162"/>
      <c r="EIR31" s="165"/>
      <c r="EIS31" s="162"/>
      <c r="EIT31" s="165"/>
      <c r="EIU31" s="162"/>
      <c r="EIV31" s="165"/>
      <c r="EIW31" s="162"/>
      <c r="EIX31" s="165"/>
      <c r="EIY31" s="162"/>
      <c r="EIZ31" s="165"/>
      <c r="EJA31" s="162"/>
      <c r="EJB31" s="165"/>
      <c r="EJC31" s="162"/>
      <c r="EJD31" s="165"/>
      <c r="EJE31" s="162"/>
      <c r="EJF31" s="165"/>
      <c r="EJG31" s="162"/>
      <c r="EJH31" s="165"/>
      <c r="EJI31" s="162"/>
      <c r="EJJ31" s="165"/>
      <c r="EJK31" s="162"/>
      <c r="EJL31" s="165"/>
      <c r="EJM31" s="162"/>
      <c r="EJN31" s="165"/>
      <c r="EJO31" s="162"/>
      <c r="EJP31" s="165"/>
      <c r="EJQ31" s="162"/>
      <c r="EJR31" s="165"/>
      <c r="EJS31" s="162"/>
      <c r="EJT31" s="165"/>
      <c r="EJU31" s="162"/>
      <c r="EJV31" s="165"/>
      <c r="EJW31" s="162"/>
      <c r="EJX31" s="165"/>
      <c r="EJY31" s="162"/>
      <c r="EJZ31" s="165"/>
      <c r="EKA31" s="162"/>
      <c r="EKB31" s="165"/>
      <c r="EKC31" s="162"/>
      <c r="EKD31" s="165"/>
      <c r="EKE31" s="162"/>
      <c r="EKF31" s="165"/>
      <c r="EKG31" s="162"/>
      <c r="EKH31" s="165"/>
      <c r="EKI31" s="162"/>
      <c r="EKJ31" s="165"/>
      <c r="EKK31" s="162"/>
      <c r="EKL31" s="165"/>
      <c r="EKM31" s="162"/>
      <c r="EKN31" s="165"/>
      <c r="EKO31" s="162"/>
      <c r="EKP31" s="165"/>
      <c r="EKQ31" s="162"/>
      <c r="EKR31" s="165"/>
      <c r="EKS31" s="162"/>
      <c r="EKT31" s="165"/>
      <c r="EKU31" s="162"/>
      <c r="EKV31" s="165"/>
      <c r="EKW31" s="162"/>
      <c r="EKX31" s="165"/>
      <c r="EKY31" s="162"/>
      <c r="EKZ31" s="165"/>
      <c r="ELA31" s="162"/>
      <c r="ELB31" s="165"/>
      <c r="ELC31" s="162"/>
      <c r="ELD31" s="165"/>
      <c r="ELE31" s="162"/>
      <c r="ELF31" s="165"/>
      <c r="ELG31" s="162"/>
      <c r="ELH31" s="165"/>
      <c r="ELI31" s="162"/>
      <c r="ELJ31" s="165"/>
      <c r="ELK31" s="162"/>
      <c r="ELL31" s="165"/>
      <c r="ELM31" s="162"/>
      <c r="ELN31" s="165"/>
      <c r="ELO31" s="162"/>
      <c r="ELP31" s="165"/>
      <c r="ELQ31" s="162"/>
      <c r="ELR31" s="165"/>
      <c r="ELS31" s="162"/>
      <c r="ELT31" s="165"/>
      <c r="ELU31" s="162"/>
      <c r="ELV31" s="165"/>
      <c r="ELW31" s="162"/>
      <c r="ELX31" s="165"/>
      <c r="ELY31" s="162"/>
      <c r="ELZ31" s="165"/>
      <c r="EMA31" s="162"/>
      <c r="EMB31" s="165"/>
      <c r="EMC31" s="162"/>
      <c r="EMD31" s="165"/>
      <c r="EME31" s="162"/>
      <c r="EMF31" s="165"/>
      <c r="EMG31" s="162"/>
      <c r="EMH31" s="165"/>
      <c r="EMI31" s="162"/>
      <c r="EMJ31" s="165"/>
      <c r="EMK31" s="162"/>
      <c r="EML31" s="165"/>
      <c r="EMM31" s="162"/>
      <c r="EMN31" s="165"/>
      <c r="EMO31" s="162"/>
      <c r="EMP31" s="165"/>
      <c r="EMQ31" s="162"/>
      <c r="EMR31" s="165"/>
      <c r="EMS31" s="162"/>
      <c r="EMT31" s="165"/>
      <c r="EMU31" s="162"/>
      <c r="EMV31" s="165"/>
      <c r="EMW31" s="162"/>
      <c r="EMX31" s="165"/>
      <c r="EMY31" s="162"/>
      <c r="EMZ31" s="165"/>
      <c r="ENA31" s="162"/>
      <c r="ENB31" s="165"/>
      <c r="ENC31" s="162"/>
      <c r="END31" s="165"/>
      <c r="ENE31" s="162"/>
      <c r="ENF31" s="165"/>
      <c r="ENG31" s="162"/>
      <c r="ENH31" s="165"/>
      <c r="ENI31" s="162"/>
      <c r="ENJ31" s="165"/>
      <c r="ENK31" s="162"/>
      <c r="ENL31" s="165"/>
      <c r="ENM31" s="162"/>
      <c r="ENN31" s="165"/>
      <c r="ENO31" s="162"/>
      <c r="ENP31" s="165"/>
      <c r="ENQ31" s="162"/>
      <c r="ENR31" s="165"/>
      <c r="ENS31" s="162"/>
      <c r="ENT31" s="165"/>
      <c r="ENU31" s="162"/>
      <c r="ENV31" s="165"/>
      <c r="ENW31" s="162"/>
      <c r="ENX31" s="165"/>
      <c r="ENY31" s="162"/>
      <c r="ENZ31" s="165"/>
      <c r="EOA31" s="162"/>
      <c r="EOB31" s="165"/>
      <c r="EOC31" s="162"/>
      <c r="EOD31" s="165"/>
      <c r="EOE31" s="162"/>
      <c r="EOF31" s="165"/>
      <c r="EOG31" s="162"/>
      <c r="EOH31" s="165"/>
      <c r="EOI31" s="162"/>
      <c r="EOJ31" s="165"/>
      <c r="EOK31" s="162"/>
      <c r="EOL31" s="165"/>
      <c r="EOM31" s="162"/>
      <c r="EON31" s="165"/>
      <c r="EOO31" s="162"/>
      <c r="EOP31" s="165"/>
      <c r="EOQ31" s="162"/>
      <c r="EOR31" s="165"/>
      <c r="EOS31" s="162"/>
      <c r="EOT31" s="165"/>
      <c r="EOU31" s="162"/>
      <c r="EOV31" s="165"/>
      <c r="EOW31" s="162"/>
      <c r="EOX31" s="165"/>
      <c r="EOY31" s="162"/>
      <c r="EOZ31" s="165"/>
      <c r="EPA31" s="162"/>
      <c r="EPB31" s="165"/>
      <c r="EPC31" s="162"/>
      <c r="EPD31" s="165"/>
      <c r="EPE31" s="162"/>
      <c r="EPF31" s="165"/>
      <c r="EPG31" s="162"/>
      <c r="EPH31" s="165"/>
      <c r="EPI31" s="162"/>
      <c r="EPJ31" s="165"/>
      <c r="EPK31" s="162"/>
      <c r="EPL31" s="165"/>
      <c r="EPM31" s="162"/>
      <c r="EPN31" s="165"/>
      <c r="EPO31" s="162"/>
      <c r="EPP31" s="165"/>
      <c r="EPQ31" s="162"/>
      <c r="EPR31" s="165"/>
      <c r="EPS31" s="162"/>
      <c r="EPT31" s="165"/>
      <c r="EPU31" s="162"/>
      <c r="EPV31" s="165"/>
      <c r="EPW31" s="162"/>
      <c r="EPX31" s="165"/>
      <c r="EPY31" s="162"/>
      <c r="EPZ31" s="165"/>
      <c r="EQA31" s="162"/>
      <c r="EQB31" s="165"/>
      <c r="EQC31" s="162"/>
      <c r="EQD31" s="165"/>
      <c r="EQE31" s="162"/>
      <c r="EQF31" s="165"/>
      <c r="EQG31" s="162"/>
      <c r="EQH31" s="165"/>
      <c r="EQI31" s="162"/>
      <c r="EQJ31" s="165"/>
      <c r="EQK31" s="162"/>
      <c r="EQL31" s="165"/>
      <c r="EQM31" s="162"/>
      <c r="EQN31" s="165"/>
      <c r="EQO31" s="162"/>
      <c r="EQP31" s="165"/>
      <c r="EQQ31" s="162"/>
      <c r="EQR31" s="165"/>
      <c r="EQS31" s="162"/>
      <c r="EQT31" s="165"/>
      <c r="EQU31" s="162"/>
      <c r="EQV31" s="165"/>
      <c r="EQW31" s="162"/>
      <c r="EQX31" s="165"/>
      <c r="EQY31" s="162"/>
      <c r="EQZ31" s="165"/>
      <c r="ERA31" s="162"/>
      <c r="ERB31" s="165"/>
      <c r="ERC31" s="162"/>
      <c r="ERD31" s="165"/>
      <c r="ERE31" s="162"/>
      <c r="ERF31" s="165"/>
      <c r="ERG31" s="162"/>
      <c r="ERH31" s="165"/>
      <c r="ERI31" s="162"/>
      <c r="ERJ31" s="165"/>
      <c r="ERK31" s="162"/>
      <c r="ERL31" s="165"/>
      <c r="ERM31" s="162"/>
      <c r="ERN31" s="165"/>
      <c r="ERO31" s="162"/>
      <c r="ERP31" s="165"/>
      <c r="ERQ31" s="162"/>
      <c r="ERR31" s="165"/>
      <c r="ERS31" s="162"/>
      <c r="ERT31" s="165"/>
      <c r="ERU31" s="162"/>
      <c r="ERV31" s="165"/>
      <c r="ERW31" s="162"/>
      <c r="ERX31" s="165"/>
      <c r="ERY31" s="162"/>
      <c r="ERZ31" s="165"/>
      <c r="ESA31" s="162"/>
      <c r="ESB31" s="165"/>
      <c r="ESC31" s="162"/>
      <c r="ESD31" s="165"/>
      <c r="ESE31" s="162"/>
      <c r="ESF31" s="165"/>
      <c r="ESG31" s="162"/>
      <c r="ESH31" s="165"/>
      <c r="ESI31" s="162"/>
      <c r="ESJ31" s="165"/>
      <c r="ESK31" s="162"/>
      <c r="ESL31" s="165"/>
      <c r="ESM31" s="162"/>
      <c r="ESN31" s="165"/>
      <c r="ESO31" s="162"/>
      <c r="ESP31" s="165"/>
      <c r="ESQ31" s="162"/>
      <c r="ESR31" s="165"/>
      <c r="ESS31" s="162"/>
      <c r="EST31" s="165"/>
      <c r="ESU31" s="162"/>
      <c r="ESV31" s="165"/>
      <c r="ESW31" s="162"/>
      <c r="ESX31" s="165"/>
      <c r="ESY31" s="162"/>
      <c r="ESZ31" s="165"/>
      <c r="ETA31" s="162"/>
      <c r="ETB31" s="165"/>
      <c r="ETC31" s="162"/>
      <c r="ETD31" s="165"/>
      <c r="ETE31" s="162"/>
      <c r="ETF31" s="165"/>
      <c r="ETG31" s="162"/>
      <c r="ETH31" s="165"/>
      <c r="ETI31" s="162"/>
      <c r="ETJ31" s="165"/>
      <c r="ETK31" s="162"/>
      <c r="ETL31" s="165"/>
      <c r="ETM31" s="162"/>
      <c r="ETN31" s="165"/>
      <c r="ETO31" s="162"/>
      <c r="ETP31" s="165"/>
      <c r="ETQ31" s="162"/>
      <c r="ETR31" s="165"/>
      <c r="ETS31" s="162"/>
      <c r="ETT31" s="165"/>
      <c r="ETU31" s="162"/>
      <c r="ETV31" s="165"/>
      <c r="ETW31" s="162"/>
      <c r="ETX31" s="165"/>
      <c r="ETY31" s="162"/>
      <c r="ETZ31" s="165"/>
      <c r="EUA31" s="162"/>
      <c r="EUB31" s="165"/>
      <c r="EUC31" s="162"/>
      <c r="EUD31" s="165"/>
      <c r="EUE31" s="162"/>
      <c r="EUF31" s="165"/>
      <c r="EUG31" s="162"/>
      <c r="EUH31" s="165"/>
      <c r="EUI31" s="162"/>
      <c r="EUJ31" s="165"/>
      <c r="EUK31" s="162"/>
      <c r="EUL31" s="165"/>
      <c r="EUM31" s="162"/>
      <c r="EUN31" s="165"/>
      <c r="EUO31" s="162"/>
      <c r="EUP31" s="165"/>
      <c r="EUQ31" s="162"/>
      <c r="EUR31" s="165"/>
      <c r="EUS31" s="162"/>
      <c r="EUT31" s="165"/>
      <c r="EUU31" s="162"/>
      <c r="EUV31" s="165"/>
      <c r="EUW31" s="162"/>
      <c r="EUX31" s="165"/>
      <c r="EUY31" s="162"/>
      <c r="EUZ31" s="165"/>
      <c r="EVA31" s="162"/>
      <c r="EVB31" s="165"/>
      <c r="EVC31" s="162"/>
      <c r="EVD31" s="165"/>
      <c r="EVE31" s="162"/>
      <c r="EVF31" s="165"/>
      <c r="EVG31" s="162"/>
      <c r="EVH31" s="165"/>
      <c r="EVI31" s="162"/>
      <c r="EVJ31" s="165"/>
      <c r="EVK31" s="162"/>
      <c r="EVL31" s="165"/>
      <c r="EVM31" s="162"/>
      <c r="EVN31" s="165"/>
      <c r="EVO31" s="162"/>
      <c r="EVP31" s="165"/>
      <c r="EVQ31" s="162"/>
      <c r="EVR31" s="165"/>
      <c r="EVS31" s="162"/>
      <c r="EVT31" s="165"/>
      <c r="EVU31" s="162"/>
      <c r="EVV31" s="165"/>
      <c r="EVW31" s="162"/>
      <c r="EVX31" s="165"/>
      <c r="EVY31" s="162"/>
      <c r="EVZ31" s="165"/>
      <c r="EWA31" s="162"/>
      <c r="EWB31" s="165"/>
      <c r="EWC31" s="162"/>
      <c r="EWD31" s="165"/>
      <c r="EWE31" s="162"/>
      <c r="EWF31" s="165"/>
      <c r="EWG31" s="162"/>
      <c r="EWH31" s="165"/>
      <c r="EWI31" s="162"/>
      <c r="EWJ31" s="165"/>
      <c r="EWK31" s="162"/>
      <c r="EWL31" s="165"/>
      <c r="EWM31" s="162"/>
      <c r="EWN31" s="165"/>
      <c r="EWO31" s="162"/>
      <c r="EWP31" s="165"/>
      <c r="EWQ31" s="162"/>
      <c r="EWR31" s="165"/>
      <c r="EWS31" s="162"/>
      <c r="EWT31" s="165"/>
      <c r="EWU31" s="162"/>
      <c r="EWV31" s="165"/>
      <c r="EWW31" s="162"/>
      <c r="EWX31" s="165"/>
      <c r="EWY31" s="162"/>
      <c r="EWZ31" s="165"/>
      <c r="EXA31" s="162"/>
      <c r="EXB31" s="165"/>
      <c r="EXC31" s="162"/>
      <c r="EXD31" s="165"/>
      <c r="EXE31" s="162"/>
      <c r="EXF31" s="165"/>
      <c r="EXG31" s="162"/>
      <c r="EXH31" s="165"/>
      <c r="EXI31" s="162"/>
      <c r="EXJ31" s="165"/>
      <c r="EXK31" s="162"/>
      <c r="EXL31" s="165"/>
      <c r="EXM31" s="162"/>
      <c r="EXN31" s="165"/>
      <c r="EXO31" s="162"/>
      <c r="EXP31" s="165"/>
      <c r="EXQ31" s="162"/>
      <c r="EXR31" s="165"/>
      <c r="EXS31" s="162"/>
      <c r="EXT31" s="165"/>
      <c r="EXU31" s="162"/>
      <c r="EXV31" s="165"/>
      <c r="EXW31" s="162"/>
      <c r="EXX31" s="165"/>
      <c r="EXY31" s="162"/>
      <c r="EXZ31" s="165"/>
      <c r="EYA31" s="162"/>
      <c r="EYB31" s="165"/>
      <c r="EYC31" s="162"/>
      <c r="EYD31" s="165"/>
      <c r="EYE31" s="162"/>
      <c r="EYF31" s="165"/>
      <c r="EYG31" s="162"/>
      <c r="EYH31" s="165"/>
      <c r="EYI31" s="162"/>
      <c r="EYJ31" s="165"/>
      <c r="EYK31" s="162"/>
      <c r="EYL31" s="165"/>
      <c r="EYM31" s="162"/>
      <c r="EYN31" s="165"/>
      <c r="EYO31" s="162"/>
      <c r="EYP31" s="165"/>
      <c r="EYQ31" s="162"/>
      <c r="EYR31" s="165"/>
      <c r="EYS31" s="162"/>
      <c r="EYT31" s="165"/>
      <c r="EYU31" s="162"/>
      <c r="EYV31" s="165"/>
      <c r="EYW31" s="162"/>
      <c r="EYX31" s="165"/>
      <c r="EYY31" s="162"/>
      <c r="EYZ31" s="165"/>
      <c r="EZA31" s="162"/>
      <c r="EZB31" s="165"/>
      <c r="EZC31" s="162"/>
      <c r="EZD31" s="165"/>
      <c r="EZE31" s="162"/>
      <c r="EZF31" s="165"/>
      <c r="EZG31" s="162"/>
      <c r="EZH31" s="165"/>
      <c r="EZI31" s="162"/>
      <c r="EZJ31" s="165"/>
      <c r="EZK31" s="162"/>
      <c r="EZL31" s="165"/>
      <c r="EZM31" s="162"/>
      <c r="EZN31" s="165"/>
      <c r="EZO31" s="162"/>
      <c r="EZP31" s="165"/>
      <c r="EZQ31" s="162"/>
      <c r="EZR31" s="165"/>
      <c r="EZS31" s="162"/>
      <c r="EZT31" s="165"/>
      <c r="EZU31" s="162"/>
      <c r="EZV31" s="165"/>
      <c r="EZW31" s="162"/>
      <c r="EZX31" s="165"/>
      <c r="EZY31" s="162"/>
      <c r="EZZ31" s="165"/>
      <c r="FAA31" s="162"/>
      <c r="FAB31" s="165"/>
      <c r="FAC31" s="162"/>
      <c r="FAD31" s="165"/>
      <c r="FAE31" s="162"/>
      <c r="FAF31" s="165"/>
      <c r="FAG31" s="162"/>
      <c r="FAH31" s="165"/>
      <c r="FAI31" s="162"/>
      <c r="FAJ31" s="165"/>
      <c r="FAK31" s="162"/>
      <c r="FAL31" s="165"/>
      <c r="FAM31" s="162"/>
      <c r="FAN31" s="165"/>
      <c r="FAO31" s="162"/>
      <c r="FAP31" s="165"/>
      <c r="FAQ31" s="162"/>
      <c r="FAR31" s="165"/>
      <c r="FAS31" s="162"/>
      <c r="FAT31" s="165"/>
      <c r="FAU31" s="162"/>
      <c r="FAV31" s="165"/>
      <c r="FAW31" s="162"/>
      <c r="FAX31" s="165"/>
      <c r="FAY31" s="162"/>
      <c r="FAZ31" s="165"/>
      <c r="FBA31" s="162"/>
      <c r="FBB31" s="165"/>
      <c r="FBC31" s="162"/>
      <c r="FBD31" s="165"/>
      <c r="FBE31" s="162"/>
      <c r="FBF31" s="165"/>
      <c r="FBG31" s="162"/>
      <c r="FBH31" s="165"/>
      <c r="FBI31" s="162"/>
      <c r="FBJ31" s="165"/>
      <c r="FBK31" s="162"/>
      <c r="FBL31" s="165"/>
      <c r="FBM31" s="162"/>
      <c r="FBN31" s="165"/>
      <c r="FBO31" s="162"/>
      <c r="FBP31" s="165"/>
      <c r="FBQ31" s="162"/>
      <c r="FBR31" s="165"/>
      <c r="FBS31" s="162"/>
      <c r="FBT31" s="165"/>
      <c r="FBU31" s="162"/>
      <c r="FBV31" s="165"/>
      <c r="FBW31" s="162"/>
      <c r="FBX31" s="165"/>
      <c r="FBY31" s="162"/>
      <c r="FBZ31" s="165"/>
      <c r="FCA31" s="162"/>
      <c r="FCB31" s="165"/>
      <c r="FCC31" s="162"/>
      <c r="FCD31" s="165"/>
      <c r="FCE31" s="162"/>
      <c r="FCF31" s="165"/>
      <c r="FCG31" s="162"/>
      <c r="FCH31" s="165"/>
      <c r="FCI31" s="162"/>
      <c r="FCJ31" s="165"/>
      <c r="FCK31" s="162"/>
      <c r="FCL31" s="165"/>
      <c r="FCM31" s="162"/>
      <c r="FCN31" s="165"/>
      <c r="FCO31" s="162"/>
      <c r="FCP31" s="165"/>
      <c r="FCQ31" s="162"/>
      <c r="FCR31" s="165"/>
      <c r="FCS31" s="162"/>
      <c r="FCT31" s="165"/>
      <c r="FCU31" s="162"/>
      <c r="FCV31" s="165"/>
      <c r="FCW31" s="162"/>
      <c r="FCX31" s="165"/>
      <c r="FCY31" s="162"/>
      <c r="FCZ31" s="165"/>
      <c r="FDA31" s="162"/>
      <c r="FDB31" s="165"/>
      <c r="FDC31" s="162"/>
      <c r="FDD31" s="165"/>
      <c r="FDE31" s="162"/>
      <c r="FDF31" s="165"/>
      <c r="FDG31" s="162"/>
      <c r="FDH31" s="165"/>
      <c r="FDI31" s="162"/>
      <c r="FDJ31" s="165"/>
      <c r="FDK31" s="162"/>
      <c r="FDL31" s="165"/>
      <c r="FDM31" s="162"/>
      <c r="FDN31" s="165"/>
      <c r="FDO31" s="162"/>
      <c r="FDP31" s="165"/>
      <c r="FDQ31" s="162"/>
      <c r="FDR31" s="165"/>
      <c r="FDS31" s="162"/>
      <c r="FDT31" s="165"/>
      <c r="FDU31" s="162"/>
      <c r="FDV31" s="165"/>
      <c r="FDW31" s="162"/>
      <c r="FDX31" s="165"/>
      <c r="FDY31" s="162"/>
      <c r="FDZ31" s="165"/>
      <c r="FEA31" s="162"/>
      <c r="FEB31" s="165"/>
      <c r="FEC31" s="162"/>
      <c r="FED31" s="165"/>
      <c r="FEE31" s="162"/>
      <c r="FEF31" s="165"/>
      <c r="FEG31" s="162"/>
      <c r="FEH31" s="165"/>
      <c r="FEI31" s="162"/>
      <c r="FEJ31" s="165"/>
      <c r="FEK31" s="162"/>
      <c r="FEL31" s="165"/>
      <c r="FEM31" s="162"/>
      <c r="FEN31" s="165"/>
      <c r="FEO31" s="162"/>
      <c r="FEP31" s="165"/>
      <c r="FEQ31" s="162"/>
      <c r="FER31" s="165"/>
      <c r="FES31" s="162"/>
      <c r="FET31" s="165"/>
      <c r="FEU31" s="162"/>
      <c r="FEV31" s="165"/>
      <c r="FEW31" s="162"/>
      <c r="FEX31" s="165"/>
      <c r="FEY31" s="162"/>
      <c r="FEZ31" s="165"/>
      <c r="FFA31" s="162"/>
      <c r="FFB31" s="165"/>
      <c r="FFC31" s="162"/>
      <c r="FFD31" s="165"/>
      <c r="FFE31" s="162"/>
      <c r="FFF31" s="165"/>
      <c r="FFG31" s="162"/>
      <c r="FFH31" s="165"/>
      <c r="FFI31" s="162"/>
      <c r="FFJ31" s="165"/>
      <c r="FFK31" s="162"/>
      <c r="FFL31" s="165"/>
      <c r="FFM31" s="162"/>
      <c r="FFN31" s="165"/>
      <c r="FFO31" s="162"/>
      <c r="FFP31" s="165"/>
      <c r="FFQ31" s="162"/>
      <c r="FFR31" s="165"/>
      <c r="FFS31" s="162"/>
      <c r="FFT31" s="165"/>
      <c r="FFU31" s="162"/>
      <c r="FFV31" s="165"/>
      <c r="FFW31" s="162"/>
      <c r="FFX31" s="165"/>
      <c r="FFY31" s="162"/>
      <c r="FFZ31" s="165"/>
      <c r="FGA31" s="162"/>
      <c r="FGB31" s="165"/>
      <c r="FGC31" s="162"/>
      <c r="FGD31" s="165"/>
      <c r="FGE31" s="162"/>
      <c r="FGF31" s="165"/>
      <c r="FGG31" s="162"/>
      <c r="FGH31" s="165"/>
      <c r="FGI31" s="162"/>
      <c r="FGJ31" s="165"/>
      <c r="FGK31" s="162"/>
      <c r="FGL31" s="165"/>
      <c r="FGM31" s="162"/>
      <c r="FGN31" s="165"/>
      <c r="FGO31" s="162"/>
      <c r="FGP31" s="165"/>
      <c r="FGQ31" s="162"/>
      <c r="FGR31" s="165"/>
      <c r="FGS31" s="162"/>
      <c r="FGT31" s="165"/>
      <c r="FGU31" s="162"/>
      <c r="FGV31" s="165"/>
      <c r="FGW31" s="162"/>
      <c r="FGX31" s="165"/>
      <c r="FGY31" s="162"/>
      <c r="FGZ31" s="165"/>
      <c r="FHA31" s="162"/>
      <c r="FHB31" s="165"/>
      <c r="FHC31" s="162"/>
      <c r="FHD31" s="165"/>
      <c r="FHE31" s="162"/>
      <c r="FHF31" s="165"/>
      <c r="FHG31" s="162"/>
      <c r="FHH31" s="165"/>
      <c r="FHI31" s="162"/>
      <c r="FHJ31" s="165"/>
      <c r="FHK31" s="162"/>
      <c r="FHL31" s="165"/>
      <c r="FHM31" s="162"/>
      <c r="FHN31" s="165"/>
      <c r="FHO31" s="162"/>
      <c r="FHP31" s="165"/>
      <c r="FHQ31" s="162"/>
      <c r="FHR31" s="165"/>
      <c r="FHS31" s="162"/>
      <c r="FHT31" s="165"/>
      <c r="FHU31" s="162"/>
      <c r="FHV31" s="165"/>
      <c r="FHW31" s="162"/>
      <c r="FHX31" s="165"/>
      <c r="FHY31" s="162"/>
      <c r="FHZ31" s="165"/>
      <c r="FIA31" s="162"/>
      <c r="FIB31" s="165"/>
      <c r="FIC31" s="162"/>
      <c r="FID31" s="165"/>
      <c r="FIE31" s="162"/>
      <c r="FIF31" s="165"/>
      <c r="FIG31" s="162"/>
      <c r="FIH31" s="165"/>
      <c r="FII31" s="162"/>
      <c r="FIJ31" s="165"/>
      <c r="FIK31" s="162"/>
      <c r="FIL31" s="165"/>
      <c r="FIM31" s="162"/>
      <c r="FIN31" s="165"/>
      <c r="FIO31" s="162"/>
      <c r="FIP31" s="165"/>
      <c r="FIQ31" s="162"/>
      <c r="FIR31" s="165"/>
      <c r="FIS31" s="162"/>
      <c r="FIT31" s="165"/>
      <c r="FIU31" s="162"/>
      <c r="FIV31" s="165"/>
      <c r="FIW31" s="162"/>
      <c r="FIX31" s="165"/>
      <c r="FIY31" s="162"/>
      <c r="FIZ31" s="165"/>
      <c r="FJA31" s="162"/>
      <c r="FJB31" s="165"/>
      <c r="FJC31" s="162"/>
      <c r="FJD31" s="165"/>
      <c r="FJE31" s="162"/>
      <c r="FJF31" s="165"/>
      <c r="FJG31" s="162"/>
      <c r="FJH31" s="165"/>
      <c r="FJI31" s="162"/>
      <c r="FJJ31" s="165"/>
      <c r="FJK31" s="162"/>
      <c r="FJL31" s="165"/>
      <c r="FJM31" s="162"/>
      <c r="FJN31" s="165"/>
      <c r="FJO31" s="162"/>
      <c r="FJP31" s="165"/>
      <c r="FJQ31" s="162"/>
      <c r="FJR31" s="165"/>
      <c r="FJS31" s="162"/>
      <c r="FJT31" s="165"/>
      <c r="FJU31" s="162"/>
      <c r="FJV31" s="165"/>
      <c r="FJW31" s="162"/>
      <c r="FJX31" s="165"/>
      <c r="FJY31" s="162"/>
      <c r="FJZ31" s="165"/>
      <c r="FKA31" s="162"/>
      <c r="FKB31" s="165"/>
      <c r="FKC31" s="162"/>
      <c r="FKD31" s="165"/>
      <c r="FKE31" s="162"/>
      <c r="FKF31" s="165"/>
      <c r="FKG31" s="162"/>
      <c r="FKH31" s="165"/>
      <c r="FKI31" s="162"/>
      <c r="FKJ31" s="165"/>
      <c r="FKK31" s="162"/>
      <c r="FKL31" s="165"/>
      <c r="FKM31" s="162"/>
      <c r="FKN31" s="165"/>
      <c r="FKO31" s="162"/>
      <c r="FKP31" s="165"/>
      <c r="FKQ31" s="162"/>
      <c r="FKR31" s="165"/>
      <c r="FKS31" s="162"/>
      <c r="FKT31" s="165"/>
      <c r="FKU31" s="162"/>
      <c r="FKV31" s="165"/>
      <c r="FKW31" s="162"/>
      <c r="FKX31" s="165"/>
      <c r="FKY31" s="162"/>
      <c r="FKZ31" s="165"/>
      <c r="FLA31" s="162"/>
      <c r="FLB31" s="165"/>
      <c r="FLC31" s="162"/>
      <c r="FLD31" s="165"/>
      <c r="FLE31" s="162"/>
      <c r="FLF31" s="165"/>
      <c r="FLG31" s="162"/>
      <c r="FLH31" s="165"/>
      <c r="FLI31" s="162"/>
      <c r="FLJ31" s="165"/>
      <c r="FLK31" s="162"/>
      <c r="FLL31" s="165"/>
      <c r="FLM31" s="162"/>
      <c r="FLN31" s="165"/>
      <c r="FLO31" s="162"/>
      <c r="FLP31" s="165"/>
      <c r="FLQ31" s="162"/>
      <c r="FLR31" s="165"/>
      <c r="FLS31" s="162"/>
      <c r="FLT31" s="165"/>
      <c r="FLU31" s="162"/>
      <c r="FLV31" s="165"/>
      <c r="FLW31" s="162"/>
      <c r="FLX31" s="165"/>
      <c r="FLY31" s="162"/>
      <c r="FLZ31" s="165"/>
      <c r="FMA31" s="162"/>
      <c r="FMB31" s="165"/>
      <c r="FMC31" s="162"/>
      <c r="FMD31" s="165"/>
      <c r="FME31" s="162"/>
      <c r="FMF31" s="165"/>
      <c r="FMG31" s="162"/>
      <c r="FMH31" s="165"/>
      <c r="FMI31" s="162"/>
      <c r="FMJ31" s="165"/>
      <c r="FMK31" s="162"/>
      <c r="FML31" s="165"/>
      <c r="FMM31" s="162"/>
      <c r="FMN31" s="165"/>
      <c r="FMO31" s="162"/>
      <c r="FMP31" s="165"/>
      <c r="FMQ31" s="162"/>
      <c r="FMR31" s="165"/>
      <c r="FMS31" s="162"/>
      <c r="FMT31" s="165"/>
      <c r="FMU31" s="162"/>
      <c r="FMV31" s="165"/>
      <c r="FMW31" s="162"/>
      <c r="FMX31" s="165"/>
      <c r="FMY31" s="162"/>
      <c r="FMZ31" s="165"/>
      <c r="FNA31" s="162"/>
      <c r="FNB31" s="165"/>
      <c r="FNC31" s="162"/>
      <c r="FND31" s="165"/>
      <c r="FNE31" s="162"/>
      <c r="FNF31" s="165"/>
      <c r="FNG31" s="162"/>
      <c r="FNH31" s="165"/>
      <c r="FNI31" s="162"/>
      <c r="FNJ31" s="165"/>
      <c r="FNK31" s="162"/>
      <c r="FNL31" s="165"/>
      <c r="FNM31" s="162"/>
      <c r="FNN31" s="165"/>
      <c r="FNO31" s="162"/>
      <c r="FNP31" s="165"/>
      <c r="FNQ31" s="162"/>
      <c r="FNR31" s="165"/>
      <c r="FNS31" s="162"/>
      <c r="FNT31" s="165"/>
      <c r="FNU31" s="162"/>
      <c r="FNV31" s="165"/>
      <c r="FNW31" s="162"/>
      <c r="FNX31" s="165"/>
      <c r="FNY31" s="162"/>
      <c r="FNZ31" s="165"/>
      <c r="FOA31" s="162"/>
      <c r="FOB31" s="165"/>
      <c r="FOC31" s="162"/>
      <c r="FOD31" s="165"/>
      <c r="FOE31" s="162"/>
      <c r="FOF31" s="165"/>
      <c r="FOG31" s="162"/>
      <c r="FOH31" s="165"/>
      <c r="FOI31" s="162"/>
      <c r="FOJ31" s="165"/>
      <c r="FOK31" s="162"/>
      <c r="FOL31" s="165"/>
      <c r="FOM31" s="162"/>
      <c r="FON31" s="165"/>
      <c r="FOO31" s="162"/>
      <c r="FOP31" s="165"/>
      <c r="FOQ31" s="162"/>
      <c r="FOR31" s="165"/>
      <c r="FOS31" s="162"/>
      <c r="FOT31" s="165"/>
      <c r="FOU31" s="162"/>
      <c r="FOV31" s="165"/>
      <c r="FOW31" s="162"/>
      <c r="FOX31" s="165"/>
      <c r="FOY31" s="162"/>
      <c r="FOZ31" s="165"/>
      <c r="FPA31" s="162"/>
      <c r="FPB31" s="165"/>
      <c r="FPC31" s="162"/>
      <c r="FPD31" s="165"/>
      <c r="FPE31" s="162"/>
      <c r="FPF31" s="165"/>
      <c r="FPG31" s="162"/>
      <c r="FPH31" s="165"/>
      <c r="FPI31" s="162"/>
      <c r="FPJ31" s="165"/>
      <c r="FPK31" s="162"/>
      <c r="FPL31" s="165"/>
      <c r="FPM31" s="162"/>
      <c r="FPN31" s="165"/>
      <c r="FPO31" s="162"/>
      <c r="FPP31" s="165"/>
      <c r="FPQ31" s="162"/>
      <c r="FPR31" s="165"/>
      <c r="FPS31" s="162"/>
      <c r="FPT31" s="165"/>
      <c r="FPU31" s="162"/>
      <c r="FPV31" s="165"/>
      <c r="FPW31" s="162"/>
      <c r="FPX31" s="165"/>
      <c r="FPY31" s="162"/>
      <c r="FPZ31" s="165"/>
      <c r="FQA31" s="162"/>
      <c r="FQB31" s="165"/>
      <c r="FQC31" s="162"/>
      <c r="FQD31" s="165"/>
      <c r="FQE31" s="162"/>
      <c r="FQF31" s="165"/>
      <c r="FQG31" s="162"/>
      <c r="FQH31" s="165"/>
      <c r="FQI31" s="162"/>
      <c r="FQJ31" s="165"/>
      <c r="FQK31" s="162"/>
      <c r="FQL31" s="165"/>
      <c r="FQM31" s="162"/>
      <c r="FQN31" s="165"/>
      <c r="FQO31" s="162"/>
      <c r="FQP31" s="165"/>
      <c r="FQQ31" s="162"/>
      <c r="FQR31" s="165"/>
      <c r="FQS31" s="162"/>
      <c r="FQT31" s="165"/>
      <c r="FQU31" s="162"/>
      <c r="FQV31" s="165"/>
      <c r="FQW31" s="162"/>
      <c r="FQX31" s="165"/>
      <c r="FQY31" s="162"/>
      <c r="FQZ31" s="165"/>
      <c r="FRA31" s="162"/>
      <c r="FRB31" s="165"/>
      <c r="FRC31" s="162"/>
      <c r="FRD31" s="165"/>
      <c r="FRE31" s="162"/>
      <c r="FRF31" s="165"/>
      <c r="FRG31" s="162"/>
      <c r="FRH31" s="165"/>
      <c r="FRI31" s="162"/>
      <c r="FRJ31" s="165"/>
      <c r="FRK31" s="162"/>
      <c r="FRL31" s="165"/>
      <c r="FRM31" s="162"/>
      <c r="FRN31" s="165"/>
      <c r="FRO31" s="162"/>
      <c r="FRP31" s="165"/>
      <c r="FRQ31" s="162"/>
      <c r="FRR31" s="165"/>
      <c r="FRS31" s="162"/>
      <c r="FRT31" s="165"/>
      <c r="FRU31" s="162"/>
      <c r="FRV31" s="165"/>
      <c r="FRW31" s="162"/>
      <c r="FRX31" s="165"/>
      <c r="FRY31" s="162"/>
      <c r="FRZ31" s="165"/>
      <c r="FSA31" s="162"/>
      <c r="FSB31" s="165"/>
      <c r="FSC31" s="162"/>
      <c r="FSD31" s="165"/>
      <c r="FSE31" s="162"/>
      <c r="FSF31" s="165"/>
      <c r="FSG31" s="162"/>
      <c r="FSH31" s="165"/>
      <c r="FSI31" s="162"/>
      <c r="FSJ31" s="165"/>
      <c r="FSK31" s="162"/>
      <c r="FSL31" s="165"/>
      <c r="FSM31" s="162"/>
      <c r="FSN31" s="165"/>
      <c r="FSO31" s="162"/>
      <c r="FSP31" s="165"/>
      <c r="FSQ31" s="162"/>
      <c r="FSR31" s="165"/>
      <c r="FSS31" s="162"/>
      <c r="FST31" s="165"/>
      <c r="FSU31" s="162"/>
      <c r="FSV31" s="165"/>
      <c r="FSW31" s="162"/>
      <c r="FSX31" s="165"/>
      <c r="FSY31" s="162"/>
      <c r="FSZ31" s="165"/>
      <c r="FTA31" s="162"/>
      <c r="FTB31" s="165"/>
      <c r="FTC31" s="162"/>
      <c r="FTD31" s="165"/>
      <c r="FTE31" s="162"/>
      <c r="FTF31" s="165"/>
      <c r="FTG31" s="162"/>
      <c r="FTH31" s="165"/>
      <c r="FTI31" s="162"/>
      <c r="FTJ31" s="165"/>
      <c r="FTK31" s="162"/>
      <c r="FTL31" s="165"/>
      <c r="FTM31" s="162"/>
      <c r="FTN31" s="165"/>
      <c r="FTO31" s="162"/>
      <c r="FTP31" s="165"/>
      <c r="FTQ31" s="162"/>
      <c r="FTR31" s="165"/>
      <c r="FTS31" s="162"/>
      <c r="FTT31" s="165"/>
      <c r="FTU31" s="162"/>
      <c r="FTV31" s="165"/>
      <c r="FTW31" s="162"/>
      <c r="FTX31" s="165"/>
      <c r="FTY31" s="162"/>
      <c r="FTZ31" s="165"/>
      <c r="FUA31" s="162"/>
      <c r="FUB31" s="165"/>
      <c r="FUC31" s="162"/>
      <c r="FUD31" s="165"/>
      <c r="FUE31" s="162"/>
      <c r="FUF31" s="165"/>
      <c r="FUG31" s="162"/>
      <c r="FUH31" s="165"/>
      <c r="FUI31" s="162"/>
      <c r="FUJ31" s="165"/>
      <c r="FUK31" s="162"/>
      <c r="FUL31" s="165"/>
      <c r="FUM31" s="162"/>
      <c r="FUN31" s="165"/>
      <c r="FUO31" s="162"/>
      <c r="FUP31" s="165"/>
      <c r="FUQ31" s="162"/>
      <c r="FUR31" s="165"/>
      <c r="FUS31" s="162"/>
      <c r="FUT31" s="165"/>
      <c r="FUU31" s="162"/>
      <c r="FUV31" s="165"/>
      <c r="FUW31" s="162"/>
      <c r="FUX31" s="165"/>
      <c r="FUY31" s="162"/>
      <c r="FUZ31" s="165"/>
      <c r="FVA31" s="162"/>
      <c r="FVB31" s="165"/>
      <c r="FVC31" s="162"/>
      <c r="FVD31" s="165"/>
      <c r="FVE31" s="162"/>
      <c r="FVF31" s="165"/>
      <c r="FVG31" s="162"/>
      <c r="FVH31" s="165"/>
      <c r="FVI31" s="162"/>
      <c r="FVJ31" s="165"/>
      <c r="FVK31" s="162"/>
      <c r="FVL31" s="165"/>
      <c r="FVM31" s="162"/>
      <c r="FVN31" s="165"/>
      <c r="FVO31" s="162"/>
      <c r="FVP31" s="165"/>
      <c r="FVQ31" s="162"/>
      <c r="FVR31" s="165"/>
      <c r="FVS31" s="162"/>
      <c r="FVT31" s="165"/>
      <c r="FVU31" s="162"/>
      <c r="FVV31" s="165"/>
      <c r="FVW31" s="162"/>
      <c r="FVX31" s="165"/>
      <c r="FVY31" s="162"/>
      <c r="FVZ31" s="165"/>
      <c r="FWA31" s="162"/>
      <c r="FWB31" s="165"/>
      <c r="FWC31" s="162"/>
      <c r="FWD31" s="165"/>
      <c r="FWE31" s="162"/>
      <c r="FWF31" s="165"/>
      <c r="FWG31" s="162"/>
      <c r="FWH31" s="165"/>
      <c r="FWI31" s="162"/>
      <c r="FWJ31" s="165"/>
      <c r="FWK31" s="162"/>
      <c r="FWL31" s="165"/>
      <c r="FWM31" s="162"/>
      <c r="FWN31" s="165"/>
      <c r="FWO31" s="162"/>
      <c r="FWP31" s="165"/>
      <c r="FWQ31" s="162"/>
      <c r="FWR31" s="165"/>
      <c r="FWS31" s="162"/>
      <c r="FWT31" s="165"/>
      <c r="FWU31" s="162"/>
      <c r="FWV31" s="165"/>
      <c r="FWW31" s="162"/>
      <c r="FWX31" s="165"/>
      <c r="FWY31" s="162"/>
      <c r="FWZ31" s="165"/>
      <c r="FXA31" s="162"/>
      <c r="FXB31" s="165"/>
      <c r="FXC31" s="162"/>
      <c r="FXD31" s="165"/>
      <c r="FXE31" s="162"/>
      <c r="FXF31" s="165"/>
      <c r="FXG31" s="162"/>
      <c r="FXH31" s="165"/>
      <c r="FXI31" s="162"/>
      <c r="FXJ31" s="165"/>
      <c r="FXK31" s="162"/>
      <c r="FXL31" s="165"/>
      <c r="FXM31" s="162"/>
      <c r="FXN31" s="165"/>
      <c r="FXO31" s="162"/>
      <c r="FXP31" s="165"/>
      <c r="FXQ31" s="162"/>
      <c r="FXR31" s="165"/>
      <c r="FXS31" s="162"/>
      <c r="FXT31" s="165"/>
      <c r="FXU31" s="162"/>
      <c r="FXV31" s="165"/>
      <c r="FXW31" s="162"/>
      <c r="FXX31" s="165"/>
      <c r="FXY31" s="162"/>
      <c r="FXZ31" s="165"/>
      <c r="FYA31" s="162"/>
      <c r="FYB31" s="165"/>
      <c r="FYC31" s="162"/>
      <c r="FYD31" s="165"/>
      <c r="FYE31" s="162"/>
      <c r="FYF31" s="165"/>
      <c r="FYG31" s="162"/>
      <c r="FYH31" s="165"/>
      <c r="FYI31" s="162"/>
      <c r="FYJ31" s="165"/>
      <c r="FYK31" s="162"/>
      <c r="FYL31" s="165"/>
      <c r="FYM31" s="162"/>
      <c r="FYN31" s="165"/>
      <c r="FYO31" s="162"/>
      <c r="FYP31" s="165"/>
      <c r="FYQ31" s="162"/>
      <c r="FYR31" s="165"/>
      <c r="FYS31" s="162"/>
      <c r="FYT31" s="165"/>
      <c r="FYU31" s="162"/>
      <c r="FYV31" s="165"/>
      <c r="FYW31" s="162"/>
      <c r="FYX31" s="165"/>
      <c r="FYY31" s="162"/>
      <c r="FYZ31" s="165"/>
      <c r="FZA31" s="162"/>
      <c r="FZB31" s="165"/>
      <c r="FZC31" s="162"/>
      <c r="FZD31" s="165"/>
      <c r="FZE31" s="162"/>
      <c r="FZF31" s="165"/>
      <c r="FZG31" s="162"/>
      <c r="FZH31" s="165"/>
      <c r="FZI31" s="162"/>
      <c r="FZJ31" s="165"/>
      <c r="FZK31" s="162"/>
      <c r="FZL31" s="165"/>
      <c r="FZM31" s="162"/>
      <c r="FZN31" s="165"/>
      <c r="FZO31" s="162"/>
      <c r="FZP31" s="165"/>
      <c r="FZQ31" s="162"/>
      <c r="FZR31" s="165"/>
      <c r="FZS31" s="162"/>
      <c r="FZT31" s="165"/>
      <c r="FZU31" s="162"/>
      <c r="FZV31" s="165"/>
      <c r="FZW31" s="162"/>
      <c r="FZX31" s="165"/>
      <c r="FZY31" s="162"/>
      <c r="FZZ31" s="165"/>
      <c r="GAA31" s="162"/>
      <c r="GAB31" s="165"/>
      <c r="GAC31" s="162"/>
      <c r="GAD31" s="165"/>
      <c r="GAE31" s="162"/>
      <c r="GAF31" s="165"/>
      <c r="GAG31" s="162"/>
      <c r="GAH31" s="165"/>
      <c r="GAI31" s="162"/>
      <c r="GAJ31" s="165"/>
      <c r="GAK31" s="162"/>
      <c r="GAL31" s="165"/>
      <c r="GAM31" s="162"/>
      <c r="GAN31" s="165"/>
      <c r="GAO31" s="162"/>
      <c r="GAP31" s="165"/>
      <c r="GAQ31" s="162"/>
      <c r="GAR31" s="165"/>
      <c r="GAS31" s="162"/>
      <c r="GAT31" s="165"/>
      <c r="GAU31" s="162"/>
      <c r="GAV31" s="165"/>
      <c r="GAW31" s="162"/>
      <c r="GAX31" s="165"/>
      <c r="GAY31" s="162"/>
      <c r="GAZ31" s="165"/>
      <c r="GBA31" s="162"/>
      <c r="GBB31" s="165"/>
      <c r="GBC31" s="162"/>
      <c r="GBD31" s="165"/>
      <c r="GBE31" s="162"/>
      <c r="GBF31" s="165"/>
      <c r="GBG31" s="162"/>
      <c r="GBH31" s="165"/>
      <c r="GBI31" s="162"/>
      <c r="GBJ31" s="165"/>
      <c r="GBK31" s="162"/>
      <c r="GBL31" s="165"/>
      <c r="GBM31" s="162"/>
      <c r="GBN31" s="165"/>
      <c r="GBO31" s="162"/>
      <c r="GBP31" s="165"/>
      <c r="GBQ31" s="162"/>
      <c r="GBR31" s="165"/>
      <c r="GBS31" s="162"/>
      <c r="GBT31" s="165"/>
      <c r="GBU31" s="162"/>
      <c r="GBV31" s="165"/>
      <c r="GBW31" s="162"/>
      <c r="GBX31" s="165"/>
      <c r="GBY31" s="162"/>
      <c r="GBZ31" s="165"/>
      <c r="GCA31" s="162"/>
      <c r="GCB31" s="165"/>
      <c r="GCC31" s="162"/>
      <c r="GCD31" s="165"/>
      <c r="GCE31" s="162"/>
      <c r="GCF31" s="165"/>
      <c r="GCG31" s="162"/>
      <c r="GCH31" s="165"/>
      <c r="GCI31" s="162"/>
      <c r="GCJ31" s="165"/>
      <c r="GCK31" s="162"/>
      <c r="GCL31" s="165"/>
      <c r="GCM31" s="162"/>
      <c r="GCN31" s="165"/>
      <c r="GCO31" s="162"/>
      <c r="GCP31" s="165"/>
      <c r="GCQ31" s="162"/>
      <c r="GCR31" s="165"/>
      <c r="GCS31" s="162"/>
      <c r="GCT31" s="165"/>
      <c r="GCU31" s="162"/>
      <c r="GCV31" s="165"/>
      <c r="GCW31" s="162"/>
      <c r="GCX31" s="165"/>
      <c r="GCY31" s="162"/>
      <c r="GCZ31" s="165"/>
      <c r="GDA31" s="162"/>
      <c r="GDB31" s="165"/>
      <c r="GDC31" s="162"/>
      <c r="GDD31" s="165"/>
      <c r="GDE31" s="162"/>
      <c r="GDF31" s="165"/>
      <c r="GDG31" s="162"/>
      <c r="GDH31" s="165"/>
      <c r="GDI31" s="162"/>
      <c r="GDJ31" s="165"/>
      <c r="GDK31" s="162"/>
      <c r="GDL31" s="165"/>
      <c r="GDM31" s="162"/>
      <c r="GDN31" s="165"/>
      <c r="GDO31" s="162"/>
      <c r="GDP31" s="165"/>
      <c r="GDQ31" s="162"/>
      <c r="GDR31" s="165"/>
      <c r="GDS31" s="162"/>
      <c r="GDT31" s="165"/>
      <c r="GDU31" s="162"/>
      <c r="GDV31" s="165"/>
      <c r="GDW31" s="162"/>
      <c r="GDX31" s="165"/>
      <c r="GDY31" s="162"/>
      <c r="GDZ31" s="165"/>
      <c r="GEA31" s="162"/>
      <c r="GEB31" s="165"/>
      <c r="GEC31" s="162"/>
      <c r="GED31" s="165"/>
      <c r="GEE31" s="162"/>
      <c r="GEF31" s="165"/>
      <c r="GEG31" s="162"/>
      <c r="GEH31" s="165"/>
      <c r="GEI31" s="162"/>
      <c r="GEJ31" s="165"/>
      <c r="GEK31" s="162"/>
      <c r="GEL31" s="165"/>
      <c r="GEM31" s="162"/>
      <c r="GEN31" s="165"/>
      <c r="GEO31" s="162"/>
      <c r="GEP31" s="165"/>
      <c r="GEQ31" s="162"/>
      <c r="GER31" s="165"/>
      <c r="GES31" s="162"/>
      <c r="GET31" s="165"/>
      <c r="GEU31" s="162"/>
      <c r="GEV31" s="165"/>
      <c r="GEW31" s="162"/>
      <c r="GEX31" s="165"/>
      <c r="GEY31" s="162"/>
      <c r="GEZ31" s="165"/>
      <c r="GFA31" s="162"/>
      <c r="GFB31" s="165"/>
      <c r="GFC31" s="162"/>
      <c r="GFD31" s="165"/>
      <c r="GFE31" s="162"/>
      <c r="GFF31" s="165"/>
      <c r="GFG31" s="162"/>
      <c r="GFH31" s="165"/>
      <c r="GFI31" s="162"/>
      <c r="GFJ31" s="165"/>
      <c r="GFK31" s="162"/>
      <c r="GFL31" s="165"/>
      <c r="GFM31" s="162"/>
      <c r="GFN31" s="165"/>
      <c r="GFO31" s="162"/>
      <c r="GFP31" s="165"/>
      <c r="GFQ31" s="162"/>
      <c r="GFR31" s="165"/>
      <c r="GFS31" s="162"/>
      <c r="GFT31" s="165"/>
      <c r="GFU31" s="162"/>
      <c r="GFV31" s="165"/>
      <c r="GFW31" s="162"/>
      <c r="GFX31" s="165"/>
      <c r="GFY31" s="162"/>
      <c r="GFZ31" s="165"/>
      <c r="GGA31" s="162"/>
      <c r="GGB31" s="165"/>
      <c r="GGC31" s="162"/>
      <c r="GGD31" s="165"/>
      <c r="GGE31" s="162"/>
      <c r="GGF31" s="165"/>
      <c r="GGG31" s="162"/>
      <c r="GGH31" s="165"/>
      <c r="GGI31" s="162"/>
      <c r="GGJ31" s="165"/>
      <c r="GGK31" s="162"/>
      <c r="GGL31" s="165"/>
      <c r="GGM31" s="162"/>
      <c r="GGN31" s="165"/>
      <c r="GGO31" s="162"/>
      <c r="GGP31" s="165"/>
      <c r="GGQ31" s="162"/>
      <c r="GGR31" s="165"/>
      <c r="GGS31" s="162"/>
      <c r="GGT31" s="165"/>
      <c r="GGU31" s="162"/>
      <c r="GGV31" s="165"/>
      <c r="GGW31" s="162"/>
      <c r="GGX31" s="165"/>
      <c r="GGY31" s="162"/>
      <c r="GGZ31" s="165"/>
      <c r="GHA31" s="162"/>
      <c r="GHB31" s="165"/>
      <c r="GHC31" s="162"/>
      <c r="GHD31" s="165"/>
      <c r="GHE31" s="162"/>
      <c r="GHF31" s="165"/>
      <c r="GHG31" s="162"/>
      <c r="GHH31" s="165"/>
      <c r="GHI31" s="162"/>
      <c r="GHJ31" s="165"/>
      <c r="GHK31" s="162"/>
      <c r="GHL31" s="165"/>
      <c r="GHM31" s="162"/>
      <c r="GHN31" s="165"/>
      <c r="GHO31" s="162"/>
      <c r="GHP31" s="165"/>
      <c r="GHQ31" s="162"/>
      <c r="GHR31" s="165"/>
      <c r="GHS31" s="162"/>
      <c r="GHT31" s="165"/>
      <c r="GHU31" s="162"/>
      <c r="GHV31" s="165"/>
      <c r="GHW31" s="162"/>
      <c r="GHX31" s="165"/>
      <c r="GHY31" s="162"/>
      <c r="GHZ31" s="165"/>
      <c r="GIA31" s="162"/>
      <c r="GIB31" s="165"/>
      <c r="GIC31" s="162"/>
      <c r="GID31" s="165"/>
      <c r="GIE31" s="162"/>
      <c r="GIF31" s="165"/>
      <c r="GIG31" s="162"/>
      <c r="GIH31" s="165"/>
      <c r="GII31" s="162"/>
      <c r="GIJ31" s="165"/>
      <c r="GIK31" s="162"/>
      <c r="GIL31" s="165"/>
      <c r="GIM31" s="162"/>
      <c r="GIN31" s="165"/>
      <c r="GIO31" s="162"/>
      <c r="GIP31" s="165"/>
      <c r="GIQ31" s="162"/>
      <c r="GIR31" s="165"/>
      <c r="GIS31" s="162"/>
      <c r="GIT31" s="165"/>
      <c r="GIU31" s="162"/>
      <c r="GIV31" s="165"/>
      <c r="GIW31" s="162"/>
      <c r="GIX31" s="165"/>
      <c r="GIY31" s="162"/>
      <c r="GIZ31" s="165"/>
      <c r="GJA31" s="162"/>
      <c r="GJB31" s="165"/>
      <c r="GJC31" s="162"/>
      <c r="GJD31" s="165"/>
      <c r="GJE31" s="162"/>
      <c r="GJF31" s="165"/>
      <c r="GJG31" s="162"/>
      <c r="GJH31" s="165"/>
      <c r="GJI31" s="162"/>
      <c r="GJJ31" s="165"/>
      <c r="GJK31" s="162"/>
      <c r="GJL31" s="165"/>
      <c r="GJM31" s="162"/>
      <c r="GJN31" s="165"/>
      <c r="GJO31" s="162"/>
      <c r="GJP31" s="165"/>
      <c r="GJQ31" s="162"/>
      <c r="GJR31" s="165"/>
      <c r="GJS31" s="162"/>
      <c r="GJT31" s="165"/>
      <c r="GJU31" s="162"/>
      <c r="GJV31" s="165"/>
      <c r="GJW31" s="162"/>
      <c r="GJX31" s="165"/>
      <c r="GJY31" s="162"/>
      <c r="GJZ31" s="165"/>
      <c r="GKA31" s="162"/>
      <c r="GKB31" s="165"/>
      <c r="GKC31" s="162"/>
      <c r="GKD31" s="165"/>
      <c r="GKE31" s="162"/>
      <c r="GKF31" s="165"/>
      <c r="GKG31" s="162"/>
      <c r="GKH31" s="165"/>
      <c r="GKI31" s="162"/>
      <c r="GKJ31" s="165"/>
      <c r="GKK31" s="162"/>
      <c r="GKL31" s="165"/>
      <c r="GKM31" s="162"/>
      <c r="GKN31" s="165"/>
      <c r="GKO31" s="162"/>
      <c r="GKP31" s="165"/>
      <c r="GKQ31" s="162"/>
      <c r="GKR31" s="165"/>
      <c r="GKS31" s="162"/>
      <c r="GKT31" s="165"/>
      <c r="GKU31" s="162"/>
      <c r="GKV31" s="165"/>
      <c r="GKW31" s="162"/>
      <c r="GKX31" s="165"/>
      <c r="GKY31" s="162"/>
      <c r="GKZ31" s="165"/>
      <c r="GLA31" s="162"/>
      <c r="GLB31" s="165"/>
      <c r="GLC31" s="162"/>
      <c r="GLD31" s="165"/>
      <c r="GLE31" s="162"/>
      <c r="GLF31" s="165"/>
      <c r="GLG31" s="162"/>
      <c r="GLH31" s="165"/>
      <c r="GLI31" s="162"/>
      <c r="GLJ31" s="165"/>
      <c r="GLK31" s="162"/>
      <c r="GLL31" s="165"/>
      <c r="GLM31" s="162"/>
      <c r="GLN31" s="165"/>
      <c r="GLO31" s="162"/>
      <c r="GLP31" s="165"/>
      <c r="GLQ31" s="162"/>
      <c r="GLR31" s="165"/>
      <c r="GLS31" s="162"/>
      <c r="GLT31" s="165"/>
      <c r="GLU31" s="162"/>
      <c r="GLV31" s="165"/>
      <c r="GLW31" s="162"/>
      <c r="GLX31" s="165"/>
      <c r="GLY31" s="162"/>
      <c r="GLZ31" s="165"/>
      <c r="GMA31" s="162"/>
      <c r="GMB31" s="165"/>
      <c r="GMC31" s="162"/>
      <c r="GMD31" s="165"/>
      <c r="GME31" s="162"/>
      <c r="GMF31" s="165"/>
      <c r="GMG31" s="162"/>
      <c r="GMH31" s="165"/>
      <c r="GMI31" s="162"/>
      <c r="GMJ31" s="165"/>
      <c r="GMK31" s="162"/>
      <c r="GML31" s="165"/>
      <c r="GMM31" s="162"/>
      <c r="GMN31" s="165"/>
      <c r="GMO31" s="162"/>
      <c r="GMP31" s="165"/>
      <c r="GMQ31" s="162"/>
      <c r="GMR31" s="165"/>
      <c r="GMS31" s="162"/>
      <c r="GMT31" s="165"/>
      <c r="GMU31" s="162"/>
      <c r="GMV31" s="165"/>
      <c r="GMW31" s="162"/>
      <c r="GMX31" s="165"/>
      <c r="GMY31" s="162"/>
      <c r="GMZ31" s="165"/>
      <c r="GNA31" s="162"/>
      <c r="GNB31" s="165"/>
      <c r="GNC31" s="162"/>
      <c r="GND31" s="165"/>
      <c r="GNE31" s="162"/>
      <c r="GNF31" s="165"/>
      <c r="GNG31" s="162"/>
      <c r="GNH31" s="165"/>
      <c r="GNI31" s="162"/>
      <c r="GNJ31" s="165"/>
      <c r="GNK31" s="162"/>
      <c r="GNL31" s="165"/>
      <c r="GNM31" s="162"/>
      <c r="GNN31" s="165"/>
      <c r="GNO31" s="162"/>
      <c r="GNP31" s="165"/>
      <c r="GNQ31" s="162"/>
      <c r="GNR31" s="165"/>
      <c r="GNS31" s="162"/>
      <c r="GNT31" s="165"/>
      <c r="GNU31" s="162"/>
      <c r="GNV31" s="165"/>
      <c r="GNW31" s="162"/>
      <c r="GNX31" s="165"/>
      <c r="GNY31" s="162"/>
      <c r="GNZ31" s="165"/>
      <c r="GOA31" s="162"/>
      <c r="GOB31" s="165"/>
      <c r="GOC31" s="162"/>
      <c r="GOD31" s="165"/>
      <c r="GOE31" s="162"/>
      <c r="GOF31" s="165"/>
      <c r="GOG31" s="162"/>
      <c r="GOH31" s="165"/>
      <c r="GOI31" s="162"/>
      <c r="GOJ31" s="165"/>
      <c r="GOK31" s="162"/>
      <c r="GOL31" s="165"/>
      <c r="GOM31" s="162"/>
      <c r="GON31" s="165"/>
      <c r="GOO31" s="162"/>
      <c r="GOP31" s="165"/>
      <c r="GOQ31" s="162"/>
      <c r="GOR31" s="165"/>
      <c r="GOS31" s="162"/>
      <c r="GOT31" s="165"/>
      <c r="GOU31" s="162"/>
      <c r="GOV31" s="165"/>
      <c r="GOW31" s="162"/>
      <c r="GOX31" s="165"/>
      <c r="GOY31" s="162"/>
      <c r="GOZ31" s="165"/>
      <c r="GPA31" s="162"/>
      <c r="GPB31" s="165"/>
      <c r="GPC31" s="162"/>
      <c r="GPD31" s="165"/>
      <c r="GPE31" s="162"/>
      <c r="GPF31" s="165"/>
      <c r="GPG31" s="162"/>
      <c r="GPH31" s="165"/>
      <c r="GPI31" s="162"/>
      <c r="GPJ31" s="165"/>
      <c r="GPK31" s="162"/>
      <c r="GPL31" s="165"/>
      <c r="GPM31" s="162"/>
      <c r="GPN31" s="165"/>
      <c r="GPO31" s="162"/>
      <c r="GPP31" s="165"/>
      <c r="GPQ31" s="162"/>
      <c r="GPR31" s="165"/>
      <c r="GPS31" s="162"/>
      <c r="GPT31" s="165"/>
      <c r="GPU31" s="162"/>
      <c r="GPV31" s="165"/>
      <c r="GPW31" s="162"/>
      <c r="GPX31" s="165"/>
      <c r="GPY31" s="162"/>
      <c r="GPZ31" s="165"/>
      <c r="GQA31" s="162"/>
      <c r="GQB31" s="165"/>
      <c r="GQC31" s="162"/>
      <c r="GQD31" s="165"/>
      <c r="GQE31" s="162"/>
      <c r="GQF31" s="165"/>
      <c r="GQG31" s="162"/>
      <c r="GQH31" s="165"/>
      <c r="GQI31" s="162"/>
      <c r="GQJ31" s="165"/>
      <c r="GQK31" s="162"/>
      <c r="GQL31" s="165"/>
      <c r="GQM31" s="162"/>
      <c r="GQN31" s="165"/>
      <c r="GQO31" s="162"/>
      <c r="GQP31" s="165"/>
      <c r="GQQ31" s="162"/>
      <c r="GQR31" s="165"/>
      <c r="GQS31" s="162"/>
      <c r="GQT31" s="165"/>
      <c r="GQU31" s="162"/>
      <c r="GQV31" s="165"/>
      <c r="GQW31" s="162"/>
      <c r="GQX31" s="165"/>
      <c r="GQY31" s="162"/>
      <c r="GQZ31" s="165"/>
      <c r="GRA31" s="162"/>
      <c r="GRB31" s="165"/>
      <c r="GRC31" s="162"/>
      <c r="GRD31" s="165"/>
      <c r="GRE31" s="162"/>
      <c r="GRF31" s="165"/>
      <c r="GRG31" s="162"/>
      <c r="GRH31" s="165"/>
      <c r="GRI31" s="162"/>
      <c r="GRJ31" s="165"/>
      <c r="GRK31" s="162"/>
      <c r="GRL31" s="165"/>
      <c r="GRM31" s="162"/>
      <c r="GRN31" s="165"/>
      <c r="GRO31" s="162"/>
      <c r="GRP31" s="165"/>
      <c r="GRQ31" s="162"/>
      <c r="GRR31" s="165"/>
      <c r="GRS31" s="162"/>
      <c r="GRT31" s="165"/>
      <c r="GRU31" s="162"/>
      <c r="GRV31" s="165"/>
      <c r="GRW31" s="162"/>
      <c r="GRX31" s="165"/>
      <c r="GRY31" s="162"/>
      <c r="GRZ31" s="165"/>
      <c r="GSA31" s="162"/>
      <c r="GSB31" s="165"/>
      <c r="GSC31" s="162"/>
      <c r="GSD31" s="165"/>
      <c r="GSE31" s="162"/>
      <c r="GSF31" s="165"/>
      <c r="GSG31" s="162"/>
      <c r="GSH31" s="165"/>
      <c r="GSI31" s="162"/>
      <c r="GSJ31" s="165"/>
      <c r="GSK31" s="162"/>
      <c r="GSL31" s="165"/>
      <c r="GSM31" s="162"/>
      <c r="GSN31" s="165"/>
      <c r="GSO31" s="162"/>
      <c r="GSP31" s="165"/>
      <c r="GSQ31" s="162"/>
      <c r="GSR31" s="165"/>
      <c r="GSS31" s="162"/>
      <c r="GST31" s="165"/>
      <c r="GSU31" s="162"/>
      <c r="GSV31" s="165"/>
      <c r="GSW31" s="162"/>
      <c r="GSX31" s="165"/>
      <c r="GSY31" s="162"/>
      <c r="GSZ31" s="165"/>
      <c r="GTA31" s="162"/>
      <c r="GTB31" s="165"/>
      <c r="GTC31" s="162"/>
      <c r="GTD31" s="165"/>
      <c r="GTE31" s="162"/>
      <c r="GTF31" s="165"/>
      <c r="GTG31" s="162"/>
      <c r="GTH31" s="165"/>
      <c r="GTI31" s="162"/>
      <c r="GTJ31" s="165"/>
      <c r="GTK31" s="162"/>
      <c r="GTL31" s="165"/>
      <c r="GTM31" s="162"/>
      <c r="GTN31" s="165"/>
      <c r="GTO31" s="162"/>
      <c r="GTP31" s="165"/>
      <c r="GTQ31" s="162"/>
      <c r="GTR31" s="165"/>
      <c r="GTS31" s="162"/>
      <c r="GTT31" s="165"/>
      <c r="GTU31" s="162"/>
      <c r="GTV31" s="165"/>
      <c r="GTW31" s="162"/>
      <c r="GTX31" s="165"/>
      <c r="GTY31" s="162"/>
      <c r="GTZ31" s="165"/>
      <c r="GUA31" s="162"/>
      <c r="GUB31" s="165"/>
      <c r="GUC31" s="162"/>
      <c r="GUD31" s="165"/>
      <c r="GUE31" s="162"/>
      <c r="GUF31" s="165"/>
      <c r="GUG31" s="162"/>
      <c r="GUH31" s="165"/>
      <c r="GUI31" s="162"/>
      <c r="GUJ31" s="165"/>
      <c r="GUK31" s="162"/>
      <c r="GUL31" s="165"/>
      <c r="GUM31" s="162"/>
      <c r="GUN31" s="165"/>
      <c r="GUO31" s="162"/>
      <c r="GUP31" s="165"/>
      <c r="GUQ31" s="162"/>
      <c r="GUR31" s="165"/>
      <c r="GUS31" s="162"/>
      <c r="GUT31" s="165"/>
      <c r="GUU31" s="162"/>
      <c r="GUV31" s="165"/>
      <c r="GUW31" s="162"/>
      <c r="GUX31" s="165"/>
      <c r="GUY31" s="162"/>
      <c r="GUZ31" s="165"/>
      <c r="GVA31" s="162"/>
      <c r="GVB31" s="165"/>
      <c r="GVC31" s="162"/>
      <c r="GVD31" s="165"/>
      <c r="GVE31" s="162"/>
      <c r="GVF31" s="165"/>
      <c r="GVG31" s="162"/>
      <c r="GVH31" s="165"/>
      <c r="GVI31" s="162"/>
      <c r="GVJ31" s="165"/>
      <c r="GVK31" s="162"/>
      <c r="GVL31" s="165"/>
      <c r="GVM31" s="162"/>
      <c r="GVN31" s="165"/>
      <c r="GVO31" s="162"/>
      <c r="GVP31" s="165"/>
      <c r="GVQ31" s="162"/>
      <c r="GVR31" s="165"/>
      <c r="GVS31" s="162"/>
      <c r="GVT31" s="165"/>
      <c r="GVU31" s="162"/>
      <c r="GVV31" s="165"/>
      <c r="GVW31" s="162"/>
      <c r="GVX31" s="165"/>
      <c r="GVY31" s="162"/>
      <c r="GVZ31" s="165"/>
      <c r="GWA31" s="162"/>
      <c r="GWB31" s="165"/>
      <c r="GWC31" s="162"/>
      <c r="GWD31" s="165"/>
      <c r="GWE31" s="162"/>
      <c r="GWF31" s="165"/>
      <c r="GWG31" s="162"/>
      <c r="GWH31" s="165"/>
      <c r="GWI31" s="162"/>
      <c r="GWJ31" s="165"/>
      <c r="GWK31" s="162"/>
      <c r="GWL31" s="165"/>
      <c r="GWM31" s="162"/>
      <c r="GWN31" s="165"/>
      <c r="GWO31" s="162"/>
      <c r="GWP31" s="165"/>
      <c r="GWQ31" s="162"/>
      <c r="GWR31" s="165"/>
      <c r="GWS31" s="162"/>
      <c r="GWT31" s="165"/>
      <c r="GWU31" s="162"/>
      <c r="GWV31" s="165"/>
      <c r="GWW31" s="162"/>
      <c r="GWX31" s="165"/>
      <c r="GWY31" s="162"/>
      <c r="GWZ31" s="165"/>
      <c r="GXA31" s="162"/>
      <c r="GXB31" s="165"/>
      <c r="GXC31" s="162"/>
      <c r="GXD31" s="165"/>
      <c r="GXE31" s="162"/>
      <c r="GXF31" s="165"/>
      <c r="GXG31" s="162"/>
      <c r="GXH31" s="165"/>
      <c r="GXI31" s="162"/>
      <c r="GXJ31" s="165"/>
      <c r="GXK31" s="162"/>
      <c r="GXL31" s="165"/>
      <c r="GXM31" s="162"/>
      <c r="GXN31" s="165"/>
      <c r="GXO31" s="162"/>
      <c r="GXP31" s="165"/>
      <c r="GXQ31" s="162"/>
      <c r="GXR31" s="165"/>
      <c r="GXS31" s="162"/>
      <c r="GXT31" s="165"/>
      <c r="GXU31" s="162"/>
      <c r="GXV31" s="165"/>
      <c r="GXW31" s="162"/>
      <c r="GXX31" s="165"/>
      <c r="GXY31" s="162"/>
      <c r="GXZ31" s="165"/>
      <c r="GYA31" s="162"/>
      <c r="GYB31" s="165"/>
      <c r="GYC31" s="162"/>
      <c r="GYD31" s="165"/>
      <c r="GYE31" s="162"/>
      <c r="GYF31" s="165"/>
      <c r="GYG31" s="162"/>
      <c r="GYH31" s="165"/>
      <c r="GYI31" s="162"/>
      <c r="GYJ31" s="165"/>
      <c r="GYK31" s="162"/>
      <c r="GYL31" s="165"/>
      <c r="GYM31" s="162"/>
      <c r="GYN31" s="165"/>
      <c r="GYO31" s="162"/>
      <c r="GYP31" s="165"/>
      <c r="GYQ31" s="162"/>
      <c r="GYR31" s="165"/>
      <c r="GYS31" s="162"/>
      <c r="GYT31" s="165"/>
      <c r="GYU31" s="162"/>
      <c r="GYV31" s="165"/>
      <c r="GYW31" s="162"/>
      <c r="GYX31" s="165"/>
      <c r="GYY31" s="162"/>
      <c r="GYZ31" s="165"/>
      <c r="GZA31" s="162"/>
      <c r="GZB31" s="165"/>
      <c r="GZC31" s="162"/>
      <c r="GZD31" s="165"/>
      <c r="GZE31" s="162"/>
      <c r="GZF31" s="165"/>
      <c r="GZG31" s="162"/>
      <c r="GZH31" s="165"/>
      <c r="GZI31" s="162"/>
      <c r="GZJ31" s="165"/>
      <c r="GZK31" s="162"/>
      <c r="GZL31" s="165"/>
      <c r="GZM31" s="162"/>
      <c r="GZN31" s="165"/>
      <c r="GZO31" s="162"/>
      <c r="GZP31" s="165"/>
      <c r="GZQ31" s="162"/>
      <c r="GZR31" s="165"/>
      <c r="GZS31" s="162"/>
      <c r="GZT31" s="165"/>
      <c r="GZU31" s="162"/>
      <c r="GZV31" s="165"/>
      <c r="GZW31" s="162"/>
      <c r="GZX31" s="165"/>
      <c r="GZY31" s="162"/>
      <c r="GZZ31" s="165"/>
      <c r="HAA31" s="162"/>
      <c r="HAB31" s="165"/>
      <c r="HAC31" s="162"/>
      <c r="HAD31" s="165"/>
      <c r="HAE31" s="162"/>
      <c r="HAF31" s="165"/>
      <c r="HAG31" s="162"/>
      <c r="HAH31" s="165"/>
      <c r="HAI31" s="162"/>
      <c r="HAJ31" s="165"/>
      <c r="HAK31" s="162"/>
      <c r="HAL31" s="165"/>
      <c r="HAM31" s="162"/>
      <c r="HAN31" s="165"/>
      <c r="HAO31" s="162"/>
      <c r="HAP31" s="165"/>
      <c r="HAQ31" s="162"/>
      <c r="HAR31" s="165"/>
      <c r="HAS31" s="162"/>
      <c r="HAT31" s="165"/>
      <c r="HAU31" s="162"/>
      <c r="HAV31" s="165"/>
      <c r="HAW31" s="162"/>
      <c r="HAX31" s="165"/>
      <c r="HAY31" s="162"/>
      <c r="HAZ31" s="165"/>
      <c r="HBA31" s="162"/>
      <c r="HBB31" s="165"/>
      <c r="HBC31" s="162"/>
      <c r="HBD31" s="165"/>
      <c r="HBE31" s="162"/>
      <c r="HBF31" s="165"/>
      <c r="HBG31" s="162"/>
      <c r="HBH31" s="165"/>
      <c r="HBI31" s="162"/>
      <c r="HBJ31" s="165"/>
      <c r="HBK31" s="162"/>
      <c r="HBL31" s="165"/>
      <c r="HBM31" s="162"/>
      <c r="HBN31" s="165"/>
      <c r="HBO31" s="162"/>
      <c r="HBP31" s="165"/>
      <c r="HBQ31" s="162"/>
      <c r="HBR31" s="165"/>
      <c r="HBS31" s="162"/>
      <c r="HBT31" s="165"/>
      <c r="HBU31" s="162"/>
      <c r="HBV31" s="165"/>
      <c r="HBW31" s="162"/>
      <c r="HBX31" s="165"/>
      <c r="HBY31" s="162"/>
      <c r="HBZ31" s="165"/>
      <c r="HCA31" s="162"/>
      <c r="HCB31" s="165"/>
      <c r="HCC31" s="162"/>
      <c r="HCD31" s="165"/>
      <c r="HCE31" s="162"/>
      <c r="HCF31" s="165"/>
      <c r="HCG31" s="162"/>
      <c r="HCH31" s="165"/>
      <c r="HCI31" s="162"/>
      <c r="HCJ31" s="165"/>
      <c r="HCK31" s="162"/>
      <c r="HCL31" s="165"/>
      <c r="HCM31" s="162"/>
      <c r="HCN31" s="165"/>
      <c r="HCO31" s="162"/>
      <c r="HCP31" s="165"/>
      <c r="HCQ31" s="162"/>
      <c r="HCR31" s="165"/>
      <c r="HCS31" s="162"/>
      <c r="HCT31" s="165"/>
      <c r="HCU31" s="162"/>
      <c r="HCV31" s="165"/>
      <c r="HCW31" s="162"/>
      <c r="HCX31" s="165"/>
      <c r="HCY31" s="162"/>
      <c r="HCZ31" s="165"/>
      <c r="HDA31" s="162"/>
      <c r="HDB31" s="165"/>
      <c r="HDC31" s="162"/>
      <c r="HDD31" s="165"/>
      <c r="HDE31" s="162"/>
      <c r="HDF31" s="165"/>
      <c r="HDG31" s="162"/>
      <c r="HDH31" s="165"/>
      <c r="HDI31" s="162"/>
      <c r="HDJ31" s="165"/>
      <c r="HDK31" s="162"/>
      <c r="HDL31" s="165"/>
      <c r="HDM31" s="162"/>
      <c r="HDN31" s="165"/>
      <c r="HDO31" s="162"/>
      <c r="HDP31" s="165"/>
      <c r="HDQ31" s="162"/>
      <c r="HDR31" s="165"/>
      <c r="HDS31" s="162"/>
      <c r="HDT31" s="165"/>
      <c r="HDU31" s="162"/>
      <c r="HDV31" s="165"/>
      <c r="HDW31" s="162"/>
      <c r="HDX31" s="165"/>
      <c r="HDY31" s="162"/>
      <c r="HDZ31" s="165"/>
      <c r="HEA31" s="162"/>
      <c r="HEB31" s="165"/>
      <c r="HEC31" s="162"/>
      <c r="HED31" s="165"/>
      <c r="HEE31" s="162"/>
      <c r="HEF31" s="165"/>
      <c r="HEG31" s="162"/>
      <c r="HEH31" s="165"/>
      <c r="HEI31" s="162"/>
      <c r="HEJ31" s="165"/>
      <c r="HEK31" s="162"/>
      <c r="HEL31" s="165"/>
      <c r="HEM31" s="162"/>
      <c r="HEN31" s="165"/>
      <c r="HEO31" s="162"/>
      <c r="HEP31" s="165"/>
      <c r="HEQ31" s="162"/>
      <c r="HER31" s="165"/>
      <c r="HES31" s="162"/>
      <c r="HET31" s="165"/>
      <c r="HEU31" s="162"/>
      <c r="HEV31" s="165"/>
      <c r="HEW31" s="162"/>
      <c r="HEX31" s="165"/>
      <c r="HEY31" s="162"/>
      <c r="HEZ31" s="165"/>
      <c r="HFA31" s="162"/>
      <c r="HFB31" s="165"/>
      <c r="HFC31" s="162"/>
      <c r="HFD31" s="165"/>
      <c r="HFE31" s="162"/>
      <c r="HFF31" s="165"/>
      <c r="HFG31" s="162"/>
      <c r="HFH31" s="165"/>
      <c r="HFI31" s="162"/>
      <c r="HFJ31" s="165"/>
      <c r="HFK31" s="162"/>
      <c r="HFL31" s="165"/>
      <c r="HFM31" s="162"/>
      <c r="HFN31" s="165"/>
      <c r="HFO31" s="162"/>
      <c r="HFP31" s="165"/>
      <c r="HFQ31" s="162"/>
      <c r="HFR31" s="165"/>
      <c r="HFS31" s="162"/>
      <c r="HFT31" s="165"/>
      <c r="HFU31" s="162"/>
      <c r="HFV31" s="165"/>
      <c r="HFW31" s="162"/>
      <c r="HFX31" s="165"/>
      <c r="HFY31" s="162"/>
      <c r="HFZ31" s="165"/>
      <c r="HGA31" s="162"/>
      <c r="HGB31" s="165"/>
      <c r="HGC31" s="162"/>
      <c r="HGD31" s="165"/>
      <c r="HGE31" s="162"/>
      <c r="HGF31" s="165"/>
      <c r="HGG31" s="162"/>
      <c r="HGH31" s="165"/>
      <c r="HGI31" s="162"/>
      <c r="HGJ31" s="165"/>
      <c r="HGK31" s="162"/>
      <c r="HGL31" s="165"/>
      <c r="HGM31" s="162"/>
      <c r="HGN31" s="165"/>
      <c r="HGO31" s="162"/>
      <c r="HGP31" s="165"/>
      <c r="HGQ31" s="162"/>
      <c r="HGR31" s="165"/>
      <c r="HGS31" s="162"/>
      <c r="HGT31" s="165"/>
      <c r="HGU31" s="162"/>
      <c r="HGV31" s="165"/>
      <c r="HGW31" s="162"/>
      <c r="HGX31" s="165"/>
      <c r="HGY31" s="162"/>
      <c r="HGZ31" s="165"/>
      <c r="HHA31" s="162"/>
      <c r="HHB31" s="165"/>
      <c r="HHC31" s="162"/>
      <c r="HHD31" s="165"/>
      <c r="HHE31" s="162"/>
      <c r="HHF31" s="165"/>
      <c r="HHG31" s="162"/>
      <c r="HHH31" s="165"/>
      <c r="HHI31" s="162"/>
      <c r="HHJ31" s="165"/>
      <c r="HHK31" s="162"/>
      <c r="HHL31" s="165"/>
      <c r="HHM31" s="162"/>
      <c r="HHN31" s="165"/>
      <c r="HHO31" s="162"/>
      <c r="HHP31" s="165"/>
      <c r="HHQ31" s="162"/>
      <c r="HHR31" s="165"/>
      <c r="HHS31" s="162"/>
      <c r="HHT31" s="165"/>
      <c r="HHU31" s="162"/>
      <c r="HHV31" s="165"/>
      <c r="HHW31" s="162"/>
      <c r="HHX31" s="165"/>
      <c r="HHY31" s="162"/>
      <c r="HHZ31" s="165"/>
      <c r="HIA31" s="162"/>
      <c r="HIB31" s="165"/>
      <c r="HIC31" s="162"/>
      <c r="HID31" s="165"/>
      <c r="HIE31" s="162"/>
      <c r="HIF31" s="165"/>
      <c r="HIG31" s="162"/>
      <c r="HIH31" s="165"/>
      <c r="HII31" s="162"/>
      <c r="HIJ31" s="165"/>
      <c r="HIK31" s="162"/>
      <c r="HIL31" s="165"/>
      <c r="HIM31" s="162"/>
      <c r="HIN31" s="165"/>
      <c r="HIO31" s="162"/>
      <c r="HIP31" s="165"/>
      <c r="HIQ31" s="162"/>
      <c r="HIR31" s="165"/>
      <c r="HIS31" s="162"/>
      <c r="HIT31" s="165"/>
      <c r="HIU31" s="162"/>
      <c r="HIV31" s="165"/>
      <c r="HIW31" s="162"/>
      <c r="HIX31" s="165"/>
      <c r="HIY31" s="162"/>
      <c r="HIZ31" s="165"/>
      <c r="HJA31" s="162"/>
      <c r="HJB31" s="165"/>
      <c r="HJC31" s="162"/>
      <c r="HJD31" s="165"/>
      <c r="HJE31" s="162"/>
      <c r="HJF31" s="165"/>
      <c r="HJG31" s="162"/>
      <c r="HJH31" s="165"/>
      <c r="HJI31" s="162"/>
      <c r="HJJ31" s="165"/>
      <c r="HJK31" s="162"/>
      <c r="HJL31" s="165"/>
      <c r="HJM31" s="162"/>
      <c r="HJN31" s="165"/>
      <c r="HJO31" s="162"/>
      <c r="HJP31" s="165"/>
      <c r="HJQ31" s="162"/>
      <c r="HJR31" s="165"/>
      <c r="HJS31" s="162"/>
      <c r="HJT31" s="165"/>
      <c r="HJU31" s="162"/>
      <c r="HJV31" s="165"/>
      <c r="HJW31" s="162"/>
      <c r="HJX31" s="165"/>
      <c r="HJY31" s="162"/>
      <c r="HJZ31" s="165"/>
      <c r="HKA31" s="162"/>
      <c r="HKB31" s="165"/>
      <c r="HKC31" s="162"/>
      <c r="HKD31" s="165"/>
      <c r="HKE31" s="162"/>
      <c r="HKF31" s="165"/>
      <c r="HKG31" s="162"/>
      <c r="HKH31" s="165"/>
      <c r="HKI31" s="162"/>
      <c r="HKJ31" s="165"/>
      <c r="HKK31" s="162"/>
      <c r="HKL31" s="165"/>
      <c r="HKM31" s="162"/>
      <c r="HKN31" s="165"/>
      <c r="HKO31" s="162"/>
      <c r="HKP31" s="165"/>
      <c r="HKQ31" s="162"/>
      <c r="HKR31" s="165"/>
      <c r="HKS31" s="162"/>
      <c r="HKT31" s="165"/>
      <c r="HKU31" s="162"/>
      <c r="HKV31" s="165"/>
      <c r="HKW31" s="162"/>
      <c r="HKX31" s="165"/>
      <c r="HKY31" s="162"/>
      <c r="HKZ31" s="165"/>
      <c r="HLA31" s="162"/>
      <c r="HLB31" s="165"/>
      <c r="HLC31" s="162"/>
      <c r="HLD31" s="165"/>
      <c r="HLE31" s="162"/>
      <c r="HLF31" s="165"/>
      <c r="HLG31" s="162"/>
      <c r="HLH31" s="165"/>
      <c r="HLI31" s="162"/>
      <c r="HLJ31" s="165"/>
      <c r="HLK31" s="162"/>
      <c r="HLL31" s="165"/>
      <c r="HLM31" s="162"/>
      <c r="HLN31" s="165"/>
      <c r="HLO31" s="162"/>
      <c r="HLP31" s="165"/>
      <c r="HLQ31" s="162"/>
      <c r="HLR31" s="165"/>
      <c r="HLS31" s="162"/>
      <c r="HLT31" s="165"/>
      <c r="HLU31" s="162"/>
      <c r="HLV31" s="165"/>
      <c r="HLW31" s="162"/>
      <c r="HLX31" s="165"/>
      <c r="HLY31" s="162"/>
      <c r="HLZ31" s="165"/>
      <c r="HMA31" s="162"/>
      <c r="HMB31" s="165"/>
      <c r="HMC31" s="162"/>
      <c r="HMD31" s="165"/>
      <c r="HME31" s="162"/>
      <c r="HMF31" s="165"/>
      <c r="HMG31" s="162"/>
      <c r="HMH31" s="165"/>
      <c r="HMI31" s="162"/>
      <c r="HMJ31" s="165"/>
      <c r="HMK31" s="162"/>
      <c r="HML31" s="165"/>
      <c r="HMM31" s="162"/>
      <c r="HMN31" s="165"/>
      <c r="HMO31" s="162"/>
      <c r="HMP31" s="165"/>
      <c r="HMQ31" s="162"/>
      <c r="HMR31" s="165"/>
      <c r="HMS31" s="162"/>
      <c r="HMT31" s="165"/>
      <c r="HMU31" s="162"/>
      <c r="HMV31" s="165"/>
      <c r="HMW31" s="162"/>
      <c r="HMX31" s="165"/>
      <c r="HMY31" s="162"/>
      <c r="HMZ31" s="165"/>
      <c r="HNA31" s="162"/>
      <c r="HNB31" s="165"/>
      <c r="HNC31" s="162"/>
      <c r="HND31" s="165"/>
      <c r="HNE31" s="162"/>
      <c r="HNF31" s="165"/>
      <c r="HNG31" s="162"/>
      <c r="HNH31" s="165"/>
      <c r="HNI31" s="162"/>
      <c r="HNJ31" s="165"/>
      <c r="HNK31" s="162"/>
      <c r="HNL31" s="165"/>
      <c r="HNM31" s="162"/>
      <c r="HNN31" s="165"/>
      <c r="HNO31" s="162"/>
      <c r="HNP31" s="165"/>
      <c r="HNQ31" s="162"/>
      <c r="HNR31" s="165"/>
      <c r="HNS31" s="162"/>
      <c r="HNT31" s="165"/>
      <c r="HNU31" s="162"/>
      <c r="HNV31" s="165"/>
      <c r="HNW31" s="162"/>
      <c r="HNX31" s="165"/>
      <c r="HNY31" s="162"/>
      <c r="HNZ31" s="165"/>
      <c r="HOA31" s="162"/>
      <c r="HOB31" s="165"/>
      <c r="HOC31" s="162"/>
      <c r="HOD31" s="165"/>
      <c r="HOE31" s="162"/>
      <c r="HOF31" s="165"/>
      <c r="HOG31" s="162"/>
      <c r="HOH31" s="165"/>
      <c r="HOI31" s="162"/>
      <c r="HOJ31" s="165"/>
      <c r="HOK31" s="162"/>
      <c r="HOL31" s="165"/>
      <c r="HOM31" s="162"/>
      <c r="HON31" s="165"/>
      <c r="HOO31" s="162"/>
      <c r="HOP31" s="165"/>
      <c r="HOQ31" s="162"/>
      <c r="HOR31" s="165"/>
      <c r="HOS31" s="162"/>
      <c r="HOT31" s="165"/>
      <c r="HOU31" s="162"/>
      <c r="HOV31" s="165"/>
      <c r="HOW31" s="162"/>
      <c r="HOX31" s="165"/>
      <c r="HOY31" s="162"/>
      <c r="HOZ31" s="165"/>
      <c r="HPA31" s="162"/>
      <c r="HPB31" s="165"/>
      <c r="HPC31" s="162"/>
      <c r="HPD31" s="165"/>
      <c r="HPE31" s="162"/>
      <c r="HPF31" s="165"/>
      <c r="HPG31" s="162"/>
      <c r="HPH31" s="165"/>
      <c r="HPI31" s="162"/>
      <c r="HPJ31" s="165"/>
      <c r="HPK31" s="162"/>
      <c r="HPL31" s="165"/>
      <c r="HPM31" s="162"/>
      <c r="HPN31" s="165"/>
      <c r="HPO31" s="162"/>
      <c r="HPP31" s="165"/>
      <c r="HPQ31" s="162"/>
      <c r="HPR31" s="165"/>
      <c r="HPS31" s="162"/>
      <c r="HPT31" s="165"/>
      <c r="HPU31" s="162"/>
      <c r="HPV31" s="165"/>
      <c r="HPW31" s="162"/>
      <c r="HPX31" s="165"/>
      <c r="HPY31" s="162"/>
      <c r="HPZ31" s="165"/>
      <c r="HQA31" s="162"/>
      <c r="HQB31" s="165"/>
      <c r="HQC31" s="162"/>
      <c r="HQD31" s="165"/>
      <c r="HQE31" s="162"/>
      <c r="HQF31" s="165"/>
      <c r="HQG31" s="162"/>
      <c r="HQH31" s="165"/>
      <c r="HQI31" s="162"/>
      <c r="HQJ31" s="165"/>
      <c r="HQK31" s="162"/>
      <c r="HQL31" s="165"/>
      <c r="HQM31" s="162"/>
      <c r="HQN31" s="165"/>
      <c r="HQO31" s="162"/>
      <c r="HQP31" s="165"/>
      <c r="HQQ31" s="162"/>
      <c r="HQR31" s="165"/>
      <c r="HQS31" s="162"/>
      <c r="HQT31" s="165"/>
      <c r="HQU31" s="162"/>
      <c r="HQV31" s="165"/>
      <c r="HQW31" s="162"/>
      <c r="HQX31" s="165"/>
      <c r="HQY31" s="162"/>
      <c r="HQZ31" s="165"/>
      <c r="HRA31" s="162"/>
      <c r="HRB31" s="165"/>
      <c r="HRC31" s="162"/>
      <c r="HRD31" s="165"/>
      <c r="HRE31" s="162"/>
      <c r="HRF31" s="165"/>
      <c r="HRG31" s="162"/>
      <c r="HRH31" s="165"/>
      <c r="HRI31" s="162"/>
      <c r="HRJ31" s="165"/>
      <c r="HRK31" s="162"/>
      <c r="HRL31" s="165"/>
      <c r="HRM31" s="162"/>
      <c r="HRN31" s="165"/>
      <c r="HRO31" s="162"/>
      <c r="HRP31" s="165"/>
      <c r="HRQ31" s="162"/>
      <c r="HRR31" s="165"/>
      <c r="HRS31" s="162"/>
      <c r="HRT31" s="165"/>
      <c r="HRU31" s="162"/>
      <c r="HRV31" s="165"/>
      <c r="HRW31" s="162"/>
      <c r="HRX31" s="165"/>
      <c r="HRY31" s="162"/>
      <c r="HRZ31" s="165"/>
      <c r="HSA31" s="162"/>
      <c r="HSB31" s="165"/>
      <c r="HSC31" s="162"/>
      <c r="HSD31" s="165"/>
      <c r="HSE31" s="162"/>
      <c r="HSF31" s="165"/>
      <c r="HSG31" s="162"/>
      <c r="HSH31" s="165"/>
      <c r="HSI31" s="162"/>
      <c r="HSJ31" s="165"/>
      <c r="HSK31" s="162"/>
      <c r="HSL31" s="165"/>
      <c r="HSM31" s="162"/>
      <c r="HSN31" s="165"/>
      <c r="HSO31" s="162"/>
      <c r="HSP31" s="165"/>
      <c r="HSQ31" s="162"/>
      <c r="HSR31" s="165"/>
      <c r="HSS31" s="162"/>
      <c r="HST31" s="165"/>
      <c r="HSU31" s="162"/>
      <c r="HSV31" s="165"/>
      <c r="HSW31" s="162"/>
      <c r="HSX31" s="165"/>
      <c r="HSY31" s="162"/>
      <c r="HSZ31" s="165"/>
      <c r="HTA31" s="162"/>
      <c r="HTB31" s="165"/>
      <c r="HTC31" s="162"/>
      <c r="HTD31" s="165"/>
      <c r="HTE31" s="162"/>
      <c r="HTF31" s="165"/>
      <c r="HTG31" s="162"/>
      <c r="HTH31" s="165"/>
      <c r="HTI31" s="162"/>
      <c r="HTJ31" s="165"/>
      <c r="HTK31" s="162"/>
      <c r="HTL31" s="165"/>
      <c r="HTM31" s="162"/>
      <c r="HTN31" s="165"/>
      <c r="HTO31" s="162"/>
      <c r="HTP31" s="165"/>
      <c r="HTQ31" s="162"/>
      <c r="HTR31" s="165"/>
      <c r="HTS31" s="162"/>
      <c r="HTT31" s="165"/>
      <c r="HTU31" s="162"/>
      <c r="HTV31" s="165"/>
      <c r="HTW31" s="162"/>
      <c r="HTX31" s="165"/>
      <c r="HTY31" s="162"/>
      <c r="HTZ31" s="165"/>
      <c r="HUA31" s="162"/>
      <c r="HUB31" s="165"/>
      <c r="HUC31" s="162"/>
      <c r="HUD31" s="165"/>
      <c r="HUE31" s="162"/>
      <c r="HUF31" s="165"/>
      <c r="HUG31" s="162"/>
      <c r="HUH31" s="165"/>
      <c r="HUI31" s="162"/>
      <c r="HUJ31" s="165"/>
      <c r="HUK31" s="162"/>
      <c r="HUL31" s="165"/>
      <c r="HUM31" s="162"/>
      <c r="HUN31" s="165"/>
      <c r="HUO31" s="162"/>
      <c r="HUP31" s="165"/>
      <c r="HUQ31" s="162"/>
      <c r="HUR31" s="165"/>
      <c r="HUS31" s="162"/>
      <c r="HUT31" s="165"/>
      <c r="HUU31" s="162"/>
      <c r="HUV31" s="165"/>
      <c r="HUW31" s="162"/>
      <c r="HUX31" s="165"/>
      <c r="HUY31" s="162"/>
      <c r="HUZ31" s="165"/>
      <c r="HVA31" s="162"/>
      <c r="HVB31" s="165"/>
      <c r="HVC31" s="162"/>
      <c r="HVD31" s="165"/>
      <c r="HVE31" s="162"/>
      <c r="HVF31" s="165"/>
      <c r="HVG31" s="162"/>
      <c r="HVH31" s="165"/>
      <c r="HVI31" s="162"/>
      <c r="HVJ31" s="165"/>
      <c r="HVK31" s="162"/>
      <c r="HVL31" s="165"/>
      <c r="HVM31" s="162"/>
      <c r="HVN31" s="165"/>
      <c r="HVO31" s="162"/>
      <c r="HVP31" s="165"/>
      <c r="HVQ31" s="162"/>
      <c r="HVR31" s="165"/>
      <c r="HVS31" s="162"/>
      <c r="HVT31" s="165"/>
      <c r="HVU31" s="162"/>
      <c r="HVV31" s="165"/>
      <c r="HVW31" s="162"/>
      <c r="HVX31" s="165"/>
      <c r="HVY31" s="162"/>
      <c r="HVZ31" s="165"/>
      <c r="HWA31" s="162"/>
      <c r="HWB31" s="165"/>
      <c r="HWC31" s="162"/>
      <c r="HWD31" s="165"/>
      <c r="HWE31" s="162"/>
      <c r="HWF31" s="165"/>
      <c r="HWG31" s="162"/>
      <c r="HWH31" s="165"/>
      <c r="HWI31" s="162"/>
      <c r="HWJ31" s="165"/>
      <c r="HWK31" s="162"/>
      <c r="HWL31" s="165"/>
      <c r="HWM31" s="162"/>
      <c r="HWN31" s="165"/>
      <c r="HWO31" s="162"/>
      <c r="HWP31" s="165"/>
      <c r="HWQ31" s="162"/>
      <c r="HWR31" s="165"/>
      <c r="HWS31" s="162"/>
      <c r="HWT31" s="165"/>
      <c r="HWU31" s="162"/>
      <c r="HWV31" s="165"/>
      <c r="HWW31" s="162"/>
      <c r="HWX31" s="165"/>
      <c r="HWY31" s="162"/>
      <c r="HWZ31" s="165"/>
      <c r="HXA31" s="162"/>
      <c r="HXB31" s="165"/>
      <c r="HXC31" s="162"/>
      <c r="HXD31" s="165"/>
      <c r="HXE31" s="162"/>
      <c r="HXF31" s="165"/>
      <c r="HXG31" s="162"/>
      <c r="HXH31" s="165"/>
      <c r="HXI31" s="162"/>
      <c r="HXJ31" s="165"/>
      <c r="HXK31" s="162"/>
      <c r="HXL31" s="165"/>
      <c r="HXM31" s="162"/>
      <c r="HXN31" s="165"/>
      <c r="HXO31" s="162"/>
      <c r="HXP31" s="165"/>
      <c r="HXQ31" s="162"/>
      <c r="HXR31" s="165"/>
      <c r="HXS31" s="162"/>
      <c r="HXT31" s="165"/>
      <c r="HXU31" s="162"/>
      <c r="HXV31" s="165"/>
      <c r="HXW31" s="162"/>
      <c r="HXX31" s="165"/>
      <c r="HXY31" s="162"/>
      <c r="HXZ31" s="165"/>
      <c r="HYA31" s="162"/>
      <c r="HYB31" s="165"/>
      <c r="HYC31" s="162"/>
      <c r="HYD31" s="165"/>
      <c r="HYE31" s="162"/>
      <c r="HYF31" s="165"/>
      <c r="HYG31" s="162"/>
      <c r="HYH31" s="165"/>
      <c r="HYI31" s="162"/>
      <c r="HYJ31" s="165"/>
      <c r="HYK31" s="162"/>
      <c r="HYL31" s="165"/>
      <c r="HYM31" s="162"/>
      <c r="HYN31" s="165"/>
      <c r="HYO31" s="162"/>
      <c r="HYP31" s="165"/>
      <c r="HYQ31" s="162"/>
      <c r="HYR31" s="165"/>
      <c r="HYS31" s="162"/>
      <c r="HYT31" s="165"/>
      <c r="HYU31" s="162"/>
      <c r="HYV31" s="165"/>
      <c r="HYW31" s="162"/>
      <c r="HYX31" s="165"/>
      <c r="HYY31" s="162"/>
      <c r="HYZ31" s="165"/>
      <c r="HZA31" s="162"/>
      <c r="HZB31" s="165"/>
      <c r="HZC31" s="162"/>
      <c r="HZD31" s="165"/>
      <c r="HZE31" s="162"/>
      <c r="HZF31" s="165"/>
      <c r="HZG31" s="162"/>
      <c r="HZH31" s="165"/>
      <c r="HZI31" s="162"/>
      <c r="HZJ31" s="165"/>
      <c r="HZK31" s="162"/>
      <c r="HZL31" s="165"/>
      <c r="HZM31" s="162"/>
      <c r="HZN31" s="165"/>
      <c r="HZO31" s="162"/>
      <c r="HZP31" s="165"/>
      <c r="HZQ31" s="162"/>
      <c r="HZR31" s="165"/>
      <c r="HZS31" s="162"/>
      <c r="HZT31" s="165"/>
      <c r="HZU31" s="162"/>
      <c r="HZV31" s="165"/>
      <c r="HZW31" s="162"/>
      <c r="HZX31" s="165"/>
      <c r="HZY31" s="162"/>
      <c r="HZZ31" s="165"/>
      <c r="IAA31" s="162"/>
      <c r="IAB31" s="165"/>
      <c r="IAC31" s="162"/>
      <c r="IAD31" s="165"/>
      <c r="IAE31" s="162"/>
      <c r="IAF31" s="165"/>
      <c r="IAG31" s="162"/>
      <c r="IAH31" s="165"/>
      <c r="IAI31" s="162"/>
      <c r="IAJ31" s="165"/>
      <c r="IAK31" s="162"/>
      <c r="IAL31" s="165"/>
      <c r="IAM31" s="162"/>
      <c r="IAN31" s="165"/>
      <c r="IAO31" s="162"/>
      <c r="IAP31" s="165"/>
      <c r="IAQ31" s="162"/>
      <c r="IAR31" s="165"/>
      <c r="IAS31" s="162"/>
      <c r="IAT31" s="165"/>
      <c r="IAU31" s="162"/>
      <c r="IAV31" s="165"/>
      <c r="IAW31" s="162"/>
      <c r="IAX31" s="165"/>
      <c r="IAY31" s="162"/>
      <c r="IAZ31" s="165"/>
      <c r="IBA31" s="162"/>
      <c r="IBB31" s="165"/>
      <c r="IBC31" s="162"/>
      <c r="IBD31" s="165"/>
      <c r="IBE31" s="162"/>
      <c r="IBF31" s="165"/>
      <c r="IBG31" s="162"/>
      <c r="IBH31" s="165"/>
      <c r="IBI31" s="162"/>
      <c r="IBJ31" s="165"/>
      <c r="IBK31" s="162"/>
      <c r="IBL31" s="165"/>
      <c r="IBM31" s="162"/>
      <c r="IBN31" s="165"/>
      <c r="IBO31" s="162"/>
      <c r="IBP31" s="165"/>
      <c r="IBQ31" s="162"/>
      <c r="IBR31" s="165"/>
      <c r="IBS31" s="162"/>
      <c r="IBT31" s="165"/>
      <c r="IBU31" s="162"/>
      <c r="IBV31" s="165"/>
      <c r="IBW31" s="162"/>
      <c r="IBX31" s="165"/>
      <c r="IBY31" s="162"/>
      <c r="IBZ31" s="165"/>
      <c r="ICA31" s="162"/>
      <c r="ICB31" s="165"/>
      <c r="ICC31" s="162"/>
      <c r="ICD31" s="165"/>
      <c r="ICE31" s="162"/>
      <c r="ICF31" s="165"/>
      <c r="ICG31" s="162"/>
      <c r="ICH31" s="165"/>
      <c r="ICI31" s="162"/>
      <c r="ICJ31" s="165"/>
      <c r="ICK31" s="162"/>
      <c r="ICL31" s="165"/>
      <c r="ICM31" s="162"/>
      <c r="ICN31" s="165"/>
      <c r="ICO31" s="162"/>
      <c r="ICP31" s="165"/>
      <c r="ICQ31" s="162"/>
      <c r="ICR31" s="165"/>
      <c r="ICS31" s="162"/>
      <c r="ICT31" s="165"/>
      <c r="ICU31" s="162"/>
      <c r="ICV31" s="165"/>
      <c r="ICW31" s="162"/>
      <c r="ICX31" s="165"/>
      <c r="ICY31" s="162"/>
      <c r="ICZ31" s="165"/>
      <c r="IDA31" s="162"/>
      <c r="IDB31" s="165"/>
      <c r="IDC31" s="162"/>
      <c r="IDD31" s="165"/>
      <c r="IDE31" s="162"/>
      <c r="IDF31" s="165"/>
      <c r="IDG31" s="162"/>
      <c r="IDH31" s="165"/>
      <c r="IDI31" s="162"/>
      <c r="IDJ31" s="165"/>
      <c r="IDK31" s="162"/>
      <c r="IDL31" s="165"/>
      <c r="IDM31" s="162"/>
      <c r="IDN31" s="165"/>
      <c r="IDO31" s="162"/>
      <c r="IDP31" s="165"/>
      <c r="IDQ31" s="162"/>
      <c r="IDR31" s="165"/>
      <c r="IDS31" s="162"/>
      <c r="IDT31" s="165"/>
      <c r="IDU31" s="162"/>
      <c r="IDV31" s="165"/>
      <c r="IDW31" s="162"/>
      <c r="IDX31" s="165"/>
      <c r="IDY31" s="162"/>
      <c r="IDZ31" s="165"/>
      <c r="IEA31" s="162"/>
      <c r="IEB31" s="165"/>
      <c r="IEC31" s="162"/>
      <c r="IED31" s="165"/>
      <c r="IEE31" s="162"/>
      <c r="IEF31" s="165"/>
      <c r="IEG31" s="162"/>
      <c r="IEH31" s="165"/>
      <c r="IEI31" s="162"/>
      <c r="IEJ31" s="165"/>
      <c r="IEK31" s="162"/>
      <c r="IEL31" s="165"/>
      <c r="IEM31" s="162"/>
      <c r="IEN31" s="165"/>
      <c r="IEO31" s="162"/>
      <c r="IEP31" s="165"/>
      <c r="IEQ31" s="162"/>
      <c r="IER31" s="165"/>
      <c r="IES31" s="162"/>
      <c r="IET31" s="165"/>
      <c r="IEU31" s="162"/>
      <c r="IEV31" s="165"/>
      <c r="IEW31" s="162"/>
      <c r="IEX31" s="165"/>
      <c r="IEY31" s="162"/>
      <c r="IEZ31" s="165"/>
      <c r="IFA31" s="162"/>
      <c r="IFB31" s="165"/>
      <c r="IFC31" s="162"/>
      <c r="IFD31" s="165"/>
      <c r="IFE31" s="162"/>
      <c r="IFF31" s="165"/>
      <c r="IFG31" s="162"/>
      <c r="IFH31" s="165"/>
      <c r="IFI31" s="162"/>
      <c r="IFJ31" s="165"/>
      <c r="IFK31" s="162"/>
      <c r="IFL31" s="165"/>
      <c r="IFM31" s="162"/>
      <c r="IFN31" s="165"/>
      <c r="IFO31" s="162"/>
      <c r="IFP31" s="165"/>
      <c r="IFQ31" s="162"/>
      <c r="IFR31" s="165"/>
      <c r="IFS31" s="162"/>
      <c r="IFT31" s="165"/>
      <c r="IFU31" s="162"/>
      <c r="IFV31" s="165"/>
      <c r="IFW31" s="162"/>
      <c r="IFX31" s="165"/>
      <c r="IFY31" s="162"/>
      <c r="IFZ31" s="165"/>
      <c r="IGA31" s="162"/>
      <c r="IGB31" s="165"/>
      <c r="IGC31" s="162"/>
      <c r="IGD31" s="165"/>
      <c r="IGE31" s="162"/>
      <c r="IGF31" s="165"/>
      <c r="IGG31" s="162"/>
      <c r="IGH31" s="165"/>
      <c r="IGI31" s="162"/>
      <c r="IGJ31" s="165"/>
      <c r="IGK31" s="162"/>
      <c r="IGL31" s="165"/>
      <c r="IGM31" s="162"/>
      <c r="IGN31" s="165"/>
      <c r="IGO31" s="162"/>
      <c r="IGP31" s="165"/>
      <c r="IGQ31" s="162"/>
      <c r="IGR31" s="165"/>
      <c r="IGS31" s="162"/>
      <c r="IGT31" s="165"/>
      <c r="IGU31" s="162"/>
      <c r="IGV31" s="165"/>
      <c r="IGW31" s="162"/>
      <c r="IGX31" s="165"/>
      <c r="IGY31" s="162"/>
      <c r="IGZ31" s="165"/>
      <c r="IHA31" s="162"/>
      <c r="IHB31" s="165"/>
      <c r="IHC31" s="162"/>
      <c r="IHD31" s="165"/>
      <c r="IHE31" s="162"/>
      <c r="IHF31" s="165"/>
      <c r="IHG31" s="162"/>
      <c r="IHH31" s="165"/>
      <c r="IHI31" s="162"/>
      <c r="IHJ31" s="165"/>
      <c r="IHK31" s="162"/>
      <c r="IHL31" s="165"/>
      <c r="IHM31" s="162"/>
      <c r="IHN31" s="165"/>
      <c r="IHO31" s="162"/>
      <c r="IHP31" s="165"/>
      <c r="IHQ31" s="162"/>
      <c r="IHR31" s="165"/>
      <c r="IHS31" s="162"/>
      <c r="IHT31" s="165"/>
      <c r="IHU31" s="162"/>
      <c r="IHV31" s="165"/>
      <c r="IHW31" s="162"/>
      <c r="IHX31" s="165"/>
      <c r="IHY31" s="162"/>
      <c r="IHZ31" s="165"/>
      <c r="IIA31" s="162"/>
      <c r="IIB31" s="165"/>
      <c r="IIC31" s="162"/>
      <c r="IID31" s="165"/>
      <c r="IIE31" s="162"/>
      <c r="IIF31" s="165"/>
      <c r="IIG31" s="162"/>
      <c r="IIH31" s="165"/>
      <c r="III31" s="162"/>
      <c r="IIJ31" s="165"/>
      <c r="IIK31" s="162"/>
      <c r="IIL31" s="165"/>
      <c r="IIM31" s="162"/>
      <c r="IIN31" s="165"/>
      <c r="IIO31" s="162"/>
      <c r="IIP31" s="165"/>
      <c r="IIQ31" s="162"/>
      <c r="IIR31" s="165"/>
      <c r="IIS31" s="162"/>
      <c r="IIT31" s="165"/>
      <c r="IIU31" s="162"/>
      <c r="IIV31" s="165"/>
      <c r="IIW31" s="162"/>
      <c r="IIX31" s="165"/>
      <c r="IIY31" s="162"/>
      <c r="IIZ31" s="165"/>
      <c r="IJA31" s="162"/>
      <c r="IJB31" s="165"/>
      <c r="IJC31" s="162"/>
      <c r="IJD31" s="165"/>
      <c r="IJE31" s="162"/>
      <c r="IJF31" s="165"/>
      <c r="IJG31" s="162"/>
      <c r="IJH31" s="165"/>
      <c r="IJI31" s="162"/>
      <c r="IJJ31" s="165"/>
      <c r="IJK31" s="162"/>
      <c r="IJL31" s="165"/>
      <c r="IJM31" s="162"/>
      <c r="IJN31" s="165"/>
      <c r="IJO31" s="162"/>
      <c r="IJP31" s="165"/>
      <c r="IJQ31" s="162"/>
      <c r="IJR31" s="165"/>
      <c r="IJS31" s="162"/>
      <c r="IJT31" s="165"/>
      <c r="IJU31" s="162"/>
      <c r="IJV31" s="165"/>
      <c r="IJW31" s="162"/>
      <c r="IJX31" s="165"/>
      <c r="IJY31" s="162"/>
      <c r="IJZ31" s="165"/>
      <c r="IKA31" s="162"/>
      <c r="IKB31" s="165"/>
      <c r="IKC31" s="162"/>
      <c r="IKD31" s="165"/>
      <c r="IKE31" s="162"/>
      <c r="IKF31" s="165"/>
      <c r="IKG31" s="162"/>
      <c r="IKH31" s="165"/>
      <c r="IKI31" s="162"/>
      <c r="IKJ31" s="165"/>
      <c r="IKK31" s="162"/>
      <c r="IKL31" s="165"/>
      <c r="IKM31" s="162"/>
      <c r="IKN31" s="165"/>
      <c r="IKO31" s="162"/>
      <c r="IKP31" s="165"/>
      <c r="IKQ31" s="162"/>
      <c r="IKR31" s="165"/>
      <c r="IKS31" s="162"/>
      <c r="IKT31" s="165"/>
      <c r="IKU31" s="162"/>
      <c r="IKV31" s="165"/>
      <c r="IKW31" s="162"/>
      <c r="IKX31" s="165"/>
      <c r="IKY31" s="162"/>
      <c r="IKZ31" s="165"/>
      <c r="ILA31" s="162"/>
      <c r="ILB31" s="165"/>
      <c r="ILC31" s="162"/>
      <c r="ILD31" s="165"/>
      <c r="ILE31" s="162"/>
      <c r="ILF31" s="165"/>
      <c r="ILG31" s="162"/>
      <c r="ILH31" s="165"/>
      <c r="ILI31" s="162"/>
      <c r="ILJ31" s="165"/>
      <c r="ILK31" s="162"/>
      <c r="ILL31" s="165"/>
      <c r="ILM31" s="162"/>
      <c r="ILN31" s="165"/>
      <c r="ILO31" s="162"/>
      <c r="ILP31" s="165"/>
      <c r="ILQ31" s="162"/>
      <c r="ILR31" s="165"/>
      <c r="ILS31" s="162"/>
      <c r="ILT31" s="165"/>
      <c r="ILU31" s="162"/>
      <c r="ILV31" s="165"/>
      <c r="ILW31" s="162"/>
      <c r="ILX31" s="165"/>
      <c r="ILY31" s="162"/>
      <c r="ILZ31" s="165"/>
      <c r="IMA31" s="162"/>
      <c r="IMB31" s="165"/>
      <c r="IMC31" s="162"/>
      <c r="IMD31" s="165"/>
      <c r="IME31" s="162"/>
      <c r="IMF31" s="165"/>
      <c r="IMG31" s="162"/>
      <c r="IMH31" s="165"/>
      <c r="IMI31" s="162"/>
      <c r="IMJ31" s="165"/>
      <c r="IMK31" s="162"/>
      <c r="IML31" s="165"/>
      <c r="IMM31" s="162"/>
      <c r="IMN31" s="165"/>
      <c r="IMO31" s="162"/>
      <c r="IMP31" s="165"/>
      <c r="IMQ31" s="162"/>
      <c r="IMR31" s="165"/>
      <c r="IMS31" s="162"/>
      <c r="IMT31" s="165"/>
      <c r="IMU31" s="162"/>
      <c r="IMV31" s="165"/>
      <c r="IMW31" s="162"/>
      <c r="IMX31" s="165"/>
      <c r="IMY31" s="162"/>
      <c r="IMZ31" s="165"/>
      <c r="INA31" s="162"/>
      <c r="INB31" s="165"/>
      <c r="INC31" s="162"/>
      <c r="IND31" s="165"/>
      <c r="INE31" s="162"/>
      <c r="INF31" s="165"/>
      <c r="ING31" s="162"/>
      <c r="INH31" s="165"/>
      <c r="INI31" s="162"/>
      <c r="INJ31" s="165"/>
      <c r="INK31" s="162"/>
      <c r="INL31" s="165"/>
      <c r="INM31" s="162"/>
      <c r="INN31" s="165"/>
      <c r="INO31" s="162"/>
      <c r="INP31" s="165"/>
      <c r="INQ31" s="162"/>
      <c r="INR31" s="165"/>
      <c r="INS31" s="162"/>
      <c r="INT31" s="165"/>
      <c r="INU31" s="162"/>
      <c r="INV31" s="165"/>
      <c r="INW31" s="162"/>
      <c r="INX31" s="165"/>
      <c r="INY31" s="162"/>
      <c r="INZ31" s="165"/>
      <c r="IOA31" s="162"/>
      <c r="IOB31" s="165"/>
      <c r="IOC31" s="162"/>
      <c r="IOD31" s="165"/>
      <c r="IOE31" s="162"/>
      <c r="IOF31" s="165"/>
      <c r="IOG31" s="162"/>
      <c r="IOH31" s="165"/>
      <c r="IOI31" s="162"/>
      <c r="IOJ31" s="165"/>
      <c r="IOK31" s="162"/>
      <c r="IOL31" s="165"/>
      <c r="IOM31" s="162"/>
      <c r="ION31" s="165"/>
      <c r="IOO31" s="162"/>
      <c r="IOP31" s="165"/>
      <c r="IOQ31" s="162"/>
      <c r="IOR31" s="165"/>
      <c r="IOS31" s="162"/>
      <c r="IOT31" s="165"/>
      <c r="IOU31" s="162"/>
      <c r="IOV31" s="165"/>
      <c r="IOW31" s="162"/>
      <c r="IOX31" s="165"/>
      <c r="IOY31" s="162"/>
      <c r="IOZ31" s="165"/>
      <c r="IPA31" s="162"/>
      <c r="IPB31" s="165"/>
      <c r="IPC31" s="162"/>
      <c r="IPD31" s="165"/>
      <c r="IPE31" s="162"/>
      <c r="IPF31" s="165"/>
      <c r="IPG31" s="162"/>
      <c r="IPH31" s="165"/>
      <c r="IPI31" s="162"/>
      <c r="IPJ31" s="165"/>
      <c r="IPK31" s="162"/>
      <c r="IPL31" s="165"/>
      <c r="IPM31" s="162"/>
      <c r="IPN31" s="165"/>
      <c r="IPO31" s="162"/>
      <c r="IPP31" s="165"/>
      <c r="IPQ31" s="162"/>
      <c r="IPR31" s="165"/>
      <c r="IPS31" s="162"/>
      <c r="IPT31" s="165"/>
      <c r="IPU31" s="162"/>
      <c r="IPV31" s="165"/>
      <c r="IPW31" s="162"/>
      <c r="IPX31" s="165"/>
      <c r="IPY31" s="162"/>
      <c r="IPZ31" s="165"/>
      <c r="IQA31" s="162"/>
      <c r="IQB31" s="165"/>
      <c r="IQC31" s="162"/>
      <c r="IQD31" s="165"/>
      <c r="IQE31" s="162"/>
      <c r="IQF31" s="165"/>
      <c r="IQG31" s="162"/>
      <c r="IQH31" s="165"/>
      <c r="IQI31" s="162"/>
      <c r="IQJ31" s="165"/>
      <c r="IQK31" s="162"/>
      <c r="IQL31" s="165"/>
      <c r="IQM31" s="162"/>
      <c r="IQN31" s="165"/>
      <c r="IQO31" s="162"/>
      <c r="IQP31" s="165"/>
      <c r="IQQ31" s="162"/>
      <c r="IQR31" s="165"/>
      <c r="IQS31" s="162"/>
      <c r="IQT31" s="165"/>
      <c r="IQU31" s="162"/>
      <c r="IQV31" s="165"/>
      <c r="IQW31" s="162"/>
      <c r="IQX31" s="165"/>
      <c r="IQY31" s="162"/>
      <c r="IQZ31" s="165"/>
      <c r="IRA31" s="162"/>
      <c r="IRB31" s="165"/>
      <c r="IRC31" s="162"/>
      <c r="IRD31" s="165"/>
      <c r="IRE31" s="162"/>
      <c r="IRF31" s="165"/>
      <c r="IRG31" s="162"/>
      <c r="IRH31" s="165"/>
      <c r="IRI31" s="162"/>
      <c r="IRJ31" s="165"/>
      <c r="IRK31" s="162"/>
      <c r="IRL31" s="165"/>
      <c r="IRM31" s="162"/>
      <c r="IRN31" s="165"/>
      <c r="IRO31" s="162"/>
      <c r="IRP31" s="165"/>
      <c r="IRQ31" s="162"/>
      <c r="IRR31" s="165"/>
      <c r="IRS31" s="162"/>
      <c r="IRT31" s="165"/>
      <c r="IRU31" s="162"/>
      <c r="IRV31" s="165"/>
      <c r="IRW31" s="162"/>
      <c r="IRX31" s="165"/>
      <c r="IRY31" s="162"/>
      <c r="IRZ31" s="165"/>
      <c r="ISA31" s="162"/>
      <c r="ISB31" s="165"/>
      <c r="ISC31" s="162"/>
      <c r="ISD31" s="165"/>
      <c r="ISE31" s="162"/>
      <c r="ISF31" s="165"/>
      <c r="ISG31" s="162"/>
      <c r="ISH31" s="165"/>
      <c r="ISI31" s="162"/>
      <c r="ISJ31" s="165"/>
      <c r="ISK31" s="162"/>
      <c r="ISL31" s="165"/>
      <c r="ISM31" s="162"/>
      <c r="ISN31" s="165"/>
      <c r="ISO31" s="162"/>
      <c r="ISP31" s="165"/>
      <c r="ISQ31" s="162"/>
      <c r="ISR31" s="165"/>
      <c r="ISS31" s="162"/>
      <c r="IST31" s="165"/>
      <c r="ISU31" s="162"/>
      <c r="ISV31" s="165"/>
      <c r="ISW31" s="162"/>
      <c r="ISX31" s="165"/>
      <c r="ISY31" s="162"/>
      <c r="ISZ31" s="165"/>
      <c r="ITA31" s="162"/>
      <c r="ITB31" s="165"/>
      <c r="ITC31" s="162"/>
      <c r="ITD31" s="165"/>
      <c r="ITE31" s="162"/>
      <c r="ITF31" s="165"/>
      <c r="ITG31" s="162"/>
      <c r="ITH31" s="165"/>
      <c r="ITI31" s="162"/>
      <c r="ITJ31" s="165"/>
      <c r="ITK31" s="162"/>
      <c r="ITL31" s="165"/>
      <c r="ITM31" s="162"/>
      <c r="ITN31" s="165"/>
      <c r="ITO31" s="162"/>
      <c r="ITP31" s="165"/>
      <c r="ITQ31" s="162"/>
      <c r="ITR31" s="165"/>
      <c r="ITS31" s="162"/>
      <c r="ITT31" s="165"/>
      <c r="ITU31" s="162"/>
      <c r="ITV31" s="165"/>
      <c r="ITW31" s="162"/>
      <c r="ITX31" s="165"/>
      <c r="ITY31" s="162"/>
      <c r="ITZ31" s="165"/>
      <c r="IUA31" s="162"/>
      <c r="IUB31" s="165"/>
      <c r="IUC31" s="162"/>
      <c r="IUD31" s="165"/>
      <c r="IUE31" s="162"/>
      <c r="IUF31" s="165"/>
      <c r="IUG31" s="162"/>
      <c r="IUH31" s="165"/>
      <c r="IUI31" s="162"/>
      <c r="IUJ31" s="165"/>
      <c r="IUK31" s="162"/>
      <c r="IUL31" s="165"/>
      <c r="IUM31" s="162"/>
      <c r="IUN31" s="165"/>
      <c r="IUO31" s="162"/>
      <c r="IUP31" s="165"/>
      <c r="IUQ31" s="162"/>
      <c r="IUR31" s="165"/>
      <c r="IUS31" s="162"/>
      <c r="IUT31" s="165"/>
      <c r="IUU31" s="162"/>
      <c r="IUV31" s="165"/>
      <c r="IUW31" s="162"/>
      <c r="IUX31" s="165"/>
      <c r="IUY31" s="162"/>
      <c r="IUZ31" s="165"/>
      <c r="IVA31" s="162"/>
      <c r="IVB31" s="165"/>
      <c r="IVC31" s="162"/>
      <c r="IVD31" s="165"/>
      <c r="IVE31" s="162"/>
      <c r="IVF31" s="165"/>
      <c r="IVG31" s="162"/>
      <c r="IVH31" s="165"/>
      <c r="IVI31" s="162"/>
      <c r="IVJ31" s="165"/>
      <c r="IVK31" s="162"/>
      <c r="IVL31" s="165"/>
      <c r="IVM31" s="162"/>
      <c r="IVN31" s="165"/>
      <c r="IVO31" s="162"/>
      <c r="IVP31" s="165"/>
      <c r="IVQ31" s="162"/>
      <c r="IVR31" s="165"/>
      <c r="IVS31" s="162"/>
      <c r="IVT31" s="165"/>
      <c r="IVU31" s="162"/>
      <c r="IVV31" s="165"/>
      <c r="IVW31" s="162"/>
      <c r="IVX31" s="165"/>
      <c r="IVY31" s="162"/>
      <c r="IVZ31" s="165"/>
      <c r="IWA31" s="162"/>
      <c r="IWB31" s="165"/>
      <c r="IWC31" s="162"/>
      <c r="IWD31" s="165"/>
      <c r="IWE31" s="162"/>
      <c r="IWF31" s="165"/>
      <c r="IWG31" s="162"/>
      <c r="IWH31" s="165"/>
      <c r="IWI31" s="162"/>
      <c r="IWJ31" s="165"/>
      <c r="IWK31" s="162"/>
      <c r="IWL31" s="165"/>
      <c r="IWM31" s="162"/>
      <c r="IWN31" s="165"/>
      <c r="IWO31" s="162"/>
      <c r="IWP31" s="165"/>
      <c r="IWQ31" s="162"/>
      <c r="IWR31" s="165"/>
      <c r="IWS31" s="162"/>
      <c r="IWT31" s="165"/>
      <c r="IWU31" s="162"/>
      <c r="IWV31" s="165"/>
      <c r="IWW31" s="162"/>
      <c r="IWX31" s="165"/>
      <c r="IWY31" s="162"/>
      <c r="IWZ31" s="165"/>
      <c r="IXA31" s="162"/>
      <c r="IXB31" s="165"/>
      <c r="IXC31" s="162"/>
      <c r="IXD31" s="165"/>
      <c r="IXE31" s="162"/>
      <c r="IXF31" s="165"/>
      <c r="IXG31" s="162"/>
      <c r="IXH31" s="165"/>
      <c r="IXI31" s="162"/>
      <c r="IXJ31" s="165"/>
      <c r="IXK31" s="162"/>
      <c r="IXL31" s="165"/>
      <c r="IXM31" s="162"/>
      <c r="IXN31" s="165"/>
      <c r="IXO31" s="162"/>
      <c r="IXP31" s="165"/>
      <c r="IXQ31" s="162"/>
      <c r="IXR31" s="165"/>
      <c r="IXS31" s="162"/>
      <c r="IXT31" s="165"/>
      <c r="IXU31" s="162"/>
      <c r="IXV31" s="165"/>
      <c r="IXW31" s="162"/>
      <c r="IXX31" s="165"/>
      <c r="IXY31" s="162"/>
      <c r="IXZ31" s="165"/>
      <c r="IYA31" s="162"/>
      <c r="IYB31" s="165"/>
      <c r="IYC31" s="162"/>
      <c r="IYD31" s="165"/>
      <c r="IYE31" s="162"/>
      <c r="IYF31" s="165"/>
      <c r="IYG31" s="162"/>
      <c r="IYH31" s="165"/>
      <c r="IYI31" s="162"/>
      <c r="IYJ31" s="165"/>
      <c r="IYK31" s="162"/>
      <c r="IYL31" s="165"/>
      <c r="IYM31" s="162"/>
      <c r="IYN31" s="165"/>
      <c r="IYO31" s="162"/>
      <c r="IYP31" s="165"/>
      <c r="IYQ31" s="162"/>
      <c r="IYR31" s="165"/>
      <c r="IYS31" s="162"/>
      <c r="IYT31" s="165"/>
      <c r="IYU31" s="162"/>
      <c r="IYV31" s="165"/>
      <c r="IYW31" s="162"/>
      <c r="IYX31" s="165"/>
      <c r="IYY31" s="162"/>
      <c r="IYZ31" s="165"/>
      <c r="IZA31" s="162"/>
      <c r="IZB31" s="165"/>
      <c r="IZC31" s="162"/>
      <c r="IZD31" s="165"/>
      <c r="IZE31" s="162"/>
      <c r="IZF31" s="165"/>
      <c r="IZG31" s="162"/>
      <c r="IZH31" s="165"/>
      <c r="IZI31" s="162"/>
      <c r="IZJ31" s="165"/>
      <c r="IZK31" s="162"/>
      <c r="IZL31" s="165"/>
      <c r="IZM31" s="162"/>
      <c r="IZN31" s="165"/>
      <c r="IZO31" s="162"/>
      <c r="IZP31" s="165"/>
      <c r="IZQ31" s="162"/>
      <c r="IZR31" s="165"/>
      <c r="IZS31" s="162"/>
      <c r="IZT31" s="165"/>
      <c r="IZU31" s="162"/>
      <c r="IZV31" s="165"/>
      <c r="IZW31" s="162"/>
      <c r="IZX31" s="165"/>
      <c r="IZY31" s="162"/>
      <c r="IZZ31" s="165"/>
      <c r="JAA31" s="162"/>
      <c r="JAB31" s="165"/>
      <c r="JAC31" s="162"/>
      <c r="JAD31" s="165"/>
      <c r="JAE31" s="162"/>
      <c r="JAF31" s="165"/>
      <c r="JAG31" s="162"/>
      <c r="JAH31" s="165"/>
      <c r="JAI31" s="162"/>
      <c r="JAJ31" s="165"/>
      <c r="JAK31" s="162"/>
      <c r="JAL31" s="165"/>
      <c r="JAM31" s="162"/>
      <c r="JAN31" s="165"/>
      <c r="JAO31" s="162"/>
      <c r="JAP31" s="165"/>
      <c r="JAQ31" s="162"/>
      <c r="JAR31" s="165"/>
      <c r="JAS31" s="162"/>
      <c r="JAT31" s="165"/>
      <c r="JAU31" s="162"/>
      <c r="JAV31" s="165"/>
      <c r="JAW31" s="162"/>
      <c r="JAX31" s="165"/>
      <c r="JAY31" s="162"/>
      <c r="JAZ31" s="165"/>
      <c r="JBA31" s="162"/>
      <c r="JBB31" s="165"/>
      <c r="JBC31" s="162"/>
      <c r="JBD31" s="165"/>
      <c r="JBE31" s="162"/>
      <c r="JBF31" s="165"/>
      <c r="JBG31" s="162"/>
      <c r="JBH31" s="165"/>
      <c r="JBI31" s="162"/>
      <c r="JBJ31" s="165"/>
      <c r="JBK31" s="162"/>
      <c r="JBL31" s="165"/>
      <c r="JBM31" s="162"/>
      <c r="JBN31" s="165"/>
      <c r="JBO31" s="162"/>
      <c r="JBP31" s="165"/>
      <c r="JBQ31" s="162"/>
      <c r="JBR31" s="165"/>
      <c r="JBS31" s="162"/>
      <c r="JBT31" s="165"/>
      <c r="JBU31" s="162"/>
      <c r="JBV31" s="165"/>
      <c r="JBW31" s="162"/>
      <c r="JBX31" s="165"/>
      <c r="JBY31" s="162"/>
      <c r="JBZ31" s="165"/>
      <c r="JCA31" s="162"/>
      <c r="JCB31" s="165"/>
      <c r="JCC31" s="162"/>
      <c r="JCD31" s="165"/>
      <c r="JCE31" s="162"/>
      <c r="JCF31" s="165"/>
      <c r="JCG31" s="162"/>
      <c r="JCH31" s="165"/>
      <c r="JCI31" s="162"/>
      <c r="JCJ31" s="165"/>
      <c r="JCK31" s="162"/>
      <c r="JCL31" s="165"/>
      <c r="JCM31" s="162"/>
      <c r="JCN31" s="165"/>
      <c r="JCO31" s="162"/>
      <c r="JCP31" s="165"/>
      <c r="JCQ31" s="162"/>
      <c r="JCR31" s="165"/>
      <c r="JCS31" s="162"/>
      <c r="JCT31" s="165"/>
      <c r="JCU31" s="162"/>
      <c r="JCV31" s="165"/>
      <c r="JCW31" s="162"/>
      <c r="JCX31" s="165"/>
      <c r="JCY31" s="162"/>
      <c r="JCZ31" s="165"/>
      <c r="JDA31" s="162"/>
      <c r="JDB31" s="165"/>
      <c r="JDC31" s="162"/>
      <c r="JDD31" s="165"/>
      <c r="JDE31" s="162"/>
      <c r="JDF31" s="165"/>
      <c r="JDG31" s="162"/>
      <c r="JDH31" s="165"/>
      <c r="JDI31" s="162"/>
      <c r="JDJ31" s="165"/>
      <c r="JDK31" s="162"/>
      <c r="JDL31" s="165"/>
      <c r="JDM31" s="162"/>
      <c r="JDN31" s="165"/>
      <c r="JDO31" s="162"/>
      <c r="JDP31" s="165"/>
      <c r="JDQ31" s="162"/>
      <c r="JDR31" s="165"/>
      <c r="JDS31" s="162"/>
      <c r="JDT31" s="165"/>
      <c r="JDU31" s="162"/>
      <c r="JDV31" s="165"/>
      <c r="JDW31" s="162"/>
      <c r="JDX31" s="165"/>
      <c r="JDY31" s="162"/>
      <c r="JDZ31" s="165"/>
      <c r="JEA31" s="162"/>
      <c r="JEB31" s="165"/>
      <c r="JEC31" s="162"/>
      <c r="JED31" s="165"/>
      <c r="JEE31" s="162"/>
      <c r="JEF31" s="165"/>
      <c r="JEG31" s="162"/>
      <c r="JEH31" s="165"/>
      <c r="JEI31" s="162"/>
      <c r="JEJ31" s="165"/>
      <c r="JEK31" s="162"/>
      <c r="JEL31" s="165"/>
      <c r="JEM31" s="162"/>
      <c r="JEN31" s="165"/>
      <c r="JEO31" s="162"/>
      <c r="JEP31" s="165"/>
      <c r="JEQ31" s="162"/>
      <c r="JER31" s="165"/>
      <c r="JES31" s="162"/>
      <c r="JET31" s="165"/>
      <c r="JEU31" s="162"/>
      <c r="JEV31" s="165"/>
      <c r="JEW31" s="162"/>
      <c r="JEX31" s="165"/>
      <c r="JEY31" s="162"/>
      <c r="JEZ31" s="165"/>
      <c r="JFA31" s="162"/>
      <c r="JFB31" s="165"/>
      <c r="JFC31" s="162"/>
      <c r="JFD31" s="165"/>
      <c r="JFE31" s="162"/>
      <c r="JFF31" s="165"/>
      <c r="JFG31" s="162"/>
      <c r="JFH31" s="165"/>
      <c r="JFI31" s="162"/>
      <c r="JFJ31" s="165"/>
      <c r="JFK31" s="162"/>
      <c r="JFL31" s="165"/>
      <c r="JFM31" s="162"/>
      <c r="JFN31" s="165"/>
      <c r="JFO31" s="162"/>
      <c r="JFP31" s="165"/>
      <c r="JFQ31" s="162"/>
      <c r="JFR31" s="165"/>
      <c r="JFS31" s="162"/>
      <c r="JFT31" s="165"/>
      <c r="JFU31" s="162"/>
      <c r="JFV31" s="165"/>
      <c r="JFW31" s="162"/>
      <c r="JFX31" s="165"/>
      <c r="JFY31" s="162"/>
      <c r="JFZ31" s="165"/>
      <c r="JGA31" s="162"/>
      <c r="JGB31" s="165"/>
      <c r="JGC31" s="162"/>
      <c r="JGD31" s="165"/>
      <c r="JGE31" s="162"/>
      <c r="JGF31" s="165"/>
      <c r="JGG31" s="162"/>
      <c r="JGH31" s="165"/>
      <c r="JGI31" s="162"/>
      <c r="JGJ31" s="165"/>
      <c r="JGK31" s="162"/>
      <c r="JGL31" s="165"/>
      <c r="JGM31" s="162"/>
      <c r="JGN31" s="165"/>
      <c r="JGO31" s="162"/>
      <c r="JGP31" s="165"/>
      <c r="JGQ31" s="162"/>
      <c r="JGR31" s="165"/>
      <c r="JGS31" s="162"/>
      <c r="JGT31" s="165"/>
      <c r="JGU31" s="162"/>
      <c r="JGV31" s="165"/>
      <c r="JGW31" s="162"/>
      <c r="JGX31" s="165"/>
      <c r="JGY31" s="162"/>
      <c r="JGZ31" s="165"/>
      <c r="JHA31" s="162"/>
      <c r="JHB31" s="165"/>
      <c r="JHC31" s="162"/>
      <c r="JHD31" s="165"/>
      <c r="JHE31" s="162"/>
      <c r="JHF31" s="165"/>
      <c r="JHG31" s="162"/>
      <c r="JHH31" s="165"/>
      <c r="JHI31" s="162"/>
      <c r="JHJ31" s="165"/>
      <c r="JHK31" s="162"/>
      <c r="JHL31" s="165"/>
      <c r="JHM31" s="162"/>
      <c r="JHN31" s="165"/>
      <c r="JHO31" s="162"/>
      <c r="JHP31" s="165"/>
      <c r="JHQ31" s="162"/>
      <c r="JHR31" s="165"/>
      <c r="JHS31" s="162"/>
      <c r="JHT31" s="165"/>
      <c r="JHU31" s="162"/>
      <c r="JHV31" s="165"/>
      <c r="JHW31" s="162"/>
      <c r="JHX31" s="165"/>
      <c r="JHY31" s="162"/>
      <c r="JHZ31" s="165"/>
      <c r="JIA31" s="162"/>
      <c r="JIB31" s="165"/>
      <c r="JIC31" s="162"/>
      <c r="JID31" s="165"/>
      <c r="JIE31" s="162"/>
      <c r="JIF31" s="165"/>
      <c r="JIG31" s="162"/>
      <c r="JIH31" s="165"/>
      <c r="JII31" s="162"/>
      <c r="JIJ31" s="165"/>
      <c r="JIK31" s="162"/>
      <c r="JIL31" s="165"/>
      <c r="JIM31" s="162"/>
      <c r="JIN31" s="165"/>
      <c r="JIO31" s="162"/>
      <c r="JIP31" s="165"/>
      <c r="JIQ31" s="162"/>
      <c r="JIR31" s="165"/>
      <c r="JIS31" s="162"/>
      <c r="JIT31" s="165"/>
      <c r="JIU31" s="162"/>
      <c r="JIV31" s="165"/>
      <c r="JIW31" s="162"/>
      <c r="JIX31" s="165"/>
      <c r="JIY31" s="162"/>
      <c r="JIZ31" s="165"/>
      <c r="JJA31" s="162"/>
      <c r="JJB31" s="165"/>
      <c r="JJC31" s="162"/>
      <c r="JJD31" s="165"/>
      <c r="JJE31" s="162"/>
      <c r="JJF31" s="165"/>
      <c r="JJG31" s="162"/>
      <c r="JJH31" s="165"/>
      <c r="JJI31" s="162"/>
      <c r="JJJ31" s="165"/>
      <c r="JJK31" s="162"/>
      <c r="JJL31" s="165"/>
      <c r="JJM31" s="162"/>
      <c r="JJN31" s="165"/>
      <c r="JJO31" s="162"/>
      <c r="JJP31" s="165"/>
      <c r="JJQ31" s="162"/>
      <c r="JJR31" s="165"/>
      <c r="JJS31" s="162"/>
      <c r="JJT31" s="165"/>
      <c r="JJU31" s="162"/>
      <c r="JJV31" s="165"/>
      <c r="JJW31" s="162"/>
      <c r="JJX31" s="165"/>
      <c r="JJY31" s="162"/>
      <c r="JJZ31" s="165"/>
      <c r="JKA31" s="162"/>
      <c r="JKB31" s="165"/>
      <c r="JKC31" s="162"/>
      <c r="JKD31" s="165"/>
      <c r="JKE31" s="162"/>
      <c r="JKF31" s="165"/>
      <c r="JKG31" s="162"/>
      <c r="JKH31" s="165"/>
      <c r="JKI31" s="162"/>
      <c r="JKJ31" s="165"/>
      <c r="JKK31" s="162"/>
      <c r="JKL31" s="165"/>
      <c r="JKM31" s="162"/>
      <c r="JKN31" s="165"/>
      <c r="JKO31" s="162"/>
      <c r="JKP31" s="165"/>
      <c r="JKQ31" s="162"/>
      <c r="JKR31" s="165"/>
      <c r="JKS31" s="162"/>
      <c r="JKT31" s="165"/>
      <c r="JKU31" s="162"/>
      <c r="JKV31" s="165"/>
      <c r="JKW31" s="162"/>
      <c r="JKX31" s="165"/>
      <c r="JKY31" s="162"/>
      <c r="JKZ31" s="165"/>
      <c r="JLA31" s="162"/>
      <c r="JLB31" s="165"/>
      <c r="JLC31" s="162"/>
      <c r="JLD31" s="165"/>
      <c r="JLE31" s="162"/>
      <c r="JLF31" s="165"/>
      <c r="JLG31" s="162"/>
      <c r="JLH31" s="165"/>
      <c r="JLI31" s="162"/>
      <c r="JLJ31" s="165"/>
      <c r="JLK31" s="162"/>
      <c r="JLL31" s="165"/>
      <c r="JLM31" s="162"/>
      <c r="JLN31" s="165"/>
      <c r="JLO31" s="162"/>
      <c r="JLP31" s="165"/>
      <c r="JLQ31" s="162"/>
      <c r="JLR31" s="165"/>
      <c r="JLS31" s="162"/>
      <c r="JLT31" s="165"/>
      <c r="JLU31" s="162"/>
      <c r="JLV31" s="165"/>
      <c r="JLW31" s="162"/>
      <c r="JLX31" s="165"/>
      <c r="JLY31" s="162"/>
      <c r="JLZ31" s="165"/>
      <c r="JMA31" s="162"/>
      <c r="JMB31" s="165"/>
      <c r="JMC31" s="162"/>
      <c r="JMD31" s="165"/>
      <c r="JME31" s="162"/>
      <c r="JMF31" s="165"/>
      <c r="JMG31" s="162"/>
      <c r="JMH31" s="165"/>
      <c r="JMI31" s="162"/>
      <c r="JMJ31" s="165"/>
      <c r="JMK31" s="162"/>
      <c r="JML31" s="165"/>
      <c r="JMM31" s="162"/>
      <c r="JMN31" s="165"/>
      <c r="JMO31" s="162"/>
      <c r="JMP31" s="165"/>
      <c r="JMQ31" s="162"/>
      <c r="JMR31" s="165"/>
      <c r="JMS31" s="162"/>
      <c r="JMT31" s="165"/>
      <c r="JMU31" s="162"/>
      <c r="JMV31" s="165"/>
      <c r="JMW31" s="162"/>
      <c r="JMX31" s="165"/>
      <c r="JMY31" s="162"/>
      <c r="JMZ31" s="165"/>
      <c r="JNA31" s="162"/>
      <c r="JNB31" s="165"/>
      <c r="JNC31" s="162"/>
      <c r="JND31" s="165"/>
      <c r="JNE31" s="162"/>
      <c r="JNF31" s="165"/>
      <c r="JNG31" s="162"/>
      <c r="JNH31" s="165"/>
      <c r="JNI31" s="162"/>
      <c r="JNJ31" s="165"/>
      <c r="JNK31" s="162"/>
      <c r="JNL31" s="165"/>
      <c r="JNM31" s="162"/>
      <c r="JNN31" s="165"/>
      <c r="JNO31" s="162"/>
      <c r="JNP31" s="165"/>
      <c r="JNQ31" s="162"/>
      <c r="JNR31" s="165"/>
      <c r="JNS31" s="162"/>
      <c r="JNT31" s="165"/>
      <c r="JNU31" s="162"/>
      <c r="JNV31" s="165"/>
      <c r="JNW31" s="162"/>
      <c r="JNX31" s="165"/>
      <c r="JNY31" s="162"/>
      <c r="JNZ31" s="165"/>
      <c r="JOA31" s="162"/>
      <c r="JOB31" s="165"/>
      <c r="JOC31" s="162"/>
      <c r="JOD31" s="165"/>
      <c r="JOE31" s="162"/>
      <c r="JOF31" s="165"/>
      <c r="JOG31" s="162"/>
      <c r="JOH31" s="165"/>
      <c r="JOI31" s="162"/>
      <c r="JOJ31" s="165"/>
      <c r="JOK31" s="162"/>
      <c r="JOL31" s="165"/>
      <c r="JOM31" s="162"/>
      <c r="JON31" s="165"/>
      <c r="JOO31" s="162"/>
      <c r="JOP31" s="165"/>
      <c r="JOQ31" s="162"/>
      <c r="JOR31" s="165"/>
      <c r="JOS31" s="162"/>
      <c r="JOT31" s="165"/>
      <c r="JOU31" s="162"/>
      <c r="JOV31" s="165"/>
      <c r="JOW31" s="162"/>
      <c r="JOX31" s="165"/>
      <c r="JOY31" s="162"/>
      <c r="JOZ31" s="165"/>
      <c r="JPA31" s="162"/>
      <c r="JPB31" s="165"/>
      <c r="JPC31" s="162"/>
      <c r="JPD31" s="165"/>
      <c r="JPE31" s="162"/>
      <c r="JPF31" s="165"/>
      <c r="JPG31" s="162"/>
      <c r="JPH31" s="165"/>
      <c r="JPI31" s="162"/>
      <c r="JPJ31" s="165"/>
      <c r="JPK31" s="162"/>
      <c r="JPL31" s="165"/>
      <c r="JPM31" s="162"/>
      <c r="JPN31" s="165"/>
      <c r="JPO31" s="162"/>
      <c r="JPP31" s="165"/>
      <c r="JPQ31" s="162"/>
      <c r="JPR31" s="165"/>
      <c r="JPS31" s="162"/>
      <c r="JPT31" s="165"/>
      <c r="JPU31" s="162"/>
      <c r="JPV31" s="165"/>
      <c r="JPW31" s="162"/>
      <c r="JPX31" s="165"/>
      <c r="JPY31" s="162"/>
      <c r="JPZ31" s="165"/>
      <c r="JQA31" s="162"/>
      <c r="JQB31" s="165"/>
      <c r="JQC31" s="162"/>
      <c r="JQD31" s="165"/>
      <c r="JQE31" s="162"/>
      <c r="JQF31" s="165"/>
      <c r="JQG31" s="162"/>
      <c r="JQH31" s="165"/>
      <c r="JQI31" s="162"/>
      <c r="JQJ31" s="165"/>
      <c r="JQK31" s="162"/>
      <c r="JQL31" s="165"/>
      <c r="JQM31" s="162"/>
      <c r="JQN31" s="165"/>
      <c r="JQO31" s="162"/>
      <c r="JQP31" s="165"/>
      <c r="JQQ31" s="162"/>
      <c r="JQR31" s="165"/>
      <c r="JQS31" s="162"/>
      <c r="JQT31" s="165"/>
      <c r="JQU31" s="162"/>
      <c r="JQV31" s="165"/>
      <c r="JQW31" s="162"/>
      <c r="JQX31" s="165"/>
      <c r="JQY31" s="162"/>
      <c r="JQZ31" s="165"/>
      <c r="JRA31" s="162"/>
      <c r="JRB31" s="165"/>
      <c r="JRC31" s="162"/>
      <c r="JRD31" s="165"/>
      <c r="JRE31" s="162"/>
      <c r="JRF31" s="165"/>
      <c r="JRG31" s="162"/>
      <c r="JRH31" s="165"/>
      <c r="JRI31" s="162"/>
      <c r="JRJ31" s="165"/>
      <c r="JRK31" s="162"/>
      <c r="JRL31" s="165"/>
      <c r="JRM31" s="162"/>
      <c r="JRN31" s="165"/>
      <c r="JRO31" s="162"/>
      <c r="JRP31" s="165"/>
      <c r="JRQ31" s="162"/>
      <c r="JRR31" s="165"/>
      <c r="JRS31" s="162"/>
      <c r="JRT31" s="165"/>
      <c r="JRU31" s="162"/>
      <c r="JRV31" s="165"/>
      <c r="JRW31" s="162"/>
      <c r="JRX31" s="165"/>
      <c r="JRY31" s="162"/>
      <c r="JRZ31" s="165"/>
      <c r="JSA31" s="162"/>
      <c r="JSB31" s="165"/>
      <c r="JSC31" s="162"/>
      <c r="JSD31" s="165"/>
      <c r="JSE31" s="162"/>
      <c r="JSF31" s="165"/>
      <c r="JSG31" s="162"/>
      <c r="JSH31" s="165"/>
      <c r="JSI31" s="162"/>
      <c r="JSJ31" s="165"/>
      <c r="JSK31" s="162"/>
      <c r="JSL31" s="165"/>
      <c r="JSM31" s="162"/>
      <c r="JSN31" s="165"/>
      <c r="JSO31" s="162"/>
      <c r="JSP31" s="165"/>
      <c r="JSQ31" s="162"/>
      <c r="JSR31" s="165"/>
      <c r="JSS31" s="162"/>
      <c r="JST31" s="165"/>
      <c r="JSU31" s="162"/>
      <c r="JSV31" s="165"/>
      <c r="JSW31" s="162"/>
      <c r="JSX31" s="165"/>
      <c r="JSY31" s="162"/>
      <c r="JSZ31" s="165"/>
      <c r="JTA31" s="162"/>
      <c r="JTB31" s="165"/>
      <c r="JTC31" s="162"/>
      <c r="JTD31" s="165"/>
      <c r="JTE31" s="162"/>
      <c r="JTF31" s="165"/>
      <c r="JTG31" s="162"/>
      <c r="JTH31" s="165"/>
      <c r="JTI31" s="162"/>
      <c r="JTJ31" s="165"/>
      <c r="JTK31" s="162"/>
      <c r="JTL31" s="165"/>
      <c r="JTM31" s="162"/>
      <c r="JTN31" s="165"/>
      <c r="JTO31" s="162"/>
      <c r="JTP31" s="165"/>
      <c r="JTQ31" s="162"/>
      <c r="JTR31" s="165"/>
      <c r="JTS31" s="162"/>
      <c r="JTT31" s="165"/>
      <c r="JTU31" s="162"/>
      <c r="JTV31" s="165"/>
      <c r="JTW31" s="162"/>
      <c r="JTX31" s="165"/>
      <c r="JTY31" s="162"/>
      <c r="JTZ31" s="165"/>
      <c r="JUA31" s="162"/>
      <c r="JUB31" s="165"/>
      <c r="JUC31" s="162"/>
      <c r="JUD31" s="165"/>
      <c r="JUE31" s="162"/>
      <c r="JUF31" s="165"/>
      <c r="JUG31" s="162"/>
      <c r="JUH31" s="165"/>
      <c r="JUI31" s="162"/>
      <c r="JUJ31" s="165"/>
      <c r="JUK31" s="162"/>
      <c r="JUL31" s="165"/>
      <c r="JUM31" s="162"/>
      <c r="JUN31" s="165"/>
      <c r="JUO31" s="162"/>
      <c r="JUP31" s="165"/>
      <c r="JUQ31" s="162"/>
      <c r="JUR31" s="165"/>
      <c r="JUS31" s="162"/>
      <c r="JUT31" s="165"/>
      <c r="JUU31" s="162"/>
      <c r="JUV31" s="165"/>
      <c r="JUW31" s="162"/>
      <c r="JUX31" s="165"/>
      <c r="JUY31" s="162"/>
      <c r="JUZ31" s="165"/>
      <c r="JVA31" s="162"/>
      <c r="JVB31" s="165"/>
      <c r="JVC31" s="162"/>
      <c r="JVD31" s="165"/>
      <c r="JVE31" s="162"/>
      <c r="JVF31" s="165"/>
      <c r="JVG31" s="162"/>
      <c r="JVH31" s="165"/>
      <c r="JVI31" s="162"/>
      <c r="JVJ31" s="165"/>
      <c r="JVK31" s="162"/>
      <c r="JVL31" s="165"/>
      <c r="JVM31" s="162"/>
      <c r="JVN31" s="165"/>
      <c r="JVO31" s="162"/>
      <c r="JVP31" s="165"/>
      <c r="JVQ31" s="162"/>
      <c r="JVR31" s="165"/>
      <c r="JVS31" s="162"/>
      <c r="JVT31" s="165"/>
      <c r="JVU31" s="162"/>
      <c r="JVV31" s="165"/>
      <c r="JVW31" s="162"/>
      <c r="JVX31" s="165"/>
      <c r="JVY31" s="162"/>
      <c r="JVZ31" s="165"/>
      <c r="JWA31" s="162"/>
      <c r="JWB31" s="165"/>
      <c r="JWC31" s="162"/>
      <c r="JWD31" s="165"/>
      <c r="JWE31" s="162"/>
      <c r="JWF31" s="165"/>
      <c r="JWG31" s="162"/>
      <c r="JWH31" s="165"/>
      <c r="JWI31" s="162"/>
      <c r="JWJ31" s="165"/>
      <c r="JWK31" s="162"/>
      <c r="JWL31" s="165"/>
      <c r="JWM31" s="162"/>
      <c r="JWN31" s="165"/>
      <c r="JWO31" s="162"/>
      <c r="JWP31" s="165"/>
      <c r="JWQ31" s="162"/>
      <c r="JWR31" s="165"/>
      <c r="JWS31" s="162"/>
      <c r="JWT31" s="165"/>
      <c r="JWU31" s="162"/>
      <c r="JWV31" s="165"/>
      <c r="JWW31" s="162"/>
      <c r="JWX31" s="165"/>
      <c r="JWY31" s="162"/>
      <c r="JWZ31" s="165"/>
      <c r="JXA31" s="162"/>
      <c r="JXB31" s="165"/>
      <c r="JXC31" s="162"/>
      <c r="JXD31" s="165"/>
      <c r="JXE31" s="162"/>
      <c r="JXF31" s="165"/>
      <c r="JXG31" s="162"/>
      <c r="JXH31" s="165"/>
      <c r="JXI31" s="162"/>
      <c r="JXJ31" s="165"/>
      <c r="JXK31" s="162"/>
      <c r="JXL31" s="165"/>
      <c r="JXM31" s="162"/>
      <c r="JXN31" s="165"/>
      <c r="JXO31" s="162"/>
      <c r="JXP31" s="165"/>
      <c r="JXQ31" s="162"/>
      <c r="JXR31" s="165"/>
      <c r="JXS31" s="162"/>
      <c r="JXT31" s="165"/>
      <c r="JXU31" s="162"/>
      <c r="JXV31" s="165"/>
      <c r="JXW31" s="162"/>
      <c r="JXX31" s="165"/>
      <c r="JXY31" s="162"/>
      <c r="JXZ31" s="165"/>
      <c r="JYA31" s="162"/>
      <c r="JYB31" s="165"/>
      <c r="JYC31" s="162"/>
      <c r="JYD31" s="165"/>
      <c r="JYE31" s="162"/>
      <c r="JYF31" s="165"/>
      <c r="JYG31" s="162"/>
      <c r="JYH31" s="165"/>
      <c r="JYI31" s="162"/>
      <c r="JYJ31" s="165"/>
      <c r="JYK31" s="162"/>
      <c r="JYL31" s="165"/>
      <c r="JYM31" s="162"/>
      <c r="JYN31" s="165"/>
      <c r="JYO31" s="162"/>
      <c r="JYP31" s="165"/>
      <c r="JYQ31" s="162"/>
      <c r="JYR31" s="165"/>
      <c r="JYS31" s="162"/>
      <c r="JYT31" s="165"/>
      <c r="JYU31" s="162"/>
      <c r="JYV31" s="165"/>
      <c r="JYW31" s="162"/>
      <c r="JYX31" s="165"/>
      <c r="JYY31" s="162"/>
      <c r="JYZ31" s="165"/>
      <c r="JZA31" s="162"/>
      <c r="JZB31" s="165"/>
      <c r="JZC31" s="162"/>
      <c r="JZD31" s="165"/>
      <c r="JZE31" s="162"/>
      <c r="JZF31" s="165"/>
      <c r="JZG31" s="162"/>
      <c r="JZH31" s="165"/>
      <c r="JZI31" s="162"/>
      <c r="JZJ31" s="165"/>
      <c r="JZK31" s="162"/>
      <c r="JZL31" s="165"/>
      <c r="JZM31" s="162"/>
      <c r="JZN31" s="165"/>
      <c r="JZO31" s="162"/>
      <c r="JZP31" s="165"/>
      <c r="JZQ31" s="162"/>
      <c r="JZR31" s="165"/>
      <c r="JZS31" s="162"/>
      <c r="JZT31" s="165"/>
      <c r="JZU31" s="162"/>
      <c r="JZV31" s="165"/>
      <c r="JZW31" s="162"/>
      <c r="JZX31" s="165"/>
      <c r="JZY31" s="162"/>
      <c r="JZZ31" s="165"/>
      <c r="KAA31" s="162"/>
      <c r="KAB31" s="165"/>
      <c r="KAC31" s="162"/>
      <c r="KAD31" s="165"/>
      <c r="KAE31" s="162"/>
      <c r="KAF31" s="165"/>
      <c r="KAG31" s="162"/>
      <c r="KAH31" s="165"/>
      <c r="KAI31" s="162"/>
      <c r="KAJ31" s="165"/>
      <c r="KAK31" s="162"/>
      <c r="KAL31" s="165"/>
      <c r="KAM31" s="162"/>
      <c r="KAN31" s="165"/>
      <c r="KAO31" s="162"/>
      <c r="KAP31" s="165"/>
      <c r="KAQ31" s="162"/>
      <c r="KAR31" s="165"/>
      <c r="KAS31" s="162"/>
      <c r="KAT31" s="165"/>
      <c r="KAU31" s="162"/>
      <c r="KAV31" s="165"/>
      <c r="KAW31" s="162"/>
      <c r="KAX31" s="165"/>
      <c r="KAY31" s="162"/>
      <c r="KAZ31" s="165"/>
      <c r="KBA31" s="162"/>
      <c r="KBB31" s="165"/>
      <c r="KBC31" s="162"/>
      <c r="KBD31" s="165"/>
      <c r="KBE31" s="162"/>
      <c r="KBF31" s="165"/>
      <c r="KBG31" s="162"/>
      <c r="KBH31" s="165"/>
      <c r="KBI31" s="162"/>
      <c r="KBJ31" s="165"/>
      <c r="KBK31" s="162"/>
      <c r="KBL31" s="165"/>
      <c r="KBM31" s="162"/>
      <c r="KBN31" s="165"/>
      <c r="KBO31" s="162"/>
      <c r="KBP31" s="165"/>
      <c r="KBQ31" s="162"/>
      <c r="KBR31" s="165"/>
      <c r="KBS31" s="162"/>
      <c r="KBT31" s="165"/>
      <c r="KBU31" s="162"/>
      <c r="KBV31" s="165"/>
      <c r="KBW31" s="162"/>
      <c r="KBX31" s="165"/>
      <c r="KBY31" s="162"/>
      <c r="KBZ31" s="165"/>
      <c r="KCA31" s="162"/>
      <c r="KCB31" s="165"/>
      <c r="KCC31" s="162"/>
      <c r="KCD31" s="165"/>
      <c r="KCE31" s="162"/>
      <c r="KCF31" s="165"/>
      <c r="KCG31" s="162"/>
      <c r="KCH31" s="165"/>
      <c r="KCI31" s="162"/>
      <c r="KCJ31" s="165"/>
      <c r="KCK31" s="162"/>
      <c r="KCL31" s="165"/>
      <c r="KCM31" s="162"/>
      <c r="KCN31" s="165"/>
      <c r="KCO31" s="162"/>
      <c r="KCP31" s="165"/>
      <c r="KCQ31" s="162"/>
      <c r="KCR31" s="165"/>
      <c r="KCS31" s="162"/>
      <c r="KCT31" s="165"/>
      <c r="KCU31" s="162"/>
      <c r="KCV31" s="165"/>
      <c r="KCW31" s="162"/>
      <c r="KCX31" s="165"/>
      <c r="KCY31" s="162"/>
      <c r="KCZ31" s="165"/>
      <c r="KDA31" s="162"/>
      <c r="KDB31" s="165"/>
      <c r="KDC31" s="162"/>
      <c r="KDD31" s="165"/>
      <c r="KDE31" s="162"/>
      <c r="KDF31" s="165"/>
      <c r="KDG31" s="162"/>
      <c r="KDH31" s="165"/>
      <c r="KDI31" s="162"/>
      <c r="KDJ31" s="165"/>
      <c r="KDK31" s="162"/>
      <c r="KDL31" s="165"/>
      <c r="KDM31" s="162"/>
      <c r="KDN31" s="165"/>
      <c r="KDO31" s="162"/>
      <c r="KDP31" s="165"/>
      <c r="KDQ31" s="162"/>
      <c r="KDR31" s="165"/>
      <c r="KDS31" s="162"/>
      <c r="KDT31" s="165"/>
      <c r="KDU31" s="162"/>
      <c r="KDV31" s="165"/>
      <c r="KDW31" s="162"/>
      <c r="KDX31" s="165"/>
      <c r="KDY31" s="162"/>
      <c r="KDZ31" s="165"/>
      <c r="KEA31" s="162"/>
      <c r="KEB31" s="165"/>
      <c r="KEC31" s="162"/>
      <c r="KED31" s="165"/>
      <c r="KEE31" s="162"/>
      <c r="KEF31" s="165"/>
      <c r="KEG31" s="162"/>
      <c r="KEH31" s="165"/>
      <c r="KEI31" s="162"/>
      <c r="KEJ31" s="165"/>
      <c r="KEK31" s="162"/>
      <c r="KEL31" s="165"/>
      <c r="KEM31" s="162"/>
      <c r="KEN31" s="165"/>
      <c r="KEO31" s="162"/>
      <c r="KEP31" s="165"/>
      <c r="KEQ31" s="162"/>
      <c r="KER31" s="165"/>
      <c r="KES31" s="162"/>
      <c r="KET31" s="165"/>
      <c r="KEU31" s="162"/>
      <c r="KEV31" s="165"/>
      <c r="KEW31" s="162"/>
      <c r="KEX31" s="165"/>
      <c r="KEY31" s="162"/>
      <c r="KEZ31" s="165"/>
      <c r="KFA31" s="162"/>
      <c r="KFB31" s="165"/>
      <c r="KFC31" s="162"/>
      <c r="KFD31" s="165"/>
      <c r="KFE31" s="162"/>
      <c r="KFF31" s="165"/>
      <c r="KFG31" s="162"/>
      <c r="KFH31" s="165"/>
      <c r="KFI31" s="162"/>
      <c r="KFJ31" s="165"/>
      <c r="KFK31" s="162"/>
      <c r="KFL31" s="165"/>
      <c r="KFM31" s="162"/>
      <c r="KFN31" s="165"/>
      <c r="KFO31" s="162"/>
      <c r="KFP31" s="165"/>
      <c r="KFQ31" s="162"/>
      <c r="KFR31" s="165"/>
      <c r="KFS31" s="162"/>
      <c r="KFT31" s="165"/>
      <c r="KFU31" s="162"/>
      <c r="KFV31" s="165"/>
      <c r="KFW31" s="162"/>
      <c r="KFX31" s="165"/>
      <c r="KFY31" s="162"/>
      <c r="KFZ31" s="165"/>
      <c r="KGA31" s="162"/>
      <c r="KGB31" s="165"/>
      <c r="KGC31" s="162"/>
      <c r="KGD31" s="165"/>
      <c r="KGE31" s="162"/>
      <c r="KGF31" s="165"/>
      <c r="KGG31" s="162"/>
      <c r="KGH31" s="165"/>
      <c r="KGI31" s="162"/>
      <c r="KGJ31" s="165"/>
      <c r="KGK31" s="162"/>
      <c r="KGL31" s="165"/>
      <c r="KGM31" s="162"/>
      <c r="KGN31" s="165"/>
      <c r="KGO31" s="162"/>
      <c r="KGP31" s="165"/>
      <c r="KGQ31" s="162"/>
      <c r="KGR31" s="165"/>
      <c r="KGS31" s="162"/>
      <c r="KGT31" s="165"/>
      <c r="KGU31" s="162"/>
      <c r="KGV31" s="165"/>
      <c r="KGW31" s="162"/>
      <c r="KGX31" s="165"/>
      <c r="KGY31" s="162"/>
      <c r="KGZ31" s="165"/>
      <c r="KHA31" s="162"/>
      <c r="KHB31" s="165"/>
      <c r="KHC31" s="162"/>
      <c r="KHD31" s="165"/>
      <c r="KHE31" s="162"/>
      <c r="KHF31" s="165"/>
      <c r="KHG31" s="162"/>
      <c r="KHH31" s="165"/>
      <c r="KHI31" s="162"/>
      <c r="KHJ31" s="165"/>
      <c r="KHK31" s="162"/>
      <c r="KHL31" s="165"/>
      <c r="KHM31" s="162"/>
      <c r="KHN31" s="165"/>
      <c r="KHO31" s="162"/>
      <c r="KHP31" s="165"/>
      <c r="KHQ31" s="162"/>
      <c r="KHR31" s="165"/>
      <c r="KHS31" s="162"/>
      <c r="KHT31" s="165"/>
      <c r="KHU31" s="162"/>
      <c r="KHV31" s="165"/>
      <c r="KHW31" s="162"/>
      <c r="KHX31" s="165"/>
      <c r="KHY31" s="162"/>
      <c r="KHZ31" s="165"/>
      <c r="KIA31" s="162"/>
      <c r="KIB31" s="165"/>
      <c r="KIC31" s="162"/>
      <c r="KID31" s="165"/>
      <c r="KIE31" s="162"/>
      <c r="KIF31" s="165"/>
      <c r="KIG31" s="162"/>
      <c r="KIH31" s="165"/>
      <c r="KII31" s="162"/>
      <c r="KIJ31" s="165"/>
      <c r="KIK31" s="162"/>
      <c r="KIL31" s="165"/>
      <c r="KIM31" s="162"/>
      <c r="KIN31" s="165"/>
      <c r="KIO31" s="162"/>
      <c r="KIP31" s="165"/>
      <c r="KIQ31" s="162"/>
      <c r="KIR31" s="165"/>
      <c r="KIS31" s="162"/>
      <c r="KIT31" s="165"/>
      <c r="KIU31" s="162"/>
      <c r="KIV31" s="165"/>
      <c r="KIW31" s="162"/>
      <c r="KIX31" s="165"/>
      <c r="KIY31" s="162"/>
      <c r="KIZ31" s="165"/>
      <c r="KJA31" s="162"/>
      <c r="KJB31" s="165"/>
      <c r="KJC31" s="162"/>
      <c r="KJD31" s="165"/>
      <c r="KJE31" s="162"/>
      <c r="KJF31" s="165"/>
      <c r="KJG31" s="162"/>
      <c r="KJH31" s="165"/>
      <c r="KJI31" s="162"/>
      <c r="KJJ31" s="165"/>
      <c r="KJK31" s="162"/>
      <c r="KJL31" s="165"/>
      <c r="KJM31" s="162"/>
      <c r="KJN31" s="165"/>
      <c r="KJO31" s="162"/>
      <c r="KJP31" s="165"/>
      <c r="KJQ31" s="162"/>
      <c r="KJR31" s="165"/>
      <c r="KJS31" s="162"/>
      <c r="KJT31" s="165"/>
      <c r="KJU31" s="162"/>
      <c r="KJV31" s="165"/>
      <c r="KJW31" s="162"/>
      <c r="KJX31" s="165"/>
      <c r="KJY31" s="162"/>
      <c r="KJZ31" s="165"/>
      <c r="KKA31" s="162"/>
      <c r="KKB31" s="165"/>
      <c r="KKC31" s="162"/>
      <c r="KKD31" s="165"/>
      <c r="KKE31" s="162"/>
      <c r="KKF31" s="165"/>
      <c r="KKG31" s="162"/>
      <c r="KKH31" s="165"/>
      <c r="KKI31" s="162"/>
      <c r="KKJ31" s="165"/>
      <c r="KKK31" s="162"/>
      <c r="KKL31" s="165"/>
      <c r="KKM31" s="162"/>
      <c r="KKN31" s="165"/>
      <c r="KKO31" s="162"/>
      <c r="KKP31" s="165"/>
      <c r="KKQ31" s="162"/>
      <c r="KKR31" s="165"/>
      <c r="KKS31" s="162"/>
      <c r="KKT31" s="165"/>
      <c r="KKU31" s="162"/>
      <c r="KKV31" s="165"/>
      <c r="KKW31" s="162"/>
      <c r="KKX31" s="165"/>
      <c r="KKY31" s="162"/>
      <c r="KKZ31" s="165"/>
      <c r="KLA31" s="162"/>
      <c r="KLB31" s="165"/>
      <c r="KLC31" s="162"/>
      <c r="KLD31" s="165"/>
      <c r="KLE31" s="162"/>
      <c r="KLF31" s="165"/>
      <c r="KLG31" s="162"/>
      <c r="KLH31" s="165"/>
      <c r="KLI31" s="162"/>
      <c r="KLJ31" s="165"/>
      <c r="KLK31" s="162"/>
      <c r="KLL31" s="165"/>
      <c r="KLM31" s="162"/>
      <c r="KLN31" s="165"/>
      <c r="KLO31" s="162"/>
      <c r="KLP31" s="165"/>
      <c r="KLQ31" s="162"/>
      <c r="KLR31" s="165"/>
      <c r="KLS31" s="162"/>
      <c r="KLT31" s="165"/>
      <c r="KLU31" s="162"/>
      <c r="KLV31" s="165"/>
      <c r="KLW31" s="162"/>
      <c r="KLX31" s="165"/>
      <c r="KLY31" s="162"/>
      <c r="KLZ31" s="165"/>
      <c r="KMA31" s="162"/>
      <c r="KMB31" s="165"/>
      <c r="KMC31" s="162"/>
      <c r="KMD31" s="165"/>
      <c r="KME31" s="162"/>
      <c r="KMF31" s="165"/>
      <c r="KMG31" s="162"/>
      <c r="KMH31" s="165"/>
      <c r="KMI31" s="162"/>
      <c r="KMJ31" s="165"/>
      <c r="KMK31" s="162"/>
      <c r="KML31" s="165"/>
      <c r="KMM31" s="162"/>
      <c r="KMN31" s="165"/>
      <c r="KMO31" s="162"/>
      <c r="KMP31" s="165"/>
      <c r="KMQ31" s="162"/>
      <c r="KMR31" s="165"/>
      <c r="KMS31" s="162"/>
      <c r="KMT31" s="165"/>
      <c r="KMU31" s="162"/>
      <c r="KMV31" s="165"/>
      <c r="KMW31" s="162"/>
      <c r="KMX31" s="165"/>
      <c r="KMY31" s="162"/>
      <c r="KMZ31" s="165"/>
      <c r="KNA31" s="162"/>
      <c r="KNB31" s="165"/>
      <c r="KNC31" s="162"/>
      <c r="KND31" s="165"/>
      <c r="KNE31" s="162"/>
      <c r="KNF31" s="165"/>
      <c r="KNG31" s="162"/>
      <c r="KNH31" s="165"/>
      <c r="KNI31" s="162"/>
      <c r="KNJ31" s="165"/>
      <c r="KNK31" s="162"/>
      <c r="KNL31" s="165"/>
      <c r="KNM31" s="162"/>
      <c r="KNN31" s="165"/>
      <c r="KNO31" s="162"/>
      <c r="KNP31" s="165"/>
      <c r="KNQ31" s="162"/>
      <c r="KNR31" s="165"/>
      <c r="KNS31" s="162"/>
      <c r="KNT31" s="165"/>
      <c r="KNU31" s="162"/>
      <c r="KNV31" s="165"/>
      <c r="KNW31" s="162"/>
      <c r="KNX31" s="165"/>
      <c r="KNY31" s="162"/>
      <c r="KNZ31" s="165"/>
      <c r="KOA31" s="162"/>
      <c r="KOB31" s="165"/>
      <c r="KOC31" s="162"/>
      <c r="KOD31" s="165"/>
      <c r="KOE31" s="162"/>
      <c r="KOF31" s="165"/>
      <c r="KOG31" s="162"/>
      <c r="KOH31" s="165"/>
      <c r="KOI31" s="162"/>
      <c r="KOJ31" s="165"/>
      <c r="KOK31" s="162"/>
      <c r="KOL31" s="165"/>
      <c r="KOM31" s="162"/>
      <c r="KON31" s="165"/>
      <c r="KOO31" s="162"/>
      <c r="KOP31" s="165"/>
      <c r="KOQ31" s="162"/>
      <c r="KOR31" s="165"/>
      <c r="KOS31" s="162"/>
      <c r="KOT31" s="165"/>
      <c r="KOU31" s="162"/>
      <c r="KOV31" s="165"/>
      <c r="KOW31" s="162"/>
      <c r="KOX31" s="165"/>
      <c r="KOY31" s="162"/>
      <c r="KOZ31" s="165"/>
      <c r="KPA31" s="162"/>
      <c r="KPB31" s="165"/>
      <c r="KPC31" s="162"/>
      <c r="KPD31" s="165"/>
      <c r="KPE31" s="162"/>
      <c r="KPF31" s="165"/>
      <c r="KPG31" s="162"/>
      <c r="KPH31" s="165"/>
      <c r="KPI31" s="162"/>
      <c r="KPJ31" s="165"/>
      <c r="KPK31" s="162"/>
      <c r="KPL31" s="165"/>
      <c r="KPM31" s="162"/>
      <c r="KPN31" s="165"/>
      <c r="KPO31" s="162"/>
      <c r="KPP31" s="165"/>
      <c r="KPQ31" s="162"/>
      <c r="KPR31" s="165"/>
      <c r="KPS31" s="162"/>
      <c r="KPT31" s="165"/>
      <c r="KPU31" s="162"/>
      <c r="KPV31" s="165"/>
      <c r="KPW31" s="162"/>
      <c r="KPX31" s="165"/>
      <c r="KPY31" s="162"/>
      <c r="KPZ31" s="165"/>
      <c r="KQA31" s="162"/>
      <c r="KQB31" s="165"/>
      <c r="KQC31" s="162"/>
      <c r="KQD31" s="165"/>
      <c r="KQE31" s="162"/>
      <c r="KQF31" s="165"/>
      <c r="KQG31" s="162"/>
      <c r="KQH31" s="165"/>
      <c r="KQI31" s="162"/>
      <c r="KQJ31" s="165"/>
      <c r="KQK31" s="162"/>
      <c r="KQL31" s="165"/>
      <c r="KQM31" s="162"/>
      <c r="KQN31" s="165"/>
      <c r="KQO31" s="162"/>
      <c r="KQP31" s="165"/>
      <c r="KQQ31" s="162"/>
      <c r="KQR31" s="165"/>
      <c r="KQS31" s="162"/>
      <c r="KQT31" s="165"/>
      <c r="KQU31" s="162"/>
      <c r="KQV31" s="165"/>
      <c r="KQW31" s="162"/>
      <c r="KQX31" s="165"/>
      <c r="KQY31" s="162"/>
      <c r="KQZ31" s="165"/>
      <c r="KRA31" s="162"/>
      <c r="KRB31" s="165"/>
      <c r="KRC31" s="162"/>
      <c r="KRD31" s="165"/>
      <c r="KRE31" s="162"/>
      <c r="KRF31" s="165"/>
      <c r="KRG31" s="162"/>
      <c r="KRH31" s="165"/>
      <c r="KRI31" s="162"/>
      <c r="KRJ31" s="165"/>
      <c r="KRK31" s="162"/>
      <c r="KRL31" s="165"/>
      <c r="KRM31" s="162"/>
      <c r="KRN31" s="165"/>
      <c r="KRO31" s="162"/>
      <c r="KRP31" s="165"/>
      <c r="KRQ31" s="162"/>
      <c r="KRR31" s="165"/>
      <c r="KRS31" s="162"/>
      <c r="KRT31" s="165"/>
      <c r="KRU31" s="162"/>
      <c r="KRV31" s="165"/>
      <c r="KRW31" s="162"/>
      <c r="KRX31" s="165"/>
      <c r="KRY31" s="162"/>
      <c r="KRZ31" s="165"/>
      <c r="KSA31" s="162"/>
      <c r="KSB31" s="165"/>
      <c r="KSC31" s="162"/>
      <c r="KSD31" s="165"/>
      <c r="KSE31" s="162"/>
      <c r="KSF31" s="165"/>
      <c r="KSG31" s="162"/>
      <c r="KSH31" s="165"/>
      <c r="KSI31" s="162"/>
      <c r="KSJ31" s="165"/>
      <c r="KSK31" s="162"/>
      <c r="KSL31" s="165"/>
      <c r="KSM31" s="162"/>
      <c r="KSN31" s="165"/>
      <c r="KSO31" s="162"/>
      <c r="KSP31" s="165"/>
      <c r="KSQ31" s="162"/>
      <c r="KSR31" s="165"/>
      <c r="KSS31" s="162"/>
      <c r="KST31" s="165"/>
      <c r="KSU31" s="162"/>
      <c r="KSV31" s="165"/>
      <c r="KSW31" s="162"/>
      <c r="KSX31" s="165"/>
      <c r="KSY31" s="162"/>
      <c r="KSZ31" s="165"/>
      <c r="KTA31" s="162"/>
      <c r="KTB31" s="165"/>
      <c r="KTC31" s="162"/>
      <c r="KTD31" s="165"/>
      <c r="KTE31" s="162"/>
      <c r="KTF31" s="165"/>
      <c r="KTG31" s="162"/>
      <c r="KTH31" s="165"/>
      <c r="KTI31" s="162"/>
      <c r="KTJ31" s="165"/>
      <c r="KTK31" s="162"/>
      <c r="KTL31" s="165"/>
      <c r="KTM31" s="162"/>
      <c r="KTN31" s="165"/>
      <c r="KTO31" s="162"/>
      <c r="KTP31" s="165"/>
      <c r="KTQ31" s="162"/>
      <c r="KTR31" s="165"/>
      <c r="KTS31" s="162"/>
      <c r="KTT31" s="165"/>
      <c r="KTU31" s="162"/>
      <c r="KTV31" s="165"/>
      <c r="KTW31" s="162"/>
      <c r="KTX31" s="165"/>
      <c r="KTY31" s="162"/>
      <c r="KTZ31" s="165"/>
      <c r="KUA31" s="162"/>
      <c r="KUB31" s="165"/>
      <c r="KUC31" s="162"/>
      <c r="KUD31" s="165"/>
      <c r="KUE31" s="162"/>
      <c r="KUF31" s="165"/>
      <c r="KUG31" s="162"/>
      <c r="KUH31" s="165"/>
      <c r="KUI31" s="162"/>
      <c r="KUJ31" s="165"/>
      <c r="KUK31" s="162"/>
      <c r="KUL31" s="165"/>
      <c r="KUM31" s="162"/>
      <c r="KUN31" s="165"/>
      <c r="KUO31" s="162"/>
      <c r="KUP31" s="165"/>
      <c r="KUQ31" s="162"/>
      <c r="KUR31" s="165"/>
      <c r="KUS31" s="162"/>
      <c r="KUT31" s="165"/>
      <c r="KUU31" s="162"/>
      <c r="KUV31" s="165"/>
      <c r="KUW31" s="162"/>
      <c r="KUX31" s="165"/>
      <c r="KUY31" s="162"/>
      <c r="KUZ31" s="165"/>
      <c r="KVA31" s="162"/>
      <c r="KVB31" s="165"/>
      <c r="KVC31" s="162"/>
      <c r="KVD31" s="165"/>
      <c r="KVE31" s="162"/>
      <c r="KVF31" s="165"/>
      <c r="KVG31" s="162"/>
      <c r="KVH31" s="165"/>
      <c r="KVI31" s="162"/>
      <c r="KVJ31" s="165"/>
      <c r="KVK31" s="162"/>
      <c r="KVL31" s="165"/>
      <c r="KVM31" s="162"/>
      <c r="KVN31" s="165"/>
      <c r="KVO31" s="162"/>
      <c r="KVP31" s="165"/>
      <c r="KVQ31" s="162"/>
      <c r="KVR31" s="165"/>
      <c r="KVS31" s="162"/>
      <c r="KVT31" s="165"/>
      <c r="KVU31" s="162"/>
      <c r="KVV31" s="165"/>
      <c r="KVW31" s="162"/>
      <c r="KVX31" s="165"/>
      <c r="KVY31" s="162"/>
      <c r="KVZ31" s="165"/>
      <c r="KWA31" s="162"/>
      <c r="KWB31" s="165"/>
      <c r="KWC31" s="162"/>
      <c r="KWD31" s="165"/>
      <c r="KWE31" s="162"/>
      <c r="KWF31" s="165"/>
      <c r="KWG31" s="162"/>
      <c r="KWH31" s="165"/>
      <c r="KWI31" s="162"/>
      <c r="KWJ31" s="165"/>
      <c r="KWK31" s="162"/>
      <c r="KWL31" s="165"/>
      <c r="KWM31" s="162"/>
      <c r="KWN31" s="165"/>
      <c r="KWO31" s="162"/>
      <c r="KWP31" s="165"/>
      <c r="KWQ31" s="162"/>
      <c r="KWR31" s="165"/>
      <c r="KWS31" s="162"/>
      <c r="KWT31" s="165"/>
      <c r="KWU31" s="162"/>
      <c r="KWV31" s="165"/>
      <c r="KWW31" s="162"/>
      <c r="KWX31" s="165"/>
      <c r="KWY31" s="162"/>
      <c r="KWZ31" s="165"/>
      <c r="KXA31" s="162"/>
      <c r="KXB31" s="165"/>
      <c r="KXC31" s="162"/>
      <c r="KXD31" s="165"/>
      <c r="KXE31" s="162"/>
      <c r="KXF31" s="165"/>
      <c r="KXG31" s="162"/>
      <c r="KXH31" s="165"/>
      <c r="KXI31" s="162"/>
      <c r="KXJ31" s="165"/>
      <c r="KXK31" s="162"/>
      <c r="KXL31" s="165"/>
      <c r="KXM31" s="162"/>
      <c r="KXN31" s="165"/>
      <c r="KXO31" s="162"/>
      <c r="KXP31" s="165"/>
      <c r="KXQ31" s="162"/>
      <c r="KXR31" s="165"/>
      <c r="KXS31" s="162"/>
      <c r="KXT31" s="165"/>
      <c r="KXU31" s="162"/>
      <c r="KXV31" s="165"/>
      <c r="KXW31" s="162"/>
      <c r="KXX31" s="165"/>
      <c r="KXY31" s="162"/>
      <c r="KXZ31" s="165"/>
      <c r="KYA31" s="162"/>
      <c r="KYB31" s="165"/>
      <c r="KYC31" s="162"/>
      <c r="KYD31" s="165"/>
      <c r="KYE31" s="162"/>
      <c r="KYF31" s="165"/>
      <c r="KYG31" s="162"/>
      <c r="KYH31" s="165"/>
      <c r="KYI31" s="162"/>
      <c r="KYJ31" s="165"/>
      <c r="KYK31" s="162"/>
      <c r="KYL31" s="165"/>
      <c r="KYM31" s="162"/>
      <c r="KYN31" s="165"/>
      <c r="KYO31" s="162"/>
      <c r="KYP31" s="165"/>
      <c r="KYQ31" s="162"/>
      <c r="KYR31" s="165"/>
      <c r="KYS31" s="162"/>
      <c r="KYT31" s="165"/>
      <c r="KYU31" s="162"/>
      <c r="KYV31" s="165"/>
      <c r="KYW31" s="162"/>
      <c r="KYX31" s="165"/>
      <c r="KYY31" s="162"/>
      <c r="KYZ31" s="165"/>
      <c r="KZA31" s="162"/>
      <c r="KZB31" s="165"/>
      <c r="KZC31" s="162"/>
      <c r="KZD31" s="165"/>
      <c r="KZE31" s="162"/>
      <c r="KZF31" s="165"/>
      <c r="KZG31" s="162"/>
      <c r="KZH31" s="165"/>
      <c r="KZI31" s="162"/>
      <c r="KZJ31" s="165"/>
      <c r="KZK31" s="162"/>
      <c r="KZL31" s="165"/>
      <c r="KZM31" s="162"/>
      <c r="KZN31" s="165"/>
      <c r="KZO31" s="162"/>
      <c r="KZP31" s="165"/>
      <c r="KZQ31" s="162"/>
      <c r="KZR31" s="165"/>
      <c r="KZS31" s="162"/>
      <c r="KZT31" s="165"/>
      <c r="KZU31" s="162"/>
      <c r="KZV31" s="165"/>
      <c r="KZW31" s="162"/>
      <c r="KZX31" s="165"/>
      <c r="KZY31" s="162"/>
      <c r="KZZ31" s="165"/>
      <c r="LAA31" s="162"/>
      <c r="LAB31" s="165"/>
      <c r="LAC31" s="162"/>
      <c r="LAD31" s="165"/>
      <c r="LAE31" s="162"/>
      <c r="LAF31" s="165"/>
      <c r="LAG31" s="162"/>
      <c r="LAH31" s="165"/>
      <c r="LAI31" s="162"/>
      <c r="LAJ31" s="165"/>
      <c r="LAK31" s="162"/>
      <c r="LAL31" s="165"/>
      <c r="LAM31" s="162"/>
      <c r="LAN31" s="165"/>
      <c r="LAO31" s="162"/>
      <c r="LAP31" s="165"/>
      <c r="LAQ31" s="162"/>
      <c r="LAR31" s="165"/>
      <c r="LAS31" s="162"/>
      <c r="LAT31" s="165"/>
      <c r="LAU31" s="162"/>
      <c r="LAV31" s="165"/>
      <c r="LAW31" s="162"/>
      <c r="LAX31" s="165"/>
      <c r="LAY31" s="162"/>
      <c r="LAZ31" s="165"/>
      <c r="LBA31" s="162"/>
      <c r="LBB31" s="165"/>
      <c r="LBC31" s="162"/>
      <c r="LBD31" s="165"/>
      <c r="LBE31" s="162"/>
      <c r="LBF31" s="165"/>
      <c r="LBG31" s="162"/>
      <c r="LBH31" s="165"/>
      <c r="LBI31" s="162"/>
      <c r="LBJ31" s="165"/>
      <c r="LBK31" s="162"/>
      <c r="LBL31" s="165"/>
      <c r="LBM31" s="162"/>
      <c r="LBN31" s="165"/>
      <c r="LBO31" s="162"/>
      <c r="LBP31" s="165"/>
      <c r="LBQ31" s="162"/>
      <c r="LBR31" s="165"/>
      <c r="LBS31" s="162"/>
      <c r="LBT31" s="165"/>
      <c r="LBU31" s="162"/>
      <c r="LBV31" s="165"/>
      <c r="LBW31" s="162"/>
      <c r="LBX31" s="165"/>
      <c r="LBY31" s="162"/>
      <c r="LBZ31" s="165"/>
      <c r="LCA31" s="162"/>
      <c r="LCB31" s="165"/>
      <c r="LCC31" s="162"/>
      <c r="LCD31" s="165"/>
      <c r="LCE31" s="162"/>
      <c r="LCF31" s="165"/>
      <c r="LCG31" s="162"/>
      <c r="LCH31" s="165"/>
      <c r="LCI31" s="162"/>
      <c r="LCJ31" s="165"/>
      <c r="LCK31" s="162"/>
      <c r="LCL31" s="165"/>
      <c r="LCM31" s="162"/>
      <c r="LCN31" s="165"/>
      <c r="LCO31" s="162"/>
      <c r="LCP31" s="165"/>
      <c r="LCQ31" s="162"/>
      <c r="LCR31" s="165"/>
      <c r="LCS31" s="162"/>
      <c r="LCT31" s="165"/>
      <c r="LCU31" s="162"/>
      <c r="LCV31" s="165"/>
      <c r="LCW31" s="162"/>
      <c r="LCX31" s="165"/>
      <c r="LCY31" s="162"/>
      <c r="LCZ31" s="165"/>
      <c r="LDA31" s="162"/>
      <c r="LDB31" s="165"/>
      <c r="LDC31" s="162"/>
      <c r="LDD31" s="165"/>
      <c r="LDE31" s="162"/>
      <c r="LDF31" s="165"/>
      <c r="LDG31" s="162"/>
      <c r="LDH31" s="165"/>
      <c r="LDI31" s="162"/>
      <c r="LDJ31" s="165"/>
      <c r="LDK31" s="162"/>
      <c r="LDL31" s="165"/>
      <c r="LDM31" s="162"/>
      <c r="LDN31" s="165"/>
      <c r="LDO31" s="162"/>
      <c r="LDP31" s="165"/>
      <c r="LDQ31" s="162"/>
      <c r="LDR31" s="165"/>
      <c r="LDS31" s="162"/>
      <c r="LDT31" s="165"/>
      <c r="LDU31" s="162"/>
      <c r="LDV31" s="165"/>
      <c r="LDW31" s="162"/>
      <c r="LDX31" s="165"/>
      <c r="LDY31" s="162"/>
      <c r="LDZ31" s="165"/>
      <c r="LEA31" s="162"/>
      <c r="LEB31" s="165"/>
      <c r="LEC31" s="162"/>
      <c r="LED31" s="165"/>
      <c r="LEE31" s="162"/>
      <c r="LEF31" s="165"/>
      <c r="LEG31" s="162"/>
      <c r="LEH31" s="165"/>
      <c r="LEI31" s="162"/>
      <c r="LEJ31" s="165"/>
      <c r="LEK31" s="162"/>
      <c r="LEL31" s="165"/>
      <c r="LEM31" s="162"/>
      <c r="LEN31" s="165"/>
      <c r="LEO31" s="162"/>
      <c r="LEP31" s="165"/>
      <c r="LEQ31" s="162"/>
      <c r="LER31" s="165"/>
      <c r="LES31" s="162"/>
      <c r="LET31" s="165"/>
      <c r="LEU31" s="162"/>
      <c r="LEV31" s="165"/>
      <c r="LEW31" s="162"/>
      <c r="LEX31" s="165"/>
      <c r="LEY31" s="162"/>
      <c r="LEZ31" s="165"/>
      <c r="LFA31" s="162"/>
      <c r="LFB31" s="165"/>
      <c r="LFC31" s="162"/>
      <c r="LFD31" s="165"/>
      <c r="LFE31" s="162"/>
      <c r="LFF31" s="165"/>
      <c r="LFG31" s="162"/>
      <c r="LFH31" s="165"/>
      <c r="LFI31" s="162"/>
      <c r="LFJ31" s="165"/>
      <c r="LFK31" s="162"/>
      <c r="LFL31" s="165"/>
      <c r="LFM31" s="162"/>
      <c r="LFN31" s="165"/>
      <c r="LFO31" s="162"/>
      <c r="LFP31" s="165"/>
      <c r="LFQ31" s="162"/>
      <c r="LFR31" s="165"/>
      <c r="LFS31" s="162"/>
      <c r="LFT31" s="165"/>
      <c r="LFU31" s="162"/>
      <c r="LFV31" s="165"/>
      <c r="LFW31" s="162"/>
      <c r="LFX31" s="165"/>
      <c r="LFY31" s="162"/>
      <c r="LFZ31" s="165"/>
      <c r="LGA31" s="162"/>
      <c r="LGB31" s="165"/>
      <c r="LGC31" s="162"/>
      <c r="LGD31" s="165"/>
      <c r="LGE31" s="162"/>
      <c r="LGF31" s="165"/>
      <c r="LGG31" s="162"/>
      <c r="LGH31" s="165"/>
      <c r="LGI31" s="162"/>
      <c r="LGJ31" s="165"/>
      <c r="LGK31" s="162"/>
      <c r="LGL31" s="165"/>
      <c r="LGM31" s="162"/>
      <c r="LGN31" s="165"/>
      <c r="LGO31" s="162"/>
      <c r="LGP31" s="165"/>
      <c r="LGQ31" s="162"/>
      <c r="LGR31" s="165"/>
      <c r="LGS31" s="162"/>
      <c r="LGT31" s="165"/>
      <c r="LGU31" s="162"/>
      <c r="LGV31" s="165"/>
      <c r="LGW31" s="162"/>
      <c r="LGX31" s="165"/>
      <c r="LGY31" s="162"/>
      <c r="LGZ31" s="165"/>
      <c r="LHA31" s="162"/>
      <c r="LHB31" s="165"/>
      <c r="LHC31" s="162"/>
      <c r="LHD31" s="165"/>
      <c r="LHE31" s="162"/>
      <c r="LHF31" s="165"/>
      <c r="LHG31" s="162"/>
      <c r="LHH31" s="165"/>
      <c r="LHI31" s="162"/>
      <c r="LHJ31" s="165"/>
      <c r="LHK31" s="162"/>
      <c r="LHL31" s="165"/>
      <c r="LHM31" s="162"/>
      <c r="LHN31" s="165"/>
      <c r="LHO31" s="162"/>
      <c r="LHP31" s="165"/>
      <c r="LHQ31" s="162"/>
      <c r="LHR31" s="165"/>
      <c r="LHS31" s="162"/>
      <c r="LHT31" s="165"/>
      <c r="LHU31" s="162"/>
      <c r="LHV31" s="165"/>
      <c r="LHW31" s="162"/>
      <c r="LHX31" s="165"/>
      <c r="LHY31" s="162"/>
      <c r="LHZ31" s="165"/>
      <c r="LIA31" s="162"/>
      <c r="LIB31" s="165"/>
      <c r="LIC31" s="162"/>
      <c r="LID31" s="165"/>
      <c r="LIE31" s="162"/>
      <c r="LIF31" s="165"/>
      <c r="LIG31" s="162"/>
      <c r="LIH31" s="165"/>
      <c r="LII31" s="162"/>
      <c r="LIJ31" s="165"/>
      <c r="LIK31" s="162"/>
      <c r="LIL31" s="165"/>
      <c r="LIM31" s="162"/>
      <c r="LIN31" s="165"/>
      <c r="LIO31" s="162"/>
      <c r="LIP31" s="165"/>
      <c r="LIQ31" s="162"/>
      <c r="LIR31" s="165"/>
      <c r="LIS31" s="162"/>
      <c r="LIT31" s="165"/>
      <c r="LIU31" s="162"/>
      <c r="LIV31" s="165"/>
      <c r="LIW31" s="162"/>
      <c r="LIX31" s="165"/>
      <c r="LIY31" s="162"/>
      <c r="LIZ31" s="165"/>
      <c r="LJA31" s="162"/>
      <c r="LJB31" s="165"/>
      <c r="LJC31" s="162"/>
      <c r="LJD31" s="165"/>
      <c r="LJE31" s="162"/>
      <c r="LJF31" s="165"/>
      <c r="LJG31" s="162"/>
      <c r="LJH31" s="165"/>
      <c r="LJI31" s="162"/>
      <c r="LJJ31" s="165"/>
      <c r="LJK31" s="162"/>
      <c r="LJL31" s="165"/>
      <c r="LJM31" s="162"/>
      <c r="LJN31" s="165"/>
      <c r="LJO31" s="162"/>
      <c r="LJP31" s="165"/>
      <c r="LJQ31" s="162"/>
      <c r="LJR31" s="165"/>
      <c r="LJS31" s="162"/>
      <c r="LJT31" s="165"/>
      <c r="LJU31" s="162"/>
      <c r="LJV31" s="165"/>
      <c r="LJW31" s="162"/>
      <c r="LJX31" s="165"/>
      <c r="LJY31" s="162"/>
      <c r="LJZ31" s="165"/>
      <c r="LKA31" s="162"/>
      <c r="LKB31" s="165"/>
      <c r="LKC31" s="162"/>
      <c r="LKD31" s="165"/>
      <c r="LKE31" s="162"/>
      <c r="LKF31" s="165"/>
      <c r="LKG31" s="162"/>
      <c r="LKH31" s="165"/>
      <c r="LKI31" s="162"/>
      <c r="LKJ31" s="165"/>
      <c r="LKK31" s="162"/>
      <c r="LKL31" s="165"/>
      <c r="LKM31" s="162"/>
      <c r="LKN31" s="165"/>
      <c r="LKO31" s="162"/>
      <c r="LKP31" s="165"/>
      <c r="LKQ31" s="162"/>
      <c r="LKR31" s="165"/>
      <c r="LKS31" s="162"/>
      <c r="LKT31" s="165"/>
      <c r="LKU31" s="162"/>
      <c r="LKV31" s="165"/>
      <c r="LKW31" s="162"/>
      <c r="LKX31" s="165"/>
      <c r="LKY31" s="162"/>
      <c r="LKZ31" s="165"/>
      <c r="LLA31" s="162"/>
      <c r="LLB31" s="165"/>
      <c r="LLC31" s="162"/>
      <c r="LLD31" s="165"/>
      <c r="LLE31" s="162"/>
      <c r="LLF31" s="165"/>
      <c r="LLG31" s="162"/>
      <c r="LLH31" s="165"/>
      <c r="LLI31" s="162"/>
      <c r="LLJ31" s="165"/>
      <c r="LLK31" s="162"/>
      <c r="LLL31" s="165"/>
      <c r="LLM31" s="162"/>
      <c r="LLN31" s="165"/>
      <c r="LLO31" s="162"/>
      <c r="LLP31" s="165"/>
      <c r="LLQ31" s="162"/>
      <c r="LLR31" s="165"/>
      <c r="LLS31" s="162"/>
      <c r="LLT31" s="165"/>
      <c r="LLU31" s="162"/>
      <c r="LLV31" s="165"/>
      <c r="LLW31" s="162"/>
      <c r="LLX31" s="165"/>
      <c r="LLY31" s="162"/>
      <c r="LLZ31" s="165"/>
      <c r="LMA31" s="162"/>
      <c r="LMB31" s="165"/>
      <c r="LMC31" s="162"/>
      <c r="LMD31" s="165"/>
      <c r="LME31" s="162"/>
      <c r="LMF31" s="165"/>
      <c r="LMG31" s="162"/>
      <c r="LMH31" s="165"/>
      <c r="LMI31" s="162"/>
      <c r="LMJ31" s="165"/>
      <c r="LMK31" s="162"/>
      <c r="LML31" s="165"/>
      <c r="LMM31" s="162"/>
      <c r="LMN31" s="165"/>
      <c r="LMO31" s="162"/>
      <c r="LMP31" s="165"/>
      <c r="LMQ31" s="162"/>
      <c r="LMR31" s="165"/>
      <c r="LMS31" s="162"/>
      <c r="LMT31" s="165"/>
      <c r="LMU31" s="162"/>
      <c r="LMV31" s="165"/>
      <c r="LMW31" s="162"/>
      <c r="LMX31" s="165"/>
      <c r="LMY31" s="162"/>
      <c r="LMZ31" s="165"/>
      <c r="LNA31" s="162"/>
      <c r="LNB31" s="165"/>
      <c r="LNC31" s="162"/>
      <c r="LND31" s="165"/>
      <c r="LNE31" s="162"/>
      <c r="LNF31" s="165"/>
      <c r="LNG31" s="162"/>
      <c r="LNH31" s="165"/>
      <c r="LNI31" s="162"/>
      <c r="LNJ31" s="165"/>
      <c r="LNK31" s="162"/>
      <c r="LNL31" s="165"/>
      <c r="LNM31" s="162"/>
      <c r="LNN31" s="165"/>
      <c r="LNO31" s="162"/>
      <c r="LNP31" s="165"/>
      <c r="LNQ31" s="162"/>
      <c r="LNR31" s="165"/>
      <c r="LNS31" s="162"/>
      <c r="LNT31" s="165"/>
      <c r="LNU31" s="162"/>
      <c r="LNV31" s="165"/>
      <c r="LNW31" s="162"/>
      <c r="LNX31" s="165"/>
      <c r="LNY31" s="162"/>
      <c r="LNZ31" s="165"/>
      <c r="LOA31" s="162"/>
      <c r="LOB31" s="165"/>
      <c r="LOC31" s="162"/>
      <c r="LOD31" s="165"/>
      <c r="LOE31" s="162"/>
      <c r="LOF31" s="165"/>
      <c r="LOG31" s="162"/>
      <c r="LOH31" s="165"/>
      <c r="LOI31" s="162"/>
      <c r="LOJ31" s="165"/>
      <c r="LOK31" s="162"/>
      <c r="LOL31" s="165"/>
      <c r="LOM31" s="162"/>
      <c r="LON31" s="165"/>
      <c r="LOO31" s="162"/>
      <c r="LOP31" s="165"/>
      <c r="LOQ31" s="162"/>
      <c r="LOR31" s="165"/>
      <c r="LOS31" s="162"/>
      <c r="LOT31" s="165"/>
      <c r="LOU31" s="162"/>
      <c r="LOV31" s="165"/>
      <c r="LOW31" s="162"/>
      <c r="LOX31" s="165"/>
      <c r="LOY31" s="162"/>
      <c r="LOZ31" s="165"/>
      <c r="LPA31" s="162"/>
      <c r="LPB31" s="165"/>
      <c r="LPC31" s="162"/>
      <c r="LPD31" s="165"/>
      <c r="LPE31" s="162"/>
      <c r="LPF31" s="165"/>
      <c r="LPG31" s="162"/>
      <c r="LPH31" s="165"/>
      <c r="LPI31" s="162"/>
      <c r="LPJ31" s="165"/>
      <c r="LPK31" s="162"/>
      <c r="LPL31" s="165"/>
      <c r="LPM31" s="162"/>
      <c r="LPN31" s="165"/>
      <c r="LPO31" s="162"/>
      <c r="LPP31" s="165"/>
      <c r="LPQ31" s="162"/>
      <c r="LPR31" s="165"/>
      <c r="LPS31" s="162"/>
      <c r="LPT31" s="165"/>
      <c r="LPU31" s="162"/>
      <c r="LPV31" s="165"/>
      <c r="LPW31" s="162"/>
      <c r="LPX31" s="165"/>
      <c r="LPY31" s="162"/>
      <c r="LPZ31" s="165"/>
      <c r="LQA31" s="162"/>
      <c r="LQB31" s="165"/>
      <c r="LQC31" s="162"/>
      <c r="LQD31" s="165"/>
      <c r="LQE31" s="162"/>
      <c r="LQF31" s="165"/>
      <c r="LQG31" s="162"/>
      <c r="LQH31" s="165"/>
      <c r="LQI31" s="162"/>
      <c r="LQJ31" s="165"/>
      <c r="LQK31" s="162"/>
      <c r="LQL31" s="165"/>
      <c r="LQM31" s="162"/>
      <c r="LQN31" s="165"/>
      <c r="LQO31" s="162"/>
      <c r="LQP31" s="165"/>
      <c r="LQQ31" s="162"/>
      <c r="LQR31" s="165"/>
      <c r="LQS31" s="162"/>
      <c r="LQT31" s="165"/>
      <c r="LQU31" s="162"/>
      <c r="LQV31" s="165"/>
      <c r="LQW31" s="162"/>
      <c r="LQX31" s="165"/>
      <c r="LQY31" s="162"/>
      <c r="LQZ31" s="165"/>
      <c r="LRA31" s="162"/>
      <c r="LRB31" s="165"/>
      <c r="LRC31" s="162"/>
      <c r="LRD31" s="165"/>
      <c r="LRE31" s="162"/>
      <c r="LRF31" s="165"/>
      <c r="LRG31" s="162"/>
      <c r="LRH31" s="165"/>
      <c r="LRI31" s="162"/>
      <c r="LRJ31" s="165"/>
      <c r="LRK31" s="162"/>
      <c r="LRL31" s="165"/>
      <c r="LRM31" s="162"/>
      <c r="LRN31" s="165"/>
      <c r="LRO31" s="162"/>
      <c r="LRP31" s="165"/>
      <c r="LRQ31" s="162"/>
      <c r="LRR31" s="165"/>
      <c r="LRS31" s="162"/>
      <c r="LRT31" s="165"/>
      <c r="LRU31" s="162"/>
      <c r="LRV31" s="165"/>
      <c r="LRW31" s="162"/>
      <c r="LRX31" s="165"/>
      <c r="LRY31" s="162"/>
      <c r="LRZ31" s="165"/>
      <c r="LSA31" s="162"/>
      <c r="LSB31" s="165"/>
      <c r="LSC31" s="162"/>
      <c r="LSD31" s="165"/>
      <c r="LSE31" s="162"/>
      <c r="LSF31" s="165"/>
      <c r="LSG31" s="162"/>
      <c r="LSH31" s="165"/>
      <c r="LSI31" s="162"/>
      <c r="LSJ31" s="165"/>
      <c r="LSK31" s="162"/>
      <c r="LSL31" s="165"/>
      <c r="LSM31" s="162"/>
      <c r="LSN31" s="165"/>
      <c r="LSO31" s="162"/>
      <c r="LSP31" s="165"/>
      <c r="LSQ31" s="162"/>
      <c r="LSR31" s="165"/>
      <c r="LSS31" s="162"/>
      <c r="LST31" s="165"/>
      <c r="LSU31" s="162"/>
      <c r="LSV31" s="165"/>
      <c r="LSW31" s="162"/>
      <c r="LSX31" s="165"/>
      <c r="LSY31" s="162"/>
      <c r="LSZ31" s="165"/>
      <c r="LTA31" s="162"/>
      <c r="LTB31" s="165"/>
      <c r="LTC31" s="162"/>
      <c r="LTD31" s="165"/>
      <c r="LTE31" s="162"/>
      <c r="LTF31" s="165"/>
      <c r="LTG31" s="162"/>
      <c r="LTH31" s="165"/>
      <c r="LTI31" s="162"/>
      <c r="LTJ31" s="165"/>
      <c r="LTK31" s="162"/>
      <c r="LTL31" s="165"/>
      <c r="LTM31" s="162"/>
      <c r="LTN31" s="165"/>
      <c r="LTO31" s="162"/>
      <c r="LTP31" s="165"/>
      <c r="LTQ31" s="162"/>
      <c r="LTR31" s="165"/>
      <c r="LTS31" s="162"/>
      <c r="LTT31" s="165"/>
      <c r="LTU31" s="162"/>
      <c r="LTV31" s="165"/>
      <c r="LTW31" s="162"/>
      <c r="LTX31" s="165"/>
      <c r="LTY31" s="162"/>
      <c r="LTZ31" s="165"/>
      <c r="LUA31" s="162"/>
      <c r="LUB31" s="165"/>
      <c r="LUC31" s="162"/>
      <c r="LUD31" s="165"/>
      <c r="LUE31" s="162"/>
      <c r="LUF31" s="165"/>
      <c r="LUG31" s="162"/>
      <c r="LUH31" s="165"/>
      <c r="LUI31" s="162"/>
      <c r="LUJ31" s="165"/>
      <c r="LUK31" s="162"/>
      <c r="LUL31" s="165"/>
      <c r="LUM31" s="162"/>
      <c r="LUN31" s="165"/>
      <c r="LUO31" s="162"/>
      <c r="LUP31" s="165"/>
      <c r="LUQ31" s="162"/>
      <c r="LUR31" s="165"/>
      <c r="LUS31" s="162"/>
      <c r="LUT31" s="165"/>
      <c r="LUU31" s="162"/>
      <c r="LUV31" s="165"/>
      <c r="LUW31" s="162"/>
      <c r="LUX31" s="165"/>
      <c r="LUY31" s="162"/>
      <c r="LUZ31" s="165"/>
      <c r="LVA31" s="162"/>
      <c r="LVB31" s="165"/>
      <c r="LVC31" s="162"/>
      <c r="LVD31" s="165"/>
      <c r="LVE31" s="162"/>
      <c r="LVF31" s="165"/>
      <c r="LVG31" s="162"/>
      <c r="LVH31" s="165"/>
      <c r="LVI31" s="162"/>
      <c r="LVJ31" s="165"/>
      <c r="LVK31" s="162"/>
      <c r="LVL31" s="165"/>
      <c r="LVM31" s="162"/>
      <c r="LVN31" s="165"/>
      <c r="LVO31" s="162"/>
      <c r="LVP31" s="165"/>
      <c r="LVQ31" s="162"/>
      <c r="LVR31" s="165"/>
      <c r="LVS31" s="162"/>
      <c r="LVT31" s="165"/>
      <c r="LVU31" s="162"/>
      <c r="LVV31" s="165"/>
      <c r="LVW31" s="162"/>
      <c r="LVX31" s="165"/>
      <c r="LVY31" s="162"/>
      <c r="LVZ31" s="165"/>
      <c r="LWA31" s="162"/>
      <c r="LWB31" s="165"/>
      <c r="LWC31" s="162"/>
      <c r="LWD31" s="165"/>
      <c r="LWE31" s="162"/>
      <c r="LWF31" s="165"/>
      <c r="LWG31" s="162"/>
      <c r="LWH31" s="165"/>
      <c r="LWI31" s="162"/>
      <c r="LWJ31" s="165"/>
      <c r="LWK31" s="162"/>
      <c r="LWL31" s="165"/>
      <c r="LWM31" s="162"/>
      <c r="LWN31" s="165"/>
      <c r="LWO31" s="162"/>
      <c r="LWP31" s="165"/>
      <c r="LWQ31" s="162"/>
      <c r="LWR31" s="165"/>
      <c r="LWS31" s="162"/>
      <c r="LWT31" s="165"/>
      <c r="LWU31" s="162"/>
      <c r="LWV31" s="165"/>
      <c r="LWW31" s="162"/>
      <c r="LWX31" s="165"/>
      <c r="LWY31" s="162"/>
      <c r="LWZ31" s="165"/>
      <c r="LXA31" s="162"/>
      <c r="LXB31" s="165"/>
      <c r="LXC31" s="162"/>
      <c r="LXD31" s="165"/>
      <c r="LXE31" s="162"/>
      <c r="LXF31" s="165"/>
      <c r="LXG31" s="162"/>
      <c r="LXH31" s="165"/>
      <c r="LXI31" s="162"/>
      <c r="LXJ31" s="165"/>
      <c r="LXK31" s="162"/>
      <c r="LXL31" s="165"/>
      <c r="LXM31" s="162"/>
      <c r="LXN31" s="165"/>
      <c r="LXO31" s="162"/>
      <c r="LXP31" s="165"/>
      <c r="LXQ31" s="162"/>
      <c r="LXR31" s="165"/>
      <c r="LXS31" s="162"/>
      <c r="LXT31" s="165"/>
      <c r="LXU31" s="162"/>
      <c r="LXV31" s="165"/>
      <c r="LXW31" s="162"/>
      <c r="LXX31" s="165"/>
      <c r="LXY31" s="162"/>
      <c r="LXZ31" s="165"/>
      <c r="LYA31" s="162"/>
      <c r="LYB31" s="165"/>
      <c r="LYC31" s="162"/>
      <c r="LYD31" s="165"/>
      <c r="LYE31" s="162"/>
      <c r="LYF31" s="165"/>
      <c r="LYG31" s="162"/>
      <c r="LYH31" s="165"/>
      <c r="LYI31" s="162"/>
      <c r="LYJ31" s="165"/>
      <c r="LYK31" s="162"/>
      <c r="LYL31" s="165"/>
      <c r="LYM31" s="162"/>
      <c r="LYN31" s="165"/>
      <c r="LYO31" s="162"/>
      <c r="LYP31" s="165"/>
      <c r="LYQ31" s="162"/>
      <c r="LYR31" s="165"/>
      <c r="LYS31" s="162"/>
      <c r="LYT31" s="165"/>
      <c r="LYU31" s="162"/>
      <c r="LYV31" s="165"/>
      <c r="LYW31" s="162"/>
      <c r="LYX31" s="165"/>
      <c r="LYY31" s="162"/>
      <c r="LYZ31" s="165"/>
      <c r="LZA31" s="162"/>
      <c r="LZB31" s="165"/>
      <c r="LZC31" s="162"/>
      <c r="LZD31" s="165"/>
      <c r="LZE31" s="162"/>
      <c r="LZF31" s="165"/>
      <c r="LZG31" s="162"/>
      <c r="LZH31" s="165"/>
      <c r="LZI31" s="162"/>
      <c r="LZJ31" s="165"/>
      <c r="LZK31" s="162"/>
      <c r="LZL31" s="165"/>
      <c r="LZM31" s="162"/>
      <c r="LZN31" s="165"/>
      <c r="LZO31" s="162"/>
      <c r="LZP31" s="165"/>
      <c r="LZQ31" s="162"/>
      <c r="LZR31" s="165"/>
      <c r="LZS31" s="162"/>
      <c r="LZT31" s="165"/>
      <c r="LZU31" s="162"/>
      <c r="LZV31" s="165"/>
      <c r="LZW31" s="162"/>
      <c r="LZX31" s="165"/>
      <c r="LZY31" s="162"/>
      <c r="LZZ31" s="165"/>
      <c r="MAA31" s="162"/>
      <c r="MAB31" s="165"/>
      <c r="MAC31" s="162"/>
      <c r="MAD31" s="165"/>
      <c r="MAE31" s="162"/>
      <c r="MAF31" s="165"/>
      <c r="MAG31" s="162"/>
      <c r="MAH31" s="165"/>
      <c r="MAI31" s="162"/>
      <c r="MAJ31" s="165"/>
      <c r="MAK31" s="162"/>
      <c r="MAL31" s="165"/>
      <c r="MAM31" s="162"/>
      <c r="MAN31" s="165"/>
      <c r="MAO31" s="162"/>
      <c r="MAP31" s="165"/>
      <c r="MAQ31" s="162"/>
      <c r="MAR31" s="165"/>
      <c r="MAS31" s="162"/>
      <c r="MAT31" s="165"/>
      <c r="MAU31" s="162"/>
      <c r="MAV31" s="165"/>
      <c r="MAW31" s="162"/>
      <c r="MAX31" s="165"/>
      <c r="MAY31" s="162"/>
      <c r="MAZ31" s="165"/>
      <c r="MBA31" s="162"/>
      <c r="MBB31" s="165"/>
      <c r="MBC31" s="162"/>
      <c r="MBD31" s="165"/>
      <c r="MBE31" s="162"/>
      <c r="MBF31" s="165"/>
      <c r="MBG31" s="162"/>
      <c r="MBH31" s="165"/>
      <c r="MBI31" s="162"/>
      <c r="MBJ31" s="165"/>
      <c r="MBK31" s="162"/>
      <c r="MBL31" s="165"/>
      <c r="MBM31" s="162"/>
      <c r="MBN31" s="165"/>
      <c r="MBO31" s="162"/>
      <c r="MBP31" s="165"/>
      <c r="MBQ31" s="162"/>
      <c r="MBR31" s="165"/>
      <c r="MBS31" s="162"/>
      <c r="MBT31" s="165"/>
      <c r="MBU31" s="162"/>
      <c r="MBV31" s="165"/>
      <c r="MBW31" s="162"/>
      <c r="MBX31" s="165"/>
      <c r="MBY31" s="162"/>
      <c r="MBZ31" s="165"/>
      <c r="MCA31" s="162"/>
      <c r="MCB31" s="165"/>
      <c r="MCC31" s="162"/>
      <c r="MCD31" s="165"/>
      <c r="MCE31" s="162"/>
      <c r="MCF31" s="165"/>
      <c r="MCG31" s="162"/>
      <c r="MCH31" s="165"/>
      <c r="MCI31" s="162"/>
      <c r="MCJ31" s="165"/>
      <c r="MCK31" s="162"/>
      <c r="MCL31" s="165"/>
      <c r="MCM31" s="162"/>
      <c r="MCN31" s="165"/>
      <c r="MCO31" s="162"/>
      <c r="MCP31" s="165"/>
      <c r="MCQ31" s="162"/>
      <c r="MCR31" s="165"/>
      <c r="MCS31" s="162"/>
      <c r="MCT31" s="165"/>
      <c r="MCU31" s="162"/>
      <c r="MCV31" s="165"/>
      <c r="MCW31" s="162"/>
      <c r="MCX31" s="165"/>
      <c r="MCY31" s="162"/>
      <c r="MCZ31" s="165"/>
      <c r="MDA31" s="162"/>
      <c r="MDB31" s="165"/>
      <c r="MDC31" s="162"/>
      <c r="MDD31" s="165"/>
      <c r="MDE31" s="162"/>
      <c r="MDF31" s="165"/>
      <c r="MDG31" s="162"/>
      <c r="MDH31" s="165"/>
      <c r="MDI31" s="162"/>
      <c r="MDJ31" s="165"/>
      <c r="MDK31" s="162"/>
      <c r="MDL31" s="165"/>
      <c r="MDM31" s="162"/>
      <c r="MDN31" s="165"/>
      <c r="MDO31" s="162"/>
      <c r="MDP31" s="165"/>
      <c r="MDQ31" s="162"/>
      <c r="MDR31" s="165"/>
      <c r="MDS31" s="162"/>
      <c r="MDT31" s="165"/>
      <c r="MDU31" s="162"/>
      <c r="MDV31" s="165"/>
      <c r="MDW31" s="162"/>
      <c r="MDX31" s="165"/>
      <c r="MDY31" s="162"/>
      <c r="MDZ31" s="165"/>
      <c r="MEA31" s="162"/>
      <c r="MEB31" s="165"/>
      <c r="MEC31" s="162"/>
      <c r="MED31" s="165"/>
      <c r="MEE31" s="162"/>
      <c r="MEF31" s="165"/>
      <c r="MEG31" s="162"/>
      <c r="MEH31" s="165"/>
      <c r="MEI31" s="162"/>
      <c r="MEJ31" s="165"/>
      <c r="MEK31" s="162"/>
      <c r="MEL31" s="165"/>
      <c r="MEM31" s="162"/>
      <c r="MEN31" s="165"/>
      <c r="MEO31" s="162"/>
      <c r="MEP31" s="165"/>
      <c r="MEQ31" s="162"/>
      <c r="MER31" s="165"/>
      <c r="MES31" s="162"/>
      <c r="MET31" s="165"/>
      <c r="MEU31" s="162"/>
      <c r="MEV31" s="165"/>
      <c r="MEW31" s="162"/>
      <c r="MEX31" s="165"/>
      <c r="MEY31" s="162"/>
      <c r="MEZ31" s="165"/>
      <c r="MFA31" s="162"/>
      <c r="MFB31" s="165"/>
      <c r="MFC31" s="162"/>
      <c r="MFD31" s="165"/>
      <c r="MFE31" s="162"/>
      <c r="MFF31" s="165"/>
      <c r="MFG31" s="162"/>
      <c r="MFH31" s="165"/>
      <c r="MFI31" s="162"/>
      <c r="MFJ31" s="165"/>
      <c r="MFK31" s="162"/>
      <c r="MFL31" s="165"/>
      <c r="MFM31" s="162"/>
      <c r="MFN31" s="165"/>
      <c r="MFO31" s="162"/>
      <c r="MFP31" s="165"/>
      <c r="MFQ31" s="162"/>
      <c r="MFR31" s="165"/>
      <c r="MFS31" s="162"/>
      <c r="MFT31" s="165"/>
      <c r="MFU31" s="162"/>
      <c r="MFV31" s="165"/>
      <c r="MFW31" s="162"/>
      <c r="MFX31" s="165"/>
      <c r="MFY31" s="162"/>
      <c r="MFZ31" s="165"/>
      <c r="MGA31" s="162"/>
      <c r="MGB31" s="165"/>
      <c r="MGC31" s="162"/>
      <c r="MGD31" s="165"/>
      <c r="MGE31" s="162"/>
      <c r="MGF31" s="165"/>
      <c r="MGG31" s="162"/>
      <c r="MGH31" s="165"/>
      <c r="MGI31" s="162"/>
      <c r="MGJ31" s="165"/>
      <c r="MGK31" s="162"/>
      <c r="MGL31" s="165"/>
      <c r="MGM31" s="162"/>
      <c r="MGN31" s="165"/>
      <c r="MGO31" s="162"/>
      <c r="MGP31" s="165"/>
      <c r="MGQ31" s="162"/>
      <c r="MGR31" s="165"/>
      <c r="MGS31" s="162"/>
      <c r="MGT31" s="165"/>
      <c r="MGU31" s="162"/>
      <c r="MGV31" s="165"/>
      <c r="MGW31" s="162"/>
      <c r="MGX31" s="165"/>
      <c r="MGY31" s="162"/>
      <c r="MGZ31" s="165"/>
      <c r="MHA31" s="162"/>
      <c r="MHB31" s="165"/>
      <c r="MHC31" s="162"/>
      <c r="MHD31" s="165"/>
      <c r="MHE31" s="162"/>
      <c r="MHF31" s="165"/>
      <c r="MHG31" s="162"/>
      <c r="MHH31" s="165"/>
      <c r="MHI31" s="162"/>
      <c r="MHJ31" s="165"/>
      <c r="MHK31" s="162"/>
      <c r="MHL31" s="165"/>
      <c r="MHM31" s="162"/>
      <c r="MHN31" s="165"/>
      <c r="MHO31" s="162"/>
      <c r="MHP31" s="165"/>
      <c r="MHQ31" s="162"/>
      <c r="MHR31" s="165"/>
      <c r="MHS31" s="162"/>
      <c r="MHT31" s="165"/>
      <c r="MHU31" s="162"/>
      <c r="MHV31" s="165"/>
      <c r="MHW31" s="162"/>
      <c r="MHX31" s="165"/>
      <c r="MHY31" s="162"/>
      <c r="MHZ31" s="165"/>
      <c r="MIA31" s="162"/>
      <c r="MIB31" s="165"/>
      <c r="MIC31" s="162"/>
      <c r="MID31" s="165"/>
      <c r="MIE31" s="162"/>
      <c r="MIF31" s="165"/>
      <c r="MIG31" s="162"/>
      <c r="MIH31" s="165"/>
      <c r="MII31" s="162"/>
      <c r="MIJ31" s="165"/>
      <c r="MIK31" s="162"/>
      <c r="MIL31" s="165"/>
      <c r="MIM31" s="162"/>
      <c r="MIN31" s="165"/>
      <c r="MIO31" s="162"/>
      <c r="MIP31" s="165"/>
      <c r="MIQ31" s="162"/>
      <c r="MIR31" s="165"/>
      <c r="MIS31" s="162"/>
      <c r="MIT31" s="165"/>
      <c r="MIU31" s="162"/>
      <c r="MIV31" s="165"/>
      <c r="MIW31" s="162"/>
      <c r="MIX31" s="165"/>
      <c r="MIY31" s="162"/>
      <c r="MIZ31" s="165"/>
      <c r="MJA31" s="162"/>
      <c r="MJB31" s="165"/>
      <c r="MJC31" s="162"/>
      <c r="MJD31" s="165"/>
      <c r="MJE31" s="162"/>
      <c r="MJF31" s="165"/>
      <c r="MJG31" s="162"/>
      <c r="MJH31" s="165"/>
      <c r="MJI31" s="162"/>
      <c r="MJJ31" s="165"/>
      <c r="MJK31" s="162"/>
      <c r="MJL31" s="165"/>
      <c r="MJM31" s="162"/>
      <c r="MJN31" s="165"/>
      <c r="MJO31" s="162"/>
      <c r="MJP31" s="165"/>
      <c r="MJQ31" s="162"/>
      <c r="MJR31" s="165"/>
      <c r="MJS31" s="162"/>
      <c r="MJT31" s="165"/>
      <c r="MJU31" s="162"/>
      <c r="MJV31" s="165"/>
      <c r="MJW31" s="162"/>
      <c r="MJX31" s="165"/>
      <c r="MJY31" s="162"/>
      <c r="MJZ31" s="165"/>
      <c r="MKA31" s="162"/>
      <c r="MKB31" s="165"/>
      <c r="MKC31" s="162"/>
      <c r="MKD31" s="165"/>
      <c r="MKE31" s="162"/>
      <c r="MKF31" s="165"/>
      <c r="MKG31" s="162"/>
      <c r="MKH31" s="165"/>
      <c r="MKI31" s="162"/>
      <c r="MKJ31" s="165"/>
      <c r="MKK31" s="162"/>
      <c r="MKL31" s="165"/>
      <c r="MKM31" s="162"/>
      <c r="MKN31" s="165"/>
      <c r="MKO31" s="162"/>
      <c r="MKP31" s="165"/>
      <c r="MKQ31" s="162"/>
      <c r="MKR31" s="165"/>
      <c r="MKS31" s="162"/>
      <c r="MKT31" s="165"/>
      <c r="MKU31" s="162"/>
      <c r="MKV31" s="165"/>
      <c r="MKW31" s="162"/>
      <c r="MKX31" s="165"/>
      <c r="MKY31" s="162"/>
      <c r="MKZ31" s="165"/>
      <c r="MLA31" s="162"/>
      <c r="MLB31" s="165"/>
      <c r="MLC31" s="162"/>
      <c r="MLD31" s="165"/>
      <c r="MLE31" s="162"/>
      <c r="MLF31" s="165"/>
      <c r="MLG31" s="162"/>
      <c r="MLH31" s="165"/>
      <c r="MLI31" s="162"/>
      <c r="MLJ31" s="165"/>
      <c r="MLK31" s="162"/>
      <c r="MLL31" s="165"/>
      <c r="MLM31" s="162"/>
      <c r="MLN31" s="165"/>
      <c r="MLO31" s="162"/>
      <c r="MLP31" s="165"/>
      <c r="MLQ31" s="162"/>
      <c r="MLR31" s="165"/>
      <c r="MLS31" s="162"/>
      <c r="MLT31" s="165"/>
      <c r="MLU31" s="162"/>
      <c r="MLV31" s="165"/>
      <c r="MLW31" s="162"/>
      <c r="MLX31" s="165"/>
      <c r="MLY31" s="162"/>
      <c r="MLZ31" s="165"/>
      <c r="MMA31" s="162"/>
      <c r="MMB31" s="165"/>
      <c r="MMC31" s="162"/>
      <c r="MMD31" s="165"/>
      <c r="MME31" s="162"/>
      <c r="MMF31" s="165"/>
      <c r="MMG31" s="162"/>
      <c r="MMH31" s="165"/>
      <c r="MMI31" s="162"/>
      <c r="MMJ31" s="165"/>
      <c r="MMK31" s="162"/>
      <c r="MML31" s="165"/>
      <c r="MMM31" s="162"/>
      <c r="MMN31" s="165"/>
      <c r="MMO31" s="162"/>
      <c r="MMP31" s="165"/>
      <c r="MMQ31" s="162"/>
      <c r="MMR31" s="165"/>
      <c r="MMS31" s="162"/>
      <c r="MMT31" s="165"/>
      <c r="MMU31" s="162"/>
      <c r="MMV31" s="165"/>
      <c r="MMW31" s="162"/>
      <c r="MMX31" s="165"/>
      <c r="MMY31" s="162"/>
      <c r="MMZ31" s="165"/>
      <c r="MNA31" s="162"/>
      <c r="MNB31" s="165"/>
      <c r="MNC31" s="162"/>
      <c r="MND31" s="165"/>
      <c r="MNE31" s="162"/>
      <c r="MNF31" s="165"/>
      <c r="MNG31" s="162"/>
      <c r="MNH31" s="165"/>
      <c r="MNI31" s="162"/>
      <c r="MNJ31" s="165"/>
      <c r="MNK31" s="162"/>
      <c r="MNL31" s="165"/>
      <c r="MNM31" s="162"/>
      <c r="MNN31" s="165"/>
      <c r="MNO31" s="162"/>
      <c r="MNP31" s="165"/>
      <c r="MNQ31" s="162"/>
      <c r="MNR31" s="165"/>
      <c r="MNS31" s="162"/>
      <c r="MNT31" s="165"/>
      <c r="MNU31" s="162"/>
      <c r="MNV31" s="165"/>
      <c r="MNW31" s="162"/>
      <c r="MNX31" s="165"/>
      <c r="MNY31" s="162"/>
      <c r="MNZ31" s="165"/>
      <c r="MOA31" s="162"/>
      <c r="MOB31" s="165"/>
      <c r="MOC31" s="162"/>
      <c r="MOD31" s="165"/>
      <c r="MOE31" s="162"/>
      <c r="MOF31" s="165"/>
      <c r="MOG31" s="162"/>
      <c r="MOH31" s="165"/>
      <c r="MOI31" s="162"/>
      <c r="MOJ31" s="165"/>
      <c r="MOK31" s="162"/>
      <c r="MOL31" s="165"/>
      <c r="MOM31" s="162"/>
      <c r="MON31" s="165"/>
      <c r="MOO31" s="162"/>
      <c r="MOP31" s="165"/>
      <c r="MOQ31" s="162"/>
      <c r="MOR31" s="165"/>
      <c r="MOS31" s="162"/>
      <c r="MOT31" s="165"/>
      <c r="MOU31" s="162"/>
      <c r="MOV31" s="165"/>
      <c r="MOW31" s="162"/>
      <c r="MOX31" s="165"/>
      <c r="MOY31" s="162"/>
      <c r="MOZ31" s="165"/>
      <c r="MPA31" s="162"/>
      <c r="MPB31" s="165"/>
      <c r="MPC31" s="162"/>
      <c r="MPD31" s="165"/>
      <c r="MPE31" s="162"/>
      <c r="MPF31" s="165"/>
      <c r="MPG31" s="162"/>
      <c r="MPH31" s="165"/>
      <c r="MPI31" s="162"/>
      <c r="MPJ31" s="165"/>
      <c r="MPK31" s="162"/>
      <c r="MPL31" s="165"/>
      <c r="MPM31" s="162"/>
      <c r="MPN31" s="165"/>
      <c r="MPO31" s="162"/>
      <c r="MPP31" s="165"/>
      <c r="MPQ31" s="162"/>
      <c r="MPR31" s="165"/>
      <c r="MPS31" s="162"/>
      <c r="MPT31" s="165"/>
      <c r="MPU31" s="162"/>
      <c r="MPV31" s="165"/>
      <c r="MPW31" s="162"/>
      <c r="MPX31" s="165"/>
      <c r="MPY31" s="162"/>
      <c r="MPZ31" s="165"/>
      <c r="MQA31" s="162"/>
      <c r="MQB31" s="165"/>
      <c r="MQC31" s="162"/>
      <c r="MQD31" s="165"/>
      <c r="MQE31" s="162"/>
      <c r="MQF31" s="165"/>
      <c r="MQG31" s="162"/>
      <c r="MQH31" s="165"/>
      <c r="MQI31" s="162"/>
      <c r="MQJ31" s="165"/>
      <c r="MQK31" s="162"/>
      <c r="MQL31" s="165"/>
      <c r="MQM31" s="162"/>
      <c r="MQN31" s="165"/>
      <c r="MQO31" s="162"/>
      <c r="MQP31" s="165"/>
      <c r="MQQ31" s="162"/>
      <c r="MQR31" s="165"/>
      <c r="MQS31" s="162"/>
      <c r="MQT31" s="165"/>
      <c r="MQU31" s="162"/>
      <c r="MQV31" s="165"/>
      <c r="MQW31" s="162"/>
      <c r="MQX31" s="165"/>
      <c r="MQY31" s="162"/>
      <c r="MQZ31" s="165"/>
      <c r="MRA31" s="162"/>
      <c r="MRB31" s="165"/>
      <c r="MRC31" s="162"/>
      <c r="MRD31" s="165"/>
      <c r="MRE31" s="162"/>
      <c r="MRF31" s="165"/>
      <c r="MRG31" s="162"/>
      <c r="MRH31" s="165"/>
      <c r="MRI31" s="162"/>
      <c r="MRJ31" s="165"/>
      <c r="MRK31" s="162"/>
      <c r="MRL31" s="165"/>
      <c r="MRM31" s="162"/>
      <c r="MRN31" s="165"/>
      <c r="MRO31" s="162"/>
      <c r="MRP31" s="165"/>
      <c r="MRQ31" s="162"/>
      <c r="MRR31" s="165"/>
      <c r="MRS31" s="162"/>
      <c r="MRT31" s="165"/>
      <c r="MRU31" s="162"/>
      <c r="MRV31" s="165"/>
      <c r="MRW31" s="162"/>
      <c r="MRX31" s="165"/>
      <c r="MRY31" s="162"/>
      <c r="MRZ31" s="165"/>
      <c r="MSA31" s="162"/>
      <c r="MSB31" s="165"/>
      <c r="MSC31" s="162"/>
      <c r="MSD31" s="165"/>
      <c r="MSE31" s="162"/>
      <c r="MSF31" s="165"/>
      <c r="MSG31" s="162"/>
      <c r="MSH31" s="165"/>
      <c r="MSI31" s="162"/>
      <c r="MSJ31" s="165"/>
      <c r="MSK31" s="162"/>
      <c r="MSL31" s="165"/>
      <c r="MSM31" s="162"/>
      <c r="MSN31" s="165"/>
      <c r="MSO31" s="162"/>
      <c r="MSP31" s="165"/>
      <c r="MSQ31" s="162"/>
      <c r="MSR31" s="165"/>
      <c r="MSS31" s="162"/>
      <c r="MST31" s="165"/>
      <c r="MSU31" s="162"/>
      <c r="MSV31" s="165"/>
      <c r="MSW31" s="162"/>
      <c r="MSX31" s="165"/>
      <c r="MSY31" s="162"/>
      <c r="MSZ31" s="165"/>
      <c r="MTA31" s="162"/>
      <c r="MTB31" s="165"/>
      <c r="MTC31" s="162"/>
      <c r="MTD31" s="165"/>
      <c r="MTE31" s="162"/>
      <c r="MTF31" s="165"/>
      <c r="MTG31" s="162"/>
      <c r="MTH31" s="165"/>
      <c r="MTI31" s="162"/>
      <c r="MTJ31" s="165"/>
      <c r="MTK31" s="162"/>
      <c r="MTL31" s="165"/>
      <c r="MTM31" s="162"/>
      <c r="MTN31" s="165"/>
      <c r="MTO31" s="162"/>
      <c r="MTP31" s="165"/>
      <c r="MTQ31" s="162"/>
      <c r="MTR31" s="165"/>
      <c r="MTS31" s="162"/>
      <c r="MTT31" s="165"/>
      <c r="MTU31" s="162"/>
      <c r="MTV31" s="165"/>
      <c r="MTW31" s="162"/>
      <c r="MTX31" s="165"/>
      <c r="MTY31" s="162"/>
      <c r="MTZ31" s="165"/>
      <c r="MUA31" s="162"/>
      <c r="MUB31" s="165"/>
      <c r="MUC31" s="162"/>
      <c r="MUD31" s="165"/>
      <c r="MUE31" s="162"/>
      <c r="MUF31" s="165"/>
      <c r="MUG31" s="162"/>
      <c r="MUH31" s="165"/>
      <c r="MUI31" s="162"/>
      <c r="MUJ31" s="165"/>
      <c r="MUK31" s="162"/>
      <c r="MUL31" s="165"/>
      <c r="MUM31" s="162"/>
      <c r="MUN31" s="165"/>
      <c r="MUO31" s="162"/>
      <c r="MUP31" s="165"/>
      <c r="MUQ31" s="162"/>
      <c r="MUR31" s="165"/>
      <c r="MUS31" s="162"/>
      <c r="MUT31" s="165"/>
      <c r="MUU31" s="162"/>
      <c r="MUV31" s="165"/>
      <c r="MUW31" s="162"/>
      <c r="MUX31" s="165"/>
      <c r="MUY31" s="162"/>
      <c r="MUZ31" s="165"/>
      <c r="MVA31" s="162"/>
      <c r="MVB31" s="165"/>
      <c r="MVC31" s="162"/>
      <c r="MVD31" s="165"/>
      <c r="MVE31" s="162"/>
      <c r="MVF31" s="165"/>
      <c r="MVG31" s="162"/>
      <c r="MVH31" s="165"/>
      <c r="MVI31" s="162"/>
      <c r="MVJ31" s="165"/>
      <c r="MVK31" s="162"/>
      <c r="MVL31" s="165"/>
      <c r="MVM31" s="162"/>
      <c r="MVN31" s="165"/>
      <c r="MVO31" s="162"/>
      <c r="MVP31" s="165"/>
      <c r="MVQ31" s="162"/>
      <c r="MVR31" s="165"/>
      <c r="MVS31" s="162"/>
      <c r="MVT31" s="165"/>
      <c r="MVU31" s="162"/>
      <c r="MVV31" s="165"/>
      <c r="MVW31" s="162"/>
      <c r="MVX31" s="165"/>
      <c r="MVY31" s="162"/>
      <c r="MVZ31" s="165"/>
      <c r="MWA31" s="162"/>
      <c r="MWB31" s="165"/>
      <c r="MWC31" s="162"/>
      <c r="MWD31" s="165"/>
      <c r="MWE31" s="162"/>
      <c r="MWF31" s="165"/>
      <c r="MWG31" s="162"/>
      <c r="MWH31" s="165"/>
      <c r="MWI31" s="162"/>
      <c r="MWJ31" s="165"/>
      <c r="MWK31" s="162"/>
      <c r="MWL31" s="165"/>
      <c r="MWM31" s="162"/>
      <c r="MWN31" s="165"/>
      <c r="MWO31" s="162"/>
      <c r="MWP31" s="165"/>
      <c r="MWQ31" s="162"/>
      <c r="MWR31" s="165"/>
      <c r="MWS31" s="162"/>
      <c r="MWT31" s="165"/>
      <c r="MWU31" s="162"/>
      <c r="MWV31" s="165"/>
      <c r="MWW31" s="162"/>
      <c r="MWX31" s="165"/>
      <c r="MWY31" s="162"/>
      <c r="MWZ31" s="165"/>
      <c r="MXA31" s="162"/>
      <c r="MXB31" s="165"/>
      <c r="MXC31" s="162"/>
      <c r="MXD31" s="165"/>
      <c r="MXE31" s="162"/>
      <c r="MXF31" s="165"/>
      <c r="MXG31" s="162"/>
      <c r="MXH31" s="165"/>
      <c r="MXI31" s="162"/>
      <c r="MXJ31" s="165"/>
      <c r="MXK31" s="162"/>
      <c r="MXL31" s="165"/>
      <c r="MXM31" s="162"/>
      <c r="MXN31" s="165"/>
      <c r="MXO31" s="162"/>
      <c r="MXP31" s="165"/>
      <c r="MXQ31" s="162"/>
      <c r="MXR31" s="165"/>
      <c r="MXS31" s="162"/>
      <c r="MXT31" s="165"/>
      <c r="MXU31" s="162"/>
      <c r="MXV31" s="165"/>
      <c r="MXW31" s="162"/>
      <c r="MXX31" s="165"/>
      <c r="MXY31" s="162"/>
      <c r="MXZ31" s="165"/>
      <c r="MYA31" s="162"/>
      <c r="MYB31" s="165"/>
      <c r="MYC31" s="162"/>
      <c r="MYD31" s="165"/>
      <c r="MYE31" s="162"/>
      <c r="MYF31" s="165"/>
      <c r="MYG31" s="162"/>
      <c r="MYH31" s="165"/>
      <c r="MYI31" s="162"/>
      <c r="MYJ31" s="165"/>
      <c r="MYK31" s="162"/>
      <c r="MYL31" s="165"/>
      <c r="MYM31" s="162"/>
      <c r="MYN31" s="165"/>
      <c r="MYO31" s="162"/>
      <c r="MYP31" s="165"/>
      <c r="MYQ31" s="162"/>
      <c r="MYR31" s="165"/>
      <c r="MYS31" s="162"/>
      <c r="MYT31" s="165"/>
      <c r="MYU31" s="162"/>
      <c r="MYV31" s="165"/>
      <c r="MYW31" s="162"/>
      <c r="MYX31" s="165"/>
      <c r="MYY31" s="162"/>
      <c r="MYZ31" s="165"/>
      <c r="MZA31" s="162"/>
      <c r="MZB31" s="165"/>
      <c r="MZC31" s="162"/>
      <c r="MZD31" s="165"/>
      <c r="MZE31" s="162"/>
      <c r="MZF31" s="165"/>
      <c r="MZG31" s="162"/>
      <c r="MZH31" s="165"/>
      <c r="MZI31" s="162"/>
      <c r="MZJ31" s="165"/>
      <c r="MZK31" s="162"/>
      <c r="MZL31" s="165"/>
      <c r="MZM31" s="162"/>
      <c r="MZN31" s="165"/>
      <c r="MZO31" s="162"/>
      <c r="MZP31" s="165"/>
      <c r="MZQ31" s="162"/>
      <c r="MZR31" s="165"/>
      <c r="MZS31" s="162"/>
      <c r="MZT31" s="165"/>
      <c r="MZU31" s="162"/>
      <c r="MZV31" s="165"/>
      <c r="MZW31" s="162"/>
      <c r="MZX31" s="165"/>
      <c r="MZY31" s="162"/>
      <c r="MZZ31" s="165"/>
      <c r="NAA31" s="162"/>
      <c r="NAB31" s="165"/>
      <c r="NAC31" s="162"/>
      <c r="NAD31" s="165"/>
      <c r="NAE31" s="162"/>
      <c r="NAF31" s="165"/>
      <c r="NAG31" s="162"/>
      <c r="NAH31" s="165"/>
      <c r="NAI31" s="162"/>
      <c r="NAJ31" s="165"/>
      <c r="NAK31" s="162"/>
      <c r="NAL31" s="165"/>
      <c r="NAM31" s="162"/>
      <c r="NAN31" s="165"/>
      <c r="NAO31" s="162"/>
      <c r="NAP31" s="165"/>
      <c r="NAQ31" s="162"/>
      <c r="NAR31" s="165"/>
      <c r="NAS31" s="162"/>
      <c r="NAT31" s="165"/>
      <c r="NAU31" s="162"/>
      <c r="NAV31" s="165"/>
      <c r="NAW31" s="162"/>
      <c r="NAX31" s="165"/>
      <c r="NAY31" s="162"/>
      <c r="NAZ31" s="165"/>
      <c r="NBA31" s="162"/>
      <c r="NBB31" s="165"/>
      <c r="NBC31" s="162"/>
      <c r="NBD31" s="165"/>
      <c r="NBE31" s="162"/>
      <c r="NBF31" s="165"/>
      <c r="NBG31" s="162"/>
      <c r="NBH31" s="165"/>
      <c r="NBI31" s="162"/>
      <c r="NBJ31" s="165"/>
      <c r="NBK31" s="162"/>
      <c r="NBL31" s="165"/>
      <c r="NBM31" s="162"/>
      <c r="NBN31" s="165"/>
      <c r="NBO31" s="162"/>
      <c r="NBP31" s="165"/>
      <c r="NBQ31" s="162"/>
      <c r="NBR31" s="165"/>
      <c r="NBS31" s="162"/>
      <c r="NBT31" s="165"/>
      <c r="NBU31" s="162"/>
      <c r="NBV31" s="165"/>
      <c r="NBW31" s="162"/>
      <c r="NBX31" s="165"/>
      <c r="NBY31" s="162"/>
      <c r="NBZ31" s="165"/>
      <c r="NCA31" s="162"/>
      <c r="NCB31" s="165"/>
      <c r="NCC31" s="162"/>
      <c r="NCD31" s="165"/>
      <c r="NCE31" s="162"/>
      <c r="NCF31" s="165"/>
      <c r="NCG31" s="162"/>
      <c r="NCH31" s="165"/>
      <c r="NCI31" s="162"/>
      <c r="NCJ31" s="165"/>
      <c r="NCK31" s="162"/>
      <c r="NCL31" s="165"/>
      <c r="NCM31" s="162"/>
      <c r="NCN31" s="165"/>
      <c r="NCO31" s="162"/>
      <c r="NCP31" s="165"/>
      <c r="NCQ31" s="162"/>
      <c r="NCR31" s="165"/>
      <c r="NCS31" s="162"/>
      <c r="NCT31" s="165"/>
      <c r="NCU31" s="162"/>
      <c r="NCV31" s="165"/>
      <c r="NCW31" s="162"/>
      <c r="NCX31" s="165"/>
      <c r="NCY31" s="162"/>
      <c r="NCZ31" s="165"/>
      <c r="NDA31" s="162"/>
      <c r="NDB31" s="165"/>
      <c r="NDC31" s="162"/>
      <c r="NDD31" s="165"/>
      <c r="NDE31" s="162"/>
      <c r="NDF31" s="165"/>
      <c r="NDG31" s="162"/>
      <c r="NDH31" s="165"/>
      <c r="NDI31" s="162"/>
      <c r="NDJ31" s="165"/>
      <c r="NDK31" s="162"/>
      <c r="NDL31" s="165"/>
      <c r="NDM31" s="162"/>
      <c r="NDN31" s="165"/>
      <c r="NDO31" s="162"/>
      <c r="NDP31" s="165"/>
      <c r="NDQ31" s="162"/>
      <c r="NDR31" s="165"/>
      <c r="NDS31" s="162"/>
      <c r="NDT31" s="165"/>
      <c r="NDU31" s="162"/>
      <c r="NDV31" s="165"/>
      <c r="NDW31" s="162"/>
      <c r="NDX31" s="165"/>
      <c r="NDY31" s="162"/>
      <c r="NDZ31" s="165"/>
      <c r="NEA31" s="162"/>
      <c r="NEB31" s="165"/>
      <c r="NEC31" s="162"/>
      <c r="NED31" s="165"/>
      <c r="NEE31" s="162"/>
      <c r="NEF31" s="165"/>
      <c r="NEG31" s="162"/>
      <c r="NEH31" s="165"/>
      <c r="NEI31" s="162"/>
      <c r="NEJ31" s="165"/>
      <c r="NEK31" s="162"/>
      <c r="NEL31" s="165"/>
      <c r="NEM31" s="162"/>
      <c r="NEN31" s="165"/>
      <c r="NEO31" s="162"/>
      <c r="NEP31" s="165"/>
      <c r="NEQ31" s="162"/>
      <c r="NER31" s="165"/>
      <c r="NES31" s="162"/>
      <c r="NET31" s="165"/>
      <c r="NEU31" s="162"/>
      <c r="NEV31" s="165"/>
      <c r="NEW31" s="162"/>
      <c r="NEX31" s="165"/>
      <c r="NEY31" s="162"/>
      <c r="NEZ31" s="165"/>
      <c r="NFA31" s="162"/>
      <c r="NFB31" s="165"/>
      <c r="NFC31" s="162"/>
      <c r="NFD31" s="165"/>
      <c r="NFE31" s="162"/>
      <c r="NFF31" s="165"/>
      <c r="NFG31" s="162"/>
      <c r="NFH31" s="165"/>
      <c r="NFI31" s="162"/>
      <c r="NFJ31" s="165"/>
      <c r="NFK31" s="162"/>
      <c r="NFL31" s="165"/>
      <c r="NFM31" s="162"/>
      <c r="NFN31" s="165"/>
      <c r="NFO31" s="162"/>
      <c r="NFP31" s="165"/>
      <c r="NFQ31" s="162"/>
      <c r="NFR31" s="165"/>
      <c r="NFS31" s="162"/>
      <c r="NFT31" s="165"/>
      <c r="NFU31" s="162"/>
      <c r="NFV31" s="165"/>
      <c r="NFW31" s="162"/>
      <c r="NFX31" s="165"/>
      <c r="NFY31" s="162"/>
      <c r="NFZ31" s="165"/>
      <c r="NGA31" s="162"/>
      <c r="NGB31" s="165"/>
      <c r="NGC31" s="162"/>
      <c r="NGD31" s="165"/>
      <c r="NGE31" s="162"/>
      <c r="NGF31" s="165"/>
      <c r="NGG31" s="162"/>
      <c r="NGH31" s="165"/>
      <c r="NGI31" s="162"/>
      <c r="NGJ31" s="165"/>
      <c r="NGK31" s="162"/>
      <c r="NGL31" s="165"/>
      <c r="NGM31" s="162"/>
      <c r="NGN31" s="165"/>
      <c r="NGO31" s="162"/>
      <c r="NGP31" s="165"/>
      <c r="NGQ31" s="162"/>
      <c r="NGR31" s="165"/>
      <c r="NGS31" s="162"/>
      <c r="NGT31" s="165"/>
      <c r="NGU31" s="162"/>
      <c r="NGV31" s="165"/>
      <c r="NGW31" s="162"/>
      <c r="NGX31" s="165"/>
      <c r="NGY31" s="162"/>
      <c r="NGZ31" s="165"/>
      <c r="NHA31" s="162"/>
      <c r="NHB31" s="165"/>
      <c r="NHC31" s="162"/>
      <c r="NHD31" s="165"/>
      <c r="NHE31" s="162"/>
      <c r="NHF31" s="165"/>
      <c r="NHG31" s="162"/>
      <c r="NHH31" s="165"/>
      <c r="NHI31" s="162"/>
      <c r="NHJ31" s="165"/>
      <c r="NHK31" s="162"/>
      <c r="NHL31" s="165"/>
      <c r="NHM31" s="162"/>
      <c r="NHN31" s="165"/>
      <c r="NHO31" s="162"/>
      <c r="NHP31" s="165"/>
      <c r="NHQ31" s="162"/>
      <c r="NHR31" s="165"/>
      <c r="NHS31" s="162"/>
      <c r="NHT31" s="165"/>
      <c r="NHU31" s="162"/>
      <c r="NHV31" s="165"/>
      <c r="NHW31" s="162"/>
      <c r="NHX31" s="165"/>
      <c r="NHY31" s="162"/>
      <c r="NHZ31" s="165"/>
      <c r="NIA31" s="162"/>
      <c r="NIB31" s="165"/>
      <c r="NIC31" s="162"/>
      <c r="NID31" s="165"/>
      <c r="NIE31" s="162"/>
      <c r="NIF31" s="165"/>
      <c r="NIG31" s="162"/>
      <c r="NIH31" s="165"/>
      <c r="NII31" s="162"/>
      <c r="NIJ31" s="165"/>
      <c r="NIK31" s="162"/>
      <c r="NIL31" s="165"/>
      <c r="NIM31" s="162"/>
      <c r="NIN31" s="165"/>
      <c r="NIO31" s="162"/>
      <c r="NIP31" s="165"/>
      <c r="NIQ31" s="162"/>
      <c r="NIR31" s="165"/>
      <c r="NIS31" s="162"/>
      <c r="NIT31" s="165"/>
      <c r="NIU31" s="162"/>
      <c r="NIV31" s="165"/>
      <c r="NIW31" s="162"/>
      <c r="NIX31" s="165"/>
      <c r="NIY31" s="162"/>
      <c r="NIZ31" s="165"/>
      <c r="NJA31" s="162"/>
      <c r="NJB31" s="165"/>
      <c r="NJC31" s="162"/>
      <c r="NJD31" s="165"/>
      <c r="NJE31" s="162"/>
      <c r="NJF31" s="165"/>
      <c r="NJG31" s="162"/>
      <c r="NJH31" s="165"/>
      <c r="NJI31" s="162"/>
      <c r="NJJ31" s="165"/>
      <c r="NJK31" s="162"/>
      <c r="NJL31" s="165"/>
      <c r="NJM31" s="162"/>
      <c r="NJN31" s="165"/>
      <c r="NJO31" s="162"/>
      <c r="NJP31" s="165"/>
      <c r="NJQ31" s="162"/>
      <c r="NJR31" s="165"/>
      <c r="NJS31" s="162"/>
      <c r="NJT31" s="165"/>
      <c r="NJU31" s="162"/>
      <c r="NJV31" s="165"/>
      <c r="NJW31" s="162"/>
      <c r="NJX31" s="165"/>
      <c r="NJY31" s="162"/>
      <c r="NJZ31" s="165"/>
      <c r="NKA31" s="162"/>
      <c r="NKB31" s="165"/>
      <c r="NKC31" s="162"/>
      <c r="NKD31" s="165"/>
      <c r="NKE31" s="162"/>
      <c r="NKF31" s="165"/>
      <c r="NKG31" s="162"/>
      <c r="NKH31" s="165"/>
      <c r="NKI31" s="162"/>
      <c r="NKJ31" s="165"/>
      <c r="NKK31" s="162"/>
      <c r="NKL31" s="165"/>
      <c r="NKM31" s="162"/>
      <c r="NKN31" s="165"/>
      <c r="NKO31" s="162"/>
      <c r="NKP31" s="165"/>
      <c r="NKQ31" s="162"/>
      <c r="NKR31" s="165"/>
      <c r="NKS31" s="162"/>
      <c r="NKT31" s="165"/>
      <c r="NKU31" s="162"/>
      <c r="NKV31" s="165"/>
      <c r="NKW31" s="162"/>
      <c r="NKX31" s="165"/>
      <c r="NKY31" s="162"/>
      <c r="NKZ31" s="165"/>
      <c r="NLA31" s="162"/>
      <c r="NLB31" s="165"/>
      <c r="NLC31" s="162"/>
      <c r="NLD31" s="165"/>
      <c r="NLE31" s="162"/>
      <c r="NLF31" s="165"/>
      <c r="NLG31" s="162"/>
      <c r="NLH31" s="165"/>
      <c r="NLI31" s="162"/>
      <c r="NLJ31" s="165"/>
      <c r="NLK31" s="162"/>
      <c r="NLL31" s="165"/>
      <c r="NLM31" s="162"/>
      <c r="NLN31" s="165"/>
      <c r="NLO31" s="162"/>
      <c r="NLP31" s="165"/>
      <c r="NLQ31" s="162"/>
      <c r="NLR31" s="165"/>
      <c r="NLS31" s="162"/>
      <c r="NLT31" s="165"/>
      <c r="NLU31" s="162"/>
      <c r="NLV31" s="165"/>
      <c r="NLW31" s="162"/>
      <c r="NLX31" s="165"/>
      <c r="NLY31" s="162"/>
      <c r="NLZ31" s="165"/>
      <c r="NMA31" s="162"/>
      <c r="NMB31" s="165"/>
      <c r="NMC31" s="162"/>
      <c r="NMD31" s="165"/>
      <c r="NME31" s="162"/>
      <c r="NMF31" s="165"/>
      <c r="NMG31" s="162"/>
      <c r="NMH31" s="165"/>
      <c r="NMI31" s="162"/>
      <c r="NMJ31" s="165"/>
      <c r="NMK31" s="162"/>
      <c r="NML31" s="165"/>
      <c r="NMM31" s="162"/>
      <c r="NMN31" s="165"/>
      <c r="NMO31" s="162"/>
      <c r="NMP31" s="165"/>
      <c r="NMQ31" s="162"/>
      <c r="NMR31" s="165"/>
      <c r="NMS31" s="162"/>
      <c r="NMT31" s="165"/>
      <c r="NMU31" s="162"/>
      <c r="NMV31" s="165"/>
      <c r="NMW31" s="162"/>
      <c r="NMX31" s="165"/>
      <c r="NMY31" s="162"/>
      <c r="NMZ31" s="165"/>
      <c r="NNA31" s="162"/>
      <c r="NNB31" s="165"/>
      <c r="NNC31" s="162"/>
      <c r="NND31" s="165"/>
      <c r="NNE31" s="162"/>
      <c r="NNF31" s="165"/>
      <c r="NNG31" s="162"/>
      <c r="NNH31" s="165"/>
      <c r="NNI31" s="162"/>
      <c r="NNJ31" s="165"/>
      <c r="NNK31" s="162"/>
      <c r="NNL31" s="165"/>
      <c r="NNM31" s="162"/>
      <c r="NNN31" s="165"/>
      <c r="NNO31" s="162"/>
      <c r="NNP31" s="165"/>
      <c r="NNQ31" s="162"/>
      <c r="NNR31" s="165"/>
      <c r="NNS31" s="162"/>
      <c r="NNT31" s="165"/>
      <c r="NNU31" s="162"/>
      <c r="NNV31" s="165"/>
      <c r="NNW31" s="162"/>
      <c r="NNX31" s="165"/>
      <c r="NNY31" s="162"/>
      <c r="NNZ31" s="165"/>
      <c r="NOA31" s="162"/>
      <c r="NOB31" s="165"/>
      <c r="NOC31" s="162"/>
      <c r="NOD31" s="165"/>
      <c r="NOE31" s="162"/>
      <c r="NOF31" s="165"/>
      <c r="NOG31" s="162"/>
      <c r="NOH31" s="165"/>
      <c r="NOI31" s="162"/>
      <c r="NOJ31" s="165"/>
      <c r="NOK31" s="162"/>
      <c r="NOL31" s="165"/>
      <c r="NOM31" s="162"/>
      <c r="NON31" s="165"/>
      <c r="NOO31" s="162"/>
      <c r="NOP31" s="165"/>
      <c r="NOQ31" s="162"/>
      <c r="NOR31" s="165"/>
      <c r="NOS31" s="162"/>
      <c r="NOT31" s="165"/>
      <c r="NOU31" s="162"/>
      <c r="NOV31" s="165"/>
      <c r="NOW31" s="162"/>
      <c r="NOX31" s="165"/>
      <c r="NOY31" s="162"/>
      <c r="NOZ31" s="165"/>
      <c r="NPA31" s="162"/>
      <c r="NPB31" s="165"/>
      <c r="NPC31" s="162"/>
      <c r="NPD31" s="165"/>
      <c r="NPE31" s="162"/>
      <c r="NPF31" s="165"/>
      <c r="NPG31" s="162"/>
      <c r="NPH31" s="165"/>
      <c r="NPI31" s="162"/>
      <c r="NPJ31" s="165"/>
      <c r="NPK31" s="162"/>
      <c r="NPL31" s="165"/>
      <c r="NPM31" s="162"/>
      <c r="NPN31" s="165"/>
      <c r="NPO31" s="162"/>
      <c r="NPP31" s="165"/>
      <c r="NPQ31" s="162"/>
      <c r="NPR31" s="165"/>
      <c r="NPS31" s="162"/>
      <c r="NPT31" s="165"/>
      <c r="NPU31" s="162"/>
      <c r="NPV31" s="165"/>
      <c r="NPW31" s="162"/>
      <c r="NPX31" s="165"/>
      <c r="NPY31" s="162"/>
      <c r="NPZ31" s="165"/>
      <c r="NQA31" s="162"/>
      <c r="NQB31" s="165"/>
      <c r="NQC31" s="162"/>
      <c r="NQD31" s="165"/>
      <c r="NQE31" s="162"/>
      <c r="NQF31" s="165"/>
      <c r="NQG31" s="162"/>
      <c r="NQH31" s="165"/>
      <c r="NQI31" s="162"/>
      <c r="NQJ31" s="165"/>
      <c r="NQK31" s="162"/>
      <c r="NQL31" s="165"/>
      <c r="NQM31" s="162"/>
      <c r="NQN31" s="165"/>
      <c r="NQO31" s="162"/>
      <c r="NQP31" s="165"/>
      <c r="NQQ31" s="162"/>
      <c r="NQR31" s="165"/>
      <c r="NQS31" s="162"/>
      <c r="NQT31" s="165"/>
      <c r="NQU31" s="162"/>
      <c r="NQV31" s="165"/>
      <c r="NQW31" s="162"/>
      <c r="NQX31" s="165"/>
      <c r="NQY31" s="162"/>
      <c r="NQZ31" s="165"/>
      <c r="NRA31" s="162"/>
      <c r="NRB31" s="165"/>
      <c r="NRC31" s="162"/>
      <c r="NRD31" s="165"/>
      <c r="NRE31" s="162"/>
      <c r="NRF31" s="165"/>
      <c r="NRG31" s="162"/>
      <c r="NRH31" s="165"/>
      <c r="NRI31" s="162"/>
      <c r="NRJ31" s="165"/>
      <c r="NRK31" s="162"/>
      <c r="NRL31" s="165"/>
      <c r="NRM31" s="162"/>
      <c r="NRN31" s="165"/>
      <c r="NRO31" s="162"/>
      <c r="NRP31" s="165"/>
      <c r="NRQ31" s="162"/>
      <c r="NRR31" s="165"/>
      <c r="NRS31" s="162"/>
      <c r="NRT31" s="165"/>
      <c r="NRU31" s="162"/>
      <c r="NRV31" s="165"/>
      <c r="NRW31" s="162"/>
      <c r="NRX31" s="165"/>
      <c r="NRY31" s="162"/>
      <c r="NRZ31" s="165"/>
      <c r="NSA31" s="162"/>
      <c r="NSB31" s="165"/>
      <c r="NSC31" s="162"/>
      <c r="NSD31" s="165"/>
      <c r="NSE31" s="162"/>
      <c r="NSF31" s="165"/>
      <c r="NSG31" s="162"/>
      <c r="NSH31" s="165"/>
      <c r="NSI31" s="162"/>
      <c r="NSJ31" s="165"/>
      <c r="NSK31" s="162"/>
      <c r="NSL31" s="165"/>
      <c r="NSM31" s="162"/>
      <c r="NSN31" s="165"/>
      <c r="NSO31" s="162"/>
      <c r="NSP31" s="165"/>
      <c r="NSQ31" s="162"/>
      <c r="NSR31" s="165"/>
      <c r="NSS31" s="162"/>
      <c r="NST31" s="165"/>
      <c r="NSU31" s="162"/>
      <c r="NSV31" s="165"/>
      <c r="NSW31" s="162"/>
      <c r="NSX31" s="165"/>
      <c r="NSY31" s="162"/>
      <c r="NSZ31" s="165"/>
      <c r="NTA31" s="162"/>
      <c r="NTB31" s="165"/>
      <c r="NTC31" s="162"/>
      <c r="NTD31" s="165"/>
      <c r="NTE31" s="162"/>
      <c r="NTF31" s="165"/>
      <c r="NTG31" s="162"/>
      <c r="NTH31" s="165"/>
      <c r="NTI31" s="162"/>
      <c r="NTJ31" s="165"/>
      <c r="NTK31" s="162"/>
      <c r="NTL31" s="165"/>
      <c r="NTM31" s="162"/>
      <c r="NTN31" s="165"/>
      <c r="NTO31" s="162"/>
      <c r="NTP31" s="165"/>
      <c r="NTQ31" s="162"/>
      <c r="NTR31" s="165"/>
      <c r="NTS31" s="162"/>
      <c r="NTT31" s="165"/>
      <c r="NTU31" s="162"/>
      <c r="NTV31" s="165"/>
      <c r="NTW31" s="162"/>
      <c r="NTX31" s="165"/>
      <c r="NTY31" s="162"/>
      <c r="NTZ31" s="165"/>
      <c r="NUA31" s="162"/>
      <c r="NUB31" s="165"/>
      <c r="NUC31" s="162"/>
      <c r="NUD31" s="165"/>
      <c r="NUE31" s="162"/>
      <c r="NUF31" s="165"/>
      <c r="NUG31" s="162"/>
      <c r="NUH31" s="165"/>
      <c r="NUI31" s="162"/>
      <c r="NUJ31" s="165"/>
      <c r="NUK31" s="162"/>
      <c r="NUL31" s="165"/>
      <c r="NUM31" s="162"/>
      <c r="NUN31" s="165"/>
      <c r="NUO31" s="162"/>
      <c r="NUP31" s="165"/>
      <c r="NUQ31" s="162"/>
      <c r="NUR31" s="165"/>
      <c r="NUS31" s="162"/>
      <c r="NUT31" s="165"/>
      <c r="NUU31" s="162"/>
      <c r="NUV31" s="165"/>
      <c r="NUW31" s="162"/>
      <c r="NUX31" s="165"/>
      <c r="NUY31" s="162"/>
      <c r="NUZ31" s="165"/>
      <c r="NVA31" s="162"/>
      <c r="NVB31" s="165"/>
      <c r="NVC31" s="162"/>
      <c r="NVD31" s="165"/>
      <c r="NVE31" s="162"/>
      <c r="NVF31" s="165"/>
      <c r="NVG31" s="162"/>
      <c r="NVH31" s="165"/>
      <c r="NVI31" s="162"/>
      <c r="NVJ31" s="165"/>
      <c r="NVK31" s="162"/>
      <c r="NVL31" s="165"/>
      <c r="NVM31" s="162"/>
      <c r="NVN31" s="165"/>
      <c r="NVO31" s="162"/>
      <c r="NVP31" s="165"/>
      <c r="NVQ31" s="162"/>
      <c r="NVR31" s="165"/>
      <c r="NVS31" s="162"/>
      <c r="NVT31" s="165"/>
      <c r="NVU31" s="162"/>
      <c r="NVV31" s="165"/>
      <c r="NVW31" s="162"/>
      <c r="NVX31" s="165"/>
      <c r="NVY31" s="162"/>
      <c r="NVZ31" s="165"/>
      <c r="NWA31" s="162"/>
      <c r="NWB31" s="165"/>
      <c r="NWC31" s="162"/>
      <c r="NWD31" s="165"/>
      <c r="NWE31" s="162"/>
      <c r="NWF31" s="165"/>
      <c r="NWG31" s="162"/>
      <c r="NWH31" s="165"/>
      <c r="NWI31" s="162"/>
      <c r="NWJ31" s="165"/>
      <c r="NWK31" s="162"/>
      <c r="NWL31" s="165"/>
      <c r="NWM31" s="162"/>
      <c r="NWN31" s="165"/>
      <c r="NWO31" s="162"/>
      <c r="NWP31" s="165"/>
      <c r="NWQ31" s="162"/>
      <c r="NWR31" s="165"/>
      <c r="NWS31" s="162"/>
      <c r="NWT31" s="165"/>
      <c r="NWU31" s="162"/>
      <c r="NWV31" s="165"/>
      <c r="NWW31" s="162"/>
      <c r="NWX31" s="165"/>
      <c r="NWY31" s="162"/>
      <c r="NWZ31" s="165"/>
      <c r="NXA31" s="162"/>
      <c r="NXB31" s="165"/>
      <c r="NXC31" s="162"/>
      <c r="NXD31" s="165"/>
      <c r="NXE31" s="162"/>
      <c r="NXF31" s="165"/>
      <c r="NXG31" s="162"/>
      <c r="NXH31" s="165"/>
      <c r="NXI31" s="162"/>
      <c r="NXJ31" s="165"/>
      <c r="NXK31" s="162"/>
      <c r="NXL31" s="165"/>
      <c r="NXM31" s="162"/>
      <c r="NXN31" s="165"/>
      <c r="NXO31" s="162"/>
      <c r="NXP31" s="165"/>
      <c r="NXQ31" s="162"/>
      <c r="NXR31" s="165"/>
      <c r="NXS31" s="162"/>
      <c r="NXT31" s="165"/>
      <c r="NXU31" s="162"/>
      <c r="NXV31" s="165"/>
      <c r="NXW31" s="162"/>
      <c r="NXX31" s="165"/>
      <c r="NXY31" s="162"/>
      <c r="NXZ31" s="165"/>
      <c r="NYA31" s="162"/>
      <c r="NYB31" s="165"/>
      <c r="NYC31" s="162"/>
      <c r="NYD31" s="165"/>
      <c r="NYE31" s="162"/>
      <c r="NYF31" s="165"/>
      <c r="NYG31" s="162"/>
      <c r="NYH31" s="165"/>
      <c r="NYI31" s="162"/>
      <c r="NYJ31" s="165"/>
      <c r="NYK31" s="162"/>
      <c r="NYL31" s="165"/>
      <c r="NYM31" s="162"/>
      <c r="NYN31" s="165"/>
      <c r="NYO31" s="162"/>
      <c r="NYP31" s="165"/>
      <c r="NYQ31" s="162"/>
      <c r="NYR31" s="165"/>
      <c r="NYS31" s="162"/>
      <c r="NYT31" s="165"/>
      <c r="NYU31" s="162"/>
      <c r="NYV31" s="165"/>
      <c r="NYW31" s="162"/>
      <c r="NYX31" s="165"/>
      <c r="NYY31" s="162"/>
      <c r="NYZ31" s="165"/>
      <c r="NZA31" s="162"/>
      <c r="NZB31" s="165"/>
      <c r="NZC31" s="162"/>
      <c r="NZD31" s="165"/>
      <c r="NZE31" s="162"/>
      <c r="NZF31" s="165"/>
      <c r="NZG31" s="162"/>
      <c r="NZH31" s="165"/>
      <c r="NZI31" s="162"/>
      <c r="NZJ31" s="165"/>
      <c r="NZK31" s="162"/>
      <c r="NZL31" s="165"/>
      <c r="NZM31" s="162"/>
      <c r="NZN31" s="165"/>
      <c r="NZO31" s="162"/>
      <c r="NZP31" s="165"/>
      <c r="NZQ31" s="162"/>
      <c r="NZR31" s="165"/>
      <c r="NZS31" s="162"/>
      <c r="NZT31" s="165"/>
      <c r="NZU31" s="162"/>
      <c r="NZV31" s="165"/>
      <c r="NZW31" s="162"/>
      <c r="NZX31" s="165"/>
      <c r="NZY31" s="162"/>
      <c r="NZZ31" s="165"/>
      <c r="OAA31" s="162"/>
      <c r="OAB31" s="165"/>
      <c r="OAC31" s="162"/>
      <c r="OAD31" s="165"/>
      <c r="OAE31" s="162"/>
      <c r="OAF31" s="165"/>
      <c r="OAG31" s="162"/>
      <c r="OAH31" s="165"/>
      <c r="OAI31" s="162"/>
      <c r="OAJ31" s="165"/>
      <c r="OAK31" s="162"/>
      <c r="OAL31" s="165"/>
      <c r="OAM31" s="162"/>
      <c r="OAN31" s="165"/>
      <c r="OAO31" s="162"/>
      <c r="OAP31" s="165"/>
      <c r="OAQ31" s="162"/>
      <c r="OAR31" s="165"/>
      <c r="OAS31" s="162"/>
      <c r="OAT31" s="165"/>
      <c r="OAU31" s="162"/>
      <c r="OAV31" s="165"/>
      <c r="OAW31" s="162"/>
      <c r="OAX31" s="165"/>
      <c r="OAY31" s="162"/>
      <c r="OAZ31" s="165"/>
      <c r="OBA31" s="162"/>
      <c r="OBB31" s="165"/>
      <c r="OBC31" s="162"/>
      <c r="OBD31" s="165"/>
      <c r="OBE31" s="162"/>
      <c r="OBF31" s="165"/>
      <c r="OBG31" s="162"/>
      <c r="OBH31" s="165"/>
      <c r="OBI31" s="162"/>
      <c r="OBJ31" s="165"/>
      <c r="OBK31" s="162"/>
      <c r="OBL31" s="165"/>
      <c r="OBM31" s="162"/>
      <c r="OBN31" s="165"/>
      <c r="OBO31" s="162"/>
      <c r="OBP31" s="165"/>
      <c r="OBQ31" s="162"/>
      <c r="OBR31" s="165"/>
      <c r="OBS31" s="162"/>
      <c r="OBT31" s="165"/>
      <c r="OBU31" s="162"/>
      <c r="OBV31" s="165"/>
      <c r="OBW31" s="162"/>
      <c r="OBX31" s="165"/>
      <c r="OBY31" s="162"/>
      <c r="OBZ31" s="165"/>
      <c r="OCA31" s="162"/>
      <c r="OCB31" s="165"/>
      <c r="OCC31" s="162"/>
      <c r="OCD31" s="165"/>
      <c r="OCE31" s="162"/>
      <c r="OCF31" s="165"/>
      <c r="OCG31" s="162"/>
      <c r="OCH31" s="165"/>
      <c r="OCI31" s="162"/>
      <c r="OCJ31" s="165"/>
      <c r="OCK31" s="162"/>
      <c r="OCL31" s="165"/>
      <c r="OCM31" s="162"/>
      <c r="OCN31" s="165"/>
      <c r="OCO31" s="162"/>
      <c r="OCP31" s="165"/>
      <c r="OCQ31" s="162"/>
      <c r="OCR31" s="165"/>
      <c r="OCS31" s="162"/>
      <c r="OCT31" s="165"/>
      <c r="OCU31" s="162"/>
      <c r="OCV31" s="165"/>
      <c r="OCW31" s="162"/>
      <c r="OCX31" s="165"/>
      <c r="OCY31" s="162"/>
      <c r="OCZ31" s="165"/>
      <c r="ODA31" s="162"/>
      <c r="ODB31" s="165"/>
      <c r="ODC31" s="162"/>
      <c r="ODD31" s="165"/>
      <c r="ODE31" s="162"/>
      <c r="ODF31" s="165"/>
      <c r="ODG31" s="162"/>
      <c r="ODH31" s="165"/>
      <c r="ODI31" s="162"/>
      <c r="ODJ31" s="165"/>
      <c r="ODK31" s="162"/>
      <c r="ODL31" s="165"/>
      <c r="ODM31" s="162"/>
      <c r="ODN31" s="165"/>
      <c r="ODO31" s="162"/>
      <c r="ODP31" s="165"/>
      <c r="ODQ31" s="162"/>
      <c r="ODR31" s="165"/>
      <c r="ODS31" s="162"/>
      <c r="ODT31" s="165"/>
      <c r="ODU31" s="162"/>
      <c r="ODV31" s="165"/>
      <c r="ODW31" s="162"/>
      <c r="ODX31" s="165"/>
      <c r="ODY31" s="162"/>
      <c r="ODZ31" s="165"/>
      <c r="OEA31" s="162"/>
      <c r="OEB31" s="165"/>
      <c r="OEC31" s="162"/>
      <c r="OED31" s="165"/>
      <c r="OEE31" s="162"/>
      <c r="OEF31" s="165"/>
      <c r="OEG31" s="162"/>
      <c r="OEH31" s="165"/>
      <c r="OEI31" s="162"/>
      <c r="OEJ31" s="165"/>
      <c r="OEK31" s="162"/>
      <c r="OEL31" s="165"/>
      <c r="OEM31" s="162"/>
      <c r="OEN31" s="165"/>
      <c r="OEO31" s="162"/>
      <c r="OEP31" s="165"/>
      <c r="OEQ31" s="162"/>
      <c r="OER31" s="165"/>
      <c r="OES31" s="162"/>
      <c r="OET31" s="165"/>
      <c r="OEU31" s="162"/>
      <c r="OEV31" s="165"/>
      <c r="OEW31" s="162"/>
      <c r="OEX31" s="165"/>
      <c r="OEY31" s="162"/>
      <c r="OEZ31" s="165"/>
      <c r="OFA31" s="162"/>
      <c r="OFB31" s="165"/>
      <c r="OFC31" s="162"/>
      <c r="OFD31" s="165"/>
      <c r="OFE31" s="162"/>
      <c r="OFF31" s="165"/>
      <c r="OFG31" s="162"/>
      <c r="OFH31" s="165"/>
      <c r="OFI31" s="162"/>
      <c r="OFJ31" s="165"/>
      <c r="OFK31" s="162"/>
      <c r="OFL31" s="165"/>
      <c r="OFM31" s="162"/>
      <c r="OFN31" s="165"/>
      <c r="OFO31" s="162"/>
      <c r="OFP31" s="165"/>
      <c r="OFQ31" s="162"/>
      <c r="OFR31" s="165"/>
      <c r="OFS31" s="162"/>
      <c r="OFT31" s="165"/>
      <c r="OFU31" s="162"/>
      <c r="OFV31" s="165"/>
      <c r="OFW31" s="162"/>
      <c r="OFX31" s="165"/>
      <c r="OFY31" s="162"/>
      <c r="OFZ31" s="165"/>
      <c r="OGA31" s="162"/>
      <c r="OGB31" s="165"/>
      <c r="OGC31" s="162"/>
      <c r="OGD31" s="165"/>
      <c r="OGE31" s="162"/>
      <c r="OGF31" s="165"/>
      <c r="OGG31" s="162"/>
      <c r="OGH31" s="165"/>
      <c r="OGI31" s="162"/>
      <c r="OGJ31" s="165"/>
      <c r="OGK31" s="162"/>
      <c r="OGL31" s="165"/>
      <c r="OGM31" s="162"/>
      <c r="OGN31" s="165"/>
      <c r="OGO31" s="162"/>
      <c r="OGP31" s="165"/>
      <c r="OGQ31" s="162"/>
      <c r="OGR31" s="165"/>
      <c r="OGS31" s="162"/>
      <c r="OGT31" s="165"/>
      <c r="OGU31" s="162"/>
      <c r="OGV31" s="165"/>
      <c r="OGW31" s="162"/>
      <c r="OGX31" s="165"/>
      <c r="OGY31" s="162"/>
      <c r="OGZ31" s="165"/>
      <c r="OHA31" s="162"/>
      <c r="OHB31" s="165"/>
      <c r="OHC31" s="162"/>
      <c r="OHD31" s="165"/>
      <c r="OHE31" s="162"/>
      <c r="OHF31" s="165"/>
      <c r="OHG31" s="162"/>
      <c r="OHH31" s="165"/>
      <c r="OHI31" s="162"/>
      <c r="OHJ31" s="165"/>
      <c r="OHK31" s="162"/>
      <c r="OHL31" s="165"/>
      <c r="OHM31" s="162"/>
      <c r="OHN31" s="165"/>
      <c r="OHO31" s="162"/>
      <c r="OHP31" s="165"/>
      <c r="OHQ31" s="162"/>
      <c r="OHR31" s="165"/>
      <c r="OHS31" s="162"/>
      <c r="OHT31" s="165"/>
      <c r="OHU31" s="162"/>
      <c r="OHV31" s="165"/>
      <c r="OHW31" s="162"/>
      <c r="OHX31" s="165"/>
      <c r="OHY31" s="162"/>
      <c r="OHZ31" s="165"/>
      <c r="OIA31" s="162"/>
      <c r="OIB31" s="165"/>
      <c r="OIC31" s="162"/>
      <c r="OID31" s="165"/>
      <c r="OIE31" s="162"/>
      <c r="OIF31" s="165"/>
      <c r="OIG31" s="162"/>
      <c r="OIH31" s="165"/>
      <c r="OII31" s="162"/>
      <c r="OIJ31" s="165"/>
      <c r="OIK31" s="162"/>
      <c r="OIL31" s="165"/>
      <c r="OIM31" s="162"/>
      <c r="OIN31" s="165"/>
      <c r="OIO31" s="162"/>
      <c r="OIP31" s="165"/>
      <c r="OIQ31" s="162"/>
      <c r="OIR31" s="165"/>
      <c r="OIS31" s="162"/>
      <c r="OIT31" s="165"/>
      <c r="OIU31" s="162"/>
      <c r="OIV31" s="165"/>
      <c r="OIW31" s="162"/>
      <c r="OIX31" s="165"/>
      <c r="OIY31" s="162"/>
      <c r="OIZ31" s="165"/>
      <c r="OJA31" s="162"/>
      <c r="OJB31" s="165"/>
      <c r="OJC31" s="162"/>
      <c r="OJD31" s="165"/>
      <c r="OJE31" s="162"/>
      <c r="OJF31" s="165"/>
      <c r="OJG31" s="162"/>
      <c r="OJH31" s="165"/>
      <c r="OJI31" s="162"/>
      <c r="OJJ31" s="165"/>
      <c r="OJK31" s="162"/>
      <c r="OJL31" s="165"/>
      <c r="OJM31" s="162"/>
      <c r="OJN31" s="165"/>
      <c r="OJO31" s="162"/>
      <c r="OJP31" s="165"/>
      <c r="OJQ31" s="162"/>
      <c r="OJR31" s="165"/>
      <c r="OJS31" s="162"/>
      <c r="OJT31" s="165"/>
      <c r="OJU31" s="162"/>
      <c r="OJV31" s="165"/>
      <c r="OJW31" s="162"/>
      <c r="OJX31" s="165"/>
      <c r="OJY31" s="162"/>
      <c r="OJZ31" s="165"/>
      <c r="OKA31" s="162"/>
      <c r="OKB31" s="165"/>
      <c r="OKC31" s="162"/>
      <c r="OKD31" s="165"/>
      <c r="OKE31" s="162"/>
      <c r="OKF31" s="165"/>
      <c r="OKG31" s="162"/>
      <c r="OKH31" s="165"/>
      <c r="OKI31" s="162"/>
      <c r="OKJ31" s="165"/>
      <c r="OKK31" s="162"/>
      <c r="OKL31" s="165"/>
      <c r="OKM31" s="162"/>
      <c r="OKN31" s="165"/>
      <c r="OKO31" s="162"/>
      <c r="OKP31" s="165"/>
      <c r="OKQ31" s="162"/>
      <c r="OKR31" s="165"/>
      <c r="OKS31" s="162"/>
      <c r="OKT31" s="165"/>
      <c r="OKU31" s="162"/>
      <c r="OKV31" s="165"/>
      <c r="OKW31" s="162"/>
      <c r="OKX31" s="165"/>
      <c r="OKY31" s="162"/>
      <c r="OKZ31" s="165"/>
      <c r="OLA31" s="162"/>
      <c r="OLB31" s="165"/>
      <c r="OLC31" s="162"/>
      <c r="OLD31" s="165"/>
      <c r="OLE31" s="162"/>
      <c r="OLF31" s="165"/>
      <c r="OLG31" s="162"/>
      <c r="OLH31" s="165"/>
      <c r="OLI31" s="162"/>
      <c r="OLJ31" s="165"/>
      <c r="OLK31" s="162"/>
      <c r="OLL31" s="165"/>
      <c r="OLM31" s="162"/>
      <c r="OLN31" s="165"/>
      <c r="OLO31" s="162"/>
      <c r="OLP31" s="165"/>
      <c r="OLQ31" s="162"/>
      <c r="OLR31" s="165"/>
      <c r="OLS31" s="162"/>
      <c r="OLT31" s="165"/>
      <c r="OLU31" s="162"/>
      <c r="OLV31" s="165"/>
      <c r="OLW31" s="162"/>
      <c r="OLX31" s="165"/>
      <c r="OLY31" s="162"/>
      <c r="OLZ31" s="165"/>
      <c r="OMA31" s="162"/>
      <c r="OMB31" s="165"/>
      <c r="OMC31" s="162"/>
      <c r="OMD31" s="165"/>
      <c r="OME31" s="162"/>
      <c r="OMF31" s="165"/>
      <c r="OMG31" s="162"/>
      <c r="OMH31" s="165"/>
      <c r="OMI31" s="162"/>
      <c r="OMJ31" s="165"/>
      <c r="OMK31" s="162"/>
      <c r="OML31" s="165"/>
      <c r="OMM31" s="162"/>
      <c r="OMN31" s="165"/>
      <c r="OMO31" s="162"/>
      <c r="OMP31" s="165"/>
      <c r="OMQ31" s="162"/>
      <c r="OMR31" s="165"/>
      <c r="OMS31" s="162"/>
      <c r="OMT31" s="165"/>
      <c r="OMU31" s="162"/>
      <c r="OMV31" s="165"/>
      <c r="OMW31" s="162"/>
      <c r="OMX31" s="165"/>
      <c r="OMY31" s="162"/>
      <c r="OMZ31" s="165"/>
      <c r="ONA31" s="162"/>
      <c r="ONB31" s="165"/>
      <c r="ONC31" s="162"/>
      <c r="OND31" s="165"/>
      <c r="ONE31" s="162"/>
      <c r="ONF31" s="165"/>
      <c r="ONG31" s="162"/>
      <c r="ONH31" s="165"/>
      <c r="ONI31" s="162"/>
      <c r="ONJ31" s="165"/>
      <c r="ONK31" s="162"/>
      <c r="ONL31" s="165"/>
      <c r="ONM31" s="162"/>
      <c r="ONN31" s="165"/>
      <c r="ONO31" s="162"/>
      <c r="ONP31" s="165"/>
      <c r="ONQ31" s="162"/>
      <c r="ONR31" s="165"/>
      <c r="ONS31" s="162"/>
      <c r="ONT31" s="165"/>
      <c r="ONU31" s="162"/>
      <c r="ONV31" s="165"/>
      <c r="ONW31" s="162"/>
      <c r="ONX31" s="165"/>
      <c r="ONY31" s="162"/>
      <c r="ONZ31" s="165"/>
      <c r="OOA31" s="162"/>
      <c r="OOB31" s="165"/>
      <c r="OOC31" s="162"/>
      <c r="OOD31" s="165"/>
      <c r="OOE31" s="162"/>
      <c r="OOF31" s="165"/>
      <c r="OOG31" s="162"/>
      <c r="OOH31" s="165"/>
      <c r="OOI31" s="162"/>
      <c r="OOJ31" s="165"/>
      <c r="OOK31" s="162"/>
      <c r="OOL31" s="165"/>
      <c r="OOM31" s="162"/>
      <c r="OON31" s="165"/>
      <c r="OOO31" s="162"/>
      <c r="OOP31" s="165"/>
      <c r="OOQ31" s="162"/>
      <c r="OOR31" s="165"/>
      <c r="OOS31" s="162"/>
      <c r="OOT31" s="165"/>
      <c r="OOU31" s="162"/>
      <c r="OOV31" s="165"/>
      <c r="OOW31" s="162"/>
      <c r="OOX31" s="165"/>
      <c r="OOY31" s="162"/>
      <c r="OOZ31" s="165"/>
      <c r="OPA31" s="162"/>
      <c r="OPB31" s="165"/>
      <c r="OPC31" s="162"/>
      <c r="OPD31" s="165"/>
      <c r="OPE31" s="162"/>
      <c r="OPF31" s="165"/>
      <c r="OPG31" s="162"/>
      <c r="OPH31" s="165"/>
      <c r="OPI31" s="162"/>
      <c r="OPJ31" s="165"/>
      <c r="OPK31" s="162"/>
      <c r="OPL31" s="165"/>
      <c r="OPM31" s="162"/>
      <c r="OPN31" s="165"/>
      <c r="OPO31" s="162"/>
      <c r="OPP31" s="165"/>
      <c r="OPQ31" s="162"/>
      <c r="OPR31" s="165"/>
      <c r="OPS31" s="162"/>
      <c r="OPT31" s="165"/>
      <c r="OPU31" s="162"/>
      <c r="OPV31" s="165"/>
      <c r="OPW31" s="162"/>
      <c r="OPX31" s="165"/>
      <c r="OPY31" s="162"/>
      <c r="OPZ31" s="165"/>
      <c r="OQA31" s="162"/>
      <c r="OQB31" s="165"/>
      <c r="OQC31" s="162"/>
      <c r="OQD31" s="165"/>
      <c r="OQE31" s="162"/>
      <c r="OQF31" s="165"/>
      <c r="OQG31" s="162"/>
      <c r="OQH31" s="165"/>
      <c r="OQI31" s="162"/>
      <c r="OQJ31" s="165"/>
      <c r="OQK31" s="162"/>
      <c r="OQL31" s="165"/>
      <c r="OQM31" s="162"/>
      <c r="OQN31" s="165"/>
      <c r="OQO31" s="162"/>
      <c r="OQP31" s="165"/>
      <c r="OQQ31" s="162"/>
      <c r="OQR31" s="165"/>
      <c r="OQS31" s="162"/>
      <c r="OQT31" s="165"/>
      <c r="OQU31" s="162"/>
      <c r="OQV31" s="165"/>
      <c r="OQW31" s="162"/>
      <c r="OQX31" s="165"/>
      <c r="OQY31" s="162"/>
      <c r="OQZ31" s="165"/>
      <c r="ORA31" s="162"/>
      <c r="ORB31" s="165"/>
      <c r="ORC31" s="162"/>
      <c r="ORD31" s="165"/>
      <c r="ORE31" s="162"/>
      <c r="ORF31" s="165"/>
      <c r="ORG31" s="162"/>
      <c r="ORH31" s="165"/>
      <c r="ORI31" s="162"/>
      <c r="ORJ31" s="165"/>
      <c r="ORK31" s="162"/>
      <c r="ORL31" s="165"/>
      <c r="ORM31" s="162"/>
      <c r="ORN31" s="165"/>
      <c r="ORO31" s="162"/>
      <c r="ORP31" s="165"/>
      <c r="ORQ31" s="162"/>
      <c r="ORR31" s="165"/>
      <c r="ORS31" s="162"/>
      <c r="ORT31" s="165"/>
      <c r="ORU31" s="162"/>
      <c r="ORV31" s="165"/>
      <c r="ORW31" s="162"/>
      <c r="ORX31" s="165"/>
      <c r="ORY31" s="162"/>
      <c r="ORZ31" s="165"/>
      <c r="OSA31" s="162"/>
      <c r="OSB31" s="165"/>
      <c r="OSC31" s="162"/>
      <c r="OSD31" s="165"/>
      <c r="OSE31" s="162"/>
      <c r="OSF31" s="165"/>
      <c r="OSG31" s="162"/>
      <c r="OSH31" s="165"/>
      <c r="OSI31" s="162"/>
      <c r="OSJ31" s="165"/>
      <c r="OSK31" s="162"/>
      <c r="OSL31" s="165"/>
      <c r="OSM31" s="162"/>
      <c r="OSN31" s="165"/>
      <c r="OSO31" s="162"/>
      <c r="OSP31" s="165"/>
      <c r="OSQ31" s="162"/>
      <c r="OSR31" s="165"/>
      <c r="OSS31" s="162"/>
      <c r="OST31" s="165"/>
      <c r="OSU31" s="162"/>
      <c r="OSV31" s="165"/>
      <c r="OSW31" s="162"/>
      <c r="OSX31" s="165"/>
      <c r="OSY31" s="162"/>
      <c r="OSZ31" s="165"/>
      <c r="OTA31" s="162"/>
      <c r="OTB31" s="165"/>
      <c r="OTC31" s="162"/>
      <c r="OTD31" s="165"/>
      <c r="OTE31" s="162"/>
      <c r="OTF31" s="165"/>
      <c r="OTG31" s="162"/>
      <c r="OTH31" s="165"/>
      <c r="OTI31" s="162"/>
      <c r="OTJ31" s="165"/>
      <c r="OTK31" s="162"/>
      <c r="OTL31" s="165"/>
      <c r="OTM31" s="162"/>
      <c r="OTN31" s="165"/>
      <c r="OTO31" s="162"/>
      <c r="OTP31" s="165"/>
      <c r="OTQ31" s="162"/>
      <c r="OTR31" s="165"/>
      <c r="OTS31" s="162"/>
      <c r="OTT31" s="165"/>
      <c r="OTU31" s="162"/>
      <c r="OTV31" s="165"/>
      <c r="OTW31" s="162"/>
      <c r="OTX31" s="165"/>
      <c r="OTY31" s="162"/>
      <c r="OTZ31" s="165"/>
      <c r="OUA31" s="162"/>
      <c r="OUB31" s="165"/>
      <c r="OUC31" s="162"/>
      <c r="OUD31" s="165"/>
      <c r="OUE31" s="162"/>
      <c r="OUF31" s="165"/>
      <c r="OUG31" s="162"/>
      <c r="OUH31" s="165"/>
      <c r="OUI31" s="162"/>
      <c r="OUJ31" s="165"/>
      <c r="OUK31" s="162"/>
      <c r="OUL31" s="165"/>
      <c r="OUM31" s="162"/>
      <c r="OUN31" s="165"/>
      <c r="OUO31" s="162"/>
      <c r="OUP31" s="165"/>
      <c r="OUQ31" s="162"/>
      <c r="OUR31" s="165"/>
      <c r="OUS31" s="162"/>
      <c r="OUT31" s="165"/>
      <c r="OUU31" s="162"/>
      <c r="OUV31" s="165"/>
      <c r="OUW31" s="162"/>
      <c r="OUX31" s="165"/>
      <c r="OUY31" s="162"/>
      <c r="OUZ31" s="165"/>
      <c r="OVA31" s="162"/>
      <c r="OVB31" s="165"/>
      <c r="OVC31" s="162"/>
      <c r="OVD31" s="165"/>
      <c r="OVE31" s="162"/>
      <c r="OVF31" s="165"/>
      <c r="OVG31" s="162"/>
      <c r="OVH31" s="165"/>
      <c r="OVI31" s="162"/>
      <c r="OVJ31" s="165"/>
      <c r="OVK31" s="162"/>
      <c r="OVL31" s="165"/>
      <c r="OVM31" s="162"/>
      <c r="OVN31" s="165"/>
      <c r="OVO31" s="162"/>
      <c r="OVP31" s="165"/>
      <c r="OVQ31" s="162"/>
      <c r="OVR31" s="165"/>
      <c r="OVS31" s="162"/>
      <c r="OVT31" s="165"/>
      <c r="OVU31" s="162"/>
      <c r="OVV31" s="165"/>
      <c r="OVW31" s="162"/>
      <c r="OVX31" s="165"/>
      <c r="OVY31" s="162"/>
      <c r="OVZ31" s="165"/>
      <c r="OWA31" s="162"/>
      <c r="OWB31" s="165"/>
      <c r="OWC31" s="162"/>
      <c r="OWD31" s="165"/>
      <c r="OWE31" s="162"/>
      <c r="OWF31" s="165"/>
      <c r="OWG31" s="162"/>
      <c r="OWH31" s="165"/>
      <c r="OWI31" s="162"/>
      <c r="OWJ31" s="165"/>
      <c r="OWK31" s="162"/>
      <c r="OWL31" s="165"/>
      <c r="OWM31" s="162"/>
      <c r="OWN31" s="165"/>
      <c r="OWO31" s="162"/>
      <c r="OWP31" s="165"/>
      <c r="OWQ31" s="162"/>
      <c r="OWR31" s="165"/>
      <c r="OWS31" s="162"/>
      <c r="OWT31" s="165"/>
      <c r="OWU31" s="162"/>
      <c r="OWV31" s="165"/>
      <c r="OWW31" s="162"/>
      <c r="OWX31" s="165"/>
      <c r="OWY31" s="162"/>
      <c r="OWZ31" s="165"/>
      <c r="OXA31" s="162"/>
      <c r="OXB31" s="165"/>
      <c r="OXC31" s="162"/>
      <c r="OXD31" s="165"/>
      <c r="OXE31" s="162"/>
      <c r="OXF31" s="165"/>
      <c r="OXG31" s="162"/>
      <c r="OXH31" s="165"/>
      <c r="OXI31" s="162"/>
      <c r="OXJ31" s="165"/>
      <c r="OXK31" s="162"/>
      <c r="OXL31" s="165"/>
      <c r="OXM31" s="162"/>
      <c r="OXN31" s="165"/>
      <c r="OXO31" s="162"/>
      <c r="OXP31" s="165"/>
      <c r="OXQ31" s="162"/>
      <c r="OXR31" s="165"/>
      <c r="OXS31" s="162"/>
      <c r="OXT31" s="165"/>
      <c r="OXU31" s="162"/>
      <c r="OXV31" s="165"/>
      <c r="OXW31" s="162"/>
      <c r="OXX31" s="165"/>
      <c r="OXY31" s="162"/>
      <c r="OXZ31" s="165"/>
      <c r="OYA31" s="162"/>
      <c r="OYB31" s="165"/>
      <c r="OYC31" s="162"/>
      <c r="OYD31" s="165"/>
      <c r="OYE31" s="162"/>
      <c r="OYF31" s="165"/>
      <c r="OYG31" s="162"/>
      <c r="OYH31" s="165"/>
      <c r="OYI31" s="162"/>
      <c r="OYJ31" s="165"/>
      <c r="OYK31" s="162"/>
      <c r="OYL31" s="165"/>
      <c r="OYM31" s="162"/>
      <c r="OYN31" s="165"/>
      <c r="OYO31" s="162"/>
      <c r="OYP31" s="165"/>
      <c r="OYQ31" s="162"/>
      <c r="OYR31" s="165"/>
      <c r="OYS31" s="162"/>
      <c r="OYT31" s="165"/>
      <c r="OYU31" s="162"/>
      <c r="OYV31" s="165"/>
      <c r="OYW31" s="162"/>
      <c r="OYX31" s="165"/>
      <c r="OYY31" s="162"/>
      <c r="OYZ31" s="165"/>
      <c r="OZA31" s="162"/>
      <c r="OZB31" s="165"/>
      <c r="OZC31" s="162"/>
      <c r="OZD31" s="165"/>
      <c r="OZE31" s="162"/>
      <c r="OZF31" s="165"/>
      <c r="OZG31" s="162"/>
      <c r="OZH31" s="165"/>
      <c r="OZI31" s="162"/>
      <c r="OZJ31" s="165"/>
      <c r="OZK31" s="162"/>
      <c r="OZL31" s="165"/>
      <c r="OZM31" s="162"/>
      <c r="OZN31" s="165"/>
      <c r="OZO31" s="162"/>
      <c r="OZP31" s="165"/>
      <c r="OZQ31" s="162"/>
      <c r="OZR31" s="165"/>
      <c r="OZS31" s="162"/>
      <c r="OZT31" s="165"/>
      <c r="OZU31" s="162"/>
      <c r="OZV31" s="165"/>
      <c r="OZW31" s="162"/>
      <c r="OZX31" s="165"/>
      <c r="OZY31" s="162"/>
      <c r="OZZ31" s="165"/>
      <c r="PAA31" s="162"/>
      <c r="PAB31" s="165"/>
      <c r="PAC31" s="162"/>
      <c r="PAD31" s="165"/>
      <c r="PAE31" s="162"/>
      <c r="PAF31" s="165"/>
      <c r="PAG31" s="162"/>
      <c r="PAH31" s="165"/>
      <c r="PAI31" s="162"/>
      <c r="PAJ31" s="165"/>
      <c r="PAK31" s="162"/>
      <c r="PAL31" s="165"/>
      <c r="PAM31" s="162"/>
      <c r="PAN31" s="165"/>
      <c r="PAO31" s="162"/>
      <c r="PAP31" s="165"/>
      <c r="PAQ31" s="162"/>
      <c r="PAR31" s="165"/>
      <c r="PAS31" s="162"/>
      <c r="PAT31" s="165"/>
      <c r="PAU31" s="162"/>
      <c r="PAV31" s="165"/>
      <c r="PAW31" s="162"/>
      <c r="PAX31" s="165"/>
      <c r="PAY31" s="162"/>
      <c r="PAZ31" s="165"/>
      <c r="PBA31" s="162"/>
      <c r="PBB31" s="165"/>
      <c r="PBC31" s="162"/>
      <c r="PBD31" s="165"/>
      <c r="PBE31" s="162"/>
      <c r="PBF31" s="165"/>
      <c r="PBG31" s="162"/>
      <c r="PBH31" s="165"/>
      <c r="PBI31" s="162"/>
      <c r="PBJ31" s="165"/>
      <c r="PBK31" s="162"/>
      <c r="PBL31" s="165"/>
      <c r="PBM31" s="162"/>
      <c r="PBN31" s="165"/>
      <c r="PBO31" s="162"/>
      <c r="PBP31" s="165"/>
      <c r="PBQ31" s="162"/>
      <c r="PBR31" s="165"/>
      <c r="PBS31" s="162"/>
      <c r="PBT31" s="165"/>
      <c r="PBU31" s="162"/>
      <c r="PBV31" s="165"/>
      <c r="PBW31" s="162"/>
      <c r="PBX31" s="165"/>
      <c r="PBY31" s="162"/>
      <c r="PBZ31" s="165"/>
      <c r="PCA31" s="162"/>
      <c r="PCB31" s="165"/>
      <c r="PCC31" s="162"/>
      <c r="PCD31" s="165"/>
      <c r="PCE31" s="162"/>
      <c r="PCF31" s="165"/>
      <c r="PCG31" s="162"/>
      <c r="PCH31" s="165"/>
      <c r="PCI31" s="162"/>
      <c r="PCJ31" s="165"/>
      <c r="PCK31" s="162"/>
      <c r="PCL31" s="165"/>
      <c r="PCM31" s="162"/>
      <c r="PCN31" s="165"/>
      <c r="PCO31" s="162"/>
      <c r="PCP31" s="165"/>
      <c r="PCQ31" s="162"/>
      <c r="PCR31" s="165"/>
      <c r="PCS31" s="162"/>
      <c r="PCT31" s="165"/>
      <c r="PCU31" s="162"/>
      <c r="PCV31" s="165"/>
      <c r="PCW31" s="162"/>
      <c r="PCX31" s="165"/>
      <c r="PCY31" s="162"/>
      <c r="PCZ31" s="165"/>
      <c r="PDA31" s="162"/>
      <c r="PDB31" s="165"/>
      <c r="PDC31" s="162"/>
      <c r="PDD31" s="165"/>
      <c r="PDE31" s="162"/>
      <c r="PDF31" s="165"/>
      <c r="PDG31" s="162"/>
      <c r="PDH31" s="165"/>
      <c r="PDI31" s="162"/>
      <c r="PDJ31" s="165"/>
      <c r="PDK31" s="162"/>
      <c r="PDL31" s="165"/>
      <c r="PDM31" s="162"/>
      <c r="PDN31" s="165"/>
      <c r="PDO31" s="162"/>
      <c r="PDP31" s="165"/>
      <c r="PDQ31" s="162"/>
      <c r="PDR31" s="165"/>
      <c r="PDS31" s="162"/>
      <c r="PDT31" s="165"/>
      <c r="PDU31" s="162"/>
      <c r="PDV31" s="165"/>
      <c r="PDW31" s="162"/>
      <c r="PDX31" s="165"/>
      <c r="PDY31" s="162"/>
      <c r="PDZ31" s="165"/>
      <c r="PEA31" s="162"/>
      <c r="PEB31" s="165"/>
      <c r="PEC31" s="162"/>
      <c r="PED31" s="165"/>
      <c r="PEE31" s="162"/>
      <c r="PEF31" s="165"/>
      <c r="PEG31" s="162"/>
      <c r="PEH31" s="165"/>
      <c r="PEI31" s="162"/>
      <c r="PEJ31" s="165"/>
      <c r="PEK31" s="162"/>
      <c r="PEL31" s="165"/>
      <c r="PEM31" s="162"/>
      <c r="PEN31" s="165"/>
      <c r="PEO31" s="162"/>
      <c r="PEP31" s="165"/>
      <c r="PEQ31" s="162"/>
      <c r="PER31" s="165"/>
      <c r="PES31" s="162"/>
      <c r="PET31" s="165"/>
      <c r="PEU31" s="162"/>
      <c r="PEV31" s="165"/>
      <c r="PEW31" s="162"/>
      <c r="PEX31" s="165"/>
      <c r="PEY31" s="162"/>
      <c r="PEZ31" s="165"/>
      <c r="PFA31" s="162"/>
      <c r="PFB31" s="165"/>
      <c r="PFC31" s="162"/>
      <c r="PFD31" s="165"/>
      <c r="PFE31" s="162"/>
      <c r="PFF31" s="165"/>
      <c r="PFG31" s="162"/>
      <c r="PFH31" s="165"/>
      <c r="PFI31" s="162"/>
      <c r="PFJ31" s="165"/>
      <c r="PFK31" s="162"/>
      <c r="PFL31" s="165"/>
      <c r="PFM31" s="162"/>
      <c r="PFN31" s="165"/>
      <c r="PFO31" s="162"/>
      <c r="PFP31" s="165"/>
      <c r="PFQ31" s="162"/>
      <c r="PFR31" s="165"/>
      <c r="PFS31" s="162"/>
      <c r="PFT31" s="165"/>
      <c r="PFU31" s="162"/>
      <c r="PFV31" s="165"/>
      <c r="PFW31" s="162"/>
      <c r="PFX31" s="165"/>
      <c r="PFY31" s="162"/>
      <c r="PFZ31" s="165"/>
      <c r="PGA31" s="162"/>
      <c r="PGB31" s="165"/>
      <c r="PGC31" s="162"/>
      <c r="PGD31" s="165"/>
      <c r="PGE31" s="162"/>
      <c r="PGF31" s="165"/>
      <c r="PGG31" s="162"/>
      <c r="PGH31" s="165"/>
      <c r="PGI31" s="162"/>
      <c r="PGJ31" s="165"/>
      <c r="PGK31" s="162"/>
      <c r="PGL31" s="165"/>
      <c r="PGM31" s="162"/>
      <c r="PGN31" s="165"/>
      <c r="PGO31" s="162"/>
      <c r="PGP31" s="165"/>
      <c r="PGQ31" s="162"/>
      <c r="PGR31" s="165"/>
      <c r="PGS31" s="162"/>
      <c r="PGT31" s="165"/>
      <c r="PGU31" s="162"/>
      <c r="PGV31" s="165"/>
      <c r="PGW31" s="162"/>
      <c r="PGX31" s="165"/>
      <c r="PGY31" s="162"/>
      <c r="PGZ31" s="165"/>
      <c r="PHA31" s="162"/>
      <c r="PHB31" s="165"/>
      <c r="PHC31" s="162"/>
      <c r="PHD31" s="165"/>
      <c r="PHE31" s="162"/>
      <c r="PHF31" s="165"/>
      <c r="PHG31" s="162"/>
      <c r="PHH31" s="165"/>
      <c r="PHI31" s="162"/>
      <c r="PHJ31" s="165"/>
      <c r="PHK31" s="162"/>
      <c r="PHL31" s="165"/>
      <c r="PHM31" s="162"/>
      <c r="PHN31" s="165"/>
      <c r="PHO31" s="162"/>
      <c r="PHP31" s="165"/>
      <c r="PHQ31" s="162"/>
      <c r="PHR31" s="165"/>
      <c r="PHS31" s="162"/>
      <c r="PHT31" s="165"/>
      <c r="PHU31" s="162"/>
      <c r="PHV31" s="165"/>
      <c r="PHW31" s="162"/>
      <c r="PHX31" s="165"/>
      <c r="PHY31" s="162"/>
      <c r="PHZ31" s="165"/>
      <c r="PIA31" s="162"/>
      <c r="PIB31" s="165"/>
      <c r="PIC31" s="162"/>
      <c r="PID31" s="165"/>
      <c r="PIE31" s="162"/>
      <c r="PIF31" s="165"/>
      <c r="PIG31" s="162"/>
      <c r="PIH31" s="165"/>
      <c r="PII31" s="162"/>
      <c r="PIJ31" s="165"/>
      <c r="PIK31" s="162"/>
      <c r="PIL31" s="165"/>
      <c r="PIM31" s="162"/>
      <c r="PIN31" s="165"/>
      <c r="PIO31" s="162"/>
      <c r="PIP31" s="165"/>
      <c r="PIQ31" s="162"/>
      <c r="PIR31" s="165"/>
      <c r="PIS31" s="162"/>
      <c r="PIT31" s="165"/>
      <c r="PIU31" s="162"/>
      <c r="PIV31" s="165"/>
      <c r="PIW31" s="162"/>
      <c r="PIX31" s="165"/>
      <c r="PIY31" s="162"/>
      <c r="PIZ31" s="165"/>
      <c r="PJA31" s="162"/>
      <c r="PJB31" s="165"/>
      <c r="PJC31" s="162"/>
      <c r="PJD31" s="165"/>
      <c r="PJE31" s="162"/>
      <c r="PJF31" s="165"/>
      <c r="PJG31" s="162"/>
      <c r="PJH31" s="165"/>
      <c r="PJI31" s="162"/>
      <c r="PJJ31" s="165"/>
      <c r="PJK31" s="162"/>
      <c r="PJL31" s="165"/>
      <c r="PJM31" s="162"/>
      <c r="PJN31" s="165"/>
      <c r="PJO31" s="162"/>
      <c r="PJP31" s="165"/>
      <c r="PJQ31" s="162"/>
      <c r="PJR31" s="165"/>
      <c r="PJS31" s="162"/>
      <c r="PJT31" s="165"/>
      <c r="PJU31" s="162"/>
      <c r="PJV31" s="165"/>
      <c r="PJW31" s="162"/>
      <c r="PJX31" s="165"/>
      <c r="PJY31" s="162"/>
      <c r="PJZ31" s="165"/>
      <c r="PKA31" s="162"/>
      <c r="PKB31" s="165"/>
      <c r="PKC31" s="162"/>
      <c r="PKD31" s="165"/>
      <c r="PKE31" s="162"/>
      <c r="PKF31" s="165"/>
      <c r="PKG31" s="162"/>
      <c r="PKH31" s="165"/>
      <c r="PKI31" s="162"/>
      <c r="PKJ31" s="165"/>
      <c r="PKK31" s="162"/>
      <c r="PKL31" s="165"/>
      <c r="PKM31" s="162"/>
      <c r="PKN31" s="165"/>
      <c r="PKO31" s="162"/>
      <c r="PKP31" s="165"/>
      <c r="PKQ31" s="162"/>
      <c r="PKR31" s="165"/>
      <c r="PKS31" s="162"/>
      <c r="PKT31" s="165"/>
      <c r="PKU31" s="162"/>
      <c r="PKV31" s="165"/>
      <c r="PKW31" s="162"/>
      <c r="PKX31" s="165"/>
      <c r="PKY31" s="162"/>
      <c r="PKZ31" s="165"/>
      <c r="PLA31" s="162"/>
      <c r="PLB31" s="165"/>
      <c r="PLC31" s="162"/>
      <c r="PLD31" s="165"/>
      <c r="PLE31" s="162"/>
      <c r="PLF31" s="165"/>
      <c r="PLG31" s="162"/>
      <c r="PLH31" s="165"/>
      <c r="PLI31" s="162"/>
      <c r="PLJ31" s="165"/>
      <c r="PLK31" s="162"/>
      <c r="PLL31" s="165"/>
      <c r="PLM31" s="162"/>
      <c r="PLN31" s="165"/>
      <c r="PLO31" s="162"/>
      <c r="PLP31" s="165"/>
      <c r="PLQ31" s="162"/>
      <c r="PLR31" s="165"/>
      <c r="PLS31" s="162"/>
      <c r="PLT31" s="165"/>
      <c r="PLU31" s="162"/>
      <c r="PLV31" s="165"/>
      <c r="PLW31" s="162"/>
      <c r="PLX31" s="165"/>
      <c r="PLY31" s="162"/>
      <c r="PLZ31" s="165"/>
      <c r="PMA31" s="162"/>
      <c r="PMB31" s="165"/>
      <c r="PMC31" s="162"/>
      <c r="PMD31" s="165"/>
      <c r="PME31" s="162"/>
      <c r="PMF31" s="165"/>
      <c r="PMG31" s="162"/>
      <c r="PMH31" s="165"/>
      <c r="PMI31" s="162"/>
      <c r="PMJ31" s="165"/>
      <c r="PMK31" s="162"/>
      <c r="PML31" s="165"/>
      <c r="PMM31" s="162"/>
      <c r="PMN31" s="165"/>
      <c r="PMO31" s="162"/>
      <c r="PMP31" s="165"/>
      <c r="PMQ31" s="162"/>
      <c r="PMR31" s="165"/>
      <c r="PMS31" s="162"/>
      <c r="PMT31" s="165"/>
      <c r="PMU31" s="162"/>
      <c r="PMV31" s="165"/>
      <c r="PMW31" s="162"/>
      <c r="PMX31" s="165"/>
      <c r="PMY31" s="162"/>
      <c r="PMZ31" s="165"/>
      <c r="PNA31" s="162"/>
      <c r="PNB31" s="165"/>
      <c r="PNC31" s="162"/>
      <c r="PND31" s="165"/>
      <c r="PNE31" s="162"/>
      <c r="PNF31" s="165"/>
      <c r="PNG31" s="162"/>
      <c r="PNH31" s="165"/>
      <c r="PNI31" s="162"/>
      <c r="PNJ31" s="165"/>
      <c r="PNK31" s="162"/>
      <c r="PNL31" s="165"/>
      <c r="PNM31" s="162"/>
      <c r="PNN31" s="165"/>
      <c r="PNO31" s="162"/>
      <c r="PNP31" s="165"/>
      <c r="PNQ31" s="162"/>
      <c r="PNR31" s="165"/>
      <c r="PNS31" s="162"/>
      <c r="PNT31" s="165"/>
      <c r="PNU31" s="162"/>
      <c r="PNV31" s="165"/>
      <c r="PNW31" s="162"/>
      <c r="PNX31" s="165"/>
      <c r="PNY31" s="162"/>
      <c r="PNZ31" s="165"/>
      <c r="POA31" s="162"/>
      <c r="POB31" s="165"/>
      <c r="POC31" s="162"/>
      <c r="POD31" s="165"/>
      <c r="POE31" s="162"/>
      <c r="POF31" s="165"/>
      <c r="POG31" s="162"/>
      <c r="POH31" s="165"/>
      <c r="POI31" s="162"/>
      <c r="POJ31" s="165"/>
      <c r="POK31" s="162"/>
      <c r="POL31" s="165"/>
      <c r="POM31" s="162"/>
      <c r="PON31" s="165"/>
      <c r="POO31" s="162"/>
      <c r="POP31" s="165"/>
      <c r="POQ31" s="162"/>
      <c r="POR31" s="165"/>
      <c r="POS31" s="162"/>
      <c r="POT31" s="165"/>
      <c r="POU31" s="162"/>
      <c r="POV31" s="165"/>
      <c r="POW31" s="162"/>
      <c r="POX31" s="165"/>
      <c r="POY31" s="162"/>
      <c r="POZ31" s="165"/>
      <c r="PPA31" s="162"/>
      <c r="PPB31" s="165"/>
      <c r="PPC31" s="162"/>
      <c r="PPD31" s="165"/>
      <c r="PPE31" s="162"/>
      <c r="PPF31" s="165"/>
      <c r="PPG31" s="162"/>
      <c r="PPH31" s="165"/>
      <c r="PPI31" s="162"/>
      <c r="PPJ31" s="165"/>
      <c r="PPK31" s="162"/>
      <c r="PPL31" s="165"/>
      <c r="PPM31" s="162"/>
      <c r="PPN31" s="165"/>
      <c r="PPO31" s="162"/>
      <c r="PPP31" s="165"/>
      <c r="PPQ31" s="162"/>
      <c r="PPR31" s="165"/>
      <c r="PPS31" s="162"/>
      <c r="PPT31" s="165"/>
      <c r="PPU31" s="162"/>
      <c r="PPV31" s="165"/>
      <c r="PPW31" s="162"/>
      <c r="PPX31" s="165"/>
      <c r="PPY31" s="162"/>
      <c r="PPZ31" s="165"/>
      <c r="PQA31" s="162"/>
      <c r="PQB31" s="165"/>
      <c r="PQC31" s="162"/>
      <c r="PQD31" s="165"/>
      <c r="PQE31" s="162"/>
      <c r="PQF31" s="165"/>
      <c r="PQG31" s="162"/>
      <c r="PQH31" s="165"/>
      <c r="PQI31" s="162"/>
      <c r="PQJ31" s="165"/>
      <c r="PQK31" s="162"/>
      <c r="PQL31" s="165"/>
      <c r="PQM31" s="162"/>
      <c r="PQN31" s="165"/>
      <c r="PQO31" s="162"/>
      <c r="PQP31" s="165"/>
      <c r="PQQ31" s="162"/>
      <c r="PQR31" s="165"/>
      <c r="PQS31" s="162"/>
      <c r="PQT31" s="165"/>
      <c r="PQU31" s="162"/>
      <c r="PQV31" s="165"/>
      <c r="PQW31" s="162"/>
      <c r="PQX31" s="165"/>
      <c r="PQY31" s="162"/>
      <c r="PQZ31" s="165"/>
      <c r="PRA31" s="162"/>
      <c r="PRB31" s="165"/>
      <c r="PRC31" s="162"/>
      <c r="PRD31" s="165"/>
      <c r="PRE31" s="162"/>
      <c r="PRF31" s="165"/>
      <c r="PRG31" s="162"/>
      <c r="PRH31" s="165"/>
      <c r="PRI31" s="162"/>
      <c r="PRJ31" s="165"/>
      <c r="PRK31" s="162"/>
      <c r="PRL31" s="165"/>
      <c r="PRM31" s="162"/>
      <c r="PRN31" s="165"/>
      <c r="PRO31" s="162"/>
      <c r="PRP31" s="165"/>
      <c r="PRQ31" s="162"/>
      <c r="PRR31" s="165"/>
      <c r="PRS31" s="162"/>
      <c r="PRT31" s="165"/>
      <c r="PRU31" s="162"/>
      <c r="PRV31" s="165"/>
      <c r="PRW31" s="162"/>
      <c r="PRX31" s="165"/>
      <c r="PRY31" s="162"/>
      <c r="PRZ31" s="165"/>
      <c r="PSA31" s="162"/>
      <c r="PSB31" s="165"/>
      <c r="PSC31" s="162"/>
      <c r="PSD31" s="165"/>
      <c r="PSE31" s="162"/>
      <c r="PSF31" s="165"/>
      <c r="PSG31" s="162"/>
      <c r="PSH31" s="165"/>
      <c r="PSI31" s="162"/>
      <c r="PSJ31" s="165"/>
      <c r="PSK31" s="162"/>
      <c r="PSL31" s="165"/>
      <c r="PSM31" s="162"/>
      <c r="PSN31" s="165"/>
      <c r="PSO31" s="162"/>
      <c r="PSP31" s="165"/>
      <c r="PSQ31" s="162"/>
      <c r="PSR31" s="165"/>
      <c r="PSS31" s="162"/>
      <c r="PST31" s="165"/>
      <c r="PSU31" s="162"/>
      <c r="PSV31" s="165"/>
      <c r="PSW31" s="162"/>
      <c r="PSX31" s="165"/>
      <c r="PSY31" s="162"/>
      <c r="PSZ31" s="165"/>
      <c r="PTA31" s="162"/>
      <c r="PTB31" s="165"/>
      <c r="PTC31" s="162"/>
      <c r="PTD31" s="165"/>
      <c r="PTE31" s="162"/>
      <c r="PTF31" s="165"/>
      <c r="PTG31" s="162"/>
      <c r="PTH31" s="165"/>
      <c r="PTI31" s="162"/>
      <c r="PTJ31" s="165"/>
      <c r="PTK31" s="162"/>
      <c r="PTL31" s="165"/>
      <c r="PTM31" s="162"/>
      <c r="PTN31" s="165"/>
      <c r="PTO31" s="162"/>
      <c r="PTP31" s="165"/>
      <c r="PTQ31" s="162"/>
      <c r="PTR31" s="165"/>
      <c r="PTS31" s="162"/>
      <c r="PTT31" s="165"/>
      <c r="PTU31" s="162"/>
      <c r="PTV31" s="165"/>
      <c r="PTW31" s="162"/>
      <c r="PTX31" s="165"/>
      <c r="PTY31" s="162"/>
      <c r="PTZ31" s="165"/>
      <c r="PUA31" s="162"/>
      <c r="PUB31" s="165"/>
      <c r="PUC31" s="162"/>
      <c r="PUD31" s="165"/>
      <c r="PUE31" s="162"/>
      <c r="PUF31" s="165"/>
      <c r="PUG31" s="162"/>
      <c r="PUH31" s="165"/>
      <c r="PUI31" s="162"/>
      <c r="PUJ31" s="165"/>
      <c r="PUK31" s="162"/>
      <c r="PUL31" s="165"/>
      <c r="PUM31" s="162"/>
      <c r="PUN31" s="165"/>
      <c r="PUO31" s="162"/>
      <c r="PUP31" s="165"/>
      <c r="PUQ31" s="162"/>
      <c r="PUR31" s="165"/>
      <c r="PUS31" s="162"/>
      <c r="PUT31" s="165"/>
      <c r="PUU31" s="162"/>
      <c r="PUV31" s="165"/>
      <c r="PUW31" s="162"/>
      <c r="PUX31" s="165"/>
      <c r="PUY31" s="162"/>
      <c r="PUZ31" s="165"/>
      <c r="PVA31" s="162"/>
      <c r="PVB31" s="165"/>
      <c r="PVC31" s="162"/>
      <c r="PVD31" s="165"/>
      <c r="PVE31" s="162"/>
      <c r="PVF31" s="165"/>
      <c r="PVG31" s="162"/>
      <c r="PVH31" s="165"/>
      <c r="PVI31" s="162"/>
      <c r="PVJ31" s="165"/>
      <c r="PVK31" s="162"/>
      <c r="PVL31" s="165"/>
      <c r="PVM31" s="162"/>
      <c r="PVN31" s="165"/>
      <c r="PVO31" s="162"/>
      <c r="PVP31" s="165"/>
      <c r="PVQ31" s="162"/>
      <c r="PVR31" s="165"/>
      <c r="PVS31" s="162"/>
      <c r="PVT31" s="165"/>
      <c r="PVU31" s="162"/>
      <c r="PVV31" s="165"/>
      <c r="PVW31" s="162"/>
      <c r="PVX31" s="165"/>
      <c r="PVY31" s="162"/>
      <c r="PVZ31" s="165"/>
      <c r="PWA31" s="162"/>
      <c r="PWB31" s="165"/>
      <c r="PWC31" s="162"/>
      <c r="PWD31" s="165"/>
      <c r="PWE31" s="162"/>
      <c r="PWF31" s="165"/>
      <c r="PWG31" s="162"/>
      <c r="PWH31" s="165"/>
      <c r="PWI31" s="162"/>
      <c r="PWJ31" s="165"/>
      <c r="PWK31" s="162"/>
      <c r="PWL31" s="165"/>
      <c r="PWM31" s="162"/>
      <c r="PWN31" s="165"/>
      <c r="PWO31" s="162"/>
      <c r="PWP31" s="165"/>
      <c r="PWQ31" s="162"/>
      <c r="PWR31" s="165"/>
      <c r="PWS31" s="162"/>
      <c r="PWT31" s="165"/>
      <c r="PWU31" s="162"/>
      <c r="PWV31" s="165"/>
      <c r="PWW31" s="162"/>
      <c r="PWX31" s="165"/>
      <c r="PWY31" s="162"/>
      <c r="PWZ31" s="165"/>
      <c r="PXA31" s="162"/>
      <c r="PXB31" s="165"/>
      <c r="PXC31" s="162"/>
      <c r="PXD31" s="165"/>
      <c r="PXE31" s="162"/>
      <c r="PXF31" s="165"/>
      <c r="PXG31" s="162"/>
      <c r="PXH31" s="165"/>
      <c r="PXI31" s="162"/>
      <c r="PXJ31" s="165"/>
      <c r="PXK31" s="162"/>
      <c r="PXL31" s="165"/>
      <c r="PXM31" s="162"/>
      <c r="PXN31" s="165"/>
      <c r="PXO31" s="162"/>
      <c r="PXP31" s="165"/>
      <c r="PXQ31" s="162"/>
      <c r="PXR31" s="165"/>
      <c r="PXS31" s="162"/>
      <c r="PXT31" s="165"/>
      <c r="PXU31" s="162"/>
      <c r="PXV31" s="165"/>
      <c r="PXW31" s="162"/>
      <c r="PXX31" s="165"/>
      <c r="PXY31" s="162"/>
      <c r="PXZ31" s="165"/>
      <c r="PYA31" s="162"/>
      <c r="PYB31" s="165"/>
      <c r="PYC31" s="162"/>
      <c r="PYD31" s="165"/>
      <c r="PYE31" s="162"/>
      <c r="PYF31" s="165"/>
      <c r="PYG31" s="162"/>
      <c r="PYH31" s="165"/>
      <c r="PYI31" s="162"/>
      <c r="PYJ31" s="165"/>
      <c r="PYK31" s="162"/>
      <c r="PYL31" s="165"/>
      <c r="PYM31" s="162"/>
      <c r="PYN31" s="165"/>
      <c r="PYO31" s="162"/>
      <c r="PYP31" s="165"/>
      <c r="PYQ31" s="162"/>
      <c r="PYR31" s="165"/>
      <c r="PYS31" s="162"/>
      <c r="PYT31" s="165"/>
      <c r="PYU31" s="162"/>
      <c r="PYV31" s="165"/>
      <c r="PYW31" s="162"/>
      <c r="PYX31" s="165"/>
      <c r="PYY31" s="162"/>
      <c r="PYZ31" s="165"/>
      <c r="PZA31" s="162"/>
      <c r="PZB31" s="165"/>
      <c r="PZC31" s="162"/>
      <c r="PZD31" s="165"/>
      <c r="PZE31" s="162"/>
      <c r="PZF31" s="165"/>
      <c r="PZG31" s="162"/>
      <c r="PZH31" s="165"/>
      <c r="PZI31" s="162"/>
      <c r="PZJ31" s="165"/>
      <c r="PZK31" s="162"/>
      <c r="PZL31" s="165"/>
      <c r="PZM31" s="162"/>
      <c r="PZN31" s="165"/>
      <c r="PZO31" s="162"/>
      <c r="PZP31" s="165"/>
      <c r="PZQ31" s="162"/>
      <c r="PZR31" s="165"/>
      <c r="PZS31" s="162"/>
      <c r="PZT31" s="165"/>
      <c r="PZU31" s="162"/>
      <c r="PZV31" s="165"/>
      <c r="PZW31" s="162"/>
      <c r="PZX31" s="165"/>
      <c r="PZY31" s="162"/>
      <c r="PZZ31" s="165"/>
      <c r="QAA31" s="162"/>
      <c r="QAB31" s="165"/>
      <c r="QAC31" s="162"/>
      <c r="QAD31" s="165"/>
      <c r="QAE31" s="162"/>
      <c r="QAF31" s="165"/>
      <c r="QAG31" s="162"/>
      <c r="QAH31" s="165"/>
      <c r="QAI31" s="162"/>
      <c r="QAJ31" s="165"/>
      <c r="QAK31" s="162"/>
      <c r="QAL31" s="165"/>
      <c r="QAM31" s="162"/>
      <c r="QAN31" s="165"/>
      <c r="QAO31" s="162"/>
      <c r="QAP31" s="165"/>
      <c r="QAQ31" s="162"/>
      <c r="QAR31" s="165"/>
      <c r="QAS31" s="162"/>
      <c r="QAT31" s="165"/>
      <c r="QAU31" s="162"/>
      <c r="QAV31" s="165"/>
      <c r="QAW31" s="162"/>
      <c r="QAX31" s="165"/>
      <c r="QAY31" s="162"/>
      <c r="QAZ31" s="165"/>
      <c r="QBA31" s="162"/>
      <c r="QBB31" s="165"/>
      <c r="QBC31" s="162"/>
      <c r="QBD31" s="165"/>
      <c r="QBE31" s="162"/>
      <c r="QBF31" s="165"/>
      <c r="QBG31" s="162"/>
      <c r="QBH31" s="165"/>
      <c r="QBI31" s="162"/>
      <c r="QBJ31" s="165"/>
      <c r="QBK31" s="162"/>
      <c r="QBL31" s="165"/>
      <c r="QBM31" s="162"/>
      <c r="QBN31" s="165"/>
      <c r="QBO31" s="162"/>
      <c r="QBP31" s="165"/>
      <c r="QBQ31" s="162"/>
      <c r="QBR31" s="165"/>
      <c r="QBS31" s="162"/>
      <c r="QBT31" s="165"/>
      <c r="QBU31" s="162"/>
      <c r="QBV31" s="165"/>
      <c r="QBW31" s="162"/>
      <c r="QBX31" s="165"/>
      <c r="QBY31" s="162"/>
      <c r="QBZ31" s="165"/>
      <c r="QCA31" s="162"/>
      <c r="QCB31" s="165"/>
      <c r="QCC31" s="162"/>
      <c r="QCD31" s="165"/>
      <c r="QCE31" s="162"/>
      <c r="QCF31" s="165"/>
      <c r="QCG31" s="162"/>
      <c r="QCH31" s="165"/>
      <c r="QCI31" s="162"/>
      <c r="QCJ31" s="165"/>
      <c r="QCK31" s="162"/>
      <c r="QCL31" s="165"/>
      <c r="QCM31" s="162"/>
      <c r="QCN31" s="165"/>
      <c r="QCO31" s="162"/>
      <c r="QCP31" s="165"/>
      <c r="QCQ31" s="162"/>
      <c r="QCR31" s="165"/>
      <c r="QCS31" s="162"/>
      <c r="QCT31" s="165"/>
      <c r="QCU31" s="162"/>
      <c r="QCV31" s="165"/>
      <c r="QCW31" s="162"/>
      <c r="QCX31" s="165"/>
      <c r="QCY31" s="162"/>
      <c r="QCZ31" s="165"/>
      <c r="QDA31" s="162"/>
      <c r="QDB31" s="165"/>
      <c r="QDC31" s="162"/>
      <c r="QDD31" s="165"/>
      <c r="QDE31" s="162"/>
      <c r="QDF31" s="165"/>
      <c r="QDG31" s="162"/>
      <c r="QDH31" s="165"/>
      <c r="QDI31" s="162"/>
      <c r="QDJ31" s="165"/>
      <c r="QDK31" s="162"/>
      <c r="QDL31" s="165"/>
      <c r="QDM31" s="162"/>
      <c r="QDN31" s="165"/>
      <c r="QDO31" s="162"/>
      <c r="QDP31" s="165"/>
      <c r="QDQ31" s="162"/>
      <c r="QDR31" s="165"/>
      <c r="QDS31" s="162"/>
      <c r="QDT31" s="165"/>
      <c r="QDU31" s="162"/>
      <c r="QDV31" s="165"/>
      <c r="QDW31" s="162"/>
      <c r="QDX31" s="165"/>
      <c r="QDY31" s="162"/>
      <c r="QDZ31" s="165"/>
      <c r="QEA31" s="162"/>
      <c r="QEB31" s="165"/>
      <c r="QEC31" s="162"/>
      <c r="QED31" s="165"/>
      <c r="QEE31" s="162"/>
      <c r="QEF31" s="165"/>
      <c r="QEG31" s="162"/>
      <c r="QEH31" s="165"/>
      <c r="QEI31" s="162"/>
      <c r="QEJ31" s="165"/>
      <c r="QEK31" s="162"/>
      <c r="QEL31" s="165"/>
      <c r="QEM31" s="162"/>
      <c r="QEN31" s="165"/>
      <c r="QEO31" s="162"/>
      <c r="QEP31" s="165"/>
      <c r="QEQ31" s="162"/>
      <c r="QER31" s="165"/>
      <c r="QES31" s="162"/>
      <c r="QET31" s="165"/>
      <c r="QEU31" s="162"/>
      <c r="QEV31" s="165"/>
      <c r="QEW31" s="162"/>
      <c r="QEX31" s="165"/>
      <c r="QEY31" s="162"/>
      <c r="QEZ31" s="165"/>
      <c r="QFA31" s="162"/>
      <c r="QFB31" s="165"/>
      <c r="QFC31" s="162"/>
      <c r="QFD31" s="165"/>
      <c r="QFE31" s="162"/>
      <c r="QFF31" s="165"/>
      <c r="QFG31" s="162"/>
      <c r="QFH31" s="165"/>
      <c r="QFI31" s="162"/>
      <c r="QFJ31" s="165"/>
      <c r="QFK31" s="162"/>
      <c r="QFL31" s="165"/>
      <c r="QFM31" s="162"/>
      <c r="QFN31" s="165"/>
      <c r="QFO31" s="162"/>
      <c r="QFP31" s="165"/>
      <c r="QFQ31" s="162"/>
      <c r="QFR31" s="165"/>
      <c r="QFS31" s="162"/>
      <c r="QFT31" s="165"/>
      <c r="QFU31" s="162"/>
      <c r="QFV31" s="165"/>
      <c r="QFW31" s="162"/>
      <c r="QFX31" s="165"/>
      <c r="QFY31" s="162"/>
      <c r="QFZ31" s="165"/>
      <c r="QGA31" s="162"/>
      <c r="QGB31" s="165"/>
      <c r="QGC31" s="162"/>
      <c r="QGD31" s="165"/>
      <c r="QGE31" s="162"/>
      <c r="QGF31" s="165"/>
      <c r="QGG31" s="162"/>
      <c r="QGH31" s="165"/>
      <c r="QGI31" s="162"/>
      <c r="QGJ31" s="165"/>
      <c r="QGK31" s="162"/>
      <c r="QGL31" s="165"/>
      <c r="QGM31" s="162"/>
      <c r="QGN31" s="165"/>
      <c r="QGO31" s="162"/>
      <c r="QGP31" s="165"/>
      <c r="QGQ31" s="162"/>
      <c r="QGR31" s="165"/>
      <c r="QGS31" s="162"/>
      <c r="QGT31" s="165"/>
      <c r="QGU31" s="162"/>
      <c r="QGV31" s="165"/>
      <c r="QGW31" s="162"/>
      <c r="QGX31" s="165"/>
      <c r="QGY31" s="162"/>
      <c r="QGZ31" s="165"/>
      <c r="QHA31" s="162"/>
      <c r="QHB31" s="165"/>
      <c r="QHC31" s="162"/>
      <c r="QHD31" s="165"/>
      <c r="QHE31" s="162"/>
      <c r="QHF31" s="165"/>
      <c r="QHG31" s="162"/>
      <c r="QHH31" s="165"/>
      <c r="QHI31" s="162"/>
      <c r="QHJ31" s="165"/>
      <c r="QHK31" s="162"/>
      <c r="QHL31" s="165"/>
      <c r="QHM31" s="162"/>
      <c r="QHN31" s="165"/>
      <c r="QHO31" s="162"/>
      <c r="QHP31" s="165"/>
      <c r="QHQ31" s="162"/>
      <c r="QHR31" s="165"/>
      <c r="QHS31" s="162"/>
      <c r="QHT31" s="165"/>
      <c r="QHU31" s="162"/>
      <c r="QHV31" s="165"/>
      <c r="QHW31" s="162"/>
      <c r="QHX31" s="165"/>
      <c r="QHY31" s="162"/>
      <c r="QHZ31" s="165"/>
      <c r="QIA31" s="162"/>
      <c r="QIB31" s="165"/>
      <c r="QIC31" s="162"/>
      <c r="QID31" s="165"/>
      <c r="QIE31" s="162"/>
      <c r="QIF31" s="165"/>
      <c r="QIG31" s="162"/>
      <c r="QIH31" s="165"/>
      <c r="QII31" s="162"/>
      <c r="QIJ31" s="165"/>
      <c r="QIK31" s="162"/>
      <c r="QIL31" s="165"/>
      <c r="QIM31" s="162"/>
      <c r="QIN31" s="165"/>
      <c r="QIO31" s="162"/>
      <c r="QIP31" s="165"/>
      <c r="QIQ31" s="162"/>
      <c r="QIR31" s="165"/>
      <c r="QIS31" s="162"/>
      <c r="QIT31" s="165"/>
      <c r="QIU31" s="162"/>
      <c r="QIV31" s="165"/>
      <c r="QIW31" s="162"/>
      <c r="QIX31" s="165"/>
      <c r="QIY31" s="162"/>
      <c r="QIZ31" s="165"/>
      <c r="QJA31" s="162"/>
      <c r="QJB31" s="165"/>
      <c r="QJC31" s="162"/>
      <c r="QJD31" s="165"/>
      <c r="QJE31" s="162"/>
      <c r="QJF31" s="165"/>
      <c r="QJG31" s="162"/>
      <c r="QJH31" s="165"/>
      <c r="QJI31" s="162"/>
      <c r="QJJ31" s="165"/>
      <c r="QJK31" s="162"/>
      <c r="QJL31" s="165"/>
      <c r="QJM31" s="162"/>
      <c r="QJN31" s="165"/>
      <c r="QJO31" s="162"/>
      <c r="QJP31" s="165"/>
      <c r="QJQ31" s="162"/>
      <c r="QJR31" s="165"/>
      <c r="QJS31" s="162"/>
      <c r="QJT31" s="165"/>
      <c r="QJU31" s="162"/>
      <c r="QJV31" s="165"/>
      <c r="QJW31" s="162"/>
      <c r="QJX31" s="165"/>
      <c r="QJY31" s="162"/>
      <c r="QJZ31" s="165"/>
      <c r="QKA31" s="162"/>
      <c r="QKB31" s="165"/>
      <c r="QKC31" s="162"/>
      <c r="QKD31" s="165"/>
      <c r="QKE31" s="162"/>
      <c r="QKF31" s="165"/>
      <c r="QKG31" s="162"/>
      <c r="QKH31" s="165"/>
      <c r="QKI31" s="162"/>
      <c r="QKJ31" s="165"/>
      <c r="QKK31" s="162"/>
      <c r="QKL31" s="165"/>
      <c r="QKM31" s="162"/>
      <c r="QKN31" s="165"/>
      <c r="QKO31" s="162"/>
      <c r="QKP31" s="165"/>
      <c r="QKQ31" s="162"/>
      <c r="QKR31" s="165"/>
      <c r="QKS31" s="162"/>
      <c r="QKT31" s="165"/>
      <c r="QKU31" s="162"/>
      <c r="QKV31" s="165"/>
      <c r="QKW31" s="162"/>
      <c r="QKX31" s="165"/>
      <c r="QKY31" s="162"/>
      <c r="QKZ31" s="165"/>
      <c r="QLA31" s="162"/>
      <c r="QLB31" s="165"/>
      <c r="QLC31" s="162"/>
      <c r="QLD31" s="165"/>
      <c r="QLE31" s="162"/>
      <c r="QLF31" s="165"/>
      <c r="QLG31" s="162"/>
      <c r="QLH31" s="165"/>
      <c r="QLI31" s="162"/>
      <c r="QLJ31" s="165"/>
      <c r="QLK31" s="162"/>
      <c r="QLL31" s="165"/>
      <c r="QLM31" s="162"/>
      <c r="QLN31" s="165"/>
      <c r="QLO31" s="162"/>
      <c r="QLP31" s="165"/>
      <c r="QLQ31" s="162"/>
      <c r="QLR31" s="165"/>
      <c r="QLS31" s="162"/>
      <c r="QLT31" s="165"/>
      <c r="QLU31" s="162"/>
      <c r="QLV31" s="165"/>
      <c r="QLW31" s="162"/>
      <c r="QLX31" s="165"/>
      <c r="QLY31" s="162"/>
      <c r="QLZ31" s="165"/>
      <c r="QMA31" s="162"/>
      <c r="QMB31" s="165"/>
      <c r="QMC31" s="162"/>
      <c r="QMD31" s="165"/>
      <c r="QME31" s="162"/>
      <c r="QMF31" s="165"/>
      <c r="QMG31" s="162"/>
      <c r="QMH31" s="165"/>
      <c r="QMI31" s="162"/>
      <c r="QMJ31" s="165"/>
      <c r="QMK31" s="162"/>
      <c r="QML31" s="165"/>
      <c r="QMM31" s="162"/>
      <c r="QMN31" s="165"/>
      <c r="QMO31" s="162"/>
      <c r="QMP31" s="165"/>
      <c r="QMQ31" s="162"/>
      <c r="QMR31" s="165"/>
      <c r="QMS31" s="162"/>
      <c r="QMT31" s="165"/>
      <c r="QMU31" s="162"/>
      <c r="QMV31" s="165"/>
      <c r="QMW31" s="162"/>
      <c r="QMX31" s="165"/>
      <c r="QMY31" s="162"/>
      <c r="QMZ31" s="165"/>
      <c r="QNA31" s="162"/>
      <c r="QNB31" s="165"/>
      <c r="QNC31" s="162"/>
      <c r="QND31" s="165"/>
      <c r="QNE31" s="162"/>
      <c r="QNF31" s="165"/>
      <c r="QNG31" s="162"/>
      <c r="QNH31" s="165"/>
      <c r="QNI31" s="162"/>
      <c r="QNJ31" s="165"/>
      <c r="QNK31" s="162"/>
      <c r="QNL31" s="165"/>
      <c r="QNM31" s="162"/>
      <c r="QNN31" s="165"/>
      <c r="QNO31" s="162"/>
      <c r="QNP31" s="165"/>
      <c r="QNQ31" s="162"/>
      <c r="QNR31" s="165"/>
      <c r="QNS31" s="162"/>
      <c r="QNT31" s="165"/>
      <c r="QNU31" s="162"/>
      <c r="QNV31" s="165"/>
      <c r="QNW31" s="162"/>
      <c r="QNX31" s="165"/>
      <c r="QNY31" s="162"/>
      <c r="QNZ31" s="165"/>
      <c r="QOA31" s="162"/>
      <c r="QOB31" s="165"/>
      <c r="QOC31" s="162"/>
      <c r="QOD31" s="165"/>
      <c r="QOE31" s="162"/>
      <c r="QOF31" s="165"/>
      <c r="QOG31" s="162"/>
      <c r="QOH31" s="165"/>
      <c r="QOI31" s="162"/>
      <c r="QOJ31" s="165"/>
      <c r="QOK31" s="162"/>
      <c r="QOL31" s="165"/>
      <c r="QOM31" s="162"/>
      <c r="QON31" s="165"/>
      <c r="QOO31" s="162"/>
      <c r="QOP31" s="165"/>
      <c r="QOQ31" s="162"/>
      <c r="QOR31" s="165"/>
      <c r="QOS31" s="162"/>
      <c r="QOT31" s="165"/>
      <c r="QOU31" s="162"/>
      <c r="QOV31" s="165"/>
      <c r="QOW31" s="162"/>
      <c r="QOX31" s="165"/>
      <c r="QOY31" s="162"/>
      <c r="QOZ31" s="165"/>
      <c r="QPA31" s="162"/>
      <c r="QPB31" s="165"/>
      <c r="QPC31" s="162"/>
      <c r="QPD31" s="165"/>
      <c r="QPE31" s="162"/>
      <c r="QPF31" s="165"/>
      <c r="QPG31" s="162"/>
      <c r="QPH31" s="165"/>
      <c r="QPI31" s="162"/>
      <c r="QPJ31" s="165"/>
      <c r="QPK31" s="162"/>
      <c r="QPL31" s="165"/>
      <c r="QPM31" s="162"/>
      <c r="QPN31" s="165"/>
      <c r="QPO31" s="162"/>
      <c r="QPP31" s="165"/>
      <c r="QPQ31" s="162"/>
      <c r="QPR31" s="165"/>
      <c r="QPS31" s="162"/>
      <c r="QPT31" s="165"/>
      <c r="QPU31" s="162"/>
      <c r="QPV31" s="165"/>
      <c r="QPW31" s="162"/>
      <c r="QPX31" s="165"/>
      <c r="QPY31" s="162"/>
      <c r="QPZ31" s="165"/>
      <c r="QQA31" s="162"/>
      <c r="QQB31" s="165"/>
      <c r="QQC31" s="162"/>
      <c r="QQD31" s="165"/>
      <c r="QQE31" s="162"/>
      <c r="QQF31" s="165"/>
      <c r="QQG31" s="162"/>
      <c r="QQH31" s="165"/>
      <c r="QQI31" s="162"/>
      <c r="QQJ31" s="165"/>
      <c r="QQK31" s="162"/>
      <c r="QQL31" s="165"/>
      <c r="QQM31" s="162"/>
      <c r="QQN31" s="165"/>
      <c r="QQO31" s="162"/>
      <c r="QQP31" s="165"/>
      <c r="QQQ31" s="162"/>
      <c r="QQR31" s="165"/>
      <c r="QQS31" s="162"/>
      <c r="QQT31" s="165"/>
      <c r="QQU31" s="162"/>
      <c r="QQV31" s="165"/>
      <c r="QQW31" s="162"/>
      <c r="QQX31" s="165"/>
      <c r="QQY31" s="162"/>
      <c r="QQZ31" s="165"/>
      <c r="QRA31" s="162"/>
      <c r="QRB31" s="165"/>
      <c r="QRC31" s="162"/>
      <c r="QRD31" s="165"/>
      <c r="QRE31" s="162"/>
      <c r="QRF31" s="165"/>
      <c r="QRG31" s="162"/>
      <c r="QRH31" s="165"/>
      <c r="QRI31" s="162"/>
      <c r="QRJ31" s="165"/>
      <c r="QRK31" s="162"/>
      <c r="QRL31" s="165"/>
      <c r="QRM31" s="162"/>
      <c r="QRN31" s="165"/>
      <c r="QRO31" s="162"/>
      <c r="QRP31" s="165"/>
      <c r="QRQ31" s="162"/>
      <c r="QRR31" s="165"/>
      <c r="QRS31" s="162"/>
      <c r="QRT31" s="165"/>
      <c r="QRU31" s="162"/>
      <c r="QRV31" s="165"/>
      <c r="QRW31" s="162"/>
      <c r="QRX31" s="165"/>
      <c r="QRY31" s="162"/>
      <c r="QRZ31" s="165"/>
      <c r="QSA31" s="162"/>
      <c r="QSB31" s="165"/>
      <c r="QSC31" s="162"/>
      <c r="QSD31" s="165"/>
      <c r="QSE31" s="162"/>
      <c r="QSF31" s="165"/>
      <c r="QSG31" s="162"/>
      <c r="QSH31" s="165"/>
      <c r="QSI31" s="162"/>
      <c r="QSJ31" s="165"/>
      <c r="QSK31" s="162"/>
      <c r="QSL31" s="165"/>
      <c r="QSM31" s="162"/>
      <c r="QSN31" s="165"/>
      <c r="QSO31" s="162"/>
      <c r="QSP31" s="165"/>
      <c r="QSQ31" s="162"/>
      <c r="QSR31" s="165"/>
      <c r="QSS31" s="162"/>
      <c r="QST31" s="165"/>
      <c r="QSU31" s="162"/>
      <c r="QSV31" s="165"/>
      <c r="QSW31" s="162"/>
      <c r="QSX31" s="165"/>
      <c r="QSY31" s="162"/>
      <c r="QSZ31" s="165"/>
      <c r="QTA31" s="162"/>
      <c r="QTB31" s="165"/>
      <c r="QTC31" s="162"/>
      <c r="QTD31" s="165"/>
      <c r="QTE31" s="162"/>
      <c r="QTF31" s="165"/>
      <c r="QTG31" s="162"/>
      <c r="QTH31" s="165"/>
      <c r="QTI31" s="162"/>
      <c r="QTJ31" s="165"/>
      <c r="QTK31" s="162"/>
      <c r="QTL31" s="165"/>
      <c r="QTM31" s="162"/>
      <c r="QTN31" s="165"/>
      <c r="QTO31" s="162"/>
      <c r="QTP31" s="165"/>
      <c r="QTQ31" s="162"/>
      <c r="QTR31" s="165"/>
      <c r="QTS31" s="162"/>
      <c r="QTT31" s="165"/>
      <c r="QTU31" s="162"/>
      <c r="QTV31" s="165"/>
      <c r="QTW31" s="162"/>
      <c r="QTX31" s="165"/>
      <c r="QTY31" s="162"/>
      <c r="QTZ31" s="165"/>
      <c r="QUA31" s="162"/>
      <c r="QUB31" s="165"/>
      <c r="QUC31" s="162"/>
      <c r="QUD31" s="165"/>
      <c r="QUE31" s="162"/>
      <c r="QUF31" s="165"/>
      <c r="QUG31" s="162"/>
      <c r="QUH31" s="165"/>
      <c r="QUI31" s="162"/>
      <c r="QUJ31" s="165"/>
      <c r="QUK31" s="162"/>
      <c r="QUL31" s="165"/>
      <c r="QUM31" s="162"/>
      <c r="QUN31" s="165"/>
      <c r="QUO31" s="162"/>
      <c r="QUP31" s="165"/>
      <c r="QUQ31" s="162"/>
      <c r="QUR31" s="165"/>
      <c r="QUS31" s="162"/>
      <c r="QUT31" s="165"/>
      <c r="QUU31" s="162"/>
      <c r="QUV31" s="165"/>
      <c r="QUW31" s="162"/>
      <c r="QUX31" s="165"/>
      <c r="QUY31" s="162"/>
      <c r="QUZ31" s="165"/>
      <c r="QVA31" s="162"/>
      <c r="QVB31" s="165"/>
      <c r="QVC31" s="162"/>
      <c r="QVD31" s="165"/>
      <c r="QVE31" s="162"/>
      <c r="QVF31" s="165"/>
      <c r="QVG31" s="162"/>
      <c r="QVH31" s="165"/>
      <c r="QVI31" s="162"/>
      <c r="QVJ31" s="165"/>
      <c r="QVK31" s="162"/>
      <c r="QVL31" s="165"/>
      <c r="QVM31" s="162"/>
      <c r="QVN31" s="165"/>
      <c r="QVO31" s="162"/>
      <c r="QVP31" s="165"/>
      <c r="QVQ31" s="162"/>
      <c r="QVR31" s="165"/>
      <c r="QVS31" s="162"/>
      <c r="QVT31" s="165"/>
      <c r="QVU31" s="162"/>
      <c r="QVV31" s="165"/>
      <c r="QVW31" s="162"/>
      <c r="QVX31" s="165"/>
      <c r="QVY31" s="162"/>
      <c r="QVZ31" s="165"/>
      <c r="QWA31" s="162"/>
      <c r="QWB31" s="165"/>
      <c r="QWC31" s="162"/>
      <c r="QWD31" s="165"/>
      <c r="QWE31" s="162"/>
      <c r="QWF31" s="165"/>
      <c r="QWG31" s="162"/>
      <c r="QWH31" s="165"/>
      <c r="QWI31" s="162"/>
      <c r="QWJ31" s="165"/>
      <c r="QWK31" s="162"/>
      <c r="QWL31" s="165"/>
      <c r="QWM31" s="162"/>
      <c r="QWN31" s="165"/>
      <c r="QWO31" s="162"/>
      <c r="QWP31" s="165"/>
      <c r="QWQ31" s="162"/>
      <c r="QWR31" s="165"/>
      <c r="QWS31" s="162"/>
      <c r="QWT31" s="165"/>
      <c r="QWU31" s="162"/>
      <c r="QWV31" s="165"/>
      <c r="QWW31" s="162"/>
      <c r="QWX31" s="165"/>
      <c r="QWY31" s="162"/>
      <c r="QWZ31" s="165"/>
      <c r="QXA31" s="162"/>
      <c r="QXB31" s="165"/>
      <c r="QXC31" s="162"/>
      <c r="QXD31" s="165"/>
      <c r="QXE31" s="162"/>
      <c r="QXF31" s="165"/>
      <c r="QXG31" s="162"/>
      <c r="QXH31" s="165"/>
      <c r="QXI31" s="162"/>
      <c r="QXJ31" s="165"/>
      <c r="QXK31" s="162"/>
      <c r="QXL31" s="165"/>
      <c r="QXM31" s="162"/>
      <c r="QXN31" s="165"/>
      <c r="QXO31" s="162"/>
      <c r="QXP31" s="165"/>
      <c r="QXQ31" s="162"/>
      <c r="QXR31" s="165"/>
      <c r="QXS31" s="162"/>
      <c r="QXT31" s="165"/>
      <c r="QXU31" s="162"/>
      <c r="QXV31" s="165"/>
      <c r="QXW31" s="162"/>
      <c r="QXX31" s="165"/>
      <c r="QXY31" s="162"/>
      <c r="QXZ31" s="165"/>
      <c r="QYA31" s="162"/>
      <c r="QYB31" s="165"/>
      <c r="QYC31" s="162"/>
      <c r="QYD31" s="165"/>
      <c r="QYE31" s="162"/>
      <c r="QYF31" s="165"/>
      <c r="QYG31" s="162"/>
      <c r="QYH31" s="165"/>
      <c r="QYI31" s="162"/>
      <c r="QYJ31" s="165"/>
      <c r="QYK31" s="162"/>
      <c r="QYL31" s="165"/>
      <c r="QYM31" s="162"/>
      <c r="QYN31" s="165"/>
      <c r="QYO31" s="162"/>
      <c r="QYP31" s="165"/>
      <c r="QYQ31" s="162"/>
      <c r="QYR31" s="165"/>
      <c r="QYS31" s="162"/>
      <c r="QYT31" s="165"/>
      <c r="QYU31" s="162"/>
      <c r="QYV31" s="165"/>
      <c r="QYW31" s="162"/>
      <c r="QYX31" s="165"/>
      <c r="QYY31" s="162"/>
      <c r="QYZ31" s="165"/>
      <c r="QZA31" s="162"/>
      <c r="QZB31" s="165"/>
      <c r="QZC31" s="162"/>
      <c r="QZD31" s="165"/>
      <c r="QZE31" s="162"/>
      <c r="QZF31" s="165"/>
      <c r="QZG31" s="162"/>
      <c r="QZH31" s="165"/>
      <c r="QZI31" s="162"/>
      <c r="QZJ31" s="165"/>
      <c r="QZK31" s="162"/>
      <c r="QZL31" s="165"/>
      <c r="QZM31" s="162"/>
      <c r="QZN31" s="165"/>
      <c r="QZO31" s="162"/>
      <c r="QZP31" s="165"/>
      <c r="QZQ31" s="162"/>
      <c r="QZR31" s="165"/>
      <c r="QZS31" s="162"/>
      <c r="QZT31" s="165"/>
      <c r="QZU31" s="162"/>
      <c r="QZV31" s="165"/>
      <c r="QZW31" s="162"/>
      <c r="QZX31" s="165"/>
      <c r="QZY31" s="162"/>
      <c r="QZZ31" s="165"/>
      <c r="RAA31" s="162"/>
      <c r="RAB31" s="165"/>
      <c r="RAC31" s="162"/>
      <c r="RAD31" s="165"/>
      <c r="RAE31" s="162"/>
      <c r="RAF31" s="165"/>
      <c r="RAG31" s="162"/>
      <c r="RAH31" s="165"/>
      <c r="RAI31" s="162"/>
      <c r="RAJ31" s="165"/>
      <c r="RAK31" s="162"/>
      <c r="RAL31" s="165"/>
      <c r="RAM31" s="162"/>
      <c r="RAN31" s="165"/>
      <c r="RAO31" s="162"/>
      <c r="RAP31" s="165"/>
      <c r="RAQ31" s="162"/>
      <c r="RAR31" s="165"/>
      <c r="RAS31" s="162"/>
      <c r="RAT31" s="165"/>
      <c r="RAU31" s="162"/>
      <c r="RAV31" s="165"/>
      <c r="RAW31" s="162"/>
      <c r="RAX31" s="165"/>
      <c r="RAY31" s="162"/>
      <c r="RAZ31" s="165"/>
      <c r="RBA31" s="162"/>
      <c r="RBB31" s="165"/>
      <c r="RBC31" s="162"/>
      <c r="RBD31" s="165"/>
      <c r="RBE31" s="162"/>
      <c r="RBF31" s="165"/>
      <c r="RBG31" s="162"/>
      <c r="RBH31" s="165"/>
      <c r="RBI31" s="162"/>
      <c r="RBJ31" s="165"/>
      <c r="RBK31" s="162"/>
      <c r="RBL31" s="165"/>
      <c r="RBM31" s="162"/>
      <c r="RBN31" s="165"/>
      <c r="RBO31" s="162"/>
      <c r="RBP31" s="165"/>
      <c r="RBQ31" s="162"/>
      <c r="RBR31" s="165"/>
      <c r="RBS31" s="162"/>
      <c r="RBT31" s="165"/>
      <c r="RBU31" s="162"/>
      <c r="RBV31" s="165"/>
      <c r="RBW31" s="162"/>
      <c r="RBX31" s="165"/>
      <c r="RBY31" s="162"/>
      <c r="RBZ31" s="165"/>
      <c r="RCA31" s="162"/>
      <c r="RCB31" s="165"/>
      <c r="RCC31" s="162"/>
      <c r="RCD31" s="165"/>
      <c r="RCE31" s="162"/>
      <c r="RCF31" s="165"/>
      <c r="RCG31" s="162"/>
      <c r="RCH31" s="165"/>
      <c r="RCI31" s="162"/>
      <c r="RCJ31" s="165"/>
      <c r="RCK31" s="162"/>
      <c r="RCL31" s="165"/>
      <c r="RCM31" s="162"/>
      <c r="RCN31" s="165"/>
      <c r="RCO31" s="162"/>
      <c r="RCP31" s="165"/>
      <c r="RCQ31" s="162"/>
      <c r="RCR31" s="165"/>
      <c r="RCS31" s="162"/>
      <c r="RCT31" s="165"/>
      <c r="RCU31" s="162"/>
      <c r="RCV31" s="165"/>
      <c r="RCW31" s="162"/>
      <c r="RCX31" s="165"/>
      <c r="RCY31" s="162"/>
      <c r="RCZ31" s="165"/>
      <c r="RDA31" s="162"/>
      <c r="RDB31" s="165"/>
      <c r="RDC31" s="162"/>
      <c r="RDD31" s="165"/>
      <c r="RDE31" s="162"/>
      <c r="RDF31" s="165"/>
      <c r="RDG31" s="162"/>
      <c r="RDH31" s="165"/>
      <c r="RDI31" s="162"/>
      <c r="RDJ31" s="165"/>
      <c r="RDK31" s="162"/>
      <c r="RDL31" s="165"/>
      <c r="RDM31" s="162"/>
      <c r="RDN31" s="165"/>
      <c r="RDO31" s="162"/>
      <c r="RDP31" s="165"/>
      <c r="RDQ31" s="162"/>
      <c r="RDR31" s="165"/>
      <c r="RDS31" s="162"/>
      <c r="RDT31" s="165"/>
      <c r="RDU31" s="162"/>
      <c r="RDV31" s="165"/>
      <c r="RDW31" s="162"/>
      <c r="RDX31" s="165"/>
      <c r="RDY31" s="162"/>
      <c r="RDZ31" s="165"/>
      <c r="REA31" s="162"/>
      <c r="REB31" s="165"/>
      <c r="REC31" s="162"/>
      <c r="RED31" s="165"/>
      <c r="REE31" s="162"/>
      <c r="REF31" s="165"/>
      <c r="REG31" s="162"/>
      <c r="REH31" s="165"/>
      <c r="REI31" s="162"/>
      <c r="REJ31" s="165"/>
      <c r="REK31" s="162"/>
      <c r="REL31" s="165"/>
      <c r="REM31" s="162"/>
      <c r="REN31" s="165"/>
      <c r="REO31" s="162"/>
      <c r="REP31" s="165"/>
      <c r="REQ31" s="162"/>
      <c r="RER31" s="165"/>
      <c r="RES31" s="162"/>
      <c r="RET31" s="165"/>
      <c r="REU31" s="162"/>
      <c r="REV31" s="165"/>
      <c r="REW31" s="162"/>
      <c r="REX31" s="165"/>
      <c r="REY31" s="162"/>
      <c r="REZ31" s="165"/>
      <c r="RFA31" s="162"/>
      <c r="RFB31" s="165"/>
      <c r="RFC31" s="162"/>
      <c r="RFD31" s="165"/>
      <c r="RFE31" s="162"/>
      <c r="RFF31" s="165"/>
      <c r="RFG31" s="162"/>
      <c r="RFH31" s="165"/>
      <c r="RFI31" s="162"/>
      <c r="RFJ31" s="165"/>
      <c r="RFK31" s="162"/>
      <c r="RFL31" s="165"/>
      <c r="RFM31" s="162"/>
      <c r="RFN31" s="165"/>
      <c r="RFO31" s="162"/>
      <c r="RFP31" s="165"/>
      <c r="RFQ31" s="162"/>
      <c r="RFR31" s="165"/>
      <c r="RFS31" s="162"/>
      <c r="RFT31" s="165"/>
      <c r="RFU31" s="162"/>
      <c r="RFV31" s="165"/>
      <c r="RFW31" s="162"/>
      <c r="RFX31" s="165"/>
      <c r="RFY31" s="162"/>
      <c r="RFZ31" s="165"/>
      <c r="RGA31" s="162"/>
      <c r="RGB31" s="165"/>
      <c r="RGC31" s="162"/>
      <c r="RGD31" s="165"/>
      <c r="RGE31" s="162"/>
      <c r="RGF31" s="165"/>
      <c r="RGG31" s="162"/>
      <c r="RGH31" s="165"/>
      <c r="RGI31" s="162"/>
      <c r="RGJ31" s="165"/>
      <c r="RGK31" s="162"/>
      <c r="RGL31" s="165"/>
      <c r="RGM31" s="162"/>
      <c r="RGN31" s="165"/>
      <c r="RGO31" s="162"/>
      <c r="RGP31" s="165"/>
      <c r="RGQ31" s="162"/>
      <c r="RGR31" s="165"/>
      <c r="RGS31" s="162"/>
      <c r="RGT31" s="165"/>
      <c r="RGU31" s="162"/>
      <c r="RGV31" s="165"/>
      <c r="RGW31" s="162"/>
      <c r="RGX31" s="165"/>
      <c r="RGY31" s="162"/>
      <c r="RGZ31" s="165"/>
      <c r="RHA31" s="162"/>
      <c r="RHB31" s="165"/>
      <c r="RHC31" s="162"/>
      <c r="RHD31" s="165"/>
      <c r="RHE31" s="162"/>
      <c r="RHF31" s="165"/>
      <c r="RHG31" s="162"/>
      <c r="RHH31" s="165"/>
      <c r="RHI31" s="162"/>
      <c r="RHJ31" s="165"/>
      <c r="RHK31" s="162"/>
      <c r="RHL31" s="165"/>
      <c r="RHM31" s="162"/>
      <c r="RHN31" s="165"/>
      <c r="RHO31" s="162"/>
      <c r="RHP31" s="165"/>
      <c r="RHQ31" s="162"/>
      <c r="RHR31" s="165"/>
      <c r="RHS31" s="162"/>
      <c r="RHT31" s="165"/>
      <c r="RHU31" s="162"/>
      <c r="RHV31" s="165"/>
      <c r="RHW31" s="162"/>
      <c r="RHX31" s="165"/>
      <c r="RHY31" s="162"/>
      <c r="RHZ31" s="165"/>
      <c r="RIA31" s="162"/>
      <c r="RIB31" s="165"/>
      <c r="RIC31" s="162"/>
      <c r="RID31" s="165"/>
      <c r="RIE31" s="162"/>
      <c r="RIF31" s="165"/>
      <c r="RIG31" s="162"/>
      <c r="RIH31" s="165"/>
      <c r="RII31" s="162"/>
      <c r="RIJ31" s="165"/>
      <c r="RIK31" s="162"/>
      <c r="RIL31" s="165"/>
      <c r="RIM31" s="162"/>
      <c r="RIN31" s="165"/>
      <c r="RIO31" s="162"/>
      <c r="RIP31" s="165"/>
      <c r="RIQ31" s="162"/>
      <c r="RIR31" s="165"/>
      <c r="RIS31" s="162"/>
      <c r="RIT31" s="165"/>
      <c r="RIU31" s="162"/>
      <c r="RIV31" s="165"/>
      <c r="RIW31" s="162"/>
      <c r="RIX31" s="165"/>
      <c r="RIY31" s="162"/>
      <c r="RIZ31" s="165"/>
      <c r="RJA31" s="162"/>
      <c r="RJB31" s="165"/>
      <c r="RJC31" s="162"/>
      <c r="RJD31" s="165"/>
      <c r="RJE31" s="162"/>
      <c r="RJF31" s="165"/>
      <c r="RJG31" s="162"/>
      <c r="RJH31" s="165"/>
      <c r="RJI31" s="162"/>
      <c r="RJJ31" s="165"/>
      <c r="RJK31" s="162"/>
      <c r="RJL31" s="165"/>
      <c r="RJM31" s="162"/>
      <c r="RJN31" s="165"/>
      <c r="RJO31" s="162"/>
      <c r="RJP31" s="165"/>
      <c r="RJQ31" s="162"/>
      <c r="RJR31" s="165"/>
      <c r="RJS31" s="162"/>
      <c r="RJT31" s="165"/>
      <c r="RJU31" s="162"/>
      <c r="RJV31" s="165"/>
      <c r="RJW31" s="162"/>
      <c r="RJX31" s="165"/>
      <c r="RJY31" s="162"/>
      <c r="RJZ31" s="165"/>
      <c r="RKA31" s="162"/>
      <c r="RKB31" s="165"/>
      <c r="RKC31" s="162"/>
      <c r="RKD31" s="165"/>
      <c r="RKE31" s="162"/>
      <c r="RKF31" s="165"/>
      <c r="RKG31" s="162"/>
      <c r="RKH31" s="165"/>
      <c r="RKI31" s="162"/>
      <c r="RKJ31" s="165"/>
      <c r="RKK31" s="162"/>
      <c r="RKL31" s="165"/>
      <c r="RKM31" s="162"/>
      <c r="RKN31" s="165"/>
      <c r="RKO31" s="162"/>
      <c r="RKP31" s="165"/>
      <c r="RKQ31" s="162"/>
      <c r="RKR31" s="165"/>
      <c r="RKS31" s="162"/>
      <c r="RKT31" s="165"/>
      <c r="RKU31" s="162"/>
      <c r="RKV31" s="165"/>
      <c r="RKW31" s="162"/>
      <c r="RKX31" s="165"/>
      <c r="RKY31" s="162"/>
      <c r="RKZ31" s="165"/>
      <c r="RLA31" s="162"/>
      <c r="RLB31" s="165"/>
      <c r="RLC31" s="162"/>
      <c r="RLD31" s="165"/>
      <c r="RLE31" s="162"/>
      <c r="RLF31" s="165"/>
      <c r="RLG31" s="162"/>
      <c r="RLH31" s="165"/>
      <c r="RLI31" s="162"/>
      <c r="RLJ31" s="165"/>
      <c r="RLK31" s="162"/>
      <c r="RLL31" s="165"/>
      <c r="RLM31" s="162"/>
      <c r="RLN31" s="165"/>
      <c r="RLO31" s="162"/>
      <c r="RLP31" s="165"/>
      <c r="RLQ31" s="162"/>
      <c r="RLR31" s="165"/>
      <c r="RLS31" s="162"/>
      <c r="RLT31" s="165"/>
      <c r="RLU31" s="162"/>
      <c r="RLV31" s="165"/>
      <c r="RLW31" s="162"/>
      <c r="RLX31" s="165"/>
      <c r="RLY31" s="162"/>
      <c r="RLZ31" s="165"/>
      <c r="RMA31" s="162"/>
      <c r="RMB31" s="165"/>
      <c r="RMC31" s="162"/>
      <c r="RMD31" s="165"/>
      <c r="RME31" s="162"/>
      <c r="RMF31" s="165"/>
      <c r="RMG31" s="162"/>
      <c r="RMH31" s="165"/>
      <c r="RMI31" s="162"/>
      <c r="RMJ31" s="165"/>
      <c r="RMK31" s="162"/>
      <c r="RML31" s="165"/>
      <c r="RMM31" s="162"/>
      <c r="RMN31" s="165"/>
      <c r="RMO31" s="162"/>
      <c r="RMP31" s="165"/>
      <c r="RMQ31" s="162"/>
      <c r="RMR31" s="165"/>
      <c r="RMS31" s="162"/>
      <c r="RMT31" s="165"/>
      <c r="RMU31" s="162"/>
      <c r="RMV31" s="165"/>
      <c r="RMW31" s="162"/>
      <c r="RMX31" s="165"/>
      <c r="RMY31" s="162"/>
      <c r="RMZ31" s="165"/>
      <c r="RNA31" s="162"/>
      <c r="RNB31" s="165"/>
      <c r="RNC31" s="162"/>
      <c r="RND31" s="165"/>
      <c r="RNE31" s="162"/>
      <c r="RNF31" s="165"/>
      <c r="RNG31" s="162"/>
      <c r="RNH31" s="165"/>
      <c r="RNI31" s="162"/>
      <c r="RNJ31" s="165"/>
      <c r="RNK31" s="162"/>
      <c r="RNL31" s="165"/>
      <c r="RNM31" s="162"/>
      <c r="RNN31" s="165"/>
      <c r="RNO31" s="162"/>
      <c r="RNP31" s="165"/>
      <c r="RNQ31" s="162"/>
      <c r="RNR31" s="165"/>
      <c r="RNS31" s="162"/>
      <c r="RNT31" s="165"/>
      <c r="RNU31" s="162"/>
      <c r="RNV31" s="165"/>
      <c r="RNW31" s="162"/>
      <c r="RNX31" s="165"/>
      <c r="RNY31" s="162"/>
      <c r="RNZ31" s="165"/>
      <c r="ROA31" s="162"/>
      <c r="ROB31" s="165"/>
      <c r="ROC31" s="162"/>
      <c r="ROD31" s="165"/>
      <c r="ROE31" s="162"/>
      <c r="ROF31" s="165"/>
      <c r="ROG31" s="162"/>
      <c r="ROH31" s="165"/>
      <c r="ROI31" s="162"/>
      <c r="ROJ31" s="165"/>
      <c r="ROK31" s="162"/>
      <c r="ROL31" s="165"/>
      <c r="ROM31" s="162"/>
      <c r="RON31" s="165"/>
      <c r="ROO31" s="162"/>
      <c r="ROP31" s="165"/>
      <c r="ROQ31" s="162"/>
      <c r="ROR31" s="165"/>
      <c r="ROS31" s="162"/>
      <c r="ROT31" s="165"/>
      <c r="ROU31" s="162"/>
      <c r="ROV31" s="165"/>
      <c r="ROW31" s="162"/>
      <c r="ROX31" s="165"/>
      <c r="ROY31" s="162"/>
      <c r="ROZ31" s="165"/>
      <c r="RPA31" s="162"/>
      <c r="RPB31" s="165"/>
      <c r="RPC31" s="162"/>
      <c r="RPD31" s="165"/>
      <c r="RPE31" s="162"/>
      <c r="RPF31" s="165"/>
      <c r="RPG31" s="162"/>
      <c r="RPH31" s="165"/>
      <c r="RPI31" s="162"/>
      <c r="RPJ31" s="165"/>
      <c r="RPK31" s="162"/>
      <c r="RPL31" s="165"/>
      <c r="RPM31" s="162"/>
      <c r="RPN31" s="165"/>
      <c r="RPO31" s="162"/>
      <c r="RPP31" s="165"/>
      <c r="RPQ31" s="162"/>
      <c r="RPR31" s="165"/>
      <c r="RPS31" s="162"/>
      <c r="RPT31" s="165"/>
      <c r="RPU31" s="162"/>
      <c r="RPV31" s="165"/>
      <c r="RPW31" s="162"/>
      <c r="RPX31" s="165"/>
      <c r="RPY31" s="162"/>
      <c r="RPZ31" s="165"/>
      <c r="RQA31" s="162"/>
      <c r="RQB31" s="165"/>
      <c r="RQC31" s="162"/>
      <c r="RQD31" s="165"/>
      <c r="RQE31" s="162"/>
      <c r="RQF31" s="165"/>
      <c r="RQG31" s="162"/>
      <c r="RQH31" s="165"/>
      <c r="RQI31" s="162"/>
      <c r="RQJ31" s="165"/>
      <c r="RQK31" s="162"/>
      <c r="RQL31" s="165"/>
      <c r="RQM31" s="162"/>
      <c r="RQN31" s="165"/>
      <c r="RQO31" s="162"/>
      <c r="RQP31" s="165"/>
      <c r="RQQ31" s="162"/>
      <c r="RQR31" s="165"/>
      <c r="RQS31" s="162"/>
      <c r="RQT31" s="165"/>
      <c r="RQU31" s="162"/>
      <c r="RQV31" s="165"/>
      <c r="RQW31" s="162"/>
      <c r="RQX31" s="165"/>
      <c r="RQY31" s="162"/>
      <c r="RQZ31" s="165"/>
      <c r="RRA31" s="162"/>
      <c r="RRB31" s="165"/>
      <c r="RRC31" s="162"/>
      <c r="RRD31" s="165"/>
      <c r="RRE31" s="162"/>
      <c r="RRF31" s="165"/>
      <c r="RRG31" s="162"/>
      <c r="RRH31" s="165"/>
      <c r="RRI31" s="162"/>
      <c r="RRJ31" s="165"/>
      <c r="RRK31" s="162"/>
      <c r="RRL31" s="165"/>
      <c r="RRM31" s="162"/>
      <c r="RRN31" s="165"/>
      <c r="RRO31" s="162"/>
      <c r="RRP31" s="165"/>
      <c r="RRQ31" s="162"/>
      <c r="RRR31" s="165"/>
      <c r="RRS31" s="162"/>
      <c r="RRT31" s="165"/>
      <c r="RRU31" s="162"/>
      <c r="RRV31" s="165"/>
      <c r="RRW31" s="162"/>
      <c r="RRX31" s="165"/>
      <c r="RRY31" s="162"/>
      <c r="RRZ31" s="165"/>
      <c r="RSA31" s="162"/>
      <c r="RSB31" s="165"/>
      <c r="RSC31" s="162"/>
      <c r="RSD31" s="165"/>
      <c r="RSE31" s="162"/>
      <c r="RSF31" s="165"/>
      <c r="RSG31" s="162"/>
      <c r="RSH31" s="165"/>
      <c r="RSI31" s="162"/>
      <c r="RSJ31" s="165"/>
      <c r="RSK31" s="162"/>
      <c r="RSL31" s="165"/>
      <c r="RSM31" s="162"/>
      <c r="RSN31" s="165"/>
      <c r="RSO31" s="162"/>
      <c r="RSP31" s="165"/>
      <c r="RSQ31" s="162"/>
      <c r="RSR31" s="165"/>
      <c r="RSS31" s="162"/>
      <c r="RST31" s="165"/>
      <c r="RSU31" s="162"/>
      <c r="RSV31" s="165"/>
      <c r="RSW31" s="162"/>
      <c r="RSX31" s="165"/>
      <c r="RSY31" s="162"/>
      <c r="RSZ31" s="165"/>
      <c r="RTA31" s="162"/>
      <c r="RTB31" s="165"/>
      <c r="RTC31" s="162"/>
      <c r="RTD31" s="165"/>
      <c r="RTE31" s="162"/>
      <c r="RTF31" s="165"/>
      <c r="RTG31" s="162"/>
      <c r="RTH31" s="165"/>
      <c r="RTI31" s="162"/>
      <c r="RTJ31" s="165"/>
      <c r="RTK31" s="162"/>
      <c r="RTL31" s="165"/>
      <c r="RTM31" s="162"/>
      <c r="RTN31" s="165"/>
      <c r="RTO31" s="162"/>
      <c r="RTP31" s="165"/>
      <c r="RTQ31" s="162"/>
      <c r="RTR31" s="165"/>
      <c r="RTS31" s="162"/>
      <c r="RTT31" s="165"/>
      <c r="RTU31" s="162"/>
      <c r="RTV31" s="165"/>
      <c r="RTW31" s="162"/>
      <c r="RTX31" s="165"/>
      <c r="RTY31" s="162"/>
      <c r="RTZ31" s="165"/>
      <c r="RUA31" s="162"/>
      <c r="RUB31" s="165"/>
      <c r="RUC31" s="162"/>
      <c r="RUD31" s="165"/>
      <c r="RUE31" s="162"/>
      <c r="RUF31" s="165"/>
      <c r="RUG31" s="162"/>
      <c r="RUH31" s="165"/>
      <c r="RUI31" s="162"/>
      <c r="RUJ31" s="165"/>
      <c r="RUK31" s="162"/>
      <c r="RUL31" s="165"/>
      <c r="RUM31" s="162"/>
      <c r="RUN31" s="165"/>
      <c r="RUO31" s="162"/>
      <c r="RUP31" s="165"/>
      <c r="RUQ31" s="162"/>
      <c r="RUR31" s="165"/>
      <c r="RUS31" s="162"/>
      <c r="RUT31" s="165"/>
      <c r="RUU31" s="162"/>
      <c r="RUV31" s="165"/>
      <c r="RUW31" s="162"/>
      <c r="RUX31" s="165"/>
      <c r="RUY31" s="162"/>
      <c r="RUZ31" s="165"/>
      <c r="RVA31" s="162"/>
      <c r="RVB31" s="165"/>
      <c r="RVC31" s="162"/>
      <c r="RVD31" s="165"/>
      <c r="RVE31" s="162"/>
      <c r="RVF31" s="165"/>
      <c r="RVG31" s="162"/>
      <c r="RVH31" s="165"/>
      <c r="RVI31" s="162"/>
      <c r="RVJ31" s="165"/>
      <c r="RVK31" s="162"/>
      <c r="RVL31" s="165"/>
      <c r="RVM31" s="162"/>
      <c r="RVN31" s="165"/>
      <c r="RVO31" s="162"/>
      <c r="RVP31" s="165"/>
      <c r="RVQ31" s="162"/>
      <c r="RVR31" s="165"/>
      <c r="RVS31" s="162"/>
      <c r="RVT31" s="165"/>
      <c r="RVU31" s="162"/>
      <c r="RVV31" s="165"/>
      <c r="RVW31" s="162"/>
      <c r="RVX31" s="165"/>
      <c r="RVY31" s="162"/>
      <c r="RVZ31" s="165"/>
      <c r="RWA31" s="162"/>
      <c r="RWB31" s="165"/>
      <c r="RWC31" s="162"/>
      <c r="RWD31" s="165"/>
      <c r="RWE31" s="162"/>
      <c r="RWF31" s="165"/>
      <c r="RWG31" s="162"/>
      <c r="RWH31" s="165"/>
      <c r="RWI31" s="162"/>
      <c r="RWJ31" s="165"/>
      <c r="RWK31" s="162"/>
      <c r="RWL31" s="165"/>
      <c r="RWM31" s="162"/>
      <c r="RWN31" s="165"/>
      <c r="RWO31" s="162"/>
      <c r="RWP31" s="165"/>
      <c r="RWQ31" s="162"/>
      <c r="RWR31" s="165"/>
      <c r="RWS31" s="162"/>
      <c r="RWT31" s="165"/>
      <c r="RWU31" s="162"/>
      <c r="RWV31" s="165"/>
      <c r="RWW31" s="162"/>
      <c r="RWX31" s="165"/>
      <c r="RWY31" s="162"/>
      <c r="RWZ31" s="165"/>
      <c r="RXA31" s="162"/>
      <c r="RXB31" s="165"/>
      <c r="RXC31" s="162"/>
      <c r="RXD31" s="165"/>
      <c r="RXE31" s="162"/>
      <c r="RXF31" s="165"/>
      <c r="RXG31" s="162"/>
      <c r="RXH31" s="165"/>
      <c r="RXI31" s="162"/>
      <c r="RXJ31" s="165"/>
      <c r="RXK31" s="162"/>
      <c r="RXL31" s="165"/>
      <c r="RXM31" s="162"/>
      <c r="RXN31" s="165"/>
      <c r="RXO31" s="162"/>
      <c r="RXP31" s="165"/>
      <c r="RXQ31" s="162"/>
      <c r="RXR31" s="165"/>
      <c r="RXS31" s="162"/>
      <c r="RXT31" s="165"/>
      <c r="RXU31" s="162"/>
      <c r="RXV31" s="165"/>
      <c r="RXW31" s="162"/>
      <c r="RXX31" s="165"/>
      <c r="RXY31" s="162"/>
      <c r="RXZ31" s="165"/>
      <c r="RYA31" s="162"/>
      <c r="RYB31" s="165"/>
      <c r="RYC31" s="162"/>
      <c r="RYD31" s="165"/>
      <c r="RYE31" s="162"/>
      <c r="RYF31" s="165"/>
      <c r="RYG31" s="162"/>
      <c r="RYH31" s="165"/>
      <c r="RYI31" s="162"/>
      <c r="RYJ31" s="165"/>
      <c r="RYK31" s="162"/>
      <c r="RYL31" s="165"/>
      <c r="RYM31" s="162"/>
      <c r="RYN31" s="165"/>
      <c r="RYO31" s="162"/>
      <c r="RYP31" s="165"/>
      <c r="RYQ31" s="162"/>
      <c r="RYR31" s="165"/>
      <c r="RYS31" s="162"/>
      <c r="RYT31" s="165"/>
      <c r="RYU31" s="162"/>
      <c r="RYV31" s="165"/>
      <c r="RYW31" s="162"/>
      <c r="RYX31" s="165"/>
      <c r="RYY31" s="162"/>
      <c r="RYZ31" s="165"/>
      <c r="RZA31" s="162"/>
      <c r="RZB31" s="165"/>
      <c r="RZC31" s="162"/>
      <c r="RZD31" s="165"/>
      <c r="RZE31" s="162"/>
      <c r="RZF31" s="165"/>
      <c r="RZG31" s="162"/>
      <c r="RZH31" s="165"/>
      <c r="RZI31" s="162"/>
      <c r="RZJ31" s="165"/>
      <c r="RZK31" s="162"/>
      <c r="RZL31" s="165"/>
      <c r="RZM31" s="162"/>
      <c r="RZN31" s="165"/>
      <c r="RZO31" s="162"/>
      <c r="RZP31" s="165"/>
      <c r="RZQ31" s="162"/>
      <c r="RZR31" s="165"/>
      <c r="RZS31" s="162"/>
      <c r="RZT31" s="165"/>
      <c r="RZU31" s="162"/>
      <c r="RZV31" s="165"/>
      <c r="RZW31" s="162"/>
      <c r="RZX31" s="165"/>
      <c r="RZY31" s="162"/>
      <c r="RZZ31" s="165"/>
      <c r="SAA31" s="162"/>
      <c r="SAB31" s="165"/>
      <c r="SAC31" s="162"/>
      <c r="SAD31" s="165"/>
      <c r="SAE31" s="162"/>
      <c r="SAF31" s="165"/>
      <c r="SAG31" s="162"/>
      <c r="SAH31" s="165"/>
      <c r="SAI31" s="162"/>
      <c r="SAJ31" s="165"/>
      <c r="SAK31" s="162"/>
      <c r="SAL31" s="165"/>
      <c r="SAM31" s="162"/>
      <c r="SAN31" s="165"/>
      <c r="SAO31" s="162"/>
      <c r="SAP31" s="165"/>
      <c r="SAQ31" s="162"/>
      <c r="SAR31" s="165"/>
      <c r="SAS31" s="162"/>
      <c r="SAT31" s="165"/>
      <c r="SAU31" s="162"/>
      <c r="SAV31" s="165"/>
      <c r="SAW31" s="162"/>
      <c r="SAX31" s="165"/>
      <c r="SAY31" s="162"/>
      <c r="SAZ31" s="165"/>
      <c r="SBA31" s="162"/>
      <c r="SBB31" s="165"/>
      <c r="SBC31" s="162"/>
      <c r="SBD31" s="165"/>
      <c r="SBE31" s="162"/>
      <c r="SBF31" s="165"/>
      <c r="SBG31" s="162"/>
      <c r="SBH31" s="165"/>
      <c r="SBI31" s="162"/>
      <c r="SBJ31" s="165"/>
      <c r="SBK31" s="162"/>
      <c r="SBL31" s="165"/>
      <c r="SBM31" s="162"/>
      <c r="SBN31" s="165"/>
      <c r="SBO31" s="162"/>
      <c r="SBP31" s="165"/>
      <c r="SBQ31" s="162"/>
      <c r="SBR31" s="165"/>
      <c r="SBS31" s="162"/>
      <c r="SBT31" s="165"/>
      <c r="SBU31" s="162"/>
      <c r="SBV31" s="165"/>
      <c r="SBW31" s="162"/>
      <c r="SBX31" s="165"/>
      <c r="SBY31" s="162"/>
      <c r="SBZ31" s="165"/>
      <c r="SCA31" s="162"/>
      <c r="SCB31" s="165"/>
      <c r="SCC31" s="162"/>
      <c r="SCD31" s="165"/>
      <c r="SCE31" s="162"/>
      <c r="SCF31" s="165"/>
      <c r="SCG31" s="162"/>
      <c r="SCH31" s="165"/>
      <c r="SCI31" s="162"/>
      <c r="SCJ31" s="165"/>
      <c r="SCK31" s="162"/>
      <c r="SCL31" s="165"/>
      <c r="SCM31" s="162"/>
      <c r="SCN31" s="165"/>
      <c r="SCO31" s="162"/>
      <c r="SCP31" s="165"/>
      <c r="SCQ31" s="162"/>
      <c r="SCR31" s="165"/>
      <c r="SCS31" s="162"/>
      <c r="SCT31" s="165"/>
      <c r="SCU31" s="162"/>
      <c r="SCV31" s="165"/>
      <c r="SCW31" s="162"/>
      <c r="SCX31" s="165"/>
      <c r="SCY31" s="162"/>
      <c r="SCZ31" s="165"/>
      <c r="SDA31" s="162"/>
      <c r="SDB31" s="165"/>
      <c r="SDC31" s="162"/>
      <c r="SDD31" s="165"/>
      <c r="SDE31" s="162"/>
      <c r="SDF31" s="165"/>
      <c r="SDG31" s="162"/>
      <c r="SDH31" s="165"/>
      <c r="SDI31" s="162"/>
      <c r="SDJ31" s="165"/>
      <c r="SDK31" s="162"/>
      <c r="SDL31" s="165"/>
      <c r="SDM31" s="162"/>
      <c r="SDN31" s="165"/>
      <c r="SDO31" s="162"/>
      <c r="SDP31" s="165"/>
      <c r="SDQ31" s="162"/>
      <c r="SDR31" s="165"/>
      <c r="SDS31" s="162"/>
      <c r="SDT31" s="165"/>
      <c r="SDU31" s="162"/>
      <c r="SDV31" s="165"/>
      <c r="SDW31" s="162"/>
      <c r="SDX31" s="165"/>
      <c r="SDY31" s="162"/>
      <c r="SDZ31" s="165"/>
      <c r="SEA31" s="162"/>
      <c r="SEB31" s="165"/>
      <c r="SEC31" s="162"/>
      <c r="SED31" s="165"/>
      <c r="SEE31" s="162"/>
      <c r="SEF31" s="165"/>
      <c r="SEG31" s="162"/>
      <c r="SEH31" s="165"/>
      <c r="SEI31" s="162"/>
      <c r="SEJ31" s="165"/>
      <c r="SEK31" s="162"/>
      <c r="SEL31" s="165"/>
      <c r="SEM31" s="162"/>
      <c r="SEN31" s="165"/>
      <c r="SEO31" s="162"/>
      <c r="SEP31" s="165"/>
      <c r="SEQ31" s="162"/>
      <c r="SER31" s="165"/>
      <c r="SES31" s="162"/>
      <c r="SET31" s="165"/>
      <c r="SEU31" s="162"/>
      <c r="SEV31" s="165"/>
      <c r="SEW31" s="162"/>
      <c r="SEX31" s="165"/>
      <c r="SEY31" s="162"/>
      <c r="SEZ31" s="165"/>
      <c r="SFA31" s="162"/>
      <c r="SFB31" s="165"/>
      <c r="SFC31" s="162"/>
      <c r="SFD31" s="165"/>
      <c r="SFE31" s="162"/>
      <c r="SFF31" s="165"/>
      <c r="SFG31" s="162"/>
      <c r="SFH31" s="165"/>
      <c r="SFI31" s="162"/>
      <c r="SFJ31" s="165"/>
      <c r="SFK31" s="162"/>
      <c r="SFL31" s="165"/>
      <c r="SFM31" s="162"/>
      <c r="SFN31" s="165"/>
      <c r="SFO31" s="162"/>
      <c r="SFP31" s="165"/>
      <c r="SFQ31" s="162"/>
      <c r="SFR31" s="165"/>
      <c r="SFS31" s="162"/>
      <c r="SFT31" s="165"/>
      <c r="SFU31" s="162"/>
      <c r="SFV31" s="165"/>
      <c r="SFW31" s="162"/>
      <c r="SFX31" s="165"/>
      <c r="SFY31" s="162"/>
      <c r="SFZ31" s="165"/>
      <c r="SGA31" s="162"/>
      <c r="SGB31" s="165"/>
      <c r="SGC31" s="162"/>
      <c r="SGD31" s="165"/>
      <c r="SGE31" s="162"/>
      <c r="SGF31" s="165"/>
      <c r="SGG31" s="162"/>
      <c r="SGH31" s="165"/>
      <c r="SGI31" s="162"/>
      <c r="SGJ31" s="165"/>
      <c r="SGK31" s="162"/>
      <c r="SGL31" s="165"/>
      <c r="SGM31" s="162"/>
      <c r="SGN31" s="165"/>
      <c r="SGO31" s="162"/>
      <c r="SGP31" s="165"/>
      <c r="SGQ31" s="162"/>
      <c r="SGR31" s="165"/>
      <c r="SGS31" s="162"/>
      <c r="SGT31" s="165"/>
      <c r="SGU31" s="162"/>
      <c r="SGV31" s="165"/>
      <c r="SGW31" s="162"/>
      <c r="SGX31" s="165"/>
      <c r="SGY31" s="162"/>
      <c r="SGZ31" s="165"/>
      <c r="SHA31" s="162"/>
      <c r="SHB31" s="165"/>
      <c r="SHC31" s="162"/>
      <c r="SHD31" s="165"/>
      <c r="SHE31" s="162"/>
      <c r="SHF31" s="165"/>
      <c r="SHG31" s="162"/>
      <c r="SHH31" s="165"/>
      <c r="SHI31" s="162"/>
      <c r="SHJ31" s="165"/>
      <c r="SHK31" s="162"/>
      <c r="SHL31" s="165"/>
      <c r="SHM31" s="162"/>
      <c r="SHN31" s="165"/>
      <c r="SHO31" s="162"/>
      <c r="SHP31" s="165"/>
      <c r="SHQ31" s="162"/>
      <c r="SHR31" s="165"/>
      <c r="SHS31" s="162"/>
      <c r="SHT31" s="165"/>
      <c r="SHU31" s="162"/>
      <c r="SHV31" s="165"/>
      <c r="SHW31" s="162"/>
      <c r="SHX31" s="165"/>
      <c r="SHY31" s="162"/>
      <c r="SHZ31" s="165"/>
      <c r="SIA31" s="162"/>
      <c r="SIB31" s="165"/>
      <c r="SIC31" s="162"/>
      <c r="SID31" s="165"/>
      <c r="SIE31" s="162"/>
      <c r="SIF31" s="165"/>
      <c r="SIG31" s="162"/>
      <c r="SIH31" s="165"/>
      <c r="SII31" s="162"/>
      <c r="SIJ31" s="165"/>
      <c r="SIK31" s="162"/>
      <c r="SIL31" s="165"/>
      <c r="SIM31" s="162"/>
      <c r="SIN31" s="165"/>
      <c r="SIO31" s="162"/>
      <c r="SIP31" s="165"/>
      <c r="SIQ31" s="162"/>
      <c r="SIR31" s="165"/>
      <c r="SIS31" s="162"/>
      <c r="SIT31" s="165"/>
      <c r="SIU31" s="162"/>
      <c r="SIV31" s="165"/>
      <c r="SIW31" s="162"/>
      <c r="SIX31" s="165"/>
      <c r="SIY31" s="162"/>
      <c r="SIZ31" s="165"/>
      <c r="SJA31" s="162"/>
      <c r="SJB31" s="165"/>
      <c r="SJC31" s="162"/>
      <c r="SJD31" s="165"/>
      <c r="SJE31" s="162"/>
      <c r="SJF31" s="165"/>
      <c r="SJG31" s="162"/>
      <c r="SJH31" s="165"/>
      <c r="SJI31" s="162"/>
      <c r="SJJ31" s="165"/>
      <c r="SJK31" s="162"/>
      <c r="SJL31" s="165"/>
      <c r="SJM31" s="162"/>
      <c r="SJN31" s="165"/>
      <c r="SJO31" s="162"/>
      <c r="SJP31" s="165"/>
      <c r="SJQ31" s="162"/>
      <c r="SJR31" s="165"/>
      <c r="SJS31" s="162"/>
      <c r="SJT31" s="165"/>
      <c r="SJU31" s="162"/>
      <c r="SJV31" s="165"/>
      <c r="SJW31" s="162"/>
      <c r="SJX31" s="165"/>
      <c r="SJY31" s="162"/>
      <c r="SJZ31" s="165"/>
      <c r="SKA31" s="162"/>
      <c r="SKB31" s="165"/>
      <c r="SKC31" s="162"/>
      <c r="SKD31" s="165"/>
      <c r="SKE31" s="162"/>
      <c r="SKF31" s="165"/>
      <c r="SKG31" s="162"/>
      <c r="SKH31" s="165"/>
      <c r="SKI31" s="162"/>
      <c r="SKJ31" s="165"/>
      <c r="SKK31" s="162"/>
      <c r="SKL31" s="165"/>
      <c r="SKM31" s="162"/>
      <c r="SKN31" s="165"/>
      <c r="SKO31" s="162"/>
      <c r="SKP31" s="165"/>
      <c r="SKQ31" s="162"/>
      <c r="SKR31" s="165"/>
      <c r="SKS31" s="162"/>
      <c r="SKT31" s="165"/>
      <c r="SKU31" s="162"/>
      <c r="SKV31" s="165"/>
      <c r="SKW31" s="162"/>
      <c r="SKX31" s="165"/>
      <c r="SKY31" s="162"/>
      <c r="SKZ31" s="165"/>
      <c r="SLA31" s="162"/>
      <c r="SLB31" s="165"/>
      <c r="SLC31" s="162"/>
      <c r="SLD31" s="165"/>
      <c r="SLE31" s="162"/>
      <c r="SLF31" s="165"/>
      <c r="SLG31" s="162"/>
      <c r="SLH31" s="165"/>
      <c r="SLI31" s="162"/>
      <c r="SLJ31" s="165"/>
      <c r="SLK31" s="162"/>
      <c r="SLL31" s="165"/>
      <c r="SLM31" s="162"/>
      <c r="SLN31" s="165"/>
      <c r="SLO31" s="162"/>
      <c r="SLP31" s="165"/>
      <c r="SLQ31" s="162"/>
      <c r="SLR31" s="165"/>
      <c r="SLS31" s="162"/>
      <c r="SLT31" s="165"/>
      <c r="SLU31" s="162"/>
      <c r="SLV31" s="165"/>
      <c r="SLW31" s="162"/>
      <c r="SLX31" s="165"/>
      <c r="SLY31" s="162"/>
      <c r="SLZ31" s="165"/>
      <c r="SMA31" s="162"/>
      <c r="SMB31" s="165"/>
      <c r="SMC31" s="162"/>
      <c r="SMD31" s="165"/>
      <c r="SME31" s="162"/>
      <c r="SMF31" s="165"/>
      <c r="SMG31" s="162"/>
      <c r="SMH31" s="165"/>
      <c r="SMI31" s="162"/>
      <c r="SMJ31" s="165"/>
      <c r="SMK31" s="162"/>
      <c r="SML31" s="165"/>
      <c r="SMM31" s="162"/>
      <c r="SMN31" s="165"/>
      <c r="SMO31" s="162"/>
      <c r="SMP31" s="165"/>
      <c r="SMQ31" s="162"/>
      <c r="SMR31" s="165"/>
      <c r="SMS31" s="162"/>
      <c r="SMT31" s="165"/>
      <c r="SMU31" s="162"/>
      <c r="SMV31" s="165"/>
      <c r="SMW31" s="162"/>
      <c r="SMX31" s="165"/>
      <c r="SMY31" s="162"/>
      <c r="SMZ31" s="165"/>
      <c r="SNA31" s="162"/>
      <c r="SNB31" s="165"/>
      <c r="SNC31" s="162"/>
      <c r="SND31" s="165"/>
      <c r="SNE31" s="162"/>
      <c r="SNF31" s="165"/>
      <c r="SNG31" s="162"/>
      <c r="SNH31" s="165"/>
      <c r="SNI31" s="162"/>
      <c r="SNJ31" s="165"/>
      <c r="SNK31" s="162"/>
      <c r="SNL31" s="165"/>
      <c r="SNM31" s="162"/>
      <c r="SNN31" s="165"/>
      <c r="SNO31" s="162"/>
      <c r="SNP31" s="165"/>
      <c r="SNQ31" s="162"/>
      <c r="SNR31" s="165"/>
      <c r="SNS31" s="162"/>
      <c r="SNT31" s="165"/>
      <c r="SNU31" s="162"/>
      <c r="SNV31" s="165"/>
      <c r="SNW31" s="162"/>
      <c r="SNX31" s="165"/>
      <c r="SNY31" s="162"/>
      <c r="SNZ31" s="165"/>
      <c r="SOA31" s="162"/>
      <c r="SOB31" s="165"/>
      <c r="SOC31" s="162"/>
      <c r="SOD31" s="165"/>
      <c r="SOE31" s="162"/>
      <c r="SOF31" s="165"/>
      <c r="SOG31" s="162"/>
      <c r="SOH31" s="165"/>
      <c r="SOI31" s="162"/>
      <c r="SOJ31" s="165"/>
      <c r="SOK31" s="162"/>
      <c r="SOL31" s="165"/>
      <c r="SOM31" s="162"/>
      <c r="SON31" s="165"/>
      <c r="SOO31" s="162"/>
      <c r="SOP31" s="165"/>
      <c r="SOQ31" s="162"/>
      <c r="SOR31" s="165"/>
      <c r="SOS31" s="162"/>
      <c r="SOT31" s="165"/>
      <c r="SOU31" s="162"/>
      <c r="SOV31" s="165"/>
      <c r="SOW31" s="162"/>
      <c r="SOX31" s="165"/>
      <c r="SOY31" s="162"/>
      <c r="SOZ31" s="165"/>
      <c r="SPA31" s="162"/>
      <c r="SPB31" s="165"/>
      <c r="SPC31" s="162"/>
      <c r="SPD31" s="165"/>
      <c r="SPE31" s="162"/>
      <c r="SPF31" s="165"/>
      <c r="SPG31" s="162"/>
      <c r="SPH31" s="165"/>
      <c r="SPI31" s="162"/>
      <c r="SPJ31" s="165"/>
      <c r="SPK31" s="162"/>
      <c r="SPL31" s="165"/>
      <c r="SPM31" s="162"/>
      <c r="SPN31" s="165"/>
      <c r="SPO31" s="162"/>
      <c r="SPP31" s="165"/>
      <c r="SPQ31" s="162"/>
      <c r="SPR31" s="165"/>
      <c r="SPS31" s="162"/>
      <c r="SPT31" s="165"/>
      <c r="SPU31" s="162"/>
      <c r="SPV31" s="165"/>
      <c r="SPW31" s="162"/>
      <c r="SPX31" s="165"/>
      <c r="SPY31" s="162"/>
      <c r="SPZ31" s="165"/>
      <c r="SQA31" s="162"/>
      <c r="SQB31" s="165"/>
      <c r="SQC31" s="162"/>
      <c r="SQD31" s="165"/>
      <c r="SQE31" s="162"/>
      <c r="SQF31" s="165"/>
      <c r="SQG31" s="162"/>
      <c r="SQH31" s="165"/>
      <c r="SQI31" s="162"/>
      <c r="SQJ31" s="165"/>
      <c r="SQK31" s="162"/>
      <c r="SQL31" s="165"/>
      <c r="SQM31" s="162"/>
      <c r="SQN31" s="165"/>
      <c r="SQO31" s="162"/>
      <c r="SQP31" s="165"/>
      <c r="SQQ31" s="162"/>
      <c r="SQR31" s="165"/>
      <c r="SQS31" s="162"/>
      <c r="SQT31" s="165"/>
      <c r="SQU31" s="162"/>
      <c r="SQV31" s="165"/>
      <c r="SQW31" s="162"/>
      <c r="SQX31" s="165"/>
      <c r="SQY31" s="162"/>
      <c r="SQZ31" s="165"/>
      <c r="SRA31" s="162"/>
      <c r="SRB31" s="165"/>
      <c r="SRC31" s="162"/>
      <c r="SRD31" s="165"/>
      <c r="SRE31" s="162"/>
      <c r="SRF31" s="165"/>
      <c r="SRG31" s="162"/>
      <c r="SRH31" s="165"/>
      <c r="SRI31" s="162"/>
      <c r="SRJ31" s="165"/>
      <c r="SRK31" s="162"/>
      <c r="SRL31" s="165"/>
      <c r="SRM31" s="162"/>
      <c r="SRN31" s="165"/>
      <c r="SRO31" s="162"/>
      <c r="SRP31" s="165"/>
      <c r="SRQ31" s="162"/>
      <c r="SRR31" s="165"/>
      <c r="SRS31" s="162"/>
      <c r="SRT31" s="165"/>
      <c r="SRU31" s="162"/>
      <c r="SRV31" s="165"/>
      <c r="SRW31" s="162"/>
      <c r="SRX31" s="165"/>
      <c r="SRY31" s="162"/>
      <c r="SRZ31" s="165"/>
      <c r="SSA31" s="162"/>
      <c r="SSB31" s="165"/>
      <c r="SSC31" s="162"/>
      <c r="SSD31" s="165"/>
      <c r="SSE31" s="162"/>
      <c r="SSF31" s="165"/>
      <c r="SSG31" s="162"/>
      <c r="SSH31" s="165"/>
      <c r="SSI31" s="162"/>
      <c r="SSJ31" s="165"/>
      <c r="SSK31" s="162"/>
      <c r="SSL31" s="165"/>
      <c r="SSM31" s="162"/>
      <c r="SSN31" s="165"/>
      <c r="SSO31" s="162"/>
      <c r="SSP31" s="165"/>
      <c r="SSQ31" s="162"/>
      <c r="SSR31" s="165"/>
      <c r="SSS31" s="162"/>
      <c r="SST31" s="165"/>
      <c r="SSU31" s="162"/>
      <c r="SSV31" s="165"/>
      <c r="SSW31" s="162"/>
      <c r="SSX31" s="165"/>
      <c r="SSY31" s="162"/>
      <c r="SSZ31" s="165"/>
      <c r="STA31" s="162"/>
      <c r="STB31" s="165"/>
      <c r="STC31" s="162"/>
      <c r="STD31" s="165"/>
      <c r="STE31" s="162"/>
      <c r="STF31" s="165"/>
      <c r="STG31" s="162"/>
      <c r="STH31" s="165"/>
      <c r="STI31" s="162"/>
      <c r="STJ31" s="165"/>
      <c r="STK31" s="162"/>
      <c r="STL31" s="165"/>
      <c r="STM31" s="162"/>
      <c r="STN31" s="165"/>
      <c r="STO31" s="162"/>
      <c r="STP31" s="165"/>
      <c r="STQ31" s="162"/>
      <c r="STR31" s="165"/>
      <c r="STS31" s="162"/>
      <c r="STT31" s="165"/>
      <c r="STU31" s="162"/>
      <c r="STV31" s="165"/>
      <c r="STW31" s="162"/>
      <c r="STX31" s="165"/>
      <c r="STY31" s="162"/>
      <c r="STZ31" s="165"/>
      <c r="SUA31" s="162"/>
      <c r="SUB31" s="165"/>
      <c r="SUC31" s="162"/>
      <c r="SUD31" s="165"/>
      <c r="SUE31" s="162"/>
      <c r="SUF31" s="165"/>
      <c r="SUG31" s="162"/>
      <c r="SUH31" s="165"/>
      <c r="SUI31" s="162"/>
      <c r="SUJ31" s="165"/>
      <c r="SUK31" s="162"/>
      <c r="SUL31" s="165"/>
      <c r="SUM31" s="162"/>
      <c r="SUN31" s="165"/>
      <c r="SUO31" s="162"/>
      <c r="SUP31" s="165"/>
      <c r="SUQ31" s="162"/>
      <c r="SUR31" s="165"/>
      <c r="SUS31" s="162"/>
      <c r="SUT31" s="165"/>
      <c r="SUU31" s="162"/>
      <c r="SUV31" s="165"/>
      <c r="SUW31" s="162"/>
      <c r="SUX31" s="165"/>
      <c r="SUY31" s="162"/>
      <c r="SUZ31" s="165"/>
      <c r="SVA31" s="162"/>
      <c r="SVB31" s="165"/>
      <c r="SVC31" s="162"/>
      <c r="SVD31" s="165"/>
      <c r="SVE31" s="162"/>
      <c r="SVF31" s="165"/>
      <c r="SVG31" s="162"/>
      <c r="SVH31" s="165"/>
      <c r="SVI31" s="162"/>
      <c r="SVJ31" s="165"/>
      <c r="SVK31" s="162"/>
      <c r="SVL31" s="165"/>
      <c r="SVM31" s="162"/>
      <c r="SVN31" s="165"/>
      <c r="SVO31" s="162"/>
      <c r="SVP31" s="165"/>
      <c r="SVQ31" s="162"/>
      <c r="SVR31" s="165"/>
      <c r="SVS31" s="162"/>
      <c r="SVT31" s="165"/>
      <c r="SVU31" s="162"/>
      <c r="SVV31" s="165"/>
      <c r="SVW31" s="162"/>
      <c r="SVX31" s="165"/>
      <c r="SVY31" s="162"/>
      <c r="SVZ31" s="165"/>
      <c r="SWA31" s="162"/>
      <c r="SWB31" s="165"/>
      <c r="SWC31" s="162"/>
      <c r="SWD31" s="165"/>
      <c r="SWE31" s="162"/>
      <c r="SWF31" s="165"/>
      <c r="SWG31" s="162"/>
      <c r="SWH31" s="165"/>
      <c r="SWI31" s="162"/>
      <c r="SWJ31" s="165"/>
      <c r="SWK31" s="162"/>
      <c r="SWL31" s="165"/>
      <c r="SWM31" s="162"/>
      <c r="SWN31" s="165"/>
      <c r="SWO31" s="162"/>
      <c r="SWP31" s="165"/>
      <c r="SWQ31" s="162"/>
      <c r="SWR31" s="165"/>
      <c r="SWS31" s="162"/>
      <c r="SWT31" s="165"/>
      <c r="SWU31" s="162"/>
      <c r="SWV31" s="165"/>
      <c r="SWW31" s="162"/>
      <c r="SWX31" s="165"/>
      <c r="SWY31" s="162"/>
      <c r="SWZ31" s="165"/>
      <c r="SXA31" s="162"/>
      <c r="SXB31" s="165"/>
      <c r="SXC31" s="162"/>
      <c r="SXD31" s="165"/>
      <c r="SXE31" s="162"/>
      <c r="SXF31" s="165"/>
      <c r="SXG31" s="162"/>
      <c r="SXH31" s="165"/>
      <c r="SXI31" s="162"/>
      <c r="SXJ31" s="165"/>
      <c r="SXK31" s="162"/>
      <c r="SXL31" s="165"/>
      <c r="SXM31" s="162"/>
      <c r="SXN31" s="165"/>
      <c r="SXO31" s="162"/>
      <c r="SXP31" s="165"/>
      <c r="SXQ31" s="162"/>
      <c r="SXR31" s="165"/>
      <c r="SXS31" s="162"/>
      <c r="SXT31" s="165"/>
      <c r="SXU31" s="162"/>
      <c r="SXV31" s="165"/>
      <c r="SXW31" s="162"/>
      <c r="SXX31" s="165"/>
      <c r="SXY31" s="162"/>
      <c r="SXZ31" s="165"/>
      <c r="SYA31" s="162"/>
      <c r="SYB31" s="165"/>
      <c r="SYC31" s="162"/>
      <c r="SYD31" s="165"/>
      <c r="SYE31" s="162"/>
      <c r="SYF31" s="165"/>
      <c r="SYG31" s="162"/>
      <c r="SYH31" s="165"/>
      <c r="SYI31" s="162"/>
      <c r="SYJ31" s="165"/>
      <c r="SYK31" s="162"/>
      <c r="SYL31" s="165"/>
      <c r="SYM31" s="162"/>
      <c r="SYN31" s="165"/>
      <c r="SYO31" s="162"/>
      <c r="SYP31" s="165"/>
      <c r="SYQ31" s="162"/>
      <c r="SYR31" s="165"/>
      <c r="SYS31" s="162"/>
      <c r="SYT31" s="165"/>
      <c r="SYU31" s="162"/>
      <c r="SYV31" s="165"/>
      <c r="SYW31" s="162"/>
      <c r="SYX31" s="165"/>
      <c r="SYY31" s="162"/>
      <c r="SYZ31" s="165"/>
      <c r="SZA31" s="162"/>
      <c r="SZB31" s="165"/>
      <c r="SZC31" s="162"/>
      <c r="SZD31" s="165"/>
      <c r="SZE31" s="162"/>
      <c r="SZF31" s="165"/>
      <c r="SZG31" s="162"/>
      <c r="SZH31" s="165"/>
      <c r="SZI31" s="162"/>
      <c r="SZJ31" s="165"/>
      <c r="SZK31" s="162"/>
      <c r="SZL31" s="165"/>
      <c r="SZM31" s="162"/>
      <c r="SZN31" s="165"/>
      <c r="SZO31" s="162"/>
      <c r="SZP31" s="165"/>
      <c r="SZQ31" s="162"/>
      <c r="SZR31" s="165"/>
      <c r="SZS31" s="162"/>
      <c r="SZT31" s="165"/>
      <c r="SZU31" s="162"/>
      <c r="SZV31" s="165"/>
      <c r="SZW31" s="162"/>
      <c r="SZX31" s="165"/>
      <c r="SZY31" s="162"/>
      <c r="SZZ31" s="165"/>
      <c r="TAA31" s="162"/>
      <c r="TAB31" s="165"/>
      <c r="TAC31" s="162"/>
      <c r="TAD31" s="165"/>
      <c r="TAE31" s="162"/>
      <c r="TAF31" s="165"/>
      <c r="TAG31" s="162"/>
      <c r="TAH31" s="165"/>
      <c r="TAI31" s="162"/>
      <c r="TAJ31" s="165"/>
      <c r="TAK31" s="162"/>
      <c r="TAL31" s="165"/>
      <c r="TAM31" s="162"/>
      <c r="TAN31" s="165"/>
      <c r="TAO31" s="162"/>
      <c r="TAP31" s="165"/>
      <c r="TAQ31" s="162"/>
      <c r="TAR31" s="165"/>
      <c r="TAS31" s="162"/>
      <c r="TAT31" s="165"/>
      <c r="TAU31" s="162"/>
      <c r="TAV31" s="165"/>
      <c r="TAW31" s="162"/>
      <c r="TAX31" s="165"/>
      <c r="TAY31" s="162"/>
      <c r="TAZ31" s="165"/>
      <c r="TBA31" s="162"/>
      <c r="TBB31" s="165"/>
      <c r="TBC31" s="162"/>
      <c r="TBD31" s="165"/>
      <c r="TBE31" s="162"/>
      <c r="TBF31" s="165"/>
      <c r="TBG31" s="162"/>
      <c r="TBH31" s="165"/>
      <c r="TBI31" s="162"/>
      <c r="TBJ31" s="165"/>
      <c r="TBK31" s="162"/>
      <c r="TBL31" s="165"/>
      <c r="TBM31" s="162"/>
      <c r="TBN31" s="165"/>
      <c r="TBO31" s="162"/>
      <c r="TBP31" s="165"/>
      <c r="TBQ31" s="162"/>
      <c r="TBR31" s="165"/>
      <c r="TBS31" s="162"/>
      <c r="TBT31" s="165"/>
      <c r="TBU31" s="162"/>
      <c r="TBV31" s="165"/>
      <c r="TBW31" s="162"/>
      <c r="TBX31" s="165"/>
      <c r="TBY31" s="162"/>
      <c r="TBZ31" s="165"/>
      <c r="TCA31" s="162"/>
      <c r="TCB31" s="165"/>
      <c r="TCC31" s="162"/>
      <c r="TCD31" s="165"/>
      <c r="TCE31" s="162"/>
      <c r="TCF31" s="165"/>
      <c r="TCG31" s="162"/>
      <c r="TCH31" s="165"/>
      <c r="TCI31" s="162"/>
      <c r="TCJ31" s="165"/>
      <c r="TCK31" s="162"/>
      <c r="TCL31" s="165"/>
      <c r="TCM31" s="162"/>
      <c r="TCN31" s="165"/>
      <c r="TCO31" s="162"/>
      <c r="TCP31" s="165"/>
      <c r="TCQ31" s="162"/>
      <c r="TCR31" s="165"/>
      <c r="TCS31" s="162"/>
      <c r="TCT31" s="165"/>
      <c r="TCU31" s="162"/>
      <c r="TCV31" s="165"/>
      <c r="TCW31" s="162"/>
      <c r="TCX31" s="165"/>
      <c r="TCY31" s="162"/>
      <c r="TCZ31" s="165"/>
      <c r="TDA31" s="162"/>
      <c r="TDB31" s="165"/>
      <c r="TDC31" s="162"/>
      <c r="TDD31" s="165"/>
      <c r="TDE31" s="162"/>
      <c r="TDF31" s="165"/>
      <c r="TDG31" s="162"/>
      <c r="TDH31" s="165"/>
      <c r="TDI31" s="162"/>
      <c r="TDJ31" s="165"/>
      <c r="TDK31" s="162"/>
      <c r="TDL31" s="165"/>
      <c r="TDM31" s="162"/>
      <c r="TDN31" s="165"/>
      <c r="TDO31" s="162"/>
      <c r="TDP31" s="165"/>
      <c r="TDQ31" s="162"/>
      <c r="TDR31" s="165"/>
      <c r="TDS31" s="162"/>
      <c r="TDT31" s="165"/>
      <c r="TDU31" s="162"/>
      <c r="TDV31" s="165"/>
      <c r="TDW31" s="162"/>
      <c r="TDX31" s="165"/>
      <c r="TDY31" s="162"/>
      <c r="TDZ31" s="165"/>
      <c r="TEA31" s="162"/>
      <c r="TEB31" s="165"/>
      <c r="TEC31" s="162"/>
      <c r="TED31" s="165"/>
      <c r="TEE31" s="162"/>
      <c r="TEF31" s="165"/>
      <c r="TEG31" s="162"/>
      <c r="TEH31" s="165"/>
      <c r="TEI31" s="162"/>
      <c r="TEJ31" s="165"/>
      <c r="TEK31" s="162"/>
      <c r="TEL31" s="165"/>
      <c r="TEM31" s="162"/>
      <c r="TEN31" s="165"/>
      <c r="TEO31" s="162"/>
      <c r="TEP31" s="165"/>
      <c r="TEQ31" s="162"/>
      <c r="TER31" s="165"/>
      <c r="TES31" s="162"/>
      <c r="TET31" s="165"/>
      <c r="TEU31" s="162"/>
      <c r="TEV31" s="165"/>
      <c r="TEW31" s="162"/>
      <c r="TEX31" s="165"/>
      <c r="TEY31" s="162"/>
      <c r="TEZ31" s="165"/>
      <c r="TFA31" s="162"/>
      <c r="TFB31" s="165"/>
      <c r="TFC31" s="162"/>
      <c r="TFD31" s="165"/>
      <c r="TFE31" s="162"/>
      <c r="TFF31" s="165"/>
      <c r="TFG31" s="162"/>
      <c r="TFH31" s="165"/>
      <c r="TFI31" s="162"/>
      <c r="TFJ31" s="165"/>
      <c r="TFK31" s="162"/>
      <c r="TFL31" s="165"/>
      <c r="TFM31" s="162"/>
      <c r="TFN31" s="165"/>
      <c r="TFO31" s="162"/>
      <c r="TFP31" s="165"/>
      <c r="TFQ31" s="162"/>
      <c r="TFR31" s="165"/>
      <c r="TFS31" s="162"/>
      <c r="TFT31" s="165"/>
      <c r="TFU31" s="162"/>
      <c r="TFV31" s="165"/>
      <c r="TFW31" s="162"/>
      <c r="TFX31" s="165"/>
      <c r="TFY31" s="162"/>
      <c r="TFZ31" s="165"/>
      <c r="TGA31" s="162"/>
      <c r="TGB31" s="165"/>
      <c r="TGC31" s="162"/>
      <c r="TGD31" s="165"/>
      <c r="TGE31" s="162"/>
      <c r="TGF31" s="165"/>
      <c r="TGG31" s="162"/>
      <c r="TGH31" s="165"/>
      <c r="TGI31" s="162"/>
      <c r="TGJ31" s="165"/>
      <c r="TGK31" s="162"/>
      <c r="TGL31" s="165"/>
      <c r="TGM31" s="162"/>
      <c r="TGN31" s="165"/>
      <c r="TGO31" s="162"/>
      <c r="TGP31" s="165"/>
      <c r="TGQ31" s="162"/>
      <c r="TGR31" s="165"/>
      <c r="TGS31" s="162"/>
      <c r="TGT31" s="165"/>
      <c r="TGU31" s="162"/>
      <c r="TGV31" s="165"/>
      <c r="TGW31" s="162"/>
      <c r="TGX31" s="165"/>
      <c r="TGY31" s="162"/>
      <c r="TGZ31" s="165"/>
      <c r="THA31" s="162"/>
      <c r="THB31" s="165"/>
      <c r="THC31" s="162"/>
      <c r="THD31" s="165"/>
      <c r="THE31" s="162"/>
      <c r="THF31" s="165"/>
      <c r="THG31" s="162"/>
      <c r="THH31" s="165"/>
      <c r="THI31" s="162"/>
      <c r="THJ31" s="165"/>
      <c r="THK31" s="162"/>
      <c r="THL31" s="165"/>
      <c r="THM31" s="162"/>
      <c r="THN31" s="165"/>
      <c r="THO31" s="162"/>
      <c r="THP31" s="165"/>
      <c r="THQ31" s="162"/>
      <c r="THR31" s="165"/>
      <c r="THS31" s="162"/>
      <c r="THT31" s="165"/>
      <c r="THU31" s="162"/>
      <c r="THV31" s="165"/>
      <c r="THW31" s="162"/>
      <c r="THX31" s="165"/>
      <c r="THY31" s="162"/>
      <c r="THZ31" s="165"/>
      <c r="TIA31" s="162"/>
      <c r="TIB31" s="165"/>
      <c r="TIC31" s="162"/>
      <c r="TID31" s="165"/>
      <c r="TIE31" s="162"/>
      <c r="TIF31" s="165"/>
      <c r="TIG31" s="162"/>
      <c r="TIH31" s="165"/>
      <c r="TII31" s="162"/>
      <c r="TIJ31" s="165"/>
      <c r="TIK31" s="162"/>
      <c r="TIL31" s="165"/>
      <c r="TIM31" s="162"/>
      <c r="TIN31" s="165"/>
      <c r="TIO31" s="162"/>
      <c r="TIP31" s="165"/>
      <c r="TIQ31" s="162"/>
      <c r="TIR31" s="165"/>
      <c r="TIS31" s="162"/>
      <c r="TIT31" s="165"/>
      <c r="TIU31" s="162"/>
      <c r="TIV31" s="165"/>
      <c r="TIW31" s="162"/>
      <c r="TIX31" s="165"/>
      <c r="TIY31" s="162"/>
      <c r="TIZ31" s="165"/>
      <c r="TJA31" s="162"/>
      <c r="TJB31" s="165"/>
      <c r="TJC31" s="162"/>
      <c r="TJD31" s="165"/>
      <c r="TJE31" s="162"/>
      <c r="TJF31" s="165"/>
      <c r="TJG31" s="162"/>
      <c r="TJH31" s="165"/>
      <c r="TJI31" s="162"/>
      <c r="TJJ31" s="165"/>
      <c r="TJK31" s="162"/>
      <c r="TJL31" s="165"/>
      <c r="TJM31" s="162"/>
      <c r="TJN31" s="165"/>
      <c r="TJO31" s="162"/>
      <c r="TJP31" s="165"/>
      <c r="TJQ31" s="162"/>
      <c r="TJR31" s="165"/>
      <c r="TJS31" s="162"/>
      <c r="TJT31" s="165"/>
      <c r="TJU31" s="162"/>
      <c r="TJV31" s="165"/>
      <c r="TJW31" s="162"/>
      <c r="TJX31" s="165"/>
      <c r="TJY31" s="162"/>
      <c r="TJZ31" s="165"/>
      <c r="TKA31" s="162"/>
      <c r="TKB31" s="165"/>
      <c r="TKC31" s="162"/>
      <c r="TKD31" s="165"/>
      <c r="TKE31" s="162"/>
      <c r="TKF31" s="165"/>
      <c r="TKG31" s="162"/>
      <c r="TKH31" s="165"/>
      <c r="TKI31" s="162"/>
      <c r="TKJ31" s="165"/>
      <c r="TKK31" s="162"/>
      <c r="TKL31" s="165"/>
      <c r="TKM31" s="162"/>
      <c r="TKN31" s="165"/>
      <c r="TKO31" s="162"/>
      <c r="TKP31" s="165"/>
      <c r="TKQ31" s="162"/>
      <c r="TKR31" s="165"/>
      <c r="TKS31" s="162"/>
      <c r="TKT31" s="165"/>
      <c r="TKU31" s="162"/>
      <c r="TKV31" s="165"/>
      <c r="TKW31" s="162"/>
      <c r="TKX31" s="165"/>
      <c r="TKY31" s="162"/>
      <c r="TKZ31" s="165"/>
      <c r="TLA31" s="162"/>
      <c r="TLB31" s="165"/>
      <c r="TLC31" s="162"/>
      <c r="TLD31" s="165"/>
      <c r="TLE31" s="162"/>
      <c r="TLF31" s="165"/>
      <c r="TLG31" s="162"/>
      <c r="TLH31" s="165"/>
      <c r="TLI31" s="162"/>
      <c r="TLJ31" s="165"/>
      <c r="TLK31" s="162"/>
      <c r="TLL31" s="165"/>
      <c r="TLM31" s="162"/>
      <c r="TLN31" s="165"/>
      <c r="TLO31" s="162"/>
      <c r="TLP31" s="165"/>
      <c r="TLQ31" s="162"/>
      <c r="TLR31" s="165"/>
      <c r="TLS31" s="162"/>
      <c r="TLT31" s="165"/>
      <c r="TLU31" s="162"/>
      <c r="TLV31" s="165"/>
      <c r="TLW31" s="162"/>
      <c r="TLX31" s="165"/>
      <c r="TLY31" s="162"/>
      <c r="TLZ31" s="165"/>
      <c r="TMA31" s="162"/>
      <c r="TMB31" s="165"/>
      <c r="TMC31" s="162"/>
      <c r="TMD31" s="165"/>
      <c r="TME31" s="162"/>
      <c r="TMF31" s="165"/>
      <c r="TMG31" s="162"/>
      <c r="TMH31" s="165"/>
      <c r="TMI31" s="162"/>
      <c r="TMJ31" s="165"/>
      <c r="TMK31" s="162"/>
      <c r="TML31" s="165"/>
      <c r="TMM31" s="162"/>
      <c r="TMN31" s="165"/>
      <c r="TMO31" s="162"/>
      <c r="TMP31" s="165"/>
      <c r="TMQ31" s="162"/>
      <c r="TMR31" s="165"/>
      <c r="TMS31" s="162"/>
      <c r="TMT31" s="165"/>
      <c r="TMU31" s="162"/>
      <c r="TMV31" s="165"/>
      <c r="TMW31" s="162"/>
      <c r="TMX31" s="165"/>
      <c r="TMY31" s="162"/>
      <c r="TMZ31" s="165"/>
      <c r="TNA31" s="162"/>
      <c r="TNB31" s="165"/>
      <c r="TNC31" s="162"/>
      <c r="TND31" s="165"/>
      <c r="TNE31" s="162"/>
      <c r="TNF31" s="165"/>
      <c r="TNG31" s="162"/>
      <c r="TNH31" s="165"/>
      <c r="TNI31" s="162"/>
      <c r="TNJ31" s="165"/>
      <c r="TNK31" s="162"/>
      <c r="TNL31" s="165"/>
      <c r="TNM31" s="162"/>
      <c r="TNN31" s="165"/>
      <c r="TNO31" s="162"/>
      <c r="TNP31" s="165"/>
      <c r="TNQ31" s="162"/>
      <c r="TNR31" s="165"/>
      <c r="TNS31" s="162"/>
      <c r="TNT31" s="165"/>
      <c r="TNU31" s="162"/>
      <c r="TNV31" s="165"/>
      <c r="TNW31" s="162"/>
      <c r="TNX31" s="165"/>
      <c r="TNY31" s="162"/>
      <c r="TNZ31" s="165"/>
      <c r="TOA31" s="162"/>
      <c r="TOB31" s="165"/>
      <c r="TOC31" s="162"/>
      <c r="TOD31" s="165"/>
      <c r="TOE31" s="162"/>
      <c r="TOF31" s="165"/>
      <c r="TOG31" s="162"/>
      <c r="TOH31" s="165"/>
      <c r="TOI31" s="162"/>
      <c r="TOJ31" s="165"/>
      <c r="TOK31" s="162"/>
      <c r="TOL31" s="165"/>
      <c r="TOM31" s="162"/>
      <c r="TON31" s="165"/>
      <c r="TOO31" s="162"/>
      <c r="TOP31" s="165"/>
      <c r="TOQ31" s="162"/>
      <c r="TOR31" s="165"/>
      <c r="TOS31" s="162"/>
      <c r="TOT31" s="165"/>
      <c r="TOU31" s="162"/>
      <c r="TOV31" s="165"/>
      <c r="TOW31" s="162"/>
      <c r="TOX31" s="165"/>
      <c r="TOY31" s="162"/>
      <c r="TOZ31" s="165"/>
      <c r="TPA31" s="162"/>
      <c r="TPB31" s="165"/>
      <c r="TPC31" s="162"/>
      <c r="TPD31" s="165"/>
      <c r="TPE31" s="162"/>
      <c r="TPF31" s="165"/>
      <c r="TPG31" s="162"/>
      <c r="TPH31" s="165"/>
      <c r="TPI31" s="162"/>
      <c r="TPJ31" s="165"/>
      <c r="TPK31" s="162"/>
      <c r="TPL31" s="165"/>
      <c r="TPM31" s="162"/>
      <c r="TPN31" s="165"/>
      <c r="TPO31" s="162"/>
      <c r="TPP31" s="165"/>
      <c r="TPQ31" s="162"/>
      <c r="TPR31" s="165"/>
      <c r="TPS31" s="162"/>
      <c r="TPT31" s="165"/>
      <c r="TPU31" s="162"/>
      <c r="TPV31" s="165"/>
      <c r="TPW31" s="162"/>
      <c r="TPX31" s="165"/>
      <c r="TPY31" s="162"/>
      <c r="TPZ31" s="165"/>
      <c r="TQA31" s="162"/>
      <c r="TQB31" s="165"/>
      <c r="TQC31" s="162"/>
      <c r="TQD31" s="165"/>
      <c r="TQE31" s="162"/>
      <c r="TQF31" s="165"/>
      <c r="TQG31" s="162"/>
      <c r="TQH31" s="165"/>
      <c r="TQI31" s="162"/>
      <c r="TQJ31" s="165"/>
      <c r="TQK31" s="162"/>
      <c r="TQL31" s="165"/>
      <c r="TQM31" s="162"/>
      <c r="TQN31" s="165"/>
      <c r="TQO31" s="162"/>
      <c r="TQP31" s="165"/>
      <c r="TQQ31" s="162"/>
      <c r="TQR31" s="165"/>
      <c r="TQS31" s="162"/>
      <c r="TQT31" s="165"/>
      <c r="TQU31" s="162"/>
      <c r="TQV31" s="165"/>
      <c r="TQW31" s="162"/>
      <c r="TQX31" s="165"/>
      <c r="TQY31" s="162"/>
      <c r="TQZ31" s="165"/>
      <c r="TRA31" s="162"/>
      <c r="TRB31" s="165"/>
      <c r="TRC31" s="162"/>
      <c r="TRD31" s="165"/>
      <c r="TRE31" s="162"/>
      <c r="TRF31" s="165"/>
      <c r="TRG31" s="162"/>
      <c r="TRH31" s="165"/>
      <c r="TRI31" s="162"/>
      <c r="TRJ31" s="165"/>
      <c r="TRK31" s="162"/>
      <c r="TRL31" s="165"/>
      <c r="TRM31" s="162"/>
      <c r="TRN31" s="165"/>
      <c r="TRO31" s="162"/>
      <c r="TRP31" s="165"/>
      <c r="TRQ31" s="162"/>
      <c r="TRR31" s="165"/>
      <c r="TRS31" s="162"/>
      <c r="TRT31" s="165"/>
      <c r="TRU31" s="162"/>
      <c r="TRV31" s="165"/>
      <c r="TRW31" s="162"/>
      <c r="TRX31" s="165"/>
      <c r="TRY31" s="162"/>
      <c r="TRZ31" s="165"/>
      <c r="TSA31" s="162"/>
      <c r="TSB31" s="165"/>
      <c r="TSC31" s="162"/>
      <c r="TSD31" s="165"/>
      <c r="TSE31" s="162"/>
      <c r="TSF31" s="165"/>
      <c r="TSG31" s="162"/>
      <c r="TSH31" s="165"/>
      <c r="TSI31" s="162"/>
      <c r="TSJ31" s="165"/>
      <c r="TSK31" s="162"/>
      <c r="TSL31" s="165"/>
      <c r="TSM31" s="162"/>
      <c r="TSN31" s="165"/>
      <c r="TSO31" s="162"/>
      <c r="TSP31" s="165"/>
      <c r="TSQ31" s="162"/>
      <c r="TSR31" s="165"/>
      <c r="TSS31" s="162"/>
      <c r="TST31" s="165"/>
      <c r="TSU31" s="162"/>
      <c r="TSV31" s="165"/>
      <c r="TSW31" s="162"/>
      <c r="TSX31" s="165"/>
      <c r="TSY31" s="162"/>
      <c r="TSZ31" s="165"/>
      <c r="TTA31" s="162"/>
      <c r="TTB31" s="165"/>
      <c r="TTC31" s="162"/>
      <c r="TTD31" s="165"/>
      <c r="TTE31" s="162"/>
      <c r="TTF31" s="165"/>
      <c r="TTG31" s="162"/>
      <c r="TTH31" s="165"/>
      <c r="TTI31" s="162"/>
      <c r="TTJ31" s="165"/>
      <c r="TTK31" s="162"/>
      <c r="TTL31" s="165"/>
      <c r="TTM31" s="162"/>
      <c r="TTN31" s="165"/>
      <c r="TTO31" s="162"/>
      <c r="TTP31" s="165"/>
      <c r="TTQ31" s="162"/>
      <c r="TTR31" s="165"/>
      <c r="TTS31" s="162"/>
      <c r="TTT31" s="165"/>
      <c r="TTU31" s="162"/>
      <c r="TTV31" s="165"/>
      <c r="TTW31" s="162"/>
      <c r="TTX31" s="165"/>
      <c r="TTY31" s="162"/>
      <c r="TTZ31" s="165"/>
      <c r="TUA31" s="162"/>
      <c r="TUB31" s="165"/>
      <c r="TUC31" s="162"/>
      <c r="TUD31" s="165"/>
      <c r="TUE31" s="162"/>
      <c r="TUF31" s="165"/>
      <c r="TUG31" s="162"/>
      <c r="TUH31" s="165"/>
      <c r="TUI31" s="162"/>
      <c r="TUJ31" s="165"/>
      <c r="TUK31" s="162"/>
      <c r="TUL31" s="165"/>
      <c r="TUM31" s="162"/>
      <c r="TUN31" s="165"/>
      <c r="TUO31" s="162"/>
      <c r="TUP31" s="165"/>
      <c r="TUQ31" s="162"/>
      <c r="TUR31" s="165"/>
      <c r="TUS31" s="162"/>
      <c r="TUT31" s="165"/>
      <c r="TUU31" s="162"/>
      <c r="TUV31" s="165"/>
      <c r="TUW31" s="162"/>
      <c r="TUX31" s="165"/>
      <c r="TUY31" s="162"/>
      <c r="TUZ31" s="165"/>
      <c r="TVA31" s="162"/>
      <c r="TVB31" s="165"/>
      <c r="TVC31" s="162"/>
      <c r="TVD31" s="165"/>
      <c r="TVE31" s="162"/>
      <c r="TVF31" s="165"/>
      <c r="TVG31" s="162"/>
      <c r="TVH31" s="165"/>
      <c r="TVI31" s="162"/>
      <c r="TVJ31" s="165"/>
      <c r="TVK31" s="162"/>
      <c r="TVL31" s="165"/>
      <c r="TVM31" s="162"/>
      <c r="TVN31" s="165"/>
      <c r="TVO31" s="162"/>
      <c r="TVP31" s="165"/>
      <c r="TVQ31" s="162"/>
      <c r="TVR31" s="165"/>
      <c r="TVS31" s="162"/>
      <c r="TVT31" s="165"/>
      <c r="TVU31" s="162"/>
      <c r="TVV31" s="165"/>
      <c r="TVW31" s="162"/>
      <c r="TVX31" s="165"/>
      <c r="TVY31" s="162"/>
      <c r="TVZ31" s="165"/>
      <c r="TWA31" s="162"/>
      <c r="TWB31" s="165"/>
      <c r="TWC31" s="162"/>
      <c r="TWD31" s="165"/>
      <c r="TWE31" s="162"/>
      <c r="TWF31" s="165"/>
      <c r="TWG31" s="162"/>
      <c r="TWH31" s="165"/>
      <c r="TWI31" s="162"/>
      <c r="TWJ31" s="165"/>
      <c r="TWK31" s="162"/>
      <c r="TWL31" s="165"/>
      <c r="TWM31" s="162"/>
      <c r="TWN31" s="165"/>
      <c r="TWO31" s="162"/>
      <c r="TWP31" s="165"/>
      <c r="TWQ31" s="162"/>
      <c r="TWR31" s="165"/>
      <c r="TWS31" s="162"/>
      <c r="TWT31" s="165"/>
      <c r="TWU31" s="162"/>
      <c r="TWV31" s="165"/>
      <c r="TWW31" s="162"/>
      <c r="TWX31" s="165"/>
      <c r="TWY31" s="162"/>
      <c r="TWZ31" s="165"/>
      <c r="TXA31" s="162"/>
      <c r="TXB31" s="165"/>
      <c r="TXC31" s="162"/>
      <c r="TXD31" s="165"/>
      <c r="TXE31" s="162"/>
      <c r="TXF31" s="165"/>
      <c r="TXG31" s="162"/>
      <c r="TXH31" s="165"/>
      <c r="TXI31" s="162"/>
      <c r="TXJ31" s="165"/>
      <c r="TXK31" s="162"/>
      <c r="TXL31" s="165"/>
      <c r="TXM31" s="162"/>
      <c r="TXN31" s="165"/>
      <c r="TXO31" s="162"/>
      <c r="TXP31" s="165"/>
      <c r="TXQ31" s="162"/>
      <c r="TXR31" s="165"/>
      <c r="TXS31" s="162"/>
      <c r="TXT31" s="165"/>
      <c r="TXU31" s="162"/>
      <c r="TXV31" s="165"/>
      <c r="TXW31" s="162"/>
      <c r="TXX31" s="165"/>
      <c r="TXY31" s="162"/>
      <c r="TXZ31" s="165"/>
      <c r="TYA31" s="162"/>
      <c r="TYB31" s="165"/>
      <c r="TYC31" s="162"/>
      <c r="TYD31" s="165"/>
      <c r="TYE31" s="162"/>
      <c r="TYF31" s="165"/>
      <c r="TYG31" s="162"/>
      <c r="TYH31" s="165"/>
      <c r="TYI31" s="162"/>
      <c r="TYJ31" s="165"/>
      <c r="TYK31" s="162"/>
      <c r="TYL31" s="165"/>
      <c r="TYM31" s="162"/>
      <c r="TYN31" s="165"/>
      <c r="TYO31" s="162"/>
      <c r="TYP31" s="165"/>
      <c r="TYQ31" s="162"/>
      <c r="TYR31" s="165"/>
      <c r="TYS31" s="162"/>
      <c r="TYT31" s="165"/>
      <c r="TYU31" s="162"/>
      <c r="TYV31" s="165"/>
      <c r="TYW31" s="162"/>
      <c r="TYX31" s="165"/>
      <c r="TYY31" s="162"/>
      <c r="TYZ31" s="165"/>
      <c r="TZA31" s="162"/>
      <c r="TZB31" s="165"/>
      <c r="TZC31" s="162"/>
      <c r="TZD31" s="165"/>
      <c r="TZE31" s="162"/>
      <c r="TZF31" s="165"/>
      <c r="TZG31" s="162"/>
      <c r="TZH31" s="165"/>
      <c r="TZI31" s="162"/>
      <c r="TZJ31" s="165"/>
      <c r="TZK31" s="162"/>
      <c r="TZL31" s="165"/>
      <c r="TZM31" s="162"/>
      <c r="TZN31" s="165"/>
      <c r="TZO31" s="162"/>
      <c r="TZP31" s="165"/>
      <c r="TZQ31" s="162"/>
      <c r="TZR31" s="165"/>
      <c r="TZS31" s="162"/>
      <c r="TZT31" s="165"/>
      <c r="TZU31" s="162"/>
      <c r="TZV31" s="165"/>
      <c r="TZW31" s="162"/>
      <c r="TZX31" s="165"/>
      <c r="TZY31" s="162"/>
      <c r="TZZ31" s="165"/>
      <c r="UAA31" s="162"/>
      <c r="UAB31" s="165"/>
      <c r="UAC31" s="162"/>
      <c r="UAD31" s="165"/>
      <c r="UAE31" s="162"/>
      <c r="UAF31" s="165"/>
      <c r="UAG31" s="162"/>
      <c r="UAH31" s="165"/>
      <c r="UAI31" s="162"/>
      <c r="UAJ31" s="165"/>
      <c r="UAK31" s="162"/>
      <c r="UAL31" s="165"/>
      <c r="UAM31" s="162"/>
      <c r="UAN31" s="165"/>
      <c r="UAO31" s="162"/>
      <c r="UAP31" s="165"/>
      <c r="UAQ31" s="162"/>
      <c r="UAR31" s="165"/>
      <c r="UAS31" s="162"/>
      <c r="UAT31" s="165"/>
      <c r="UAU31" s="162"/>
      <c r="UAV31" s="165"/>
      <c r="UAW31" s="162"/>
      <c r="UAX31" s="165"/>
      <c r="UAY31" s="162"/>
      <c r="UAZ31" s="165"/>
      <c r="UBA31" s="162"/>
      <c r="UBB31" s="165"/>
      <c r="UBC31" s="162"/>
      <c r="UBD31" s="165"/>
      <c r="UBE31" s="162"/>
      <c r="UBF31" s="165"/>
      <c r="UBG31" s="162"/>
      <c r="UBH31" s="165"/>
      <c r="UBI31" s="162"/>
      <c r="UBJ31" s="165"/>
      <c r="UBK31" s="162"/>
      <c r="UBL31" s="165"/>
      <c r="UBM31" s="162"/>
      <c r="UBN31" s="165"/>
      <c r="UBO31" s="162"/>
      <c r="UBP31" s="165"/>
      <c r="UBQ31" s="162"/>
      <c r="UBR31" s="165"/>
      <c r="UBS31" s="162"/>
      <c r="UBT31" s="165"/>
      <c r="UBU31" s="162"/>
      <c r="UBV31" s="165"/>
      <c r="UBW31" s="162"/>
      <c r="UBX31" s="165"/>
      <c r="UBY31" s="162"/>
      <c r="UBZ31" s="165"/>
      <c r="UCA31" s="162"/>
      <c r="UCB31" s="165"/>
      <c r="UCC31" s="162"/>
      <c r="UCD31" s="165"/>
      <c r="UCE31" s="162"/>
      <c r="UCF31" s="165"/>
      <c r="UCG31" s="162"/>
      <c r="UCH31" s="165"/>
      <c r="UCI31" s="162"/>
      <c r="UCJ31" s="165"/>
      <c r="UCK31" s="162"/>
      <c r="UCL31" s="165"/>
      <c r="UCM31" s="162"/>
      <c r="UCN31" s="165"/>
      <c r="UCO31" s="162"/>
      <c r="UCP31" s="165"/>
      <c r="UCQ31" s="162"/>
      <c r="UCR31" s="165"/>
      <c r="UCS31" s="162"/>
      <c r="UCT31" s="165"/>
      <c r="UCU31" s="162"/>
      <c r="UCV31" s="165"/>
      <c r="UCW31" s="162"/>
      <c r="UCX31" s="165"/>
      <c r="UCY31" s="162"/>
      <c r="UCZ31" s="165"/>
      <c r="UDA31" s="162"/>
      <c r="UDB31" s="165"/>
      <c r="UDC31" s="162"/>
      <c r="UDD31" s="165"/>
      <c r="UDE31" s="162"/>
      <c r="UDF31" s="165"/>
      <c r="UDG31" s="162"/>
      <c r="UDH31" s="165"/>
      <c r="UDI31" s="162"/>
      <c r="UDJ31" s="165"/>
      <c r="UDK31" s="162"/>
      <c r="UDL31" s="165"/>
      <c r="UDM31" s="162"/>
      <c r="UDN31" s="165"/>
      <c r="UDO31" s="162"/>
      <c r="UDP31" s="165"/>
      <c r="UDQ31" s="162"/>
      <c r="UDR31" s="165"/>
      <c r="UDS31" s="162"/>
      <c r="UDT31" s="165"/>
      <c r="UDU31" s="162"/>
      <c r="UDV31" s="165"/>
      <c r="UDW31" s="162"/>
      <c r="UDX31" s="165"/>
      <c r="UDY31" s="162"/>
      <c r="UDZ31" s="165"/>
      <c r="UEA31" s="162"/>
      <c r="UEB31" s="165"/>
      <c r="UEC31" s="162"/>
      <c r="UED31" s="165"/>
      <c r="UEE31" s="162"/>
      <c r="UEF31" s="165"/>
      <c r="UEG31" s="162"/>
      <c r="UEH31" s="165"/>
      <c r="UEI31" s="162"/>
      <c r="UEJ31" s="165"/>
      <c r="UEK31" s="162"/>
      <c r="UEL31" s="165"/>
      <c r="UEM31" s="162"/>
      <c r="UEN31" s="165"/>
      <c r="UEO31" s="162"/>
      <c r="UEP31" s="165"/>
      <c r="UEQ31" s="162"/>
      <c r="UER31" s="165"/>
      <c r="UES31" s="162"/>
      <c r="UET31" s="165"/>
      <c r="UEU31" s="162"/>
      <c r="UEV31" s="165"/>
      <c r="UEW31" s="162"/>
      <c r="UEX31" s="165"/>
      <c r="UEY31" s="162"/>
      <c r="UEZ31" s="165"/>
      <c r="UFA31" s="162"/>
      <c r="UFB31" s="165"/>
      <c r="UFC31" s="162"/>
      <c r="UFD31" s="165"/>
      <c r="UFE31" s="162"/>
      <c r="UFF31" s="165"/>
      <c r="UFG31" s="162"/>
      <c r="UFH31" s="165"/>
      <c r="UFI31" s="162"/>
      <c r="UFJ31" s="165"/>
      <c r="UFK31" s="162"/>
      <c r="UFL31" s="165"/>
      <c r="UFM31" s="162"/>
      <c r="UFN31" s="165"/>
      <c r="UFO31" s="162"/>
      <c r="UFP31" s="165"/>
      <c r="UFQ31" s="162"/>
      <c r="UFR31" s="165"/>
      <c r="UFS31" s="162"/>
      <c r="UFT31" s="165"/>
      <c r="UFU31" s="162"/>
      <c r="UFV31" s="165"/>
      <c r="UFW31" s="162"/>
      <c r="UFX31" s="165"/>
      <c r="UFY31" s="162"/>
      <c r="UFZ31" s="165"/>
      <c r="UGA31" s="162"/>
      <c r="UGB31" s="165"/>
      <c r="UGC31" s="162"/>
      <c r="UGD31" s="165"/>
      <c r="UGE31" s="162"/>
      <c r="UGF31" s="165"/>
      <c r="UGG31" s="162"/>
      <c r="UGH31" s="165"/>
      <c r="UGI31" s="162"/>
      <c r="UGJ31" s="165"/>
      <c r="UGK31" s="162"/>
      <c r="UGL31" s="165"/>
      <c r="UGM31" s="162"/>
      <c r="UGN31" s="165"/>
      <c r="UGO31" s="162"/>
      <c r="UGP31" s="165"/>
      <c r="UGQ31" s="162"/>
      <c r="UGR31" s="165"/>
      <c r="UGS31" s="162"/>
      <c r="UGT31" s="165"/>
      <c r="UGU31" s="162"/>
      <c r="UGV31" s="165"/>
      <c r="UGW31" s="162"/>
      <c r="UGX31" s="165"/>
      <c r="UGY31" s="162"/>
      <c r="UGZ31" s="165"/>
      <c r="UHA31" s="162"/>
      <c r="UHB31" s="165"/>
      <c r="UHC31" s="162"/>
      <c r="UHD31" s="165"/>
      <c r="UHE31" s="162"/>
      <c r="UHF31" s="165"/>
      <c r="UHG31" s="162"/>
      <c r="UHH31" s="165"/>
      <c r="UHI31" s="162"/>
      <c r="UHJ31" s="165"/>
      <c r="UHK31" s="162"/>
      <c r="UHL31" s="165"/>
      <c r="UHM31" s="162"/>
      <c r="UHN31" s="165"/>
      <c r="UHO31" s="162"/>
      <c r="UHP31" s="165"/>
      <c r="UHQ31" s="162"/>
      <c r="UHR31" s="165"/>
      <c r="UHS31" s="162"/>
      <c r="UHT31" s="165"/>
      <c r="UHU31" s="162"/>
      <c r="UHV31" s="165"/>
      <c r="UHW31" s="162"/>
      <c r="UHX31" s="165"/>
      <c r="UHY31" s="162"/>
      <c r="UHZ31" s="165"/>
      <c r="UIA31" s="162"/>
      <c r="UIB31" s="165"/>
      <c r="UIC31" s="162"/>
      <c r="UID31" s="165"/>
      <c r="UIE31" s="162"/>
      <c r="UIF31" s="165"/>
      <c r="UIG31" s="162"/>
      <c r="UIH31" s="165"/>
      <c r="UII31" s="162"/>
      <c r="UIJ31" s="165"/>
      <c r="UIK31" s="162"/>
      <c r="UIL31" s="165"/>
      <c r="UIM31" s="162"/>
      <c r="UIN31" s="165"/>
      <c r="UIO31" s="162"/>
      <c r="UIP31" s="165"/>
      <c r="UIQ31" s="162"/>
      <c r="UIR31" s="165"/>
      <c r="UIS31" s="162"/>
      <c r="UIT31" s="165"/>
      <c r="UIU31" s="162"/>
      <c r="UIV31" s="165"/>
      <c r="UIW31" s="162"/>
      <c r="UIX31" s="165"/>
      <c r="UIY31" s="162"/>
      <c r="UIZ31" s="165"/>
      <c r="UJA31" s="162"/>
      <c r="UJB31" s="165"/>
      <c r="UJC31" s="162"/>
      <c r="UJD31" s="165"/>
      <c r="UJE31" s="162"/>
      <c r="UJF31" s="165"/>
      <c r="UJG31" s="162"/>
      <c r="UJH31" s="165"/>
      <c r="UJI31" s="162"/>
      <c r="UJJ31" s="165"/>
      <c r="UJK31" s="162"/>
      <c r="UJL31" s="165"/>
      <c r="UJM31" s="162"/>
      <c r="UJN31" s="165"/>
      <c r="UJO31" s="162"/>
      <c r="UJP31" s="165"/>
      <c r="UJQ31" s="162"/>
      <c r="UJR31" s="165"/>
      <c r="UJS31" s="162"/>
      <c r="UJT31" s="165"/>
      <c r="UJU31" s="162"/>
      <c r="UJV31" s="165"/>
      <c r="UJW31" s="162"/>
      <c r="UJX31" s="165"/>
      <c r="UJY31" s="162"/>
      <c r="UJZ31" s="165"/>
      <c r="UKA31" s="162"/>
      <c r="UKB31" s="165"/>
      <c r="UKC31" s="162"/>
      <c r="UKD31" s="165"/>
      <c r="UKE31" s="162"/>
      <c r="UKF31" s="165"/>
      <c r="UKG31" s="162"/>
      <c r="UKH31" s="165"/>
      <c r="UKI31" s="162"/>
      <c r="UKJ31" s="165"/>
      <c r="UKK31" s="162"/>
      <c r="UKL31" s="165"/>
      <c r="UKM31" s="162"/>
      <c r="UKN31" s="165"/>
      <c r="UKO31" s="162"/>
      <c r="UKP31" s="165"/>
      <c r="UKQ31" s="162"/>
      <c r="UKR31" s="165"/>
      <c r="UKS31" s="162"/>
      <c r="UKT31" s="165"/>
      <c r="UKU31" s="162"/>
      <c r="UKV31" s="165"/>
      <c r="UKW31" s="162"/>
      <c r="UKX31" s="165"/>
      <c r="UKY31" s="162"/>
      <c r="UKZ31" s="165"/>
      <c r="ULA31" s="162"/>
      <c r="ULB31" s="165"/>
      <c r="ULC31" s="162"/>
      <c r="ULD31" s="165"/>
      <c r="ULE31" s="162"/>
      <c r="ULF31" s="165"/>
      <c r="ULG31" s="162"/>
      <c r="ULH31" s="165"/>
      <c r="ULI31" s="162"/>
      <c r="ULJ31" s="165"/>
      <c r="ULK31" s="162"/>
      <c r="ULL31" s="165"/>
      <c r="ULM31" s="162"/>
      <c r="ULN31" s="165"/>
      <c r="ULO31" s="162"/>
      <c r="ULP31" s="165"/>
      <c r="ULQ31" s="162"/>
      <c r="ULR31" s="165"/>
      <c r="ULS31" s="162"/>
      <c r="ULT31" s="165"/>
      <c r="ULU31" s="162"/>
      <c r="ULV31" s="165"/>
      <c r="ULW31" s="162"/>
      <c r="ULX31" s="165"/>
      <c r="ULY31" s="162"/>
      <c r="ULZ31" s="165"/>
      <c r="UMA31" s="162"/>
      <c r="UMB31" s="165"/>
      <c r="UMC31" s="162"/>
      <c r="UMD31" s="165"/>
      <c r="UME31" s="162"/>
      <c r="UMF31" s="165"/>
      <c r="UMG31" s="162"/>
      <c r="UMH31" s="165"/>
      <c r="UMI31" s="162"/>
      <c r="UMJ31" s="165"/>
      <c r="UMK31" s="162"/>
      <c r="UML31" s="165"/>
      <c r="UMM31" s="162"/>
      <c r="UMN31" s="165"/>
      <c r="UMO31" s="162"/>
      <c r="UMP31" s="165"/>
      <c r="UMQ31" s="162"/>
      <c r="UMR31" s="165"/>
      <c r="UMS31" s="162"/>
      <c r="UMT31" s="165"/>
      <c r="UMU31" s="162"/>
      <c r="UMV31" s="165"/>
      <c r="UMW31" s="162"/>
      <c r="UMX31" s="165"/>
      <c r="UMY31" s="162"/>
      <c r="UMZ31" s="165"/>
      <c r="UNA31" s="162"/>
      <c r="UNB31" s="165"/>
      <c r="UNC31" s="162"/>
      <c r="UND31" s="165"/>
      <c r="UNE31" s="162"/>
      <c r="UNF31" s="165"/>
      <c r="UNG31" s="162"/>
      <c r="UNH31" s="165"/>
      <c r="UNI31" s="162"/>
      <c r="UNJ31" s="165"/>
      <c r="UNK31" s="162"/>
      <c r="UNL31" s="165"/>
      <c r="UNM31" s="162"/>
      <c r="UNN31" s="165"/>
      <c r="UNO31" s="162"/>
      <c r="UNP31" s="165"/>
      <c r="UNQ31" s="162"/>
      <c r="UNR31" s="165"/>
      <c r="UNS31" s="162"/>
      <c r="UNT31" s="165"/>
      <c r="UNU31" s="162"/>
      <c r="UNV31" s="165"/>
      <c r="UNW31" s="162"/>
      <c r="UNX31" s="165"/>
      <c r="UNY31" s="162"/>
      <c r="UNZ31" s="165"/>
      <c r="UOA31" s="162"/>
      <c r="UOB31" s="165"/>
      <c r="UOC31" s="162"/>
      <c r="UOD31" s="165"/>
      <c r="UOE31" s="162"/>
      <c r="UOF31" s="165"/>
      <c r="UOG31" s="162"/>
      <c r="UOH31" s="165"/>
      <c r="UOI31" s="162"/>
      <c r="UOJ31" s="165"/>
      <c r="UOK31" s="162"/>
      <c r="UOL31" s="165"/>
      <c r="UOM31" s="162"/>
      <c r="UON31" s="165"/>
      <c r="UOO31" s="162"/>
      <c r="UOP31" s="165"/>
      <c r="UOQ31" s="162"/>
      <c r="UOR31" s="165"/>
      <c r="UOS31" s="162"/>
      <c r="UOT31" s="165"/>
      <c r="UOU31" s="162"/>
      <c r="UOV31" s="165"/>
      <c r="UOW31" s="162"/>
      <c r="UOX31" s="165"/>
      <c r="UOY31" s="162"/>
      <c r="UOZ31" s="165"/>
      <c r="UPA31" s="162"/>
      <c r="UPB31" s="165"/>
      <c r="UPC31" s="162"/>
      <c r="UPD31" s="165"/>
      <c r="UPE31" s="162"/>
      <c r="UPF31" s="165"/>
      <c r="UPG31" s="162"/>
      <c r="UPH31" s="165"/>
      <c r="UPI31" s="162"/>
      <c r="UPJ31" s="165"/>
      <c r="UPK31" s="162"/>
      <c r="UPL31" s="165"/>
      <c r="UPM31" s="162"/>
      <c r="UPN31" s="165"/>
      <c r="UPO31" s="162"/>
      <c r="UPP31" s="165"/>
      <c r="UPQ31" s="162"/>
      <c r="UPR31" s="165"/>
      <c r="UPS31" s="162"/>
      <c r="UPT31" s="165"/>
      <c r="UPU31" s="162"/>
      <c r="UPV31" s="165"/>
      <c r="UPW31" s="162"/>
      <c r="UPX31" s="165"/>
      <c r="UPY31" s="162"/>
      <c r="UPZ31" s="165"/>
      <c r="UQA31" s="162"/>
      <c r="UQB31" s="165"/>
      <c r="UQC31" s="162"/>
      <c r="UQD31" s="165"/>
      <c r="UQE31" s="162"/>
      <c r="UQF31" s="165"/>
      <c r="UQG31" s="162"/>
      <c r="UQH31" s="165"/>
      <c r="UQI31" s="162"/>
      <c r="UQJ31" s="165"/>
      <c r="UQK31" s="162"/>
      <c r="UQL31" s="165"/>
      <c r="UQM31" s="162"/>
      <c r="UQN31" s="165"/>
      <c r="UQO31" s="162"/>
      <c r="UQP31" s="165"/>
      <c r="UQQ31" s="162"/>
      <c r="UQR31" s="165"/>
      <c r="UQS31" s="162"/>
      <c r="UQT31" s="165"/>
      <c r="UQU31" s="162"/>
      <c r="UQV31" s="165"/>
      <c r="UQW31" s="162"/>
      <c r="UQX31" s="165"/>
      <c r="UQY31" s="162"/>
      <c r="UQZ31" s="165"/>
      <c r="URA31" s="162"/>
      <c r="URB31" s="165"/>
      <c r="URC31" s="162"/>
      <c r="URD31" s="165"/>
      <c r="URE31" s="162"/>
      <c r="URF31" s="165"/>
      <c r="URG31" s="162"/>
      <c r="URH31" s="165"/>
      <c r="URI31" s="162"/>
      <c r="URJ31" s="165"/>
      <c r="URK31" s="162"/>
      <c r="URL31" s="165"/>
      <c r="URM31" s="162"/>
      <c r="URN31" s="165"/>
      <c r="URO31" s="162"/>
      <c r="URP31" s="165"/>
      <c r="URQ31" s="162"/>
      <c r="URR31" s="165"/>
      <c r="URS31" s="162"/>
      <c r="URT31" s="165"/>
      <c r="URU31" s="162"/>
      <c r="URV31" s="165"/>
      <c r="URW31" s="162"/>
      <c r="URX31" s="165"/>
      <c r="URY31" s="162"/>
      <c r="URZ31" s="165"/>
      <c r="USA31" s="162"/>
      <c r="USB31" s="165"/>
      <c r="USC31" s="162"/>
      <c r="USD31" s="165"/>
      <c r="USE31" s="162"/>
      <c r="USF31" s="165"/>
      <c r="USG31" s="162"/>
      <c r="USH31" s="165"/>
      <c r="USI31" s="162"/>
      <c r="USJ31" s="165"/>
      <c r="USK31" s="162"/>
      <c r="USL31" s="165"/>
      <c r="USM31" s="162"/>
      <c r="USN31" s="165"/>
      <c r="USO31" s="162"/>
      <c r="USP31" s="165"/>
      <c r="USQ31" s="162"/>
      <c r="USR31" s="165"/>
      <c r="USS31" s="162"/>
      <c r="UST31" s="165"/>
      <c r="USU31" s="162"/>
      <c r="USV31" s="165"/>
      <c r="USW31" s="162"/>
      <c r="USX31" s="165"/>
      <c r="USY31" s="162"/>
      <c r="USZ31" s="165"/>
      <c r="UTA31" s="162"/>
      <c r="UTB31" s="165"/>
      <c r="UTC31" s="162"/>
      <c r="UTD31" s="165"/>
      <c r="UTE31" s="162"/>
      <c r="UTF31" s="165"/>
      <c r="UTG31" s="162"/>
      <c r="UTH31" s="165"/>
      <c r="UTI31" s="162"/>
      <c r="UTJ31" s="165"/>
      <c r="UTK31" s="162"/>
      <c r="UTL31" s="165"/>
      <c r="UTM31" s="162"/>
      <c r="UTN31" s="165"/>
      <c r="UTO31" s="162"/>
      <c r="UTP31" s="165"/>
      <c r="UTQ31" s="162"/>
      <c r="UTR31" s="165"/>
      <c r="UTS31" s="162"/>
      <c r="UTT31" s="165"/>
      <c r="UTU31" s="162"/>
      <c r="UTV31" s="165"/>
      <c r="UTW31" s="162"/>
      <c r="UTX31" s="165"/>
      <c r="UTY31" s="162"/>
      <c r="UTZ31" s="165"/>
      <c r="UUA31" s="162"/>
      <c r="UUB31" s="165"/>
      <c r="UUC31" s="162"/>
      <c r="UUD31" s="165"/>
      <c r="UUE31" s="162"/>
      <c r="UUF31" s="165"/>
      <c r="UUG31" s="162"/>
      <c r="UUH31" s="165"/>
      <c r="UUI31" s="162"/>
      <c r="UUJ31" s="165"/>
      <c r="UUK31" s="162"/>
      <c r="UUL31" s="165"/>
      <c r="UUM31" s="162"/>
      <c r="UUN31" s="165"/>
      <c r="UUO31" s="162"/>
      <c r="UUP31" s="165"/>
      <c r="UUQ31" s="162"/>
      <c r="UUR31" s="165"/>
      <c r="UUS31" s="162"/>
      <c r="UUT31" s="165"/>
      <c r="UUU31" s="162"/>
      <c r="UUV31" s="165"/>
      <c r="UUW31" s="162"/>
      <c r="UUX31" s="165"/>
      <c r="UUY31" s="162"/>
      <c r="UUZ31" s="165"/>
      <c r="UVA31" s="162"/>
      <c r="UVB31" s="165"/>
      <c r="UVC31" s="162"/>
      <c r="UVD31" s="165"/>
      <c r="UVE31" s="162"/>
      <c r="UVF31" s="165"/>
      <c r="UVG31" s="162"/>
      <c r="UVH31" s="165"/>
      <c r="UVI31" s="162"/>
      <c r="UVJ31" s="165"/>
      <c r="UVK31" s="162"/>
      <c r="UVL31" s="165"/>
      <c r="UVM31" s="162"/>
      <c r="UVN31" s="165"/>
      <c r="UVO31" s="162"/>
      <c r="UVP31" s="165"/>
      <c r="UVQ31" s="162"/>
      <c r="UVR31" s="165"/>
      <c r="UVS31" s="162"/>
      <c r="UVT31" s="165"/>
      <c r="UVU31" s="162"/>
      <c r="UVV31" s="165"/>
      <c r="UVW31" s="162"/>
      <c r="UVX31" s="165"/>
      <c r="UVY31" s="162"/>
      <c r="UVZ31" s="165"/>
      <c r="UWA31" s="162"/>
      <c r="UWB31" s="165"/>
      <c r="UWC31" s="162"/>
      <c r="UWD31" s="165"/>
      <c r="UWE31" s="162"/>
      <c r="UWF31" s="165"/>
      <c r="UWG31" s="162"/>
      <c r="UWH31" s="165"/>
      <c r="UWI31" s="162"/>
      <c r="UWJ31" s="165"/>
      <c r="UWK31" s="162"/>
      <c r="UWL31" s="165"/>
      <c r="UWM31" s="162"/>
      <c r="UWN31" s="165"/>
      <c r="UWO31" s="162"/>
      <c r="UWP31" s="165"/>
      <c r="UWQ31" s="162"/>
      <c r="UWR31" s="165"/>
      <c r="UWS31" s="162"/>
      <c r="UWT31" s="165"/>
      <c r="UWU31" s="162"/>
      <c r="UWV31" s="165"/>
      <c r="UWW31" s="162"/>
      <c r="UWX31" s="165"/>
      <c r="UWY31" s="162"/>
      <c r="UWZ31" s="165"/>
      <c r="UXA31" s="162"/>
      <c r="UXB31" s="165"/>
      <c r="UXC31" s="162"/>
      <c r="UXD31" s="165"/>
      <c r="UXE31" s="162"/>
      <c r="UXF31" s="165"/>
      <c r="UXG31" s="162"/>
      <c r="UXH31" s="165"/>
      <c r="UXI31" s="162"/>
      <c r="UXJ31" s="165"/>
      <c r="UXK31" s="162"/>
      <c r="UXL31" s="165"/>
      <c r="UXM31" s="162"/>
      <c r="UXN31" s="165"/>
      <c r="UXO31" s="162"/>
      <c r="UXP31" s="165"/>
      <c r="UXQ31" s="162"/>
      <c r="UXR31" s="165"/>
      <c r="UXS31" s="162"/>
      <c r="UXT31" s="165"/>
      <c r="UXU31" s="162"/>
      <c r="UXV31" s="165"/>
      <c r="UXW31" s="162"/>
      <c r="UXX31" s="165"/>
      <c r="UXY31" s="162"/>
      <c r="UXZ31" s="165"/>
      <c r="UYA31" s="162"/>
      <c r="UYB31" s="165"/>
      <c r="UYC31" s="162"/>
      <c r="UYD31" s="165"/>
      <c r="UYE31" s="162"/>
      <c r="UYF31" s="165"/>
      <c r="UYG31" s="162"/>
      <c r="UYH31" s="165"/>
      <c r="UYI31" s="162"/>
      <c r="UYJ31" s="165"/>
      <c r="UYK31" s="162"/>
      <c r="UYL31" s="165"/>
      <c r="UYM31" s="162"/>
      <c r="UYN31" s="165"/>
      <c r="UYO31" s="162"/>
      <c r="UYP31" s="165"/>
      <c r="UYQ31" s="162"/>
      <c r="UYR31" s="165"/>
      <c r="UYS31" s="162"/>
      <c r="UYT31" s="165"/>
      <c r="UYU31" s="162"/>
      <c r="UYV31" s="165"/>
      <c r="UYW31" s="162"/>
      <c r="UYX31" s="165"/>
      <c r="UYY31" s="162"/>
      <c r="UYZ31" s="165"/>
      <c r="UZA31" s="162"/>
      <c r="UZB31" s="165"/>
      <c r="UZC31" s="162"/>
      <c r="UZD31" s="165"/>
      <c r="UZE31" s="162"/>
      <c r="UZF31" s="165"/>
      <c r="UZG31" s="162"/>
      <c r="UZH31" s="165"/>
      <c r="UZI31" s="162"/>
      <c r="UZJ31" s="165"/>
      <c r="UZK31" s="162"/>
      <c r="UZL31" s="165"/>
      <c r="UZM31" s="162"/>
      <c r="UZN31" s="165"/>
      <c r="UZO31" s="162"/>
      <c r="UZP31" s="165"/>
      <c r="UZQ31" s="162"/>
      <c r="UZR31" s="165"/>
      <c r="UZS31" s="162"/>
      <c r="UZT31" s="165"/>
      <c r="UZU31" s="162"/>
      <c r="UZV31" s="165"/>
      <c r="UZW31" s="162"/>
      <c r="UZX31" s="165"/>
      <c r="UZY31" s="162"/>
      <c r="UZZ31" s="165"/>
      <c r="VAA31" s="162"/>
      <c r="VAB31" s="165"/>
      <c r="VAC31" s="162"/>
      <c r="VAD31" s="165"/>
      <c r="VAE31" s="162"/>
      <c r="VAF31" s="165"/>
      <c r="VAG31" s="162"/>
      <c r="VAH31" s="165"/>
      <c r="VAI31" s="162"/>
      <c r="VAJ31" s="165"/>
      <c r="VAK31" s="162"/>
      <c r="VAL31" s="165"/>
      <c r="VAM31" s="162"/>
      <c r="VAN31" s="165"/>
      <c r="VAO31" s="162"/>
      <c r="VAP31" s="165"/>
      <c r="VAQ31" s="162"/>
      <c r="VAR31" s="165"/>
      <c r="VAS31" s="162"/>
      <c r="VAT31" s="165"/>
      <c r="VAU31" s="162"/>
      <c r="VAV31" s="165"/>
      <c r="VAW31" s="162"/>
      <c r="VAX31" s="165"/>
      <c r="VAY31" s="162"/>
      <c r="VAZ31" s="165"/>
      <c r="VBA31" s="162"/>
      <c r="VBB31" s="165"/>
      <c r="VBC31" s="162"/>
      <c r="VBD31" s="165"/>
      <c r="VBE31" s="162"/>
      <c r="VBF31" s="165"/>
      <c r="VBG31" s="162"/>
      <c r="VBH31" s="165"/>
      <c r="VBI31" s="162"/>
      <c r="VBJ31" s="165"/>
      <c r="VBK31" s="162"/>
      <c r="VBL31" s="165"/>
      <c r="VBM31" s="162"/>
      <c r="VBN31" s="165"/>
      <c r="VBO31" s="162"/>
      <c r="VBP31" s="165"/>
      <c r="VBQ31" s="162"/>
      <c r="VBR31" s="165"/>
      <c r="VBS31" s="162"/>
      <c r="VBT31" s="165"/>
      <c r="VBU31" s="162"/>
      <c r="VBV31" s="165"/>
      <c r="VBW31" s="162"/>
      <c r="VBX31" s="165"/>
      <c r="VBY31" s="162"/>
      <c r="VBZ31" s="165"/>
      <c r="VCA31" s="162"/>
      <c r="VCB31" s="165"/>
      <c r="VCC31" s="162"/>
      <c r="VCD31" s="165"/>
      <c r="VCE31" s="162"/>
      <c r="VCF31" s="165"/>
      <c r="VCG31" s="162"/>
      <c r="VCH31" s="165"/>
      <c r="VCI31" s="162"/>
      <c r="VCJ31" s="165"/>
      <c r="VCK31" s="162"/>
      <c r="VCL31" s="165"/>
      <c r="VCM31" s="162"/>
      <c r="VCN31" s="165"/>
      <c r="VCO31" s="162"/>
      <c r="VCP31" s="165"/>
      <c r="VCQ31" s="162"/>
      <c r="VCR31" s="165"/>
      <c r="VCS31" s="162"/>
      <c r="VCT31" s="165"/>
      <c r="VCU31" s="162"/>
      <c r="VCV31" s="165"/>
      <c r="VCW31" s="162"/>
      <c r="VCX31" s="165"/>
      <c r="VCY31" s="162"/>
      <c r="VCZ31" s="165"/>
      <c r="VDA31" s="162"/>
      <c r="VDB31" s="165"/>
      <c r="VDC31" s="162"/>
      <c r="VDD31" s="165"/>
      <c r="VDE31" s="162"/>
      <c r="VDF31" s="165"/>
      <c r="VDG31" s="162"/>
      <c r="VDH31" s="165"/>
      <c r="VDI31" s="162"/>
      <c r="VDJ31" s="165"/>
      <c r="VDK31" s="162"/>
      <c r="VDL31" s="165"/>
      <c r="VDM31" s="162"/>
      <c r="VDN31" s="165"/>
      <c r="VDO31" s="162"/>
      <c r="VDP31" s="165"/>
      <c r="VDQ31" s="162"/>
      <c r="VDR31" s="165"/>
      <c r="VDS31" s="162"/>
      <c r="VDT31" s="165"/>
      <c r="VDU31" s="162"/>
      <c r="VDV31" s="165"/>
      <c r="VDW31" s="162"/>
      <c r="VDX31" s="165"/>
      <c r="VDY31" s="162"/>
      <c r="VDZ31" s="165"/>
      <c r="VEA31" s="162"/>
      <c r="VEB31" s="165"/>
      <c r="VEC31" s="162"/>
      <c r="VED31" s="165"/>
      <c r="VEE31" s="162"/>
      <c r="VEF31" s="165"/>
      <c r="VEG31" s="162"/>
      <c r="VEH31" s="165"/>
      <c r="VEI31" s="162"/>
      <c r="VEJ31" s="165"/>
      <c r="VEK31" s="162"/>
      <c r="VEL31" s="165"/>
      <c r="VEM31" s="162"/>
      <c r="VEN31" s="165"/>
      <c r="VEO31" s="162"/>
      <c r="VEP31" s="165"/>
      <c r="VEQ31" s="162"/>
      <c r="VER31" s="165"/>
      <c r="VES31" s="162"/>
      <c r="VET31" s="165"/>
      <c r="VEU31" s="162"/>
      <c r="VEV31" s="165"/>
      <c r="VEW31" s="162"/>
      <c r="VEX31" s="165"/>
      <c r="VEY31" s="162"/>
      <c r="VEZ31" s="165"/>
      <c r="VFA31" s="162"/>
      <c r="VFB31" s="165"/>
      <c r="VFC31" s="162"/>
      <c r="VFD31" s="165"/>
      <c r="VFE31" s="162"/>
      <c r="VFF31" s="165"/>
      <c r="VFG31" s="162"/>
      <c r="VFH31" s="165"/>
      <c r="VFI31" s="162"/>
      <c r="VFJ31" s="165"/>
      <c r="VFK31" s="162"/>
      <c r="VFL31" s="165"/>
      <c r="VFM31" s="162"/>
      <c r="VFN31" s="165"/>
      <c r="VFO31" s="162"/>
      <c r="VFP31" s="165"/>
      <c r="VFQ31" s="162"/>
      <c r="VFR31" s="165"/>
      <c r="VFS31" s="162"/>
      <c r="VFT31" s="165"/>
      <c r="VFU31" s="162"/>
      <c r="VFV31" s="165"/>
      <c r="VFW31" s="162"/>
      <c r="VFX31" s="165"/>
      <c r="VFY31" s="162"/>
      <c r="VFZ31" s="165"/>
      <c r="VGA31" s="162"/>
      <c r="VGB31" s="165"/>
      <c r="VGC31" s="162"/>
      <c r="VGD31" s="165"/>
      <c r="VGE31" s="162"/>
      <c r="VGF31" s="165"/>
      <c r="VGG31" s="162"/>
      <c r="VGH31" s="165"/>
      <c r="VGI31" s="162"/>
      <c r="VGJ31" s="165"/>
      <c r="VGK31" s="162"/>
      <c r="VGL31" s="165"/>
      <c r="VGM31" s="162"/>
      <c r="VGN31" s="165"/>
      <c r="VGO31" s="162"/>
      <c r="VGP31" s="165"/>
      <c r="VGQ31" s="162"/>
      <c r="VGR31" s="165"/>
      <c r="VGS31" s="162"/>
      <c r="VGT31" s="165"/>
      <c r="VGU31" s="162"/>
      <c r="VGV31" s="165"/>
      <c r="VGW31" s="162"/>
      <c r="VGX31" s="165"/>
      <c r="VGY31" s="162"/>
      <c r="VGZ31" s="165"/>
      <c r="VHA31" s="162"/>
      <c r="VHB31" s="165"/>
      <c r="VHC31" s="162"/>
      <c r="VHD31" s="165"/>
      <c r="VHE31" s="162"/>
      <c r="VHF31" s="165"/>
      <c r="VHG31" s="162"/>
      <c r="VHH31" s="165"/>
      <c r="VHI31" s="162"/>
      <c r="VHJ31" s="165"/>
      <c r="VHK31" s="162"/>
      <c r="VHL31" s="165"/>
      <c r="VHM31" s="162"/>
      <c r="VHN31" s="165"/>
      <c r="VHO31" s="162"/>
      <c r="VHP31" s="165"/>
      <c r="VHQ31" s="162"/>
      <c r="VHR31" s="165"/>
      <c r="VHS31" s="162"/>
      <c r="VHT31" s="165"/>
      <c r="VHU31" s="162"/>
      <c r="VHV31" s="165"/>
      <c r="VHW31" s="162"/>
      <c r="VHX31" s="165"/>
      <c r="VHY31" s="162"/>
      <c r="VHZ31" s="165"/>
      <c r="VIA31" s="162"/>
      <c r="VIB31" s="165"/>
      <c r="VIC31" s="162"/>
      <c r="VID31" s="165"/>
      <c r="VIE31" s="162"/>
      <c r="VIF31" s="165"/>
      <c r="VIG31" s="162"/>
      <c r="VIH31" s="165"/>
      <c r="VII31" s="162"/>
      <c r="VIJ31" s="165"/>
      <c r="VIK31" s="162"/>
      <c r="VIL31" s="165"/>
      <c r="VIM31" s="162"/>
      <c r="VIN31" s="165"/>
      <c r="VIO31" s="162"/>
      <c r="VIP31" s="165"/>
      <c r="VIQ31" s="162"/>
      <c r="VIR31" s="165"/>
      <c r="VIS31" s="162"/>
      <c r="VIT31" s="165"/>
      <c r="VIU31" s="162"/>
      <c r="VIV31" s="165"/>
      <c r="VIW31" s="162"/>
      <c r="VIX31" s="165"/>
      <c r="VIY31" s="162"/>
      <c r="VIZ31" s="165"/>
      <c r="VJA31" s="162"/>
      <c r="VJB31" s="165"/>
      <c r="VJC31" s="162"/>
      <c r="VJD31" s="165"/>
      <c r="VJE31" s="162"/>
      <c r="VJF31" s="165"/>
      <c r="VJG31" s="162"/>
      <c r="VJH31" s="165"/>
      <c r="VJI31" s="162"/>
      <c r="VJJ31" s="165"/>
      <c r="VJK31" s="162"/>
      <c r="VJL31" s="165"/>
      <c r="VJM31" s="162"/>
      <c r="VJN31" s="165"/>
      <c r="VJO31" s="162"/>
      <c r="VJP31" s="165"/>
      <c r="VJQ31" s="162"/>
      <c r="VJR31" s="165"/>
      <c r="VJS31" s="162"/>
      <c r="VJT31" s="165"/>
      <c r="VJU31" s="162"/>
      <c r="VJV31" s="165"/>
      <c r="VJW31" s="162"/>
      <c r="VJX31" s="165"/>
      <c r="VJY31" s="162"/>
      <c r="VJZ31" s="165"/>
      <c r="VKA31" s="162"/>
      <c r="VKB31" s="165"/>
      <c r="VKC31" s="162"/>
      <c r="VKD31" s="165"/>
      <c r="VKE31" s="162"/>
      <c r="VKF31" s="165"/>
      <c r="VKG31" s="162"/>
      <c r="VKH31" s="165"/>
      <c r="VKI31" s="162"/>
      <c r="VKJ31" s="165"/>
      <c r="VKK31" s="162"/>
      <c r="VKL31" s="165"/>
      <c r="VKM31" s="162"/>
      <c r="VKN31" s="165"/>
      <c r="VKO31" s="162"/>
      <c r="VKP31" s="165"/>
      <c r="VKQ31" s="162"/>
      <c r="VKR31" s="165"/>
      <c r="VKS31" s="162"/>
      <c r="VKT31" s="165"/>
      <c r="VKU31" s="162"/>
      <c r="VKV31" s="165"/>
      <c r="VKW31" s="162"/>
      <c r="VKX31" s="165"/>
      <c r="VKY31" s="162"/>
      <c r="VKZ31" s="165"/>
      <c r="VLA31" s="162"/>
      <c r="VLB31" s="165"/>
      <c r="VLC31" s="162"/>
      <c r="VLD31" s="165"/>
      <c r="VLE31" s="162"/>
      <c r="VLF31" s="165"/>
      <c r="VLG31" s="162"/>
      <c r="VLH31" s="165"/>
      <c r="VLI31" s="162"/>
      <c r="VLJ31" s="165"/>
      <c r="VLK31" s="162"/>
      <c r="VLL31" s="165"/>
      <c r="VLM31" s="162"/>
      <c r="VLN31" s="165"/>
      <c r="VLO31" s="162"/>
      <c r="VLP31" s="165"/>
      <c r="VLQ31" s="162"/>
      <c r="VLR31" s="165"/>
      <c r="VLS31" s="162"/>
      <c r="VLT31" s="165"/>
      <c r="VLU31" s="162"/>
      <c r="VLV31" s="165"/>
      <c r="VLW31" s="162"/>
      <c r="VLX31" s="165"/>
      <c r="VLY31" s="162"/>
      <c r="VLZ31" s="165"/>
      <c r="VMA31" s="162"/>
      <c r="VMB31" s="165"/>
      <c r="VMC31" s="162"/>
      <c r="VMD31" s="165"/>
      <c r="VME31" s="162"/>
      <c r="VMF31" s="165"/>
      <c r="VMG31" s="162"/>
      <c r="VMH31" s="165"/>
      <c r="VMI31" s="162"/>
      <c r="VMJ31" s="165"/>
      <c r="VMK31" s="162"/>
      <c r="VML31" s="165"/>
      <c r="VMM31" s="162"/>
      <c r="VMN31" s="165"/>
      <c r="VMO31" s="162"/>
      <c r="VMP31" s="165"/>
      <c r="VMQ31" s="162"/>
      <c r="VMR31" s="165"/>
      <c r="VMS31" s="162"/>
      <c r="VMT31" s="165"/>
      <c r="VMU31" s="162"/>
      <c r="VMV31" s="165"/>
      <c r="VMW31" s="162"/>
      <c r="VMX31" s="165"/>
      <c r="VMY31" s="162"/>
      <c r="VMZ31" s="165"/>
      <c r="VNA31" s="162"/>
      <c r="VNB31" s="165"/>
      <c r="VNC31" s="162"/>
      <c r="VND31" s="165"/>
      <c r="VNE31" s="162"/>
      <c r="VNF31" s="165"/>
      <c r="VNG31" s="162"/>
      <c r="VNH31" s="165"/>
      <c r="VNI31" s="162"/>
      <c r="VNJ31" s="165"/>
      <c r="VNK31" s="162"/>
      <c r="VNL31" s="165"/>
      <c r="VNM31" s="162"/>
      <c r="VNN31" s="165"/>
      <c r="VNO31" s="162"/>
      <c r="VNP31" s="165"/>
      <c r="VNQ31" s="162"/>
      <c r="VNR31" s="165"/>
      <c r="VNS31" s="162"/>
      <c r="VNT31" s="165"/>
      <c r="VNU31" s="162"/>
      <c r="VNV31" s="165"/>
      <c r="VNW31" s="162"/>
      <c r="VNX31" s="165"/>
      <c r="VNY31" s="162"/>
      <c r="VNZ31" s="165"/>
      <c r="VOA31" s="162"/>
      <c r="VOB31" s="165"/>
      <c r="VOC31" s="162"/>
      <c r="VOD31" s="165"/>
      <c r="VOE31" s="162"/>
      <c r="VOF31" s="165"/>
      <c r="VOG31" s="162"/>
      <c r="VOH31" s="165"/>
      <c r="VOI31" s="162"/>
      <c r="VOJ31" s="165"/>
      <c r="VOK31" s="162"/>
      <c r="VOL31" s="165"/>
      <c r="VOM31" s="162"/>
      <c r="VON31" s="165"/>
      <c r="VOO31" s="162"/>
      <c r="VOP31" s="165"/>
      <c r="VOQ31" s="162"/>
      <c r="VOR31" s="165"/>
      <c r="VOS31" s="162"/>
      <c r="VOT31" s="165"/>
      <c r="VOU31" s="162"/>
      <c r="VOV31" s="165"/>
      <c r="VOW31" s="162"/>
      <c r="VOX31" s="165"/>
      <c r="VOY31" s="162"/>
      <c r="VOZ31" s="165"/>
      <c r="VPA31" s="162"/>
      <c r="VPB31" s="165"/>
      <c r="VPC31" s="162"/>
      <c r="VPD31" s="165"/>
      <c r="VPE31" s="162"/>
      <c r="VPF31" s="165"/>
      <c r="VPG31" s="162"/>
      <c r="VPH31" s="165"/>
      <c r="VPI31" s="162"/>
      <c r="VPJ31" s="165"/>
      <c r="VPK31" s="162"/>
      <c r="VPL31" s="165"/>
      <c r="VPM31" s="162"/>
      <c r="VPN31" s="165"/>
      <c r="VPO31" s="162"/>
      <c r="VPP31" s="165"/>
      <c r="VPQ31" s="162"/>
      <c r="VPR31" s="165"/>
      <c r="VPS31" s="162"/>
      <c r="VPT31" s="165"/>
      <c r="VPU31" s="162"/>
      <c r="VPV31" s="165"/>
      <c r="VPW31" s="162"/>
      <c r="VPX31" s="165"/>
      <c r="VPY31" s="162"/>
      <c r="VPZ31" s="165"/>
      <c r="VQA31" s="162"/>
      <c r="VQB31" s="165"/>
      <c r="VQC31" s="162"/>
      <c r="VQD31" s="165"/>
      <c r="VQE31" s="162"/>
      <c r="VQF31" s="165"/>
      <c r="VQG31" s="162"/>
      <c r="VQH31" s="165"/>
      <c r="VQI31" s="162"/>
      <c r="VQJ31" s="165"/>
      <c r="VQK31" s="162"/>
      <c r="VQL31" s="165"/>
      <c r="VQM31" s="162"/>
      <c r="VQN31" s="165"/>
      <c r="VQO31" s="162"/>
      <c r="VQP31" s="165"/>
      <c r="VQQ31" s="162"/>
      <c r="VQR31" s="165"/>
      <c r="VQS31" s="162"/>
      <c r="VQT31" s="165"/>
      <c r="VQU31" s="162"/>
      <c r="VQV31" s="165"/>
      <c r="VQW31" s="162"/>
      <c r="VQX31" s="165"/>
      <c r="VQY31" s="162"/>
      <c r="VQZ31" s="165"/>
      <c r="VRA31" s="162"/>
      <c r="VRB31" s="165"/>
      <c r="VRC31" s="162"/>
      <c r="VRD31" s="165"/>
      <c r="VRE31" s="162"/>
      <c r="VRF31" s="165"/>
      <c r="VRG31" s="162"/>
      <c r="VRH31" s="165"/>
      <c r="VRI31" s="162"/>
      <c r="VRJ31" s="165"/>
      <c r="VRK31" s="162"/>
      <c r="VRL31" s="165"/>
      <c r="VRM31" s="162"/>
      <c r="VRN31" s="165"/>
      <c r="VRO31" s="162"/>
      <c r="VRP31" s="165"/>
      <c r="VRQ31" s="162"/>
      <c r="VRR31" s="165"/>
      <c r="VRS31" s="162"/>
      <c r="VRT31" s="165"/>
      <c r="VRU31" s="162"/>
      <c r="VRV31" s="165"/>
      <c r="VRW31" s="162"/>
      <c r="VRX31" s="165"/>
      <c r="VRY31" s="162"/>
      <c r="VRZ31" s="165"/>
      <c r="VSA31" s="162"/>
      <c r="VSB31" s="165"/>
      <c r="VSC31" s="162"/>
      <c r="VSD31" s="165"/>
      <c r="VSE31" s="162"/>
      <c r="VSF31" s="165"/>
      <c r="VSG31" s="162"/>
      <c r="VSH31" s="165"/>
      <c r="VSI31" s="162"/>
      <c r="VSJ31" s="165"/>
      <c r="VSK31" s="162"/>
      <c r="VSL31" s="165"/>
      <c r="VSM31" s="162"/>
      <c r="VSN31" s="165"/>
      <c r="VSO31" s="162"/>
      <c r="VSP31" s="165"/>
      <c r="VSQ31" s="162"/>
      <c r="VSR31" s="165"/>
      <c r="VSS31" s="162"/>
      <c r="VST31" s="165"/>
      <c r="VSU31" s="162"/>
      <c r="VSV31" s="165"/>
      <c r="VSW31" s="162"/>
      <c r="VSX31" s="165"/>
      <c r="VSY31" s="162"/>
      <c r="VSZ31" s="165"/>
      <c r="VTA31" s="162"/>
      <c r="VTB31" s="165"/>
      <c r="VTC31" s="162"/>
      <c r="VTD31" s="165"/>
      <c r="VTE31" s="162"/>
      <c r="VTF31" s="165"/>
      <c r="VTG31" s="162"/>
      <c r="VTH31" s="165"/>
      <c r="VTI31" s="162"/>
      <c r="VTJ31" s="165"/>
      <c r="VTK31" s="162"/>
      <c r="VTL31" s="165"/>
      <c r="VTM31" s="162"/>
      <c r="VTN31" s="165"/>
      <c r="VTO31" s="162"/>
      <c r="VTP31" s="165"/>
      <c r="VTQ31" s="162"/>
      <c r="VTR31" s="165"/>
      <c r="VTS31" s="162"/>
      <c r="VTT31" s="165"/>
      <c r="VTU31" s="162"/>
      <c r="VTV31" s="165"/>
      <c r="VTW31" s="162"/>
      <c r="VTX31" s="165"/>
      <c r="VTY31" s="162"/>
      <c r="VTZ31" s="165"/>
      <c r="VUA31" s="162"/>
      <c r="VUB31" s="165"/>
      <c r="VUC31" s="162"/>
      <c r="VUD31" s="165"/>
      <c r="VUE31" s="162"/>
      <c r="VUF31" s="165"/>
      <c r="VUG31" s="162"/>
      <c r="VUH31" s="165"/>
      <c r="VUI31" s="162"/>
      <c r="VUJ31" s="165"/>
      <c r="VUK31" s="162"/>
      <c r="VUL31" s="165"/>
      <c r="VUM31" s="162"/>
      <c r="VUN31" s="165"/>
      <c r="VUO31" s="162"/>
      <c r="VUP31" s="165"/>
      <c r="VUQ31" s="162"/>
      <c r="VUR31" s="165"/>
      <c r="VUS31" s="162"/>
      <c r="VUT31" s="165"/>
      <c r="VUU31" s="162"/>
      <c r="VUV31" s="165"/>
      <c r="VUW31" s="162"/>
      <c r="VUX31" s="165"/>
      <c r="VUY31" s="162"/>
      <c r="VUZ31" s="165"/>
      <c r="VVA31" s="162"/>
      <c r="VVB31" s="165"/>
      <c r="VVC31" s="162"/>
      <c r="VVD31" s="165"/>
      <c r="VVE31" s="162"/>
      <c r="VVF31" s="165"/>
      <c r="VVG31" s="162"/>
      <c r="VVH31" s="165"/>
      <c r="VVI31" s="162"/>
      <c r="VVJ31" s="165"/>
      <c r="VVK31" s="162"/>
      <c r="VVL31" s="165"/>
      <c r="VVM31" s="162"/>
      <c r="VVN31" s="165"/>
      <c r="VVO31" s="162"/>
      <c r="VVP31" s="165"/>
      <c r="VVQ31" s="162"/>
      <c r="VVR31" s="165"/>
      <c r="VVS31" s="162"/>
      <c r="VVT31" s="165"/>
      <c r="VVU31" s="162"/>
      <c r="VVV31" s="165"/>
      <c r="VVW31" s="162"/>
      <c r="VVX31" s="165"/>
      <c r="VVY31" s="162"/>
      <c r="VVZ31" s="165"/>
      <c r="VWA31" s="162"/>
      <c r="VWB31" s="165"/>
      <c r="VWC31" s="162"/>
      <c r="VWD31" s="165"/>
      <c r="VWE31" s="162"/>
      <c r="VWF31" s="165"/>
      <c r="VWG31" s="162"/>
      <c r="VWH31" s="165"/>
      <c r="VWI31" s="162"/>
      <c r="VWJ31" s="165"/>
      <c r="VWK31" s="162"/>
      <c r="VWL31" s="165"/>
      <c r="VWM31" s="162"/>
      <c r="VWN31" s="165"/>
      <c r="VWO31" s="162"/>
      <c r="VWP31" s="165"/>
      <c r="VWQ31" s="162"/>
      <c r="VWR31" s="165"/>
      <c r="VWS31" s="162"/>
      <c r="VWT31" s="165"/>
      <c r="VWU31" s="162"/>
      <c r="VWV31" s="165"/>
      <c r="VWW31" s="162"/>
      <c r="VWX31" s="165"/>
      <c r="VWY31" s="162"/>
      <c r="VWZ31" s="165"/>
      <c r="VXA31" s="162"/>
      <c r="VXB31" s="165"/>
      <c r="VXC31" s="162"/>
      <c r="VXD31" s="165"/>
      <c r="VXE31" s="162"/>
      <c r="VXF31" s="165"/>
      <c r="VXG31" s="162"/>
      <c r="VXH31" s="165"/>
      <c r="VXI31" s="162"/>
      <c r="VXJ31" s="165"/>
      <c r="VXK31" s="162"/>
      <c r="VXL31" s="165"/>
      <c r="VXM31" s="162"/>
      <c r="VXN31" s="165"/>
      <c r="VXO31" s="162"/>
      <c r="VXP31" s="165"/>
      <c r="VXQ31" s="162"/>
      <c r="VXR31" s="165"/>
      <c r="VXS31" s="162"/>
      <c r="VXT31" s="165"/>
      <c r="VXU31" s="162"/>
      <c r="VXV31" s="165"/>
      <c r="VXW31" s="162"/>
      <c r="VXX31" s="165"/>
      <c r="VXY31" s="162"/>
      <c r="VXZ31" s="165"/>
      <c r="VYA31" s="162"/>
      <c r="VYB31" s="165"/>
      <c r="VYC31" s="162"/>
      <c r="VYD31" s="165"/>
      <c r="VYE31" s="162"/>
      <c r="VYF31" s="165"/>
      <c r="VYG31" s="162"/>
      <c r="VYH31" s="165"/>
      <c r="VYI31" s="162"/>
      <c r="VYJ31" s="165"/>
      <c r="VYK31" s="162"/>
      <c r="VYL31" s="165"/>
      <c r="VYM31" s="162"/>
      <c r="VYN31" s="165"/>
      <c r="VYO31" s="162"/>
      <c r="VYP31" s="165"/>
      <c r="VYQ31" s="162"/>
      <c r="VYR31" s="165"/>
      <c r="VYS31" s="162"/>
      <c r="VYT31" s="165"/>
      <c r="VYU31" s="162"/>
      <c r="VYV31" s="165"/>
      <c r="VYW31" s="162"/>
      <c r="VYX31" s="165"/>
      <c r="VYY31" s="162"/>
      <c r="VYZ31" s="165"/>
      <c r="VZA31" s="162"/>
      <c r="VZB31" s="165"/>
      <c r="VZC31" s="162"/>
      <c r="VZD31" s="165"/>
      <c r="VZE31" s="162"/>
      <c r="VZF31" s="165"/>
      <c r="VZG31" s="162"/>
      <c r="VZH31" s="165"/>
      <c r="VZI31" s="162"/>
      <c r="VZJ31" s="165"/>
      <c r="VZK31" s="162"/>
      <c r="VZL31" s="165"/>
      <c r="VZM31" s="162"/>
      <c r="VZN31" s="165"/>
      <c r="VZO31" s="162"/>
      <c r="VZP31" s="165"/>
      <c r="VZQ31" s="162"/>
      <c r="VZR31" s="165"/>
      <c r="VZS31" s="162"/>
      <c r="VZT31" s="165"/>
      <c r="VZU31" s="162"/>
      <c r="VZV31" s="165"/>
      <c r="VZW31" s="162"/>
      <c r="VZX31" s="165"/>
      <c r="VZY31" s="162"/>
      <c r="VZZ31" s="165"/>
      <c r="WAA31" s="162"/>
      <c r="WAB31" s="165"/>
      <c r="WAC31" s="162"/>
      <c r="WAD31" s="165"/>
      <c r="WAE31" s="162"/>
      <c r="WAF31" s="165"/>
      <c r="WAG31" s="162"/>
      <c r="WAH31" s="165"/>
      <c r="WAI31" s="162"/>
      <c r="WAJ31" s="165"/>
      <c r="WAK31" s="162"/>
      <c r="WAL31" s="165"/>
      <c r="WAM31" s="162"/>
      <c r="WAN31" s="165"/>
      <c r="WAO31" s="162"/>
      <c r="WAP31" s="165"/>
      <c r="WAQ31" s="162"/>
      <c r="WAR31" s="165"/>
      <c r="WAS31" s="162"/>
      <c r="WAT31" s="165"/>
      <c r="WAU31" s="162"/>
      <c r="WAV31" s="165"/>
      <c r="WAW31" s="162"/>
      <c r="WAX31" s="165"/>
      <c r="WAY31" s="162"/>
      <c r="WAZ31" s="165"/>
      <c r="WBA31" s="162"/>
      <c r="WBB31" s="165"/>
      <c r="WBC31" s="162"/>
      <c r="WBD31" s="165"/>
      <c r="WBE31" s="162"/>
      <c r="WBF31" s="165"/>
      <c r="WBG31" s="162"/>
      <c r="WBH31" s="165"/>
      <c r="WBI31" s="162"/>
      <c r="WBJ31" s="165"/>
      <c r="WBK31" s="162"/>
      <c r="WBL31" s="165"/>
      <c r="WBM31" s="162"/>
      <c r="WBN31" s="165"/>
      <c r="WBO31" s="162"/>
      <c r="WBP31" s="165"/>
      <c r="WBQ31" s="162"/>
      <c r="WBR31" s="165"/>
      <c r="WBS31" s="162"/>
      <c r="WBT31" s="165"/>
      <c r="WBU31" s="162"/>
      <c r="WBV31" s="165"/>
      <c r="WBW31" s="162"/>
      <c r="WBX31" s="165"/>
      <c r="WBY31" s="162"/>
      <c r="WBZ31" s="165"/>
      <c r="WCA31" s="162"/>
      <c r="WCB31" s="165"/>
      <c r="WCC31" s="162"/>
      <c r="WCD31" s="165"/>
      <c r="WCE31" s="162"/>
      <c r="WCF31" s="165"/>
      <c r="WCG31" s="162"/>
      <c r="WCH31" s="165"/>
      <c r="WCI31" s="162"/>
      <c r="WCJ31" s="165"/>
      <c r="WCK31" s="162"/>
      <c r="WCL31" s="165"/>
      <c r="WCM31" s="162"/>
      <c r="WCN31" s="165"/>
      <c r="WCO31" s="162"/>
      <c r="WCP31" s="165"/>
      <c r="WCQ31" s="162"/>
      <c r="WCR31" s="165"/>
      <c r="WCS31" s="162"/>
      <c r="WCT31" s="165"/>
      <c r="WCU31" s="162"/>
      <c r="WCV31" s="165"/>
      <c r="WCW31" s="162"/>
      <c r="WCX31" s="165"/>
      <c r="WCY31" s="162"/>
      <c r="WCZ31" s="165"/>
      <c r="WDA31" s="162"/>
      <c r="WDB31" s="165"/>
      <c r="WDC31" s="162"/>
      <c r="WDD31" s="165"/>
      <c r="WDE31" s="162"/>
      <c r="WDF31" s="165"/>
      <c r="WDG31" s="162"/>
      <c r="WDH31" s="165"/>
      <c r="WDI31" s="162"/>
      <c r="WDJ31" s="165"/>
      <c r="WDK31" s="162"/>
      <c r="WDL31" s="165"/>
      <c r="WDM31" s="162"/>
      <c r="WDN31" s="165"/>
      <c r="WDO31" s="162"/>
      <c r="WDP31" s="165"/>
      <c r="WDQ31" s="162"/>
      <c r="WDR31" s="165"/>
      <c r="WDS31" s="162"/>
      <c r="WDT31" s="165"/>
      <c r="WDU31" s="162"/>
      <c r="WDV31" s="165"/>
      <c r="WDW31" s="162"/>
      <c r="WDX31" s="165"/>
      <c r="WDY31" s="162"/>
      <c r="WDZ31" s="165"/>
      <c r="WEA31" s="162"/>
      <c r="WEB31" s="165"/>
      <c r="WEC31" s="162"/>
      <c r="WED31" s="165"/>
      <c r="WEE31" s="162"/>
      <c r="WEF31" s="165"/>
      <c r="WEG31" s="162"/>
      <c r="WEH31" s="165"/>
      <c r="WEI31" s="162"/>
      <c r="WEJ31" s="165"/>
      <c r="WEK31" s="162"/>
      <c r="WEL31" s="165"/>
      <c r="WEM31" s="162"/>
      <c r="WEN31" s="165"/>
      <c r="WEO31" s="162"/>
      <c r="WEP31" s="165"/>
      <c r="WEQ31" s="162"/>
      <c r="WER31" s="165"/>
      <c r="WES31" s="162"/>
      <c r="WET31" s="165"/>
      <c r="WEU31" s="162"/>
      <c r="WEV31" s="165"/>
      <c r="WEW31" s="162"/>
      <c r="WEX31" s="165"/>
      <c r="WEY31" s="162"/>
      <c r="WEZ31" s="165"/>
      <c r="WFA31" s="162"/>
      <c r="WFB31" s="165"/>
      <c r="WFC31" s="162"/>
      <c r="WFD31" s="165"/>
      <c r="WFE31" s="162"/>
      <c r="WFF31" s="165"/>
      <c r="WFG31" s="162"/>
      <c r="WFH31" s="165"/>
      <c r="WFI31" s="162"/>
      <c r="WFJ31" s="165"/>
      <c r="WFK31" s="162"/>
      <c r="WFL31" s="165"/>
      <c r="WFM31" s="162"/>
      <c r="WFN31" s="165"/>
      <c r="WFO31" s="162"/>
      <c r="WFP31" s="165"/>
      <c r="WFQ31" s="162"/>
      <c r="WFR31" s="165"/>
      <c r="WFS31" s="162"/>
      <c r="WFT31" s="165"/>
      <c r="WFU31" s="162"/>
      <c r="WFV31" s="165"/>
      <c r="WFW31" s="162"/>
      <c r="WFX31" s="165"/>
      <c r="WFY31" s="162"/>
      <c r="WFZ31" s="165"/>
      <c r="WGA31" s="162"/>
      <c r="WGB31" s="165"/>
      <c r="WGC31" s="162"/>
      <c r="WGD31" s="165"/>
      <c r="WGE31" s="162"/>
      <c r="WGF31" s="165"/>
      <c r="WGG31" s="162"/>
      <c r="WGH31" s="165"/>
      <c r="WGI31" s="162"/>
      <c r="WGJ31" s="165"/>
      <c r="WGK31" s="162"/>
      <c r="WGL31" s="165"/>
      <c r="WGM31" s="162"/>
      <c r="WGN31" s="165"/>
      <c r="WGO31" s="162"/>
      <c r="WGP31" s="165"/>
      <c r="WGQ31" s="162"/>
      <c r="WGR31" s="165"/>
      <c r="WGS31" s="162"/>
      <c r="WGT31" s="165"/>
      <c r="WGU31" s="162"/>
      <c r="WGV31" s="165"/>
      <c r="WGW31" s="162"/>
      <c r="WGX31" s="165"/>
      <c r="WGY31" s="162"/>
      <c r="WGZ31" s="165"/>
      <c r="WHA31" s="162"/>
      <c r="WHB31" s="165"/>
      <c r="WHC31" s="162"/>
      <c r="WHD31" s="165"/>
      <c r="WHE31" s="162"/>
      <c r="WHF31" s="165"/>
      <c r="WHG31" s="162"/>
      <c r="WHH31" s="165"/>
      <c r="WHI31" s="162"/>
      <c r="WHJ31" s="165"/>
      <c r="WHK31" s="162"/>
      <c r="WHL31" s="165"/>
      <c r="WHM31" s="162"/>
      <c r="WHN31" s="165"/>
      <c r="WHO31" s="162"/>
      <c r="WHP31" s="165"/>
      <c r="WHQ31" s="162"/>
      <c r="WHR31" s="165"/>
      <c r="WHS31" s="162"/>
      <c r="WHT31" s="165"/>
      <c r="WHU31" s="162"/>
      <c r="WHV31" s="165"/>
      <c r="WHW31" s="162"/>
      <c r="WHX31" s="165"/>
      <c r="WHY31" s="162"/>
      <c r="WHZ31" s="165"/>
      <c r="WIA31" s="162"/>
      <c r="WIB31" s="165"/>
      <c r="WIC31" s="162"/>
      <c r="WID31" s="165"/>
      <c r="WIE31" s="162"/>
      <c r="WIF31" s="165"/>
      <c r="WIG31" s="162"/>
      <c r="WIH31" s="165"/>
      <c r="WII31" s="162"/>
      <c r="WIJ31" s="165"/>
      <c r="WIK31" s="162"/>
      <c r="WIL31" s="165"/>
      <c r="WIM31" s="162"/>
      <c r="WIN31" s="165"/>
      <c r="WIO31" s="162"/>
      <c r="WIP31" s="165"/>
      <c r="WIQ31" s="162"/>
      <c r="WIR31" s="165"/>
      <c r="WIS31" s="162"/>
      <c r="WIT31" s="165"/>
      <c r="WIU31" s="162"/>
      <c r="WIV31" s="165"/>
      <c r="WIW31" s="162"/>
      <c r="WIX31" s="165"/>
      <c r="WIY31" s="162"/>
      <c r="WIZ31" s="165"/>
      <c r="WJA31" s="162"/>
      <c r="WJB31" s="165"/>
      <c r="WJC31" s="162"/>
      <c r="WJD31" s="165"/>
      <c r="WJE31" s="162"/>
      <c r="WJF31" s="165"/>
      <c r="WJG31" s="162"/>
      <c r="WJH31" s="165"/>
      <c r="WJI31" s="162"/>
      <c r="WJJ31" s="165"/>
      <c r="WJK31" s="162"/>
      <c r="WJL31" s="165"/>
      <c r="WJM31" s="162"/>
      <c r="WJN31" s="165"/>
      <c r="WJO31" s="162"/>
      <c r="WJP31" s="165"/>
      <c r="WJQ31" s="162"/>
      <c r="WJR31" s="165"/>
      <c r="WJS31" s="162"/>
      <c r="WJT31" s="165"/>
      <c r="WJU31" s="162"/>
      <c r="WJV31" s="165"/>
      <c r="WJW31" s="162"/>
      <c r="WJX31" s="165"/>
      <c r="WJY31" s="162"/>
      <c r="WJZ31" s="165"/>
      <c r="WKA31" s="162"/>
      <c r="WKB31" s="165"/>
      <c r="WKC31" s="162"/>
      <c r="WKD31" s="165"/>
      <c r="WKE31" s="162"/>
      <c r="WKF31" s="165"/>
      <c r="WKG31" s="162"/>
      <c r="WKH31" s="165"/>
      <c r="WKI31" s="162"/>
      <c r="WKJ31" s="165"/>
      <c r="WKK31" s="162"/>
      <c r="WKL31" s="165"/>
      <c r="WKM31" s="162"/>
      <c r="WKN31" s="165"/>
      <c r="WKO31" s="162"/>
      <c r="WKP31" s="165"/>
      <c r="WKQ31" s="162"/>
      <c r="WKR31" s="165"/>
      <c r="WKS31" s="162"/>
      <c r="WKT31" s="165"/>
      <c r="WKU31" s="162"/>
      <c r="WKV31" s="165"/>
      <c r="WKW31" s="162"/>
      <c r="WKX31" s="165"/>
      <c r="WKY31" s="162"/>
      <c r="WKZ31" s="165"/>
      <c r="WLA31" s="162"/>
      <c r="WLB31" s="165"/>
      <c r="WLC31" s="162"/>
      <c r="WLD31" s="165"/>
      <c r="WLE31" s="162"/>
      <c r="WLF31" s="165"/>
      <c r="WLG31" s="162"/>
      <c r="WLH31" s="165"/>
      <c r="WLI31" s="162"/>
      <c r="WLJ31" s="165"/>
      <c r="WLK31" s="162"/>
      <c r="WLL31" s="165"/>
      <c r="WLM31" s="162"/>
      <c r="WLN31" s="165"/>
      <c r="WLO31" s="162"/>
      <c r="WLP31" s="165"/>
      <c r="WLQ31" s="162"/>
      <c r="WLR31" s="165"/>
      <c r="WLS31" s="162"/>
      <c r="WLT31" s="165"/>
      <c r="WLU31" s="162"/>
      <c r="WLV31" s="165"/>
      <c r="WLW31" s="162"/>
      <c r="WLX31" s="165"/>
      <c r="WLY31" s="162"/>
      <c r="WLZ31" s="165"/>
      <c r="WMA31" s="162"/>
      <c r="WMB31" s="165"/>
      <c r="WMC31" s="162"/>
      <c r="WMD31" s="165"/>
      <c r="WME31" s="162"/>
      <c r="WMF31" s="165"/>
      <c r="WMG31" s="162"/>
      <c r="WMH31" s="165"/>
      <c r="WMI31" s="162"/>
      <c r="WMJ31" s="165"/>
      <c r="WMK31" s="162"/>
      <c r="WML31" s="165"/>
      <c r="WMM31" s="162"/>
      <c r="WMN31" s="165"/>
      <c r="WMO31" s="162"/>
      <c r="WMP31" s="165"/>
      <c r="WMQ31" s="162"/>
      <c r="WMR31" s="165"/>
      <c r="WMS31" s="162"/>
      <c r="WMT31" s="165"/>
      <c r="WMU31" s="162"/>
      <c r="WMV31" s="165"/>
      <c r="WMW31" s="162"/>
      <c r="WMX31" s="165"/>
      <c r="WMY31" s="162"/>
      <c r="WMZ31" s="165"/>
      <c r="WNA31" s="162"/>
      <c r="WNB31" s="165"/>
      <c r="WNC31" s="162"/>
      <c r="WND31" s="165"/>
      <c r="WNE31" s="162"/>
      <c r="WNF31" s="165"/>
      <c r="WNG31" s="162"/>
      <c r="WNH31" s="165"/>
      <c r="WNI31" s="162"/>
      <c r="WNJ31" s="165"/>
      <c r="WNK31" s="162"/>
      <c r="WNL31" s="165"/>
      <c r="WNM31" s="162"/>
      <c r="WNN31" s="165"/>
      <c r="WNO31" s="162"/>
      <c r="WNP31" s="165"/>
      <c r="WNQ31" s="162"/>
      <c r="WNR31" s="165"/>
      <c r="WNS31" s="162"/>
      <c r="WNT31" s="165"/>
      <c r="WNU31" s="162"/>
      <c r="WNV31" s="165"/>
      <c r="WNW31" s="162"/>
      <c r="WNX31" s="165"/>
      <c r="WNY31" s="162"/>
      <c r="WNZ31" s="165"/>
      <c r="WOA31" s="162"/>
      <c r="WOB31" s="165"/>
      <c r="WOC31" s="162"/>
      <c r="WOD31" s="165"/>
      <c r="WOE31" s="162"/>
      <c r="WOF31" s="165"/>
      <c r="WOG31" s="162"/>
      <c r="WOH31" s="165"/>
      <c r="WOI31" s="162"/>
      <c r="WOJ31" s="165"/>
      <c r="WOK31" s="162"/>
      <c r="WOL31" s="165"/>
      <c r="WOM31" s="162"/>
      <c r="WON31" s="165"/>
      <c r="WOO31" s="162"/>
      <c r="WOP31" s="165"/>
      <c r="WOQ31" s="162"/>
      <c r="WOR31" s="165"/>
      <c r="WOS31" s="162"/>
      <c r="WOT31" s="165"/>
      <c r="WOU31" s="162"/>
      <c r="WOV31" s="165"/>
      <c r="WOW31" s="162"/>
      <c r="WOX31" s="165"/>
      <c r="WOY31" s="162"/>
      <c r="WOZ31" s="165"/>
      <c r="WPA31" s="162"/>
      <c r="WPB31" s="165"/>
      <c r="WPC31" s="162"/>
      <c r="WPD31" s="165"/>
      <c r="WPE31" s="162"/>
      <c r="WPF31" s="165"/>
      <c r="WPG31" s="162"/>
      <c r="WPH31" s="165"/>
      <c r="WPI31" s="162"/>
      <c r="WPJ31" s="165"/>
      <c r="WPK31" s="162"/>
      <c r="WPL31" s="165"/>
      <c r="WPM31" s="162"/>
      <c r="WPN31" s="165"/>
      <c r="WPO31" s="162"/>
      <c r="WPP31" s="165"/>
      <c r="WPQ31" s="162"/>
      <c r="WPR31" s="165"/>
      <c r="WPS31" s="162"/>
      <c r="WPT31" s="165"/>
      <c r="WPU31" s="162"/>
      <c r="WPV31" s="165"/>
      <c r="WPW31" s="162"/>
      <c r="WPX31" s="165"/>
      <c r="WPY31" s="162"/>
      <c r="WPZ31" s="165"/>
      <c r="WQA31" s="162"/>
      <c r="WQB31" s="165"/>
      <c r="WQC31" s="162"/>
      <c r="WQD31" s="165"/>
      <c r="WQE31" s="162"/>
      <c r="WQF31" s="165"/>
      <c r="WQG31" s="162"/>
      <c r="WQH31" s="165"/>
      <c r="WQI31" s="162"/>
      <c r="WQJ31" s="165"/>
      <c r="WQK31" s="162"/>
      <c r="WQL31" s="165"/>
      <c r="WQM31" s="162"/>
      <c r="WQN31" s="165"/>
      <c r="WQO31" s="162"/>
      <c r="WQP31" s="165"/>
      <c r="WQQ31" s="162"/>
      <c r="WQR31" s="165"/>
      <c r="WQS31" s="162"/>
      <c r="WQT31" s="165"/>
      <c r="WQU31" s="162"/>
      <c r="WQV31" s="165"/>
      <c r="WQW31" s="162"/>
      <c r="WQX31" s="165"/>
      <c r="WQY31" s="162"/>
      <c r="WQZ31" s="165"/>
      <c r="WRA31" s="162"/>
      <c r="WRB31" s="165"/>
      <c r="WRC31" s="162"/>
      <c r="WRD31" s="165"/>
      <c r="WRE31" s="162"/>
      <c r="WRF31" s="165"/>
      <c r="WRG31" s="162"/>
      <c r="WRH31" s="165"/>
      <c r="WRI31" s="162"/>
      <c r="WRJ31" s="165"/>
      <c r="WRK31" s="162"/>
      <c r="WRL31" s="165"/>
      <c r="WRM31" s="162"/>
      <c r="WRN31" s="165"/>
      <c r="WRO31" s="162"/>
      <c r="WRP31" s="165"/>
      <c r="WRQ31" s="162"/>
      <c r="WRR31" s="165"/>
      <c r="WRS31" s="162"/>
      <c r="WRT31" s="165"/>
      <c r="WRU31" s="162"/>
      <c r="WRV31" s="165"/>
      <c r="WRW31" s="162"/>
      <c r="WRX31" s="165"/>
      <c r="WRY31" s="162"/>
      <c r="WRZ31" s="165"/>
      <c r="WSA31" s="162"/>
      <c r="WSB31" s="165"/>
      <c r="WSC31" s="162"/>
      <c r="WSD31" s="165"/>
      <c r="WSE31" s="162"/>
      <c r="WSF31" s="165"/>
      <c r="WSG31" s="162"/>
      <c r="WSH31" s="165"/>
      <c r="WSI31" s="162"/>
      <c r="WSJ31" s="165"/>
      <c r="WSK31" s="162"/>
      <c r="WSL31" s="165"/>
      <c r="WSM31" s="162"/>
      <c r="WSN31" s="165"/>
      <c r="WSO31" s="162"/>
      <c r="WSP31" s="165"/>
      <c r="WSQ31" s="162"/>
      <c r="WSR31" s="165"/>
      <c r="WSS31" s="162"/>
      <c r="WST31" s="165"/>
      <c r="WSU31" s="162"/>
      <c r="WSV31" s="165"/>
      <c r="WSW31" s="162"/>
      <c r="WSX31" s="165"/>
      <c r="WSY31" s="162"/>
      <c r="WSZ31" s="165"/>
      <c r="WTA31" s="162"/>
      <c r="WTB31" s="165"/>
      <c r="WTC31" s="162"/>
      <c r="WTD31" s="165"/>
      <c r="WTE31" s="162"/>
      <c r="WTF31" s="165"/>
      <c r="WTG31" s="162"/>
      <c r="WTH31" s="165"/>
      <c r="WTI31" s="162"/>
      <c r="WTJ31" s="165"/>
      <c r="WTK31" s="162"/>
      <c r="WTL31" s="165"/>
      <c r="WTM31" s="162"/>
      <c r="WTN31" s="165"/>
      <c r="WTO31" s="162"/>
      <c r="WTP31" s="165"/>
      <c r="WTQ31" s="162"/>
      <c r="WTR31" s="165"/>
      <c r="WTS31" s="162"/>
      <c r="WTT31" s="165"/>
      <c r="WTU31" s="162"/>
      <c r="WTV31" s="165"/>
      <c r="WTW31" s="162"/>
      <c r="WTX31" s="165"/>
      <c r="WTY31" s="162"/>
      <c r="WTZ31" s="165"/>
      <c r="WUA31" s="162"/>
      <c r="WUB31" s="165"/>
      <c r="WUC31" s="162"/>
      <c r="WUD31" s="165"/>
      <c r="WUE31" s="162"/>
      <c r="WUF31" s="165"/>
      <c r="WUG31" s="162"/>
      <c r="WUH31" s="165"/>
      <c r="WUI31" s="162"/>
      <c r="WUJ31" s="165"/>
      <c r="WUK31" s="162"/>
      <c r="WUL31" s="165"/>
      <c r="WUM31" s="162"/>
      <c r="WUN31" s="165"/>
      <c r="WUO31" s="162"/>
      <c r="WUP31" s="165"/>
      <c r="WUQ31" s="162"/>
      <c r="WUR31" s="165"/>
      <c r="WUS31" s="162"/>
      <c r="WUT31" s="165"/>
      <c r="WUU31" s="162"/>
      <c r="WUV31" s="165"/>
      <c r="WUW31" s="162"/>
      <c r="WUX31" s="165"/>
      <c r="WUY31" s="162"/>
      <c r="WUZ31" s="165"/>
      <c r="WVA31" s="162"/>
      <c r="WVB31" s="165"/>
      <c r="WVC31" s="162"/>
      <c r="WVD31" s="165"/>
      <c r="WVE31" s="162"/>
      <c r="WVF31" s="165"/>
      <c r="WVG31" s="162"/>
      <c r="WVH31" s="165"/>
      <c r="WVI31" s="162"/>
      <c r="WVJ31" s="165"/>
      <c r="WVK31" s="162"/>
      <c r="WVL31" s="165"/>
      <c r="WVM31" s="162"/>
      <c r="WVN31" s="165"/>
      <c r="WVO31" s="162"/>
      <c r="WVP31" s="165"/>
      <c r="WVQ31" s="162"/>
      <c r="WVR31" s="165"/>
      <c r="WVS31" s="162"/>
      <c r="WVT31" s="165"/>
      <c r="WVU31" s="162"/>
      <c r="WVV31" s="165"/>
      <c r="WVW31" s="162"/>
      <c r="WVX31" s="165"/>
      <c r="WVY31" s="162"/>
      <c r="WVZ31" s="165"/>
      <c r="WWA31" s="162"/>
      <c r="WWB31" s="165"/>
      <c r="WWC31" s="162"/>
      <c r="WWD31" s="165"/>
      <c r="WWE31" s="162"/>
      <c r="WWF31" s="165"/>
      <c r="WWG31" s="162"/>
      <c r="WWH31" s="165"/>
      <c r="WWI31" s="162"/>
      <c r="WWJ31" s="165"/>
      <c r="WWK31" s="162"/>
      <c r="WWL31" s="165"/>
      <c r="WWM31" s="162"/>
      <c r="WWN31" s="165"/>
      <c r="WWO31" s="162"/>
      <c r="WWP31" s="165"/>
      <c r="WWQ31" s="162"/>
      <c r="WWR31" s="165"/>
      <c r="WWS31" s="162"/>
      <c r="WWT31" s="165"/>
      <c r="WWU31" s="162"/>
      <c r="WWV31" s="165"/>
      <c r="WWW31" s="162"/>
      <c r="WWX31" s="165"/>
      <c r="WWY31" s="162"/>
      <c r="WWZ31" s="165"/>
      <c r="WXA31" s="162"/>
      <c r="WXB31" s="165"/>
      <c r="WXC31" s="162"/>
      <c r="WXD31" s="165"/>
      <c r="WXE31" s="162"/>
      <c r="WXF31" s="165"/>
      <c r="WXG31" s="162"/>
      <c r="WXH31" s="165"/>
      <c r="WXI31" s="162"/>
      <c r="WXJ31" s="165"/>
      <c r="WXK31" s="162"/>
      <c r="WXL31" s="165"/>
      <c r="WXM31" s="162"/>
      <c r="WXN31" s="165"/>
      <c r="WXO31" s="162"/>
      <c r="WXP31" s="165"/>
      <c r="WXQ31" s="162"/>
      <c r="WXR31" s="165"/>
      <c r="WXS31" s="162"/>
      <c r="WXT31" s="165"/>
      <c r="WXU31" s="162"/>
      <c r="WXV31" s="165"/>
      <c r="WXW31" s="162"/>
      <c r="WXX31" s="165"/>
      <c r="WXY31" s="162"/>
      <c r="WXZ31" s="165"/>
      <c r="WYA31" s="162"/>
      <c r="WYB31" s="165"/>
      <c r="WYC31" s="162"/>
      <c r="WYD31" s="165"/>
      <c r="WYE31" s="162"/>
      <c r="WYF31" s="165"/>
      <c r="WYG31" s="162"/>
      <c r="WYH31" s="165"/>
      <c r="WYI31" s="162"/>
      <c r="WYJ31" s="165"/>
      <c r="WYK31" s="162"/>
      <c r="WYL31" s="165"/>
      <c r="WYM31" s="162"/>
      <c r="WYN31" s="165"/>
      <c r="WYO31" s="162"/>
      <c r="WYP31" s="165"/>
      <c r="WYQ31" s="162"/>
      <c r="WYR31" s="165"/>
      <c r="WYS31" s="162"/>
      <c r="WYT31" s="165"/>
      <c r="WYU31" s="162"/>
      <c r="WYV31" s="165"/>
      <c r="WYW31" s="162"/>
      <c r="WYX31" s="165"/>
      <c r="WYY31" s="162"/>
      <c r="WYZ31" s="165"/>
      <c r="WZA31" s="162"/>
      <c r="WZB31" s="165"/>
      <c r="WZC31" s="162"/>
      <c r="WZD31" s="165"/>
      <c r="WZE31" s="162"/>
      <c r="WZF31" s="165"/>
      <c r="WZG31" s="162"/>
      <c r="WZH31" s="165"/>
      <c r="WZI31" s="162"/>
      <c r="WZJ31" s="165"/>
      <c r="WZK31" s="162"/>
      <c r="WZL31" s="165"/>
      <c r="WZM31" s="162"/>
      <c r="WZN31" s="165"/>
      <c r="WZO31" s="162"/>
      <c r="WZP31" s="165"/>
      <c r="WZQ31" s="162"/>
      <c r="WZR31" s="165"/>
      <c r="WZS31" s="162"/>
      <c r="WZT31" s="165"/>
      <c r="WZU31" s="162"/>
      <c r="WZV31" s="165"/>
      <c r="WZW31" s="162"/>
      <c r="WZX31" s="165"/>
      <c r="WZY31" s="162"/>
      <c r="WZZ31" s="165"/>
      <c r="XAA31" s="162"/>
      <c r="XAB31" s="165"/>
      <c r="XAC31" s="162"/>
      <c r="XAD31" s="165"/>
      <c r="XAE31" s="162"/>
      <c r="XAF31" s="165"/>
      <c r="XAG31" s="162"/>
      <c r="XAH31" s="165"/>
      <c r="XAI31" s="162"/>
      <c r="XAJ31" s="165"/>
      <c r="XAK31" s="162"/>
      <c r="XAL31" s="165"/>
      <c r="XAM31" s="162"/>
      <c r="XAN31" s="165"/>
      <c r="XAO31" s="162"/>
      <c r="XAP31" s="165"/>
      <c r="XAQ31" s="162"/>
      <c r="XAR31" s="165"/>
      <c r="XAS31" s="162"/>
      <c r="XAT31" s="165"/>
      <c r="XAU31" s="162"/>
      <c r="XAV31" s="165"/>
      <c r="XAW31" s="162"/>
      <c r="XAX31" s="165"/>
      <c r="XAY31" s="162"/>
      <c r="XAZ31" s="165"/>
      <c r="XBA31" s="162"/>
      <c r="XBB31" s="165"/>
      <c r="XBC31" s="162"/>
      <c r="XBD31" s="165"/>
      <c r="XBE31" s="162"/>
      <c r="XBF31" s="165"/>
      <c r="XBG31" s="162"/>
      <c r="XBH31" s="165"/>
      <c r="XBI31" s="162"/>
      <c r="XBJ31" s="165"/>
      <c r="XBK31" s="162"/>
      <c r="XBL31" s="165"/>
      <c r="XBM31" s="162"/>
      <c r="XBN31" s="165"/>
      <c r="XBO31" s="162"/>
      <c r="XBP31" s="165"/>
      <c r="XBQ31" s="162"/>
      <c r="XBR31" s="165"/>
      <c r="XBS31" s="162"/>
      <c r="XBT31" s="165"/>
      <c r="XBU31" s="162"/>
      <c r="XBV31" s="165"/>
      <c r="XBW31" s="162"/>
      <c r="XBX31" s="165"/>
      <c r="XBY31" s="162"/>
      <c r="XBZ31" s="165"/>
      <c r="XCA31" s="162"/>
      <c r="XCB31" s="165"/>
      <c r="XCC31" s="162"/>
      <c r="XCD31" s="165"/>
      <c r="XCE31" s="162"/>
      <c r="XCF31" s="165"/>
      <c r="XCG31" s="162"/>
      <c r="XCH31" s="165"/>
      <c r="XCI31" s="162"/>
      <c r="XCJ31" s="165"/>
      <c r="XCK31" s="162"/>
      <c r="XCL31" s="165"/>
      <c r="XCM31" s="162"/>
      <c r="XCN31" s="165"/>
      <c r="XCO31" s="162"/>
      <c r="XCP31" s="165"/>
      <c r="XCQ31" s="162"/>
      <c r="XCR31" s="165"/>
      <c r="XCS31" s="162"/>
      <c r="XCT31" s="165"/>
      <c r="XCU31" s="162"/>
      <c r="XCV31" s="165"/>
      <c r="XCW31" s="162"/>
      <c r="XCX31" s="165"/>
      <c r="XCY31" s="162"/>
      <c r="XCZ31" s="165"/>
      <c r="XDA31" s="162"/>
      <c r="XDB31" s="165"/>
      <c r="XDC31" s="162"/>
      <c r="XDD31" s="165"/>
      <c r="XDE31" s="162"/>
      <c r="XDF31" s="165"/>
      <c r="XDG31" s="162"/>
      <c r="XDH31" s="165"/>
      <c r="XDI31" s="162"/>
      <c r="XDJ31" s="165"/>
      <c r="XDK31" s="162"/>
      <c r="XDL31" s="165"/>
      <c r="XDM31" s="162"/>
      <c r="XDN31" s="165"/>
      <c r="XDO31" s="162"/>
      <c r="XDP31" s="165"/>
      <c r="XDQ31" s="162"/>
      <c r="XDR31" s="165"/>
      <c r="XDS31" s="162"/>
      <c r="XDT31" s="165"/>
      <c r="XDU31" s="162"/>
      <c r="XDV31" s="165"/>
      <c r="XDW31" s="162"/>
      <c r="XDX31" s="165"/>
      <c r="XDY31" s="162"/>
      <c r="XDZ31" s="165"/>
      <c r="XEA31" s="162"/>
      <c r="XEB31" s="165"/>
      <c r="XEC31" s="162"/>
      <c r="XED31" s="165"/>
      <c r="XEE31" s="162"/>
      <c r="XEF31" s="165"/>
      <c r="XEG31" s="162"/>
      <c r="XEH31" s="165"/>
      <c r="XEI31" s="162"/>
      <c r="XEJ31" s="165"/>
      <c r="XEK31" s="162"/>
      <c r="XEL31" s="165"/>
      <c r="XEM31" s="162"/>
      <c r="XEN31" s="165"/>
      <c r="XEO31" s="162"/>
      <c r="XEP31" s="165"/>
      <c r="XEQ31" s="162"/>
      <c r="XER31" s="165"/>
      <c r="XES31" s="162"/>
      <c r="XET31" s="165"/>
      <c r="XEU31" s="162"/>
      <c r="XEV31" s="165"/>
      <c r="XEW31" s="162"/>
      <c r="XEX31" s="165"/>
      <c r="XEY31" s="162"/>
      <c r="XEZ31" s="165"/>
      <c r="XFA31" s="162"/>
      <c r="XFB31" s="165"/>
      <c r="XFC31" s="166" t="s">
        <v>8</v>
      </c>
    </row>
    <row r="32" spans="1:16383" ht="140">
      <c r="A32" s="163" t="s">
        <v>50</v>
      </c>
      <c r="B32" s="175" t="s">
        <v>51</v>
      </c>
      <c r="XFB32" s="174"/>
    </row>
    <row r="33" spans="1:16383" ht="17.5">
      <c r="A33" s="167" t="s">
        <v>52</v>
      </c>
      <c r="B33" s="178"/>
    </row>
    <row r="34" spans="1:16383" ht="19.399999999999999" customHeight="1">
      <c r="A34" s="160" t="s">
        <v>7</v>
      </c>
      <c r="B34" s="161" t="s">
        <v>8</v>
      </c>
      <c r="C34" s="162"/>
      <c r="D34" s="165"/>
      <c r="E34" s="162"/>
      <c r="F34" s="165"/>
      <c r="G34" s="162"/>
      <c r="H34" s="165"/>
      <c r="I34" s="162"/>
      <c r="J34" s="165"/>
      <c r="K34" s="162"/>
      <c r="L34" s="165"/>
      <c r="M34" s="162"/>
      <c r="N34" s="165"/>
      <c r="O34" s="162"/>
      <c r="P34" s="165"/>
      <c r="Q34" s="162"/>
      <c r="R34" s="165"/>
      <c r="S34" s="162"/>
      <c r="T34" s="165"/>
      <c r="U34" s="162"/>
      <c r="V34" s="165"/>
      <c r="W34" s="162"/>
      <c r="X34" s="165"/>
      <c r="Y34" s="162"/>
      <c r="Z34" s="165"/>
      <c r="AA34" s="162"/>
      <c r="AB34" s="165"/>
      <c r="AC34" s="162"/>
      <c r="AD34" s="165"/>
      <c r="AE34" s="162"/>
      <c r="AF34" s="165"/>
      <c r="AG34" s="162"/>
      <c r="AH34" s="165"/>
      <c r="AI34" s="162"/>
      <c r="AJ34" s="165"/>
      <c r="AK34" s="162"/>
      <c r="AL34" s="165"/>
      <c r="AM34" s="162"/>
      <c r="AN34" s="165"/>
      <c r="AO34" s="162"/>
      <c r="AP34" s="165"/>
      <c r="AQ34" s="162"/>
      <c r="AR34" s="165"/>
      <c r="AS34" s="162"/>
      <c r="AT34" s="165"/>
      <c r="AU34" s="162"/>
      <c r="AV34" s="165"/>
      <c r="AW34" s="162"/>
      <c r="AX34" s="165"/>
      <c r="AY34" s="162"/>
      <c r="AZ34" s="165"/>
      <c r="BA34" s="162"/>
      <c r="BB34" s="165"/>
      <c r="BC34" s="162"/>
      <c r="BD34" s="165"/>
      <c r="BE34" s="162"/>
      <c r="BF34" s="165"/>
      <c r="BG34" s="162"/>
      <c r="BH34" s="165"/>
      <c r="BI34" s="162"/>
      <c r="BJ34" s="165"/>
      <c r="BK34" s="162"/>
      <c r="BL34" s="165"/>
      <c r="BM34" s="162"/>
      <c r="BN34" s="165"/>
      <c r="BO34" s="162"/>
      <c r="BP34" s="165"/>
      <c r="BQ34" s="162"/>
      <c r="BR34" s="165"/>
      <c r="BS34" s="162"/>
      <c r="BT34" s="165"/>
      <c r="BU34" s="162"/>
      <c r="BV34" s="165"/>
      <c r="BW34" s="162"/>
      <c r="BX34" s="165"/>
      <c r="BY34" s="162"/>
      <c r="BZ34" s="165"/>
      <c r="CA34" s="162"/>
      <c r="CB34" s="165"/>
      <c r="CC34" s="162"/>
      <c r="CD34" s="165"/>
      <c r="CE34" s="162"/>
      <c r="CF34" s="165"/>
      <c r="CG34" s="162"/>
      <c r="CH34" s="165"/>
      <c r="CI34" s="162"/>
      <c r="CJ34" s="165"/>
      <c r="CK34" s="162"/>
      <c r="CL34" s="165"/>
      <c r="CM34" s="162"/>
      <c r="CN34" s="165"/>
      <c r="CO34" s="162"/>
      <c r="CP34" s="165"/>
      <c r="CQ34" s="162"/>
      <c r="CR34" s="165"/>
      <c r="CS34" s="162"/>
      <c r="CT34" s="165"/>
      <c r="CU34" s="162"/>
      <c r="CV34" s="165"/>
      <c r="CW34" s="162"/>
      <c r="CX34" s="165"/>
      <c r="CY34" s="162"/>
      <c r="CZ34" s="165"/>
      <c r="DA34" s="162"/>
      <c r="DB34" s="165"/>
      <c r="DC34" s="162"/>
      <c r="DD34" s="165"/>
      <c r="DE34" s="162"/>
      <c r="DF34" s="165"/>
      <c r="DG34" s="162"/>
      <c r="DH34" s="165"/>
      <c r="DI34" s="162"/>
      <c r="DJ34" s="165"/>
      <c r="DK34" s="162"/>
      <c r="DL34" s="165"/>
      <c r="DM34" s="162"/>
      <c r="DN34" s="165"/>
      <c r="DO34" s="162"/>
      <c r="DP34" s="165"/>
      <c r="DQ34" s="162"/>
      <c r="DR34" s="165"/>
      <c r="DS34" s="162"/>
      <c r="DT34" s="165"/>
      <c r="DU34" s="162"/>
      <c r="DV34" s="165"/>
      <c r="DW34" s="162"/>
      <c r="DX34" s="165"/>
      <c r="DY34" s="162"/>
      <c r="DZ34" s="165"/>
      <c r="EA34" s="162"/>
      <c r="EB34" s="165"/>
      <c r="EC34" s="162"/>
      <c r="ED34" s="165"/>
      <c r="EE34" s="162"/>
      <c r="EF34" s="165"/>
      <c r="EG34" s="162"/>
      <c r="EH34" s="165"/>
      <c r="EI34" s="162"/>
      <c r="EJ34" s="165"/>
      <c r="EK34" s="162"/>
      <c r="EL34" s="165"/>
      <c r="EM34" s="162"/>
      <c r="EN34" s="165"/>
      <c r="EO34" s="162"/>
      <c r="EP34" s="165"/>
      <c r="EQ34" s="162"/>
      <c r="ER34" s="165"/>
      <c r="ES34" s="162"/>
      <c r="ET34" s="165"/>
      <c r="EU34" s="162"/>
      <c r="EV34" s="165"/>
      <c r="EW34" s="162"/>
      <c r="EX34" s="165"/>
      <c r="EY34" s="162"/>
      <c r="EZ34" s="165"/>
      <c r="FA34" s="162"/>
      <c r="FB34" s="165"/>
      <c r="FC34" s="162"/>
      <c r="FD34" s="165"/>
      <c r="FE34" s="162"/>
      <c r="FF34" s="165"/>
      <c r="FG34" s="162"/>
      <c r="FH34" s="165"/>
      <c r="FI34" s="162"/>
      <c r="FJ34" s="165"/>
      <c r="FK34" s="162"/>
      <c r="FL34" s="165"/>
      <c r="FM34" s="162"/>
      <c r="FN34" s="165"/>
      <c r="FO34" s="162"/>
      <c r="FP34" s="165"/>
      <c r="FQ34" s="162"/>
      <c r="FR34" s="165"/>
      <c r="FS34" s="162"/>
      <c r="FT34" s="165"/>
      <c r="FU34" s="162"/>
      <c r="FV34" s="165"/>
      <c r="FW34" s="162"/>
      <c r="FX34" s="165"/>
      <c r="FY34" s="162"/>
      <c r="FZ34" s="165"/>
      <c r="GA34" s="162"/>
      <c r="GB34" s="165"/>
      <c r="GC34" s="162"/>
      <c r="GD34" s="165"/>
      <c r="GE34" s="162"/>
      <c r="GF34" s="165"/>
      <c r="GG34" s="162"/>
      <c r="GH34" s="165"/>
      <c r="GI34" s="162"/>
      <c r="GJ34" s="165"/>
      <c r="GK34" s="162"/>
      <c r="GL34" s="165"/>
      <c r="GM34" s="162"/>
      <c r="GN34" s="165"/>
      <c r="GO34" s="162"/>
      <c r="GP34" s="165"/>
      <c r="GQ34" s="162"/>
      <c r="GR34" s="165"/>
      <c r="GS34" s="162"/>
      <c r="GT34" s="165"/>
      <c r="GU34" s="162"/>
      <c r="GV34" s="165"/>
      <c r="GW34" s="162"/>
      <c r="GX34" s="165"/>
      <c r="GY34" s="162"/>
      <c r="GZ34" s="165"/>
      <c r="HA34" s="162"/>
      <c r="HB34" s="165"/>
      <c r="HC34" s="162"/>
      <c r="HD34" s="165"/>
      <c r="HE34" s="162"/>
      <c r="HF34" s="165"/>
      <c r="HG34" s="162"/>
      <c r="HH34" s="165"/>
      <c r="HI34" s="162"/>
      <c r="HJ34" s="165"/>
      <c r="HK34" s="162"/>
      <c r="HL34" s="165"/>
      <c r="HM34" s="162"/>
      <c r="HN34" s="165"/>
      <c r="HO34" s="162"/>
      <c r="HP34" s="165"/>
      <c r="HQ34" s="162"/>
      <c r="HR34" s="165"/>
      <c r="HS34" s="162"/>
      <c r="HT34" s="165"/>
      <c r="HU34" s="162"/>
      <c r="HV34" s="165"/>
      <c r="HW34" s="162"/>
      <c r="HX34" s="165"/>
      <c r="HY34" s="162"/>
      <c r="HZ34" s="165"/>
      <c r="IA34" s="162"/>
      <c r="IB34" s="165"/>
      <c r="IC34" s="162"/>
      <c r="ID34" s="165"/>
      <c r="IE34" s="162"/>
      <c r="IF34" s="165"/>
      <c r="IG34" s="162"/>
      <c r="IH34" s="165"/>
      <c r="II34" s="162"/>
      <c r="IJ34" s="165"/>
      <c r="IK34" s="162"/>
      <c r="IL34" s="165"/>
      <c r="IM34" s="162"/>
      <c r="IN34" s="165"/>
      <c r="IO34" s="162"/>
      <c r="IP34" s="165"/>
      <c r="IQ34" s="162"/>
      <c r="IR34" s="165"/>
      <c r="IS34" s="162"/>
      <c r="IT34" s="165"/>
      <c r="IU34" s="162"/>
      <c r="IV34" s="165"/>
      <c r="IW34" s="162"/>
      <c r="IX34" s="165"/>
      <c r="IY34" s="162"/>
      <c r="IZ34" s="165"/>
      <c r="JA34" s="162"/>
      <c r="JB34" s="165"/>
      <c r="JC34" s="162"/>
      <c r="JD34" s="165"/>
      <c r="JE34" s="162"/>
      <c r="JF34" s="165"/>
      <c r="JG34" s="162"/>
      <c r="JH34" s="165"/>
      <c r="JI34" s="162"/>
      <c r="JJ34" s="165"/>
      <c r="JK34" s="162"/>
      <c r="JL34" s="165"/>
      <c r="JM34" s="162"/>
      <c r="JN34" s="165"/>
      <c r="JO34" s="162"/>
      <c r="JP34" s="165"/>
      <c r="JQ34" s="162"/>
      <c r="JR34" s="165"/>
      <c r="JS34" s="162"/>
      <c r="JT34" s="165"/>
      <c r="JU34" s="162"/>
      <c r="JV34" s="165"/>
      <c r="JW34" s="162"/>
      <c r="JX34" s="165"/>
      <c r="JY34" s="162"/>
      <c r="JZ34" s="165"/>
      <c r="KA34" s="162"/>
      <c r="KB34" s="165"/>
      <c r="KC34" s="162"/>
      <c r="KD34" s="165"/>
      <c r="KE34" s="162"/>
      <c r="KF34" s="165"/>
      <c r="KG34" s="162"/>
      <c r="KH34" s="165"/>
      <c r="KI34" s="162"/>
      <c r="KJ34" s="165"/>
      <c r="KK34" s="162"/>
      <c r="KL34" s="165"/>
      <c r="KM34" s="162"/>
      <c r="KN34" s="165"/>
      <c r="KO34" s="162"/>
      <c r="KP34" s="165"/>
      <c r="KQ34" s="162"/>
      <c r="KR34" s="165"/>
      <c r="KS34" s="162"/>
      <c r="KT34" s="165"/>
      <c r="KU34" s="162"/>
      <c r="KV34" s="165"/>
      <c r="KW34" s="162"/>
      <c r="KX34" s="165"/>
      <c r="KY34" s="162"/>
      <c r="KZ34" s="165"/>
      <c r="LA34" s="162"/>
      <c r="LB34" s="165"/>
      <c r="LC34" s="162"/>
      <c r="LD34" s="165"/>
      <c r="LE34" s="162"/>
      <c r="LF34" s="165"/>
      <c r="LG34" s="162"/>
      <c r="LH34" s="165"/>
      <c r="LI34" s="162"/>
      <c r="LJ34" s="165"/>
      <c r="LK34" s="162"/>
      <c r="LL34" s="165"/>
      <c r="LM34" s="162"/>
      <c r="LN34" s="165"/>
      <c r="LO34" s="162"/>
      <c r="LP34" s="165"/>
      <c r="LQ34" s="162"/>
      <c r="LR34" s="165"/>
      <c r="LS34" s="162"/>
      <c r="LT34" s="165"/>
      <c r="LU34" s="162"/>
      <c r="LV34" s="165"/>
      <c r="LW34" s="162"/>
      <c r="LX34" s="165"/>
      <c r="LY34" s="162"/>
      <c r="LZ34" s="165"/>
      <c r="MA34" s="162"/>
      <c r="MB34" s="165"/>
      <c r="MC34" s="162"/>
      <c r="MD34" s="165"/>
      <c r="ME34" s="162"/>
      <c r="MF34" s="165"/>
      <c r="MG34" s="162"/>
      <c r="MH34" s="165"/>
      <c r="MI34" s="162"/>
      <c r="MJ34" s="165"/>
      <c r="MK34" s="162"/>
      <c r="ML34" s="165"/>
      <c r="MM34" s="162"/>
      <c r="MN34" s="165"/>
      <c r="MO34" s="162"/>
      <c r="MP34" s="165"/>
      <c r="MQ34" s="162"/>
      <c r="MR34" s="165"/>
      <c r="MS34" s="162"/>
      <c r="MT34" s="165"/>
      <c r="MU34" s="162"/>
      <c r="MV34" s="165"/>
      <c r="MW34" s="162"/>
      <c r="MX34" s="165"/>
      <c r="MY34" s="162"/>
      <c r="MZ34" s="165"/>
      <c r="NA34" s="162"/>
      <c r="NB34" s="165"/>
      <c r="NC34" s="162"/>
      <c r="ND34" s="165"/>
      <c r="NE34" s="162"/>
      <c r="NF34" s="165"/>
      <c r="NG34" s="162"/>
      <c r="NH34" s="165"/>
      <c r="NI34" s="162"/>
      <c r="NJ34" s="165"/>
      <c r="NK34" s="162"/>
      <c r="NL34" s="165"/>
      <c r="NM34" s="162"/>
      <c r="NN34" s="165"/>
      <c r="NO34" s="162"/>
      <c r="NP34" s="165"/>
      <c r="NQ34" s="162"/>
      <c r="NR34" s="165"/>
      <c r="NS34" s="162"/>
      <c r="NT34" s="165"/>
      <c r="NU34" s="162"/>
      <c r="NV34" s="165"/>
      <c r="NW34" s="162"/>
      <c r="NX34" s="165"/>
      <c r="NY34" s="162"/>
      <c r="NZ34" s="165"/>
      <c r="OA34" s="162"/>
      <c r="OB34" s="165"/>
      <c r="OC34" s="162"/>
      <c r="OD34" s="165"/>
      <c r="OE34" s="162"/>
      <c r="OF34" s="165"/>
      <c r="OG34" s="162"/>
      <c r="OH34" s="165"/>
      <c r="OI34" s="162"/>
      <c r="OJ34" s="165"/>
      <c r="OK34" s="162"/>
      <c r="OL34" s="165"/>
      <c r="OM34" s="162"/>
      <c r="ON34" s="165"/>
      <c r="OO34" s="162"/>
      <c r="OP34" s="165"/>
      <c r="OQ34" s="162"/>
      <c r="OR34" s="165"/>
      <c r="OS34" s="162"/>
      <c r="OT34" s="165"/>
      <c r="OU34" s="162"/>
      <c r="OV34" s="165"/>
      <c r="OW34" s="162"/>
      <c r="OX34" s="165"/>
      <c r="OY34" s="162"/>
      <c r="OZ34" s="165"/>
      <c r="PA34" s="162"/>
      <c r="PB34" s="165"/>
      <c r="PC34" s="162"/>
      <c r="PD34" s="165"/>
      <c r="PE34" s="162"/>
      <c r="PF34" s="165"/>
      <c r="PG34" s="162"/>
      <c r="PH34" s="165"/>
      <c r="PI34" s="162"/>
      <c r="PJ34" s="165"/>
      <c r="PK34" s="162"/>
      <c r="PL34" s="165"/>
      <c r="PM34" s="162"/>
      <c r="PN34" s="165"/>
      <c r="PO34" s="162"/>
      <c r="PP34" s="165"/>
      <c r="PQ34" s="162"/>
      <c r="PR34" s="165"/>
      <c r="PS34" s="162"/>
      <c r="PT34" s="165"/>
      <c r="PU34" s="162"/>
      <c r="PV34" s="165"/>
      <c r="PW34" s="162"/>
      <c r="PX34" s="165"/>
      <c r="PY34" s="162"/>
      <c r="PZ34" s="165"/>
      <c r="QA34" s="162"/>
      <c r="QB34" s="165"/>
      <c r="QC34" s="162"/>
      <c r="QD34" s="165"/>
      <c r="QE34" s="162"/>
      <c r="QF34" s="165"/>
      <c r="QG34" s="162"/>
      <c r="QH34" s="165"/>
      <c r="QI34" s="162"/>
      <c r="QJ34" s="165"/>
      <c r="QK34" s="162"/>
      <c r="QL34" s="165"/>
      <c r="QM34" s="162"/>
      <c r="QN34" s="165"/>
      <c r="QO34" s="162"/>
      <c r="QP34" s="165"/>
      <c r="QQ34" s="162"/>
      <c r="QR34" s="165"/>
      <c r="QS34" s="162"/>
      <c r="QT34" s="165"/>
      <c r="QU34" s="162"/>
      <c r="QV34" s="165"/>
      <c r="QW34" s="162"/>
      <c r="QX34" s="165"/>
      <c r="QY34" s="162"/>
      <c r="QZ34" s="165"/>
      <c r="RA34" s="162"/>
      <c r="RB34" s="165"/>
      <c r="RC34" s="162"/>
      <c r="RD34" s="165"/>
      <c r="RE34" s="162"/>
      <c r="RF34" s="165"/>
      <c r="RG34" s="162"/>
      <c r="RH34" s="165"/>
      <c r="RI34" s="162"/>
      <c r="RJ34" s="165"/>
      <c r="RK34" s="162"/>
      <c r="RL34" s="165"/>
      <c r="RM34" s="162"/>
      <c r="RN34" s="165"/>
      <c r="RO34" s="162"/>
      <c r="RP34" s="165"/>
      <c r="RQ34" s="162"/>
      <c r="RR34" s="165"/>
      <c r="RS34" s="162"/>
      <c r="RT34" s="165"/>
      <c r="RU34" s="162"/>
      <c r="RV34" s="165"/>
      <c r="RW34" s="162"/>
      <c r="RX34" s="165"/>
      <c r="RY34" s="162"/>
      <c r="RZ34" s="165"/>
      <c r="SA34" s="162"/>
      <c r="SB34" s="165"/>
      <c r="SC34" s="162"/>
      <c r="SD34" s="165"/>
      <c r="SE34" s="162"/>
      <c r="SF34" s="165"/>
      <c r="SG34" s="162"/>
      <c r="SH34" s="165"/>
      <c r="SI34" s="162"/>
      <c r="SJ34" s="165"/>
      <c r="SK34" s="162"/>
      <c r="SL34" s="165"/>
      <c r="SM34" s="162"/>
      <c r="SN34" s="165"/>
      <c r="SO34" s="162"/>
      <c r="SP34" s="165"/>
      <c r="SQ34" s="162"/>
      <c r="SR34" s="165"/>
      <c r="SS34" s="162"/>
      <c r="ST34" s="165"/>
      <c r="SU34" s="162"/>
      <c r="SV34" s="165"/>
      <c r="SW34" s="162"/>
      <c r="SX34" s="165"/>
      <c r="SY34" s="162"/>
      <c r="SZ34" s="165"/>
      <c r="TA34" s="162"/>
      <c r="TB34" s="165"/>
      <c r="TC34" s="162"/>
      <c r="TD34" s="165"/>
      <c r="TE34" s="162"/>
      <c r="TF34" s="165"/>
      <c r="TG34" s="162"/>
      <c r="TH34" s="165"/>
      <c r="TI34" s="162"/>
      <c r="TJ34" s="165"/>
      <c r="TK34" s="162"/>
      <c r="TL34" s="165"/>
      <c r="TM34" s="162"/>
      <c r="TN34" s="165"/>
      <c r="TO34" s="162"/>
      <c r="TP34" s="165"/>
      <c r="TQ34" s="162"/>
      <c r="TR34" s="165"/>
      <c r="TS34" s="162"/>
      <c r="TT34" s="165"/>
      <c r="TU34" s="162"/>
      <c r="TV34" s="165"/>
      <c r="TW34" s="162"/>
      <c r="TX34" s="165"/>
      <c r="TY34" s="162"/>
      <c r="TZ34" s="165"/>
      <c r="UA34" s="162"/>
      <c r="UB34" s="165"/>
      <c r="UC34" s="162"/>
      <c r="UD34" s="165"/>
      <c r="UE34" s="162"/>
      <c r="UF34" s="165"/>
      <c r="UG34" s="162"/>
      <c r="UH34" s="165"/>
      <c r="UI34" s="162"/>
      <c r="UJ34" s="165"/>
      <c r="UK34" s="162"/>
      <c r="UL34" s="165"/>
      <c r="UM34" s="162"/>
      <c r="UN34" s="165"/>
      <c r="UO34" s="162"/>
      <c r="UP34" s="165"/>
      <c r="UQ34" s="162"/>
      <c r="UR34" s="165"/>
      <c r="US34" s="162"/>
      <c r="UT34" s="165"/>
      <c r="UU34" s="162"/>
      <c r="UV34" s="165"/>
      <c r="UW34" s="162"/>
      <c r="UX34" s="165"/>
      <c r="UY34" s="162"/>
      <c r="UZ34" s="165"/>
      <c r="VA34" s="162"/>
      <c r="VB34" s="165"/>
      <c r="VC34" s="162"/>
      <c r="VD34" s="165"/>
      <c r="VE34" s="162"/>
      <c r="VF34" s="165"/>
      <c r="VG34" s="162"/>
      <c r="VH34" s="165"/>
      <c r="VI34" s="162"/>
      <c r="VJ34" s="165"/>
      <c r="VK34" s="162"/>
      <c r="VL34" s="165"/>
      <c r="VM34" s="162"/>
      <c r="VN34" s="165"/>
      <c r="VO34" s="162"/>
      <c r="VP34" s="165"/>
      <c r="VQ34" s="162"/>
      <c r="VR34" s="165"/>
      <c r="VS34" s="162"/>
      <c r="VT34" s="165"/>
      <c r="VU34" s="162"/>
      <c r="VV34" s="165"/>
      <c r="VW34" s="162"/>
      <c r="VX34" s="165"/>
      <c r="VY34" s="162"/>
      <c r="VZ34" s="165"/>
      <c r="WA34" s="162"/>
      <c r="WB34" s="165"/>
      <c r="WC34" s="162"/>
      <c r="WD34" s="165"/>
      <c r="WE34" s="162"/>
      <c r="WF34" s="165"/>
      <c r="WG34" s="162"/>
      <c r="WH34" s="165"/>
      <c r="WI34" s="162"/>
      <c r="WJ34" s="165"/>
      <c r="WK34" s="162"/>
      <c r="WL34" s="165"/>
      <c r="WM34" s="162"/>
      <c r="WN34" s="165"/>
      <c r="WO34" s="162"/>
      <c r="WP34" s="165"/>
      <c r="WQ34" s="162"/>
      <c r="WR34" s="165"/>
      <c r="WS34" s="162"/>
      <c r="WT34" s="165"/>
      <c r="WU34" s="162"/>
      <c r="WV34" s="165"/>
      <c r="WW34" s="162"/>
      <c r="WX34" s="165"/>
      <c r="WY34" s="162"/>
      <c r="WZ34" s="165"/>
      <c r="XA34" s="162"/>
      <c r="XB34" s="165"/>
      <c r="XC34" s="162"/>
      <c r="XD34" s="165"/>
      <c r="XE34" s="162"/>
      <c r="XF34" s="165"/>
      <c r="XG34" s="162"/>
      <c r="XH34" s="165"/>
      <c r="XI34" s="162"/>
      <c r="XJ34" s="165"/>
      <c r="XK34" s="162"/>
      <c r="XL34" s="165"/>
      <c r="XM34" s="162"/>
      <c r="XN34" s="165"/>
      <c r="XO34" s="162"/>
      <c r="XP34" s="165"/>
      <c r="XQ34" s="162"/>
      <c r="XR34" s="165"/>
      <c r="XS34" s="162"/>
      <c r="XT34" s="165"/>
      <c r="XU34" s="162"/>
      <c r="XV34" s="165"/>
      <c r="XW34" s="162"/>
      <c r="XX34" s="165"/>
      <c r="XY34" s="162"/>
      <c r="XZ34" s="165"/>
      <c r="YA34" s="162"/>
      <c r="YB34" s="165"/>
      <c r="YC34" s="162"/>
      <c r="YD34" s="165"/>
      <c r="YE34" s="162"/>
      <c r="YF34" s="165"/>
      <c r="YG34" s="162"/>
      <c r="YH34" s="165"/>
      <c r="YI34" s="162"/>
      <c r="YJ34" s="165"/>
      <c r="YK34" s="162"/>
      <c r="YL34" s="165"/>
      <c r="YM34" s="162"/>
      <c r="YN34" s="165"/>
      <c r="YO34" s="162"/>
      <c r="YP34" s="165"/>
      <c r="YQ34" s="162"/>
      <c r="YR34" s="165"/>
      <c r="YS34" s="162"/>
      <c r="YT34" s="165"/>
      <c r="YU34" s="162"/>
      <c r="YV34" s="165"/>
      <c r="YW34" s="162"/>
      <c r="YX34" s="165"/>
      <c r="YY34" s="162"/>
      <c r="YZ34" s="165"/>
      <c r="ZA34" s="162"/>
      <c r="ZB34" s="165"/>
      <c r="ZC34" s="162"/>
      <c r="ZD34" s="165"/>
      <c r="ZE34" s="162"/>
      <c r="ZF34" s="165"/>
      <c r="ZG34" s="162"/>
      <c r="ZH34" s="165"/>
      <c r="ZI34" s="162"/>
      <c r="ZJ34" s="165"/>
      <c r="ZK34" s="162"/>
      <c r="ZL34" s="165"/>
      <c r="ZM34" s="162"/>
      <c r="ZN34" s="165"/>
      <c r="ZO34" s="162"/>
      <c r="ZP34" s="165"/>
      <c r="ZQ34" s="162"/>
      <c r="ZR34" s="165"/>
      <c r="ZS34" s="162"/>
      <c r="ZT34" s="165"/>
      <c r="ZU34" s="162"/>
      <c r="ZV34" s="165"/>
      <c r="ZW34" s="162"/>
      <c r="ZX34" s="165"/>
      <c r="ZY34" s="162"/>
      <c r="ZZ34" s="165"/>
      <c r="AAA34" s="162"/>
      <c r="AAB34" s="165"/>
      <c r="AAC34" s="162"/>
      <c r="AAD34" s="165"/>
      <c r="AAE34" s="162"/>
      <c r="AAF34" s="165"/>
      <c r="AAG34" s="162"/>
      <c r="AAH34" s="165"/>
      <c r="AAI34" s="162"/>
      <c r="AAJ34" s="165"/>
      <c r="AAK34" s="162"/>
      <c r="AAL34" s="165"/>
      <c r="AAM34" s="162"/>
      <c r="AAN34" s="165"/>
      <c r="AAO34" s="162"/>
      <c r="AAP34" s="165"/>
      <c r="AAQ34" s="162"/>
      <c r="AAR34" s="165"/>
      <c r="AAS34" s="162"/>
      <c r="AAT34" s="165"/>
      <c r="AAU34" s="162"/>
      <c r="AAV34" s="165"/>
      <c r="AAW34" s="162"/>
      <c r="AAX34" s="165"/>
      <c r="AAY34" s="162"/>
      <c r="AAZ34" s="165"/>
      <c r="ABA34" s="162"/>
      <c r="ABB34" s="165"/>
      <c r="ABC34" s="162"/>
      <c r="ABD34" s="165"/>
      <c r="ABE34" s="162"/>
      <c r="ABF34" s="165"/>
      <c r="ABG34" s="162"/>
      <c r="ABH34" s="165"/>
      <c r="ABI34" s="162"/>
      <c r="ABJ34" s="165"/>
      <c r="ABK34" s="162"/>
      <c r="ABL34" s="165"/>
      <c r="ABM34" s="162"/>
      <c r="ABN34" s="165"/>
      <c r="ABO34" s="162"/>
      <c r="ABP34" s="165"/>
      <c r="ABQ34" s="162"/>
      <c r="ABR34" s="165"/>
      <c r="ABS34" s="162"/>
      <c r="ABT34" s="165"/>
      <c r="ABU34" s="162"/>
      <c r="ABV34" s="165"/>
      <c r="ABW34" s="162"/>
      <c r="ABX34" s="165"/>
      <c r="ABY34" s="162"/>
      <c r="ABZ34" s="165"/>
      <c r="ACA34" s="162"/>
      <c r="ACB34" s="165"/>
      <c r="ACC34" s="162"/>
      <c r="ACD34" s="165"/>
      <c r="ACE34" s="162"/>
      <c r="ACF34" s="165"/>
      <c r="ACG34" s="162"/>
      <c r="ACH34" s="165"/>
      <c r="ACI34" s="162"/>
      <c r="ACJ34" s="165"/>
      <c r="ACK34" s="162"/>
      <c r="ACL34" s="165"/>
      <c r="ACM34" s="162"/>
      <c r="ACN34" s="165"/>
      <c r="ACO34" s="162"/>
      <c r="ACP34" s="165"/>
      <c r="ACQ34" s="162"/>
      <c r="ACR34" s="165"/>
      <c r="ACS34" s="162"/>
      <c r="ACT34" s="165"/>
      <c r="ACU34" s="162"/>
      <c r="ACV34" s="165"/>
      <c r="ACW34" s="162"/>
      <c r="ACX34" s="165"/>
      <c r="ACY34" s="162"/>
      <c r="ACZ34" s="165"/>
      <c r="ADA34" s="162"/>
      <c r="ADB34" s="165"/>
      <c r="ADC34" s="162"/>
      <c r="ADD34" s="165"/>
      <c r="ADE34" s="162"/>
      <c r="ADF34" s="165"/>
      <c r="ADG34" s="162"/>
      <c r="ADH34" s="165"/>
      <c r="ADI34" s="162"/>
      <c r="ADJ34" s="165"/>
      <c r="ADK34" s="162"/>
      <c r="ADL34" s="165"/>
      <c r="ADM34" s="162"/>
      <c r="ADN34" s="165"/>
      <c r="ADO34" s="162"/>
      <c r="ADP34" s="165"/>
      <c r="ADQ34" s="162"/>
      <c r="ADR34" s="165"/>
      <c r="ADS34" s="162"/>
      <c r="ADT34" s="165"/>
      <c r="ADU34" s="162"/>
      <c r="ADV34" s="165"/>
      <c r="ADW34" s="162"/>
      <c r="ADX34" s="165"/>
      <c r="ADY34" s="162"/>
      <c r="ADZ34" s="165"/>
      <c r="AEA34" s="162"/>
      <c r="AEB34" s="165"/>
      <c r="AEC34" s="162"/>
      <c r="AED34" s="165"/>
      <c r="AEE34" s="162"/>
      <c r="AEF34" s="165"/>
      <c r="AEG34" s="162"/>
      <c r="AEH34" s="165"/>
      <c r="AEI34" s="162"/>
      <c r="AEJ34" s="165"/>
      <c r="AEK34" s="162"/>
      <c r="AEL34" s="165"/>
      <c r="AEM34" s="162"/>
      <c r="AEN34" s="165"/>
      <c r="AEO34" s="162"/>
      <c r="AEP34" s="165"/>
      <c r="AEQ34" s="162"/>
      <c r="AER34" s="165"/>
      <c r="AES34" s="162"/>
      <c r="AET34" s="165"/>
      <c r="AEU34" s="162"/>
      <c r="AEV34" s="165"/>
      <c r="AEW34" s="162"/>
      <c r="AEX34" s="165"/>
      <c r="AEY34" s="162"/>
      <c r="AEZ34" s="165"/>
      <c r="AFA34" s="162"/>
      <c r="AFB34" s="165"/>
      <c r="AFC34" s="162"/>
      <c r="AFD34" s="165"/>
      <c r="AFE34" s="162"/>
      <c r="AFF34" s="165"/>
      <c r="AFG34" s="162"/>
      <c r="AFH34" s="165"/>
      <c r="AFI34" s="162"/>
      <c r="AFJ34" s="165"/>
      <c r="AFK34" s="162"/>
      <c r="AFL34" s="165"/>
      <c r="AFM34" s="162"/>
      <c r="AFN34" s="165"/>
      <c r="AFO34" s="162"/>
      <c r="AFP34" s="165"/>
      <c r="AFQ34" s="162"/>
      <c r="AFR34" s="165"/>
      <c r="AFS34" s="162"/>
      <c r="AFT34" s="165"/>
      <c r="AFU34" s="162"/>
      <c r="AFV34" s="165"/>
      <c r="AFW34" s="162"/>
      <c r="AFX34" s="165"/>
      <c r="AFY34" s="162"/>
      <c r="AFZ34" s="165"/>
      <c r="AGA34" s="162"/>
      <c r="AGB34" s="165"/>
      <c r="AGC34" s="162"/>
      <c r="AGD34" s="165"/>
      <c r="AGE34" s="162"/>
      <c r="AGF34" s="165"/>
      <c r="AGG34" s="162"/>
      <c r="AGH34" s="165"/>
      <c r="AGI34" s="162"/>
      <c r="AGJ34" s="165"/>
      <c r="AGK34" s="162"/>
      <c r="AGL34" s="165"/>
      <c r="AGM34" s="162"/>
      <c r="AGN34" s="165"/>
      <c r="AGO34" s="162"/>
      <c r="AGP34" s="165"/>
      <c r="AGQ34" s="162"/>
      <c r="AGR34" s="165"/>
      <c r="AGS34" s="162"/>
      <c r="AGT34" s="165"/>
      <c r="AGU34" s="162"/>
      <c r="AGV34" s="165"/>
      <c r="AGW34" s="162"/>
      <c r="AGX34" s="165"/>
      <c r="AGY34" s="162"/>
      <c r="AGZ34" s="165"/>
      <c r="AHA34" s="162"/>
      <c r="AHB34" s="165"/>
      <c r="AHC34" s="162"/>
      <c r="AHD34" s="165"/>
      <c r="AHE34" s="162"/>
      <c r="AHF34" s="165"/>
      <c r="AHG34" s="162"/>
      <c r="AHH34" s="165"/>
      <c r="AHI34" s="162"/>
      <c r="AHJ34" s="165"/>
      <c r="AHK34" s="162"/>
      <c r="AHL34" s="165"/>
      <c r="AHM34" s="162"/>
      <c r="AHN34" s="165"/>
      <c r="AHO34" s="162"/>
      <c r="AHP34" s="165"/>
      <c r="AHQ34" s="162"/>
      <c r="AHR34" s="165"/>
      <c r="AHS34" s="162"/>
      <c r="AHT34" s="165"/>
      <c r="AHU34" s="162"/>
      <c r="AHV34" s="165"/>
      <c r="AHW34" s="162"/>
      <c r="AHX34" s="165"/>
      <c r="AHY34" s="162"/>
      <c r="AHZ34" s="165"/>
      <c r="AIA34" s="162"/>
      <c r="AIB34" s="165"/>
      <c r="AIC34" s="162"/>
      <c r="AID34" s="165"/>
      <c r="AIE34" s="162"/>
      <c r="AIF34" s="165"/>
      <c r="AIG34" s="162"/>
      <c r="AIH34" s="165"/>
      <c r="AII34" s="162"/>
      <c r="AIJ34" s="165"/>
      <c r="AIK34" s="162"/>
      <c r="AIL34" s="165"/>
      <c r="AIM34" s="162"/>
      <c r="AIN34" s="165"/>
      <c r="AIO34" s="162"/>
      <c r="AIP34" s="165"/>
      <c r="AIQ34" s="162"/>
      <c r="AIR34" s="165"/>
      <c r="AIS34" s="162"/>
      <c r="AIT34" s="165"/>
      <c r="AIU34" s="162"/>
      <c r="AIV34" s="165"/>
      <c r="AIW34" s="162"/>
      <c r="AIX34" s="165"/>
      <c r="AIY34" s="162"/>
      <c r="AIZ34" s="165"/>
      <c r="AJA34" s="162"/>
      <c r="AJB34" s="165"/>
      <c r="AJC34" s="162"/>
      <c r="AJD34" s="165"/>
      <c r="AJE34" s="162"/>
      <c r="AJF34" s="165"/>
      <c r="AJG34" s="162"/>
      <c r="AJH34" s="165"/>
      <c r="AJI34" s="162"/>
      <c r="AJJ34" s="165"/>
      <c r="AJK34" s="162"/>
      <c r="AJL34" s="165"/>
      <c r="AJM34" s="162"/>
      <c r="AJN34" s="165"/>
      <c r="AJO34" s="162"/>
      <c r="AJP34" s="165"/>
      <c r="AJQ34" s="162"/>
      <c r="AJR34" s="165"/>
      <c r="AJS34" s="162"/>
      <c r="AJT34" s="165"/>
      <c r="AJU34" s="162"/>
      <c r="AJV34" s="165"/>
      <c r="AJW34" s="162"/>
      <c r="AJX34" s="165"/>
      <c r="AJY34" s="162"/>
      <c r="AJZ34" s="165"/>
      <c r="AKA34" s="162"/>
      <c r="AKB34" s="165"/>
      <c r="AKC34" s="162"/>
      <c r="AKD34" s="165"/>
      <c r="AKE34" s="162"/>
      <c r="AKF34" s="165"/>
      <c r="AKG34" s="162"/>
      <c r="AKH34" s="165"/>
      <c r="AKI34" s="162"/>
      <c r="AKJ34" s="165"/>
      <c r="AKK34" s="162"/>
      <c r="AKL34" s="165"/>
      <c r="AKM34" s="162"/>
      <c r="AKN34" s="165"/>
      <c r="AKO34" s="162"/>
      <c r="AKP34" s="165"/>
      <c r="AKQ34" s="162"/>
      <c r="AKR34" s="165"/>
      <c r="AKS34" s="162"/>
      <c r="AKT34" s="165"/>
      <c r="AKU34" s="162"/>
      <c r="AKV34" s="165"/>
      <c r="AKW34" s="162"/>
      <c r="AKX34" s="165"/>
      <c r="AKY34" s="162"/>
      <c r="AKZ34" s="165"/>
      <c r="ALA34" s="162"/>
      <c r="ALB34" s="165"/>
      <c r="ALC34" s="162"/>
      <c r="ALD34" s="165"/>
      <c r="ALE34" s="162"/>
      <c r="ALF34" s="165"/>
      <c r="ALG34" s="162"/>
      <c r="ALH34" s="165"/>
      <c r="ALI34" s="162"/>
      <c r="ALJ34" s="165"/>
      <c r="ALK34" s="162"/>
      <c r="ALL34" s="165"/>
      <c r="ALM34" s="162"/>
      <c r="ALN34" s="165"/>
      <c r="ALO34" s="162"/>
      <c r="ALP34" s="165"/>
      <c r="ALQ34" s="162"/>
      <c r="ALR34" s="165"/>
      <c r="ALS34" s="162"/>
      <c r="ALT34" s="165"/>
      <c r="ALU34" s="162"/>
      <c r="ALV34" s="165"/>
      <c r="ALW34" s="162"/>
      <c r="ALX34" s="165"/>
      <c r="ALY34" s="162"/>
      <c r="ALZ34" s="165"/>
      <c r="AMA34" s="162"/>
      <c r="AMB34" s="165"/>
      <c r="AMC34" s="162"/>
      <c r="AMD34" s="165"/>
      <c r="AME34" s="162"/>
      <c r="AMF34" s="165"/>
      <c r="AMG34" s="162"/>
      <c r="AMH34" s="165"/>
      <c r="AMI34" s="162"/>
      <c r="AMJ34" s="165"/>
      <c r="AMK34" s="162"/>
      <c r="AML34" s="165"/>
      <c r="AMM34" s="162"/>
      <c r="AMN34" s="165"/>
      <c r="AMO34" s="162"/>
      <c r="AMP34" s="165"/>
      <c r="AMQ34" s="162"/>
      <c r="AMR34" s="165"/>
      <c r="AMS34" s="162"/>
      <c r="AMT34" s="165"/>
      <c r="AMU34" s="162"/>
      <c r="AMV34" s="165"/>
      <c r="AMW34" s="162"/>
      <c r="AMX34" s="165"/>
      <c r="AMY34" s="162"/>
      <c r="AMZ34" s="165"/>
      <c r="ANA34" s="162"/>
      <c r="ANB34" s="165"/>
      <c r="ANC34" s="162"/>
      <c r="AND34" s="165"/>
      <c r="ANE34" s="162"/>
      <c r="ANF34" s="165"/>
      <c r="ANG34" s="162"/>
      <c r="ANH34" s="165"/>
      <c r="ANI34" s="162"/>
      <c r="ANJ34" s="165"/>
      <c r="ANK34" s="162"/>
      <c r="ANL34" s="165"/>
      <c r="ANM34" s="162"/>
      <c r="ANN34" s="165"/>
      <c r="ANO34" s="162"/>
      <c r="ANP34" s="165"/>
      <c r="ANQ34" s="162"/>
      <c r="ANR34" s="165"/>
      <c r="ANS34" s="162"/>
      <c r="ANT34" s="165"/>
      <c r="ANU34" s="162"/>
      <c r="ANV34" s="165"/>
      <c r="ANW34" s="162"/>
      <c r="ANX34" s="165"/>
      <c r="ANY34" s="162"/>
      <c r="ANZ34" s="165"/>
      <c r="AOA34" s="162"/>
      <c r="AOB34" s="165"/>
      <c r="AOC34" s="162"/>
      <c r="AOD34" s="165"/>
      <c r="AOE34" s="162"/>
      <c r="AOF34" s="165"/>
      <c r="AOG34" s="162"/>
      <c r="AOH34" s="165"/>
      <c r="AOI34" s="162"/>
      <c r="AOJ34" s="165"/>
      <c r="AOK34" s="162"/>
      <c r="AOL34" s="165"/>
      <c r="AOM34" s="162"/>
      <c r="AON34" s="165"/>
      <c r="AOO34" s="162"/>
      <c r="AOP34" s="165"/>
      <c r="AOQ34" s="162"/>
      <c r="AOR34" s="165"/>
      <c r="AOS34" s="162"/>
      <c r="AOT34" s="165"/>
      <c r="AOU34" s="162"/>
      <c r="AOV34" s="165"/>
      <c r="AOW34" s="162"/>
      <c r="AOX34" s="165"/>
      <c r="AOY34" s="162"/>
      <c r="AOZ34" s="165"/>
      <c r="APA34" s="162"/>
      <c r="APB34" s="165"/>
      <c r="APC34" s="162"/>
      <c r="APD34" s="165"/>
      <c r="APE34" s="162"/>
      <c r="APF34" s="165"/>
      <c r="APG34" s="162"/>
      <c r="APH34" s="165"/>
      <c r="API34" s="162"/>
      <c r="APJ34" s="165"/>
      <c r="APK34" s="162"/>
      <c r="APL34" s="165"/>
      <c r="APM34" s="162"/>
      <c r="APN34" s="165"/>
      <c r="APO34" s="162"/>
      <c r="APP34" s="165"/>
      <c r="APQ34" s="162"/>
      <c r="APR34" s="165"/>
      <c r="APS34" s="162"/>
      <c r="APT34" s="165"/>
      <c r="APU34" s="162"/>
      <c r="APV34" s="165"/>
      <c r="APW34" s="162"/>
      <c r="APX34" s="165"/>
      <c r="APY34" s="162"/>
      <c r="APZ34" s="165"/>
      <c r="AQA34" s="162"/>
      <c r="AQB34" s="165"/>
      <c r="AQC34" s="162"/>
      <c r="AQD34" s="165"/>
      <c r="AQE34" s="162"/>
      <c r="AQF34" s="165"/>
      <c r="AQG34" s="162"/>
      <c r="AQH34" s="165"/>
      <c r="AQI34" s="162"/>
      <c r="AQJ34" s="165"/>
      <c r="AQK34" s="162"/>
      <c r="AQL34" s="165"/>
      <c r="AQM34" s="162"/>
      <c r="AQN34" s="165"/>
      <c r="AQO34" s="162"/>
      <c r="AQP34" s="165"/>
      <c r="AQQ34" s="162"/>
      <c r="AQR34" s="165"/>
      <c r="AQS34" s="162"/>
      <c r="AQT34" s="165"/>
      <c r="AQU34" s="162"/>
      <c r="AQV34" s="165"/>
      <c r="AQW34" s="162"/>
      <c r="AQX34" s="165"/>
      <c r="AQY34" s="162"/>
      <c r="AQZ34" s="165"/>
      <c r="ARA34" s="162"/>
      <c r="ARB34" s="165"/>
      <c r="ARC34" s="162"/>
      <c r="ARD34" s="165"/>
      <c r="ARE34" s="162"/>
      <c r="ARF34" s="165"/>
      <c r="ARG34" s="162"/>
      <c r="ARH34" s="165"/>
      <c r="ARI34" s="162"/>
      <c r="ARJ34" s="165"/>
      <c r="ARK34" s="162"/>
      <c r="ARL34" s="165"/>
      <c r="ARM34" s="162"/>
      <c r="ARN34" s="165"/>
      <c r="ARO34" s="162"/>
      <c r="ARP34" s="165"/>
      <c r="ARQ34" s="162"/>
      <c r="ARR34" s="165"/>
      <c r="ARS34" s="162"/>
      <c r="ART34" s="165"/>
      <c r="ARU34" s="162"/>
      <c r="ARV34" s="165"/>
      <c r="ARW34" s="162"/>
      <c r="ARX34" s="165"/>
      <c r="ARY34" s="162"/>
      <c r="ARZ34" s="165"/>
      <c r="ASA34" s="162"/>
      <c r="ASB34" s="165"/>
      <c r="ASC34" s="162"/>
      <c r="ASD34" s="165"/>
      <c r="ASE34" s="162"/>
      <c r="ASF34" s="165"/>
      <c r="ASG34" s="162"/>
      <c r="ASH34" s="165"/>
      <c r="ASI34" s="162"/>
      <c r="ASJ34" s="165"/>
      <c r="ASK34" s="162"/>
      <c r="ASL34" s="165"/>
      <c r="ASM34" s="162"/>
      <c r="ASN34" s="165"/>
      <c r="ASO34" s="162"/>
      <c r="ASP34" s="165"/>
      <c r="ASQ34" s="162"/>
      <c r="ASR34" s="165"/>
      <c r="ASS34" s="162"/>
      <c r="AST34" s="165"/>
      <c r="ASU34" s="162"/>
      <c r="ASV34" s="165"/>
      <c r="ASW34" s="162"/>
      <c r="ASX34" s="165"/>
      <c r="ASY34" s="162"/>
      <c r="ASZ34" s="165"/>
      <c r="ATA34" s="162"/>
      <c r="ATB34" s="165"/>
      <c r="ATC34" s="162"/>
      <c r="ATD34" s="165"/>
      <c r="ATE34" s="162"/>
      <c r="ATF34" s="165"/>
      <c r="ATG34" s="162"/>
      <c r="ATH34" s="165"/>
      <c r="ATI34" s="162"/>
      <c r="ATJ34" s="165"/>
      <c r="ATK34" s="162"/>
      <c r="ATL34" s="165"/>
      <c r="ATM34" s="162"/>
      <c r="ATN34" s="165"/>
      <c r="ATO34" s="162"/>
      <c r="ATP34" s="165"/>
      <c r="ATQ34" s="162"/>
      <c r="ATR34" s="165"/>
      <c r="ATS34" s="162"/>
      <c r="ATT34" s="165"/>
      <c r="ATU34" s="162"/>
      <c r="ATV34" s="165"/>
      <c r="ATW34" s="162"/>
      <c r="ATX34" s="165"/>
      <c r="ATY34" s="162"/>
      <c r="ATZ34" s="165"/>
      <c r="AUA34" s="162"/>
      <c r="AUB34" s="165"/>
      <c r="AUC34" s="162"/>
      <c r="AUD34" s="165"/>
      <c r="AUE34" s="162"/>
      <c r="AUF34" s="165"/>
      <c r="AUG34" s="162"/>
      <c r="AUH34" s="165"/>
      <c r="AUI34" s="162"/>
      <c r="AUJ34" s="165"/>
      <c r="AUK34" s="162"/>
      <c r="AUL34" s="165"/>
      <c r="AUM34" s="162"/>
      <c r="AUN34" s="165"/>
      <c r="AUO34" s="162"/>
      <c r="AUP34" s="165"/>
      <c r="AUQ34" s="162"/>
      <c r="AUR34" s="165"/>
      <c r="AUS34" s="162"/>
      <c r="AUT34" s="165"/>
      <c r="AUU34" s="162"/>
      <c r="AUV34" s="165"/>
      <c r="AUW34" s="162"/>
      <c r="AUX34" s="165"/>
      <c r="AUY34" s="162"/>
      <c r="AUZ34" s="165"/>
      <c r="AVA34" s="162"/>
      <c r="AVB34" s="165"/>
      <c r="AVC34" s="162"/>
      <c r="AVD34" s="165"/>
      <c r="AVE34" s="162"/>
      <c r="AVF34" s="165"/>
      <c r="AVG34" s="162"/>
      <c r="AVH34" s="165"/>
      <c r="AVI34" s="162"/>
      <c r="AVJ34" s="165"/>
      <c r="AVK34" s="162"/>
      <c r="AVL34" s="165"/>
      <c r="AVM34" s="162"/>
      <c r="AVN34" s="165"/>
      <c r="AVO34" s="162"/>
      <c r="AVP34" s="165"/>
      <c r="AVQ34" s="162"/>
      <c r="AVR34" s="165"/>
      <c r="AVS34" s="162"/>
      <c r="AVT34" s="165"/>
      <c r="AVU34" s="162"/>
      <c r="AVV34" s="165"/>
      <c r="AVW34" s="162"/>
      <c r="AVX34" s="165"/>
      <c r="AVY34" s="162"/>
      <c r="AVZ34" s="165"/>
      <c r="AWA34" s="162"/>
      <c r="AWB34" s="165"/>
      <c r="AWC34" s="162"/>
      <c r="AWD34" s="165"/>
      <c r="AWE34" s="162"/>
      <c r="AWF34" s="165"/>
      <c r="AWG34" s="162"/>
      <c r="AWH34" s="165"/>
      <c r="AWI34" s="162"/>
      <c r="AWJ34" s="165"/>
      <c r="AWK34" s="162"/>
      <c r="AWL34" s="165"/>
      <c r="AWM34" s="162"/>
      <c r="AWN34" s="165"/>
      <c r="AWO34" s="162"/>
      <c r="AWP34" s="165"/>
      <c r="AWQ34" s="162"/>
      <c r="AWR34" s="165"/>
      <c r="AWS34" s="162"/>
      <c r="AWT34" s="165"/>
      <c r="AWU34" s="162"/>
      <c r="AWV34" s="165"/>
      <c r="AWW34" s="162"/>
      <c r="AWX34" s="165"/>
      <c r="AWY34" s="162"/>
      <c r="AWZ34" s="165"/>
      <c r="AXA34" s="162"/>
      <c r="AXB34" s="165"/>
      <c r="AXC34" s="162"/>
      <c r="AXD34" s="165"/>
      <c r="AXE34" s="162"/>
      <c r="AXF34" s="165"/>
      <c r="AXG34" s="162"/>
      <c r="AXH34" s="165"/>
      <c r="AXI34" s="162"/>
      <c r="AXJ34" s="165"/>
      <c r="AXK34" s="162"/>
      <c r="AXL34" s="165"/>
      <c r="AXM34" s="162"/>
      <c r="AXN34" s="165"/>
      <c r="AXO34" s="162"/>
      <c r="AXP34" s="165"/>
      <c r="AXQ34" s="162"/>
      <c r="AXR34" s="165"/>
      <c r="AXS34" s="162"/>
      <c r="AXT34" s="165"/>
      <c r="AXU34" s="162"/>
      <c r="AXV34" s="165"/>
      <c r="AXW34" s="162"/>
      <c r="AXX34" s="165"/>
      <c r="AXY34" s="162"/>
      <c r="AXZ34" s="165"/>
      <c r="AYA34" s="162"/>
      <c r="AYB34" s="165"/>
      <c r="AYC34" s="162"/>
      <c r="AYD34" s="165"/>
      <c r="AYE34" s="162"/>
      <c r="AYF34" s="165"/>
      <c r="AYG34" s="162"/>
      <c r="AYH34" s="165"/>
      <c r="AYI34" s="162"/>
      <c r="AYJ34" s="165"/>
      <c r="AYK34" s="162"/>
      <c r="AYL34" s="165"/>
      <c r="AYM34" s="162"/>
      <c r="AYN34" s="165"/>
      <c r="AYO34" s="162"/>
      <c r="AYP34" s="165"/>
      <c r="AYQ34" s="162"/>
      <c r="AYR34" s="165"/>
      <c r="AYS34" s="162"/>
      <c r="AYT34" s="165"/>
      <c r="AYU34" s="162"/>
      <c r="AYV34" s="165"/>
      <c r="AYW34" s="162"/>
      <c r="AYX34" s="165"/>
      <c r="AYY34" s="162"/>
      <c r="AYZ34" s="165"/>
      <c r="AZA34" s="162"/>
      <c r="AZB34" s="165"/>
      <c r="AZC34" s="162"/>
      <c r="AZD34" s="165"/>
      <c r="AZE34" s="162"/>
      <c r="AZF34" s="165"/>
      <c r="AZG34" s="162"/>
      <c r="AZH34" s="165"/>
      <c r="AZI34" s="162"/>
      <c r="AZJ34" s="165"/>
      <c r="AZK34" s="162"/>
      <c r="AZL34" s="165"/>
      <c r="AZM34" s="162"/>
      <c r="AZN34" s="165"/>
      <c r="AZO34" s="162"/>
      <c r="AZP34" s="165"/>
      <c r="AZQ34" s="162"/>
      <c r="AZR34" s="165"/>
      <c r="AZS34" s="162"/>
      <c r="AZT34" s="165"/>
      <c r="AZU34" s="162"/>
      <c r="AZV34" s="165"/>
      <c r="AZW34" s="162"/>
      <c r="AZX34" s="165"/>
      <c r="AZY34" s="162"/>
      <c r="AZZ34" s="165"/>
      <c r="BAA34" s="162"/>
      <c r="BAB34" s="165"/>
      <c r="BAC34" s="162"/>
      <c r="BAD34" s="165"/>
      <c r="BAE34" s="162"/>
      <c r="BAF34" s="165"/>
      <c r="BAG34" s="162"/>
      <c r="BAH34" s="165"/>
      <c r="BAI34" s="162"/>
      <c r="BAJ34" s="165"/>
      <c r="BAK34" s="162"/>
      <c r="BAL34" s="165"/>
      <c r="BAM34" s="162"/>
      <c r="BAN34" s="165"/>
      <c r="BAO34" s="162"/>
      <c r="BAP34" s="165"/>
      <c r="BAQ34" s="162"/>
      <c r="BAR34" s="165"/>
      <c r="BAS34" s="162"/>
      <c r="BAT34" s="165"/>
      <c r="BAU34" s="162"/>
      <c r="BAV34" s="165"/>
      <c r="BAW34" s="162"/>
      <c r="BAX34" s="165"/>
      <c r="BAY34" s="162"/>
      <c r="BAZ34" s="165"/>
      <c r="BBA34" s="162"/>
      <c r="BBB34" s="165"/>
      <c r="BBC34" s="162"/>
      <c r="BBD34" s="165"/>
      <c r="BBE34" s="162"/>
      <c r="BBF34" s="165"/>
      <c r="BBG34" s="162"/>
      <c r="BBH34" s="165"/>
      <c r="BBI34" s="162"/>
      <c r="BBJ34" s="165"/>
      <c r="BBK34" s="162"/>
      <c r="BBL34" s="165"/>
      <c r="BBM34" s="162"/>
      <c r="BBN34" s="165"/>
      <c r="BBO34" s="162"/>
      <c r="BBP34" s="165"/>
      <c r="BBQ34" s="162"/>
      <c r="BBR34" s="165"/>
      <c r="BBS34" s="162"/>
      <c r="BBT34" s="165"/>
      <c r="BBU34" s="162"/>
      <c r="BBV34" s="165"/>
      <c r="BBW34" s="162"/>
      <c r="BBX34" s="165"/>
      <c r="BBY34" s="162"/>
      <c r="BBZ34" s="165"/>
      <c r="BCA34" s="162"/>
      <c r="BCB34" s="165"/>
      <c r="BCC34" s="162"/>
      <c r="BCD34" s="165"/>
      <c r="BCE34" s="162"/>
      <c r="BCF34" s="165"/>
      <c r="BCG34" s="162"/>
      <c r="BCH34" s="165"/>
      <c r="BCI34" s="162"/>
      <c r="BCJ34" s="165"/>
      <c r="BCK34" s="162"/>
      <c r="BCL34" s="165"/>
      <c r="BCM34" s="162"/>
      <c r="BCN34" s="165"/>
      <c r="BCO34" s="162"/>
      <c r="BCP34" s="165"/>
      <c r="BCQ34" s="162"/>
      <c r="BCR34" s="165"/>
      <c r="BCS34" s="162"/>
      <c r="BCT34" s="165"/>
      <c r="BCU34" s="162"/>
      <c r="BCV34" s="165"/>
      <c r="BCW34" s="162"/>
      <c r="BCX34" s="165"/>
      <c r="BCY34" s="162"/>
      <c r="BCZ34" s="165"/>
      <c r="BDA34" s="162"/>
      <c r="BDB34" s="165"/>
      <c r="BDC34" s="162"/>
      <c r="BDD34" s="165"/>
      <c r="BDE34" s="162"/>
      <c r="BDF34" s="165"/>
      <c r="BDG34" s="162"/>
      <c r="BDH34" s="165"/>
      <c r="BDI34" s="162"/>
      <c r="BDJ34" s="165"/>
      <c r="BDK34" s="162"/>
      <c r="BDL34" s="165"/>
      <c r="BDM34" s="162"/>
      <c r="BDN34" s="165"/>
      <c r="BDO34" s="162"/>
      <c r="BDP34" s="165"/>
      <c r="BDQ34" s="162"/>
      <c r="BDR34" s="165"/>
      <c r="BDS34" s="162"/>
      <c r="BDT34" s="165"/>
      <c r="BDU34" s="162"/>
      <c r="BDV34" s="165"/>
      <c r="BDW34" s="162"/>
      <c r="BDX34" s="165"/>
      <c r="BDY34" s="162"/>
      <c r="BDZ34" s="165"/>
      <c r="BEA34" s="162"/>
      <c r="BEB34" s="165"/>
      <c r="BEC34" s="162"/>
      <c r="BED34" s="165"/>
      <c r="BEE34" s="162"/>
      <c r="BEF34" s="165"/>
      <c r="BEG34" s="162"/>
      <c r="BEH34" s="165"/>
      <c r="BEI34" s="162"/>
      <c r="BEJ34" s="165"/>
      <c r="BEK34" s="162"/>
      <c r="BEL34" s="165"/>
      <c r="BEM34" s="162"/>
      <c r="BEN34" s="165"/>
      <c r="BEO34" s="162"/>
      <c r="BEP34" s="165"/>
      <c r="BEQ34" s="162"/>
      <c r="BER34" s="165"/>
      <c r="BES34" s="162"/>
      <c r="BET34" s="165"/>
      <c r="BEU34" s="162"/>
      <c r="BEV34" s="165"/>
      <c r="BEW34" s="162"/>
      <c r="BEX34" s="165"/>
      <c r="BEY34" s="162"/>
      <c r="BEZ34" s="165"/>
      <c r="BFA34" s="162"/>
      <c r="BFB34" s="165"/>
      <c r="BFC34" s="162"/>
      <c r="BFD34" s="165"/>
      <c r="BFE34" s="162"/>
      <c r="BFF34" s="165"/>
      <c r="BFG34" s="162"/>
      <c r="BFH34" s="165"/>
      <c r="BFI34" s="162"/>
      <c r="BFJ34" s="165"/>
      <c r="BFK34" s="162"/>
      <c r="BFL34" s="165"/>
      <c r="BFM34" s="162"/>
      <c r="BFN34" s="165"/>
      <c r="BFO34" s="162"/>
      <c r="BFP34" s="165"/>
      <c r="BFQ34" s="162"/>
      <c r="BFR34" s="165"/>
      <c r="BFS34" s="162"/>
      <c r="BFT34" s="165"/>
      <c r="BFU34" s="162"/>
      <c r="BFV34" s="165"/>
      <c r="BFW34" s="162"/>
      <c r="BFX34" s="165"/>
      <c r="BFY34" s="162"/>
      <c r="BFZ34" s="165"/>
      <c r="BGA34" s="162"/>
      <c r="BGB34" s="165"/>
      <c r="BGC34" s="162"/>
      <c r="BGD34" s="165"/>
      <c r="BGE34" s="162"/>
      <c r="BGF34" s="165"/>
      <c r="BGG34" s="162"/>
      <c r="BGH34" s="165"/>
      <c r="BGI34" s="162"/>
      <c r="BGJ34" s="165"/>
      <c r="BGK34" s="162"/>
      <c r="BGL34" s="165"/>
      <c r="BGM34" s="162"/>
      <c r="BGN34" s="165"/>
      <c r="BGO34" s="162"/>
      <c r="BGP34" s="165"/>
      <c r="BGQ34" s="162"/>
      <c r="BGR34" s="165"/>
      <c r="BGS34" s="162"/>
      <c r="BGT34" s="165"/>
      <c r="BGU34" s="162"/>
      <c r="BGV34" s="165"/>
      <c r="BGW34" s="162"/>
      <c r="BGX34" s="165"/>
      <c r="BGY34" s="162"/>
      <c r="BGZ34" s="165"/>
      <c r="BHA34" s="162"/>
      <c r="BHB34" s="165"/>
      <c r="BHC34" s="162"/>
      <c r="BHD34" s="165"/>
      <c r="BHE34" s="162"/>
      <c r="BHF34" s="165"/>
      <c r="BHG34" s="162"/>
      <c r="BHH34" s="165"/>
      <c r="BHI34" s="162"/>
      <c r="BHJ34" s="165"/>
      <c r="BHK34" s="162"/>
      <c r="BHL34" s="165"/>
      <c r="BHM34" s="162"/>
      <c r="BHN34" s="165"/>
      <c r="BHO34" s="162"/>
      <c r="BHP34" s="165"/>
      <c r="BHQ34" s="162"/>
      <c r="BHR34" s="165"/>
      <c r="BHS34" s="162"/>
      <c r="BHT34" s="165"/>
      <c r="BHU34" s="162"/>
      <c r="BHV34" s="165"/>
      <c r="BHW34" s="162"/>
      <c r="BHX34" s="165"/>
      <c r="BHY34" s="162"/>
      <c r="BHZ34" s="165"/>
      <c r="BIA34" s="162"/>
      <c r="BIB34" s="165"/>
      <c r="BIC34" s="162"/>
      <c r="BID34" s="165"/>
      <c r="BIE34" s="162"/>
      <c r="BIF34" s="165"/>
      <c r="BIG34" s="162"/>
      <c r="BIH34" s="165"/>
      <c r="BII34" s="162"/>
      <c r="BIJ34" s="165"/>
      <c r="BIK34" s="162"/>
      <c r="BIL34" s="165"/>
      <c r="BIM34" s="162"/>
      <c r="BIN34" s="165"/>
      <c r="BIO34" s="162"/>
      <c r="BIP34" s="165"/>
      <c r="BIQ34" s="162"/>
      <c r="BIR34" s="165"/>
      <c r="BIS34" s="162"/>
      <c r="BIT34" s="165"/>
      <c r="BIU34" s="162"/>
      <c r="BIV34" s="165"/>
      <c r="BIW34" s="162"/>
      <c r="BIX34" s="165"/>
      <c r="BIY34" s="162"/>
      <c r="BIZ34" s="165"/>
      <c r="BJA34" s="162"/>
      <c r="BJB34" s="165"/>
      <c r="BJC34" s="162"/>
      <c r="BJD34" s="165"/>
      <c r="BJE34" s="162"/>
      <c r="BJF34" s="165"/>
      <c r="BJG34" s="162"/>
      <c r="BJH34" s="165"/>
      <c r="BJI34" s="162"/>
      <c r="BJJ34" s="165"/>
      <c r="BJK34" s="162"/>
      <c r="BJL34" s="165"/>
      <c r="BJM34" s="162"/>
      <c r="BJN34" s="165"/>
      <c r="BJO34" s="162"/>
      <c r="BJP34" s="165"/>
      <c r="BJQ34" s="162"/>
      <c r="BJR34" s="165"/>
      <c r="BJS34" s="162"/>
      <c r="BJT34" s="165"/>
      <c r="BJU34" s="162"/>
      <c r="BJV34" s="165"/>
      <c r="BJW34" s="162"/>
      <c r="BJX34" s="165"/>
      <c r="BJY34" s="162"/>
      <c r="BJZ34" s="165"/>
      <c r="BKA34" s="162"/>
      <c r="BKB34" s="165"/>
      <c r="BKC34" s="162"/>
      <c r="BKD34" s="165"/>
      <c r="BKE34" s="162"/>
      <c r="BKF34" s="165"/>
      <c r="BKG34" s="162"/>
      <c r="BKH34" s="165"/>
      <c r="BKI34" s="162"/>
      <c r="BKJ34" s="165"/>
      <c r="BKK34" s="162"/>
      <c r="BKL34" s="165"/>
      <c r="BKM34" s="162"/>
      <c r="BKN34" s="165"/>
      <c r="BKO34" s="162"/>
      <c r="BKP34" s="165"/>
      <c r="BKQ34" s="162"/>
      <c r="BKR34" s="165"/>
      <c r="BKS34" s="162"/>
      <c r="BKT34" s="165"/>
      <c r="BKU34" s="162"/>
      <c r="BKV34" s="165"/>
      <c r="BKW34" s="162"/>
      <c r="BKX34" s="165"/>
      <c r="BKY34" s="162"/>
      <c r="BKZ34" s="165"/>
      <c r="BLA34" s="162"/>
      <c r="BLB34" s="165"/>
      <c r="BLC34" s="162"/>
      <c r="BLD34" s="165"/>
      <c r="BLE34" s="162"/>
      <c r="BLF34" s="165"/>
      <c r="BLG34" s="162"/>
      <c r="BLH34" s="165"/>
      <c r="BLI34" s="162"/>
      <c r="BLJ34" s="165"/>
      <c r="BLK34" s="162"/>
      <c r="BLL34" s="165"/>
      <c r="BLM34" s="162"/>
      <c r="BLN34" s="165"/>
      <c r="BLO34" s="162"/>
      <c r="BLP34" s="165"/>
      <c r="BLQ34" s="162"/>
      <c r="BLR34" s="165"/>
      <c r="BLS34" s="162"/>
      <c r="BLT34" s="165"/>
      <c r="BLU34" s="162"/>
      <c r="BLV34" s="165"/>
      <c r="BLW34" s="162"/>
      <c r="BLX34" s="165"/>
      <c r="BLY34" s="162"/>
      <c r="BLZ34" s="165"/>
      <c r="BMA34" s="162"/>
      <c r="BMB34" s="165"/>
      <c r="BMC34" s="162"/>
      <c r="BMD34" s="165"/>
      <c r="BME34" s="162"/>
      <c r="BMF34" s="165"/>
      <c r="BMG34" s="162"/>
      <c r="BMH34" s="165"/>
      <c r="BMI34" s="162"/>
      <c r="BMJ34" s="165"/>
      <c r="BMK34" s="162"/>
      <c r="BML34" s="165"/>
      <c r="BMM34" s="162"/>
      <c r="BMN34" s="165"/>
      <c r="BMO34" s="162"/>
      <c r="BMP34" s="165"/>
      <c r="BMQ34" s="162"/>
      <c r="BMR34" s="165"/>
      <c r="BMS34" s="162"/>
      <c r="BMT34" s="165"/>
      <c r="BMU34" s="162"/>
      <c r="BMV34" s="165"/>
      <c r="BMW34" s="162"/>
      <c r="BMX34" s="165"/>
      <c r="BMY34" s="162"/>
      <c r="BMZ34" s="165"/>
      <c r="BNA34" s="162"/>
      <c r="BNB34" s="165"/>
      <c r="BNC34" s="162"/>
      <c r="BND34" s="165"/>
      <c r="BNE34" s="162"/>
      <c r="BNF34" s="165"/>
      <c r="BNG34" s="162"/>
      <c r="BNH34" s="165"/>
      <c r="BNI34" s="162"/>
      <c r="BNJ34" s="165"/>
      <c r="BNK34" s="162"/>
      <c r="BNL34" s="165"/>
      <c r="BNM34" s="162"/>
      <c r="BNN34" s="165"/>
      <c r="BNO34" s="162"/>
      <c r="BNP34" s="165"/>
      <c r="BNQ34" s="162"/>
      <c r="BNR34" s="165"/>
      <c r="BNS34" s="162"/>
      <c r="BNT34" s="165"/>
      <c r="BNU34" s="162"/>
      <c r="BNV34" s="165"/>
      <c r="BNW34" s="162"/>
      <c r="BNX34" s="165"/>
      <c r="BNY34" s="162"/>
      <c r="BNZ34" s="165"/>
      <c r="BOA34" s="162"/>
      <c r="BOB34" s="165"/>
      <c r="BOC34" s="162"/>
      <c r="BOD34" s="165"/>
      <c r="BOE34" s="162"/>
      <c r="BOF34" s="165"/>
      <c r="BOG34" s="162"/>
      <c r="BOH34" s="165"/>
      <c r="BOI34" s="162"/>
      <c r="BOJ34" s="165"/>
      <c r="BOK34" s="162"/>
      <c r="BOL34" s="165"/>
      <c r="BOM34" s="162"/>
      <c r="BON34" s="165"/>
      <c r="BOO34" s="162"/>
      <c r="BOP34" s="165"/>
      <c r="BOQ34" s="162"/>
      <c r="BOR34" s="165"/>
      <c r="BOS34" s="162"/>
      <c r="BOT34" s="165"/>
      <c r="BOU34" s="162"/>
      <c r="BOV34" s="165"/>
      <c r="BOW34" s="162"/>
      <c r="BOX34" s="165"/>
      <c r="BOY34" s="162"/>
      <c r="BOZ34" s="165"/>
      <c r="BPA34" s="162"/>
      <c r="BPB34" s="165"/>
      <c r="BPC34" s="162"/>
      <c r="BPD34" s="165"/>
      <c r="BPE34" s="162"/>
      <c r="BPF34" s="165"/>
      <c r="BPG34" s="162"/>
      <c r="BPH34" s="165"/>
      <c r="BPI34" s="162"/>
      <c r="BPJ34" s="165"/>
      <c r="BPK34" s="162"/>
      <c r="BPL34" s="165"/>
      <c r="BPM34" s="162"/>
      <c r="BPN34" s="165"/>
      <c r="BPO34" s="162"/>
      <c r="BPP34" s="165"/>
      <c r="BPQ34" s="162"/>
      <c r="BPR34" s="165"/>
      <c r="BPS34" s="162"/>
      <c r="BPT34" s="165"/>
      <c r="BPU34" s="162"/>
      <c r="BPV34" s="165"/>
      <c r="BPW34" s="162"/>
      <c r="BPX34" s="165"/>
      <c r="BPY34" s="162"/>
      <c r="BPZ34" s="165"/>
      <c r="BQA34" s="162"/>
      <c r="BQB34" s="165"/>
      <c r="BQC34" s="162"/>
      <c r="BQD34" s="165"/>
      <c r="BQE34" s="162"/>
      <c r="BQF34" s="165"/>
      <c r="BQG34" s="162"/>
      <c r="BQH34" s="165"/>
      <c r="BQI34" s="162"/>
      <c r="BQJ34" s="165"/>
      <c r="BQK34" s="162"/>
      <c r="BQL34" s="165"/>
      <c r="BQM34" s="162"/>
      <c r="BQN34" s="165"/>
      <c r="BQO34" s="162"/>
      <c r="BQP34" s="165"/>
      <c r="BQQ34" s="162"/>
      <c r="BQR34" s="165"/>
      <c r="BQS34" s="162"/>
      <c r="BQT34" s="165"/>
      <c r="BQU34" s="162"/>
      <c r="BQV34" s="165"/>
      <c r="BQW34" s="162"/>
      <c r="BQX34" s="165"/>
      <c r="BQY34" s="162"/>
      <c r="BQZ34" s="165"/>
      <c r="BRA34" s="162"/>
      <c r="BRB34" s="165"/>
      <c r="BRC34" s="162"/>
      <c r="BRD34" s="165"/>
      <c r="BRE34" s="162"/>
      <c r="BRF34" s="165"/>
      <c r="BRG34" s="162"/>
      <c r="BRH34" s="165"/>
      <c r="BRI34" s="162"/>
      <c r="BRJ34" s="165"/>
      <c r="BRK34" s="162"/>
      <c r="BRL34" s="165"/>
      <c r="BRM34" s="162"/>
      <c r="BRN34" s="165"/>
      <c r="BRO34" s="162"/>
      <c r="BRP34" s="165"/>
      <c r="BRQ34" s="162"/>
      <c r="BRR34" s="165"/>
      <c r="BRS34" s="162"/>
      <c r="BRT34" s="165"/>
      <c r="BRU34" s="162"/>
      <c r="BRV34" s="165"/>
      <c r="BRW34" s="162"/>
      <c r="BRX34" s="165"/>
      <c r="BRY34" s="162"/>
      <c r="BRZ34" s="165"/>
      <c r="BSA34" s="162"/>
      <c r="BSB34" s="165"/>
      <c r="BSC34" s="162"/>
      <c r="BSD34" s="165"/>
      <c r="BSE34" s="162"/>
      <c r="BSF34" s="165"/>
      <c r="BSG34" s="162"/>
      <c r="BSH34" s="165"/>
      <c r="BSI34" s="162"/>
      <c r="BSJ34" s="165"/>
      <c r="BSK34" s="162"/>
      <c r="BSL34" s="165"/>
      <c r="BSM34" s="162"/>
      <c r="BSN34" s="165"/>
      <c r="BSO34" s="162"/>
      <c r="BSP34" s="165"/>
      <c r="BSQ34" s="162"/>
      <c r="BSR34" s="165"/>
      <c r="BSS34" s="162"/>
      <c r="BST34" s="165"/>
      <c r="BSU34" s="162"/>
      <c r="BSV34" s="165"/>
      <c r="BSW34" s="162"/>
      <c r="BSX34" s="165"/>
      <c r="BSY34" s="162"/>
      <c r="BSZ34" s="165"/>
      <c r="BTA34" s="162"/>
      <c r="BTB34" s="165"/>
      <c r="BTC34" s="162"/>
      <c r="BTD34" s="165"/>
      <c r="BTE34" s="162"/>
      <c r="BTF34" s="165"/>
      <c r="BTG34" s="162"/>
      <c r="BTH34" s="165"/>
      <c r="BTI34" s="162"/>
      <c r="BTJ34" s="165"/>
      <c r="BTK34" s="162"/>
      <c r="BTL34" s="165"/>
      <c r="BTM34" s="162"/>
      <c r="BTN34" s="165"/>
      <c r="BTO34" s="162"/>
      <c r="BTP34" s="165"/>
      <c r="BTQ34" s="162"/>
      <c r="BTR34" s="165"/>
      <c r="BTS34" s="162"/>
      <c r="BTT34" s="165"/>
      <c r="BTU34" s="162"/>
      <c r="BTV34" s="165"/>
      <c r="BTW34" s="162"/>
      <c r="BTX34" s="165"/>
      <c r="BTY34" s="162"/>
      <c r="BTZ34" s="165"/>
      <c r="BUA34" s="162"/>
      <c r="BUB34" s="165"/>
      <c r="BUC34" s="162"/>
      <c r="BUD34" s="165"/>
      <c r="BUE34" s="162"/>
      <c r="BUF34" s="165"/>
      <c r="BUG34" s="162"/>
      <c r="BUH34" s="165"/>
      <c r="BUI34" s="162"/>
      <c r="BUJ34" s="165"/>
      <c r="BUK34" s="162"/>
      <c r="BUL34" s="165"/>
      <c r="BUM34" s="162"/>
      <c r="BUN34" s="165"/>
      <c r="BUO34" s="162"/>
      <c r="BUP34" s="165"/>
      <c r="BUQ34" s="162"/>
      <c r="BUR34" s="165"/>
      <c r="BUS34" s="162"/>
      <c r="BUT34" s="165"/>
      <c r="BUU34" s="162"/>
      <c r="BUV34" s="165"/>
      <c r="BUW34" s="162"/>
      <c r="BUX34" s="165"/>
      <c r="BUY34" s="162"/>
      <c r="BUZ34" s="165"/>
      <c r="BVA34" s="162"/>
      <c r="BVB34" s="165"/>
      <c r="BVC34" s="162"/>
      <c r="BVD34" s="165"/>
      <c r="BVE34" s="162"/>
      <c r="BVF34" s="165"/>
      <c r="BVG34" s="162"/>
      <c r="BVH34" s="165"/>
      <c r="BVI34" s="162"/>
      <c r="BVJ34" s="165"/>
      <c r="BVK34" s="162"/>
      <c r="BVL34" s="165"/>
      <c r="BVM34" s="162"/>
      <c r="BVN34" s="165"/>
      <c r="BVO34" s="162"/>
      <c r="BVP34" s="165"/>
      <c r="BVQ34" s="162"/>
      <c r="BVR34" s="165"/>
      <c r="BVS34" s="162"/>
      <c r="BVT34" s="165"/>
      <c r="BVU34" s="162"/>
      <c r="BVV34" s="165"/>
      <c r="BVW34" s="162"/>
      <c r="BVX34" s="165"/>
      <c r="BVY34" s="162"/>
      <c r="BVZ34" s="165"/>
      <c r="BWA34" s="162"/>
      <c r="BWB34" s="165"/>
      <c r="BWC34" s="162"/>
      <c r="BWD34" s="165"/>
      <c r="BWE34" s="162"/>
      <c r="BWF34" s="165"/>
      <c r="BWG34" s="162"/>
      <c r="BWH34" s="165"/>
      <c r="BWI34" s="162"/>
      <c r="BWJ34" s="165"/>
      <c r="BWK34" s="162"/>
      <c r="BWL34" s="165"/>
      <c r="BWM34" s="162"/>
      <c r="BWN34" s="165"/>
      <c r="BWO34" s="162"/>
      <c r="BWP34" s="165"/>
      <c r="BWQ34" s="162"/>
      <c r="BWR34" s="165"/>
      <c r="BWS34" s="162"/>
      <c r="BWT34" s="165"/>
      <c r="BWU34" s="162"/>
      <c r="BWV34" s="165"/>
      <c r="BWW34" s="162"/>
      <c r="BWX34" s="165"/>
      <c r="BWY34" s="162"/>
      <c r="BWZ34" s="165"/>
      <c r="BXA34" s="162"/>
      <c r="BXB34" s="165"/>
      <c r="BXC34" s="162"/>
      <c r="BXD34" s="165"/>
      <c r="BXE34" s="162"/>
      <c r="BXF34" s="165"/>
      <c r="BXG34" s="162"/>
      <c r="BXH34" s="165"/>
      <c r="BXI34" s="162"/>
      <c r="BXJ34" s="165"/>
      <c r="BXK34" s="162"/>
      <c r="BXL34" s="165"/>
      <c r="BXM34" s="162"/>
      <c r="BXN34" s="165"/>
      <c r="BXO34" s="162"/>
      <c r="BXP34" s="165"/>
      <c r="BXQ34" s="162"/>
      <c r="BXR34" s="165"/>
      <c r="BXS34" s="162"/>
      <c r="BXT34" s="165"/>
      <c r="BXU34" s="162"/>
      <c r="BXV34" s="165"/>
      <c r="BXW34" s="162"/>
      <c r="BXX34" s="165"/>
      <c r="BXY34" s="162"/>
      <c r="BXZ34" s="165"/>
      <c r="BYA34" s="162"/>
      <c r="BYB34" s="165"/>
      <c r="BYC34" s="162"/>
      <c r="BYD34" s="165"/>
      <c r="BYE34" s="162"/>
      <c r="BYF34" s="165"/>
      <c r="BYG34" s="162"/>
      <c r="BYH34" s="165"/>
      <c r="BYI34" s="162"/>
      <c r="BYJ34" s="165"/>
      <c r="BYK34" s="162"/>
      <c r="BYL34" s="165"/>
      <c r="BYM34" s="162"/>
      <c r="BYN34" s="165"/>
      <c r="BYO34" s="162"/>
      <c r="BYP34" s="165"/>
      <c r="BYQ34" s="162"/>
      <c r="BYR34" s="165"/>
      <c r="BYS34" s="162"/>
      <c r="BYT34" s="165"/>
      <c r="BYU34" s="162"/>
      <c r="BYV34" s="165"/>
      <c r="BYW34" s="162"/>
      <c r="BYX34" s="165"/>
      <c r="BYY34" s="162"/>
      <c r="BYZ34" s="165"/>
      <c r="BZA34" s="162"/>
      <c r="BZB34" s="165"/>
      <c r="BZC34" s="162"/>
      <c r="BZD34" s="165"/>
      <c r="BZE34" s="162"/>
      <c r="BZF34" s="165"/>
      <c r="BZG34" s="162"/>
      <c r="BZH34" s="165"/>
      <c r="BZI34" s="162"/>
      <c r="BZJ34" s="165"/>
      <c r="BZK34" s="162"/>
      <c r="BZL34" s="165"/>
      <c r="BZM34" s="162"/>
      <c r="BZN34" s="165"/>
      <c r="BZO34" s="162"/>
      <c r="BZP34" s="165"/>
      <c r="BZQ34" s="162"/>
      <c r="BZR34" s="165"/>
      <c r="BZS34" s="162"/>
      <c r="BZT34" s="165"/>
      <c r="BZU34" s="162"/>
      <c r="BZV34" s="165"/>
      <c r="BZW34" s="162"/>
      <c r="BZX34" s="165"/>
      <c r="BZY34" s="162"/>
      <c r="BZZ34" s="165"/>
      <c r="CAA34" s="162"/>
      <c r="CAB34" s="165"/>
      <c r="CAC34" s="162"/>
      <c r="CAD34" s="165"/>
      <c r="CAE34" s="162"/>
      <c r="CAF34" s="165"/>
      <c r="CAG34" s="162"/>
      <c r="CAH34" s="165"/>
      <c r="CAI34" s="162"/>
      <c r="CAJ34" s="165"/>
      <c r="CAK34" s="162"/>
      <c r="CAL34" s="165"/>
      <c r="CAM34" s="162"/>
      <c r="CAN34" s="165"/>
      <c r="CAO34" s="162"/>
      <c r="CAP34" s="165"/>
      <c r="CAQ34" s="162"/>
      <c r="CAR34" s="165"/>
      <c r="CAS34" s="162"/>
      <c r="CAT34" s="165"/>
      <c r="CAU34" s="162"/>
      <c r="CAV34" s="165"/>
      <c r="CAW34" s="162"/>
      <c r="CAX34" s="165"/>
      <c r="CAY34" s="162"/>
      <c r="CAZ34" s="165"/>
      <c r="CBA34" s="162"/>
      <c r="CBB34" s="165"/>
      <c r="CBC34" s="162"/>
      <c r="CBD34" s="165"/>
      <c r="CBE34" s="162"/>
      <c r="CBF34" s="165"/>
      <c r="CBG34" s="162"/>
      <c r="CBH34" s="165"/>
      <c r="CBI34" s="162"/>
      <c r="CBJ34" s="165"/>
      <c r="CBK34" s="162"/>
      <c r="CBL34" s="165"/>
      <c r="CBM34" s="162"/>
      <c r="CBN34" s="165"/>
      <c r="CBO34" s="162"/>
      <c r="CBP34" s="165"/>
      <c r="CBQ34" s="162"/>
      <c r="CBR34" s="165"/>
      <c r="CBS34" s="162"/>
      <c r="CBT34" s="165"/>
      <c r="CBU34" s="162"/>
      <c r="CBV34" s="165"/>
      <c r="CBW34" s="162"/>
      <c r="CBX34" s="165"/>
      <c r="CBY34" s="162"/>
      <c r="CBZ34" s="165"/>
      <c r="CCA34" s="162"/>
      <c r="CCB34" s="165"/>
      <c r="CCC34" s="162"/>
      <c r="CCD34" s="165"/>
      <c r="CCE34" s="162"/>
      <c r="CCF34" s="165"/>
      <c r="CCG34" s="162"/>
      <c r="CCH34" s="165"/>
      <c r="CCI34" s="162"/>
      <c r="CCJ34" s="165"/>
      <c r="CCK34" s="162"/>
      <c r="CCL34" s="165"/>
      <c r="CCM34" s="162"/>
      <c r="CCN34" s="165"/>
      <c r="CCO34" s="162"/>
      <c r="CCP34" s="165"/>
      <c r="CCQ34" s="162"/>
      <c r="CCR34" s="165"/>
      <c r="CCS34" s="162"/>
      <c r="CCT34" s="165"/>
      <c r="CCU34" s="162"/>
      <c r="CCV34" s="165"/>
      <c r="CCW34" s="162"/>
      <c r="CCX34" s="165"/>
      <c r="CCY34" s="162"/>
      <c r="CCZ34" s="165"/>
      <c r="CDA34" s="162"/>
      <c r="CDB34" s="165"/>
      <c r="CDC34" s="162"/>
      <c r="CDD34" s="165"/>
      <c r="CDE34" s="162"/>
      <c r="CDF34" s="165"/>
      <c r="CDG34" s="162"/>
      <c r="CDH34" s="165"/>
      <c r="CDI34" s="162"/>
      <c r="CDJ34" s="165"/>
      <c r="CDK34" s="162"/>
      <c r="CDL34" s="165"/>
      <c r="CDM34" s="162"/>
      <c r="CDN34" s="165"/>
      <c r="CDO34" s="162"/>
      <c r="CDP34" s="165"/>
      <c r="CDQ34" s="162"/>
      <c r="CDR34" s="165"/>
      <c r="CDS34" s="162"/>
      <c r="CDT34" s="165"/>
      <c r="CDU34" s="162"/>
      <c r="CDV34" s="165"/>
      <c r="CDW34" s="162"/>
      <c r="CDX34" s="165"/>
      <c r="CDY34" s="162"/>
      <c r="CDZ34" s="165"/>
      <c r="CEA34" s="162"/>
      <c r="CEB34" s="165"/>
      <c r="CEC34" s="162"/>
      <c r="CED34" s="165"/>
      <c r="CEE34" s="162"/>
      <c r="CEF34" s="165"/>
      <c r="CEG34" s="162"/>
      <c r="CEH34" s="165"/>
      <c r="CEI34" s="162"/>
      <c r="CEJ34" s="165"/>
      <c r="CEK34" s="162"/>
      <c r="CEL34" s="165"/>
      <c r="CEM34" s="162"/>
      <c r="CEN34" s="165"/>
      <c r="CEO34" s="162"/>
      <c r="CEP34" s="165"/>
      <c r="CEQ34" s="162"/>
      <c r="CER34" s="165"/>
      <c r="CES34" s="162"/>
      <c r="CET34" s="165"/>
      <c r="CEU34" s="162"/>
      <c r="CEV34" s="165"/>
      <c r="CEW34" s="162"/>
      <c r="CEX34" s="165"/>
      <c r="CEY34" s="162"/>
      <c r="CEZ34" s="165"/>
      <c r="CFA34" s="162"/>
      <c r="CFB34" s="165"/>
      <c r="CFC34" s="162"/>
      <c r="CFD34" s="165"/>
      <c r="CFE34" s="162"/>
      <c r="CFF34" s="165"/>
      <c r="CFG34" s="162"/>
      <c r="CFH34" s="165"/>
      <c r="CFI34" s="162"/>
      <c r="CFJ34" s="165"/>
      <c r="CFK34" s="162"/>
      <c r="CFL34" s="165"/>
      <c r="CFM34" s="162"/>
      <c r="CFN34" s="165"/>
      <c r="CFO34" s="162"/>
      <c r="CFP34" s="165"/>
      <c r="CFQ34" s="162"/>
      <c r="CFR34" s="165"/>
      <c r="CFS34" s="162"/>
      <c r="CFT34" s="165"/>
      <c r="CFU34" s="162"/>
      <c r="CFV34" s="165"/>
      <c r="CFW34" s="162"/>
      <c r="CFX34" s="165"/>
      <c r="CFY34" s="162"/>
      <c r="CFZ34" s="165"/>
      <c r="CGA34" s="162"/>
      <c r="CGB34" s="165"/>
      <c r="CGC34" s="162"/>
      <c r="CGD34" s="165"/>
      <c r="CGE34" s="162"/>
      <c r="CGF34" s="165"/>
      <c r="CGG34" s="162"/>
      <c r="CGH34" s="165"/>
      <c r="CGI34" s="162"/>
      <c r="CGJ34" s="165"/>
      <c r="CGK34" s="162"/>
      <c r="CGL34" s="165"/>
      <c r="CGM34" s="162"/>
      <c r="CGN34" s="165"/>
      <c r="CGO34" s="162"/>
      <c r="CGP34" s="165"/>
      <c r="CGQ34" s="162"/>
      <c r="CGR34" s="165"/>
      <c r="CGS34" s="162"/>
      <c r="CGT34" s="165"/>
      <c r="CGU34" s="162"/>
      <c r="CGV34" s="165"/>
      <c r="CGW34" s="162"/>
      <c r="CGX34" s="165"/>
      <c r="CGY34" s="162"/>
      <c r="CGZ34" s="165"/>
      <c r="CHA34" s="162"/>
      <c r="CHB34" s="165"/>
      <c r="CHC34" s="162"/>
      <c r="CHD34" s="165"/>
      <c r="CHE34" s="162"/>
      <c r="CHF34" s="165"/>
      <c r="CHG34" s="162"/>
      <c r="CHH34" s="165"/>
      <c r="CHI34" s="162"/>
      <c r="CHJ34" s="165"/>
      <c r="CHK34" s="162"/>
      <c r="CHL34" s="165"/>
      <c r="CHM34" s="162"/>
      <c r="CHN34" s="165"/>
      <c r="CHO34" s="162"/>
      <c r="CHP34" s="165"/>
      <c r="CHQ34" s="162"/>
      <c r="CHR34" s="165"/>
      <c r="CHS34" s="162"/>
      <c r="CHT34" s="165"/>
      <c r="CHU34" s="162"/>
      <c r="CHV34" s="165"/>
      <c r="CHW34" s="162"/>
      <c r="CHX34" s="165"/>
      <c r="CHY34" s="162"/>
      <c r="CHZ34" s="165"/>
      <c r="CIA34" s="162"/>
      <c r="CIB34" s="165"/>
      <c r="CIC34" s="162"/>
      <c r="CID34" s="165"/>
      <c r="CIE34" s="162"/>
      <c r="CIF34" s="165"/>
      <c r="CIG34" s="162"/>
      <c r="CIH34" s="165"/>
      <c r="CII34" s="162"/>
      <c r="CIJ34" s="165"/>
      <c r="CIK34" s="162"/>
      <c r="CIL34" s="165"/>
      <c r="CIM34" s="162"/>
      <c r="CIN34" s="165"/>
      <c r="CIO34" s="162"/>
      <c r="CIP34" s="165"/>
      <c r="CIQ34" s="162"/>
      <c r="CIR34" s="165"/>
      <c r="CIS34" s="162"/>
      <c r="CIT34" s="165"/>
      <c r="CIU34" s="162"/>
      <c r="CIV34" s="165"/>
      <c r="CIW34" s="162"/>
      <c r="CIX34" s="165"/>
      <c r="CIY34" s="162"/>
      <c r="CIZ34" s="165"/>
      <c r="CJA34" s="162"/>
      <c r="CJB34" s="165"/>
      <c r="CJC34" s="162"/>
      <c r="CJD34" s="165"/>
      <c r="CJE34" s="162"/>
      <c r="CJF34" s="165"/>
      <c r="CJG34" s="162"/>
      <c r="CJH34" s="165"/>
      <c r="CJI34" s="162"/>
      <c r="CJJ34" s="165"/>
      <c r="CJK34" s="162"/>
      <c r="CJL34" s="165"/>
      <c r="CJM34" s="162"/>
      <c r="CJN34" s="165"/>
      <c r="CJO34" s="162"/>
      <c r="CJP34" s="165"/>
      <c r="CJQ34" s="162"/>
      <c r="CJR34" s="165"/>
      <c r="CJS34" s="162"/>
      <c r="CJT34" s="165"/>
      <c r="CJU34" s="162"/>
      <c r="CJV34" s="165"/>
      <c r="CJW34" s="162"/>
      <c r="CJX34" s="165"/>
      <c r="CJY34" s="162"/>
      <c r="CJZ34" s="165"/>
      <c r="CKA34" s="162"/>
      <c r="CKB34" s="165"/>
      <c r="CKC34" s="162"/>
      <c r="CKD34" s="165"/>
      <c r="CKE34" s="162"/>
      <c r="CKF34" s="165"/>
      <c r="CKG34" s="162"/>
      <c r="CKH34" s="165"/>
      <c r="CKI34" s="162"/>
      <c r="CKJ34" s="165"/>
      <c r="CKK34" s="162"/>
      <c r="CKL34" s="165"/>
      <c r="CKM34" s="162"/>
      <c r="CKN34" s="165"/>
      <c r="CKO34" s="162"/>
      <c r="CKP34" s="165"/>
      <c r="CKQ34" s="162"/>
      <c r="CKR34" s="165"/>
      <c r="CKS34" s="162"/>
      <c r="CKT34" s="165"/>
      <c r="CKU34" s="162"/>
      <c r="CKV34" s="165"/>
      <c r="CKW34" s="162"/>
      <c r="CKX34" s="165"/>
      <c r="CKY34" s="162"/>
      <c r="CKZ34" s="165"/>
      <c r="CLA34" s="162"/>
      <c r="CLB34" s="165"/>
      <c r="CLC34" s="162"/>
      <c r="CLD34" s="165"/>
      <c r="CLE34" s="162"/>
      <c r="CLF34" s="165"/>
      <c r="CLG34" s="162"/>
      <c r="CLH34" s="165"/>
      <c r="CLI34" s="162"/>
      <c r="CLJ34" s="165"/>
      <c r="CLK34" s="162"/>
      <c r="CLL34" s="165"/>
      <c r="CLM34" s="162"/>
      <c r="CLN34" s="165"/>
      <c r="CLO34" s="162"/>
      <c r="CLP34" s="165"/>
      <c r="CLQ34" s="162"/>
      <c r="CLR34" s="165"/>
      <c r="CLS34" s="162"/>
      <c r="CLT34" s="165"/>
      <c r="CLU34" s="162"/>
      <c r="CLV34" s="165"/>
      <c r="CLW34" s="162"/>
      <c r="CLX34" s="165"/>
      <c r="CLY34" s="162"/>
      <c r="CLZ34" s="165"/>
      <c r="CMA34" s="162"/>
      <c r="CMB34" s="165"/>
      <c r="CMC34" s="162"/>
      <c r="CMD34" s="165"/>
      <c r="CME34" s="162"/>
      <c r="CMF34" s="165"/>
      <c r="CMG34" s="162"/>
      <c r="CMH34" s="165"/>
      <c r="CMI34" s="162"/>
      <c r="CMJ34" s="165"/>
      <c r="CMK34" s="162"/>
      <c r="CML34" s="165"/>
      <c r="CMM34" s="162"/>
      <c r="CMN34" s="165"/>
      <c r="CMO34" s="162"/>
      <c r="CMP34" s="165"/>
      <c r="CMQ34" s="162"/>
      <c r="CMR34" s="165"/>
      <c r="CMS34" s="162"/>
      <c r="CMT34" s="165"/>
      <c r="CMU34" s="162"/>
      <c r="CMV34" s="165"/>
      <c r="CMW34" s="162"/>
      <c r="CMX34" s="165"/>
      <c r="CMY34" s="162"/>
      <c r="CMZ34" s="165"/>
      <c r="CNA34" s="162"/>
      <c r="CNB34" s="165"/>
      <c r="CNC34" s="162"/>
      <c r="CND34" s="165"/>
      <c r="CNE34" s="162"/>
      <c r="CNF34" s="165"/>
      <c r="CNG34" s="162"/>
      <c r="CNH34" s="165"/>
      <c r="CNI34" s="162"/>
      <c r="CNJ34" s="165"/>
      <c r="CNK34" s="162"/>
      <c r="CNL34" s="165"/>
      <c r="CNM34" s="162"/>
      <c r="CNN34" s="165"/>
      <c r="CNO34" s="162"/>
      <c r="CNP34" s="165"/>
      <c r="CNQ34" s="162"/>
      <c r="CNR34" s="165"/>
      <c r="CNS34" s="162"/>
      <c r="CNT34" s="165"/>
      <c r="CNU34" s="162"/>
      <c r="CNV34" s="165"/>
      <c r="CNW34" s="162"/>
      <c r="CNX34" s="165"/>
      <c r="CNY34" s="162"/>
      <c r="CNZ34" s="165"/>
      <c r="COA34" s="162"/>
      <c r="COB34" s="165"/>
      <c r="COC34" s="162"/>
      <c r="COD34" s="165"/>
      <c r="COE34" s="162"/>
      <c r="COF34" s="165"/>
      <c r="COG34" s="162"/>
      <c r="COH34" s="165"/>
      <c r="COI34" s="162"/>
      <c r="COJ34" s="165"/>
      <c r="COK34" s="162"/>
      <c r="COL34" s="165"/>
      <c r="COM34" s="162"/>
      <c r="CON34" s="165"/>
      <c r="COO34" s="162"/>
      <c r="COP34" s="165"/>
      <c r="COQ34" s="162"/>
      <c r="COR34" s="165"/>
      <c r="COS34" s="162"/>
      <c r="COT34" s="165"/>
      <c r="COU34" s="162"/>
      <c r="COV34" s="165"/>
      <c r="COW34" s="162"/>
      <c r="COX34" s="165"/>
      <c r="COY34" s="162"/>
      <c r="COZ34" s="165"/>
      <c r="CPA34" s="162"/>
      <c r="CPB34" s="165"/>
      <c r="CPC34" s="162"/>
      <c r="CPD34" s="165"/>
      <c r="CPE34" s="162"/>
      <c r="CPF34" s="165"/>
      <c r="CPG34" s="162"/>
      <c r="CPH34" s="165"/>
      <c r="CPI34" s="162"/>
      <c r="CPJ34" s="165"/>
      <c r="CPK34" s="162"/>
      <c r="CPL34" s="165"/>
      <c r="CPM34" s="162"/>
      <c r="CPN34" s="165"/>
      <c r="CPO34" s="162"/>
      <c r="CPP34" s="165"/>
      <c r="CPQ34" s="162"/>
      <c r="CPR34" s="165"/>
      <c r="CPS34" s="162"/>
      <c r="CPT34" s="165"/>
      <c r="CPU34" s="162"/>
      <c r="CPV34" s="165"/>
      <c r="CPW34" s="162"/>
      <c r="CPX34" s="165"/>
      <c r="CPY34" s="162"/>
      <c r="CPZ34" s="165"/>
      <c r="CQA34" s="162"/>
      <c r="CQB34" s="165"/>
      <c r="CQC34" s="162"/>
      <c r="CQD34" s="165"/>
      <c r="CQE34" s="162"/>
      <c r="CQF34" s="165"/>
      <c r="CQG34" s="162"/>
      <c r="CQH34" s="165"/>
      <c r="CQI34" s="162"/>
      <c r="CQJ34" s="165"/>
      <c r="CQK34" s="162"/>
      <c r="CQL34" s="165"/>
      <c r="CQM34" s="162"/>
      <c r="CQN34" s="165"/>
      <c r="CQO34" s="162"/>
      <c r="CQP34" s="165"/>
      <c r="CQQ34" s="162"/>
      <c r="CQR34" s="165"/>
      <c r="CQS34" s="162"/>
      <c r="CQT34" s="165"/>
      <c r="CQU34" s="162"/>
      <c r="CQV34" s="165"/>
      <c r="CQW34" s="162"/>
      <c r="CQX34" s="165"/>
      <c r="CQY34" s="162"/>
      <c r="CQZ34" s="165"/>
      <c r="CRA34" s="162"/>
      <c r="CRB34" s="165"/>
      <c r="CRC34" s="162"/>
      <c r="CRD34" s="165"/>
      <c r="CRE34" s="162"/>
      <c r="CRF34" s="165"/>
      <c r="CRG34" s="162"/>
      <c r="CRH34" s="165"/>
      <c r="CRI34" s="162"/>
      <c r="CRJ34" s="165"/>
      <c r="CRK34" s="162"/>
      <c r="CRL34" s="165"/>
      <c r="CRM34" s="162"/>
      <c r="CRN34" s="165"/>
      <c r="CRO34" s="162"/>
      <c r="CRP34" s="165"/>
      <c r="CRQ34" s="162"/>
      <c r="CRR34" s="165"/>
      <c r="CRS34" s="162"/>
      <c r="CRT34" s="165"/>
      <c r="CRU34" s="162"/>
      <c r="CRV34" s="165"/>
      <c r="CRW34" s="162"/>
      <c r="CRX34" s="165"/>
      <c r="CRY34" s="162"/>
      <c r="CRZ34" s="165"/>
      <c r="CSA34" s="162"/>
      <c r="CSB34" s="165"/>
      <c r="CSC34" s="162"/>
      <c r="CSD34" s="165"/>
      <c r="CSE34" s="162"/>
      <c r="CSF34" s="165"/>
      <c r="CSG34" s="162"/>
      <c r="CSH34" s="165"/>
      <c r="CSI34" s="162"/>
      <c r="CSJ34" s="165"/>
      <c r="CSK34" s="162"/>
      <c r="CSL34" s="165"/>
      <c r="CSM34" s="162"/>
      <c r="CSN34" s="165"/>
      <c r="CSO34" s="162"/>
      <c r="CSP34" s="165"/>
      <c r="CSQ34" s="162"/>
      <c r="CSR34" s="165"/>
      <c r="CSS34" s="162"/>
      <c r="CST34" s="165"/>
      <c r="CSU34" s="162"/>
      <c r="CSV34" s="165"/>
      <c r="CSW34" s="162"/>
      <c r="CSX34" s="165"/>
      <c r="CSY34" s="162"/>
      <c r="CSZ34" s="165"/>
      <c r="CTA34" s="162"/>
      <c r="CTB34" s="165"/>
      <c r="CTC34" s="162"/>
      <c r="CTD34" s="165"/>
      <c r="CTE34" s="162"/>
      <c r="CTF34" s="165"/>
      <c r="CTG34" s="162"/>
      <c r="CTH34" s="165"/>
      <c r="CTI34" s="162"/>
      <c r="CTJ34" s="165"/>
      <c r="CTK34" s="162"/>
      <c r="CTL34" s="165"/>
      <c r="CTM34" s="162"/>
      <c r="CTN34" s="165"/>
      <c r="CTO34" s="162"/>
      <c r="CTP34" s="165"/>
      <c r="CTQ34" s="162"/>
      <c r="CTR34" s="165"/>
      <c r="CTS34" s="162"/>
      <c r="CTT34" s="165"/>
      <c r="CTU34" s="162"/>
      <c r="CTV34" s="165"/>
      <c r="CTW34" s="162"/>
      <c r="CTX34" s="165"/>
      <c r="CTY34" s="162"/>
      <c r="CTZ34" s="165"/>
      <c r="CUA34" s="162"/>
      <c r="CUB34" s="165"/>
      <c r="CUC34" s="162"/>
      <c r="CUD34" s="165"/>
      <c r="CUE34" s="162"/>
      <c r="CUF34" s="165"/>
      <c r="CUG34" s="162"/>
      <c r="CUH34" s="165"/>
      <c r="CUI34" s="162"/>
      <c r="CUJ34" s="165"/>
      <c r="CUK34" s="162"/>
      <c r="CUL34" s="165"/>
      <c r="CUM34" s="162"/>
      <c r="CUN34" s="165"/>
      <c r="CUO34" s="162"/>
      <c r="CUP34" s="165"/>
      <c r="CUQ34" s="162"/>
      <c r="CUR34" s="165"/>
      <c r="CUS34" s="162"/>
      <c r="CUT34" s="165"/>
      <c r="CUU34" s="162"/>
      <c r="CUV34" s="165"/>
      <c r="CUW34" s="162"/>
      <c r="CUX34" s="165"/>
      <c r="CUY34" s="162"/>
      <c r="CUZ34" s="165"/>
      <c r="CVA34" s="162"/>
      <c r="CVB34" s="165"/>
      <c r="CVC34" s="162"/>
      <c r="CVD34" s="165"/>
      <c r="CVE34" s="162"/>
      <c r="CVF34" s="165"/>
      <c r="CVG34" s="162"/>
      <c r="CVH34" s="165"/>
      <c r="CVI34" s="162"/>
      <c r="CVJ34" s="165"/>
      <c r="CVK34" s="162"/>
      <c r="CVL34" s="165"/>
      <c r="CVM34" s="162"/>
      <c r="CVN34" s="165"/>
      <c r="CVO34" s="162"/>
      <c r="CVP34" s="165"/>
      <c r="CVQ34" s="162"/>
      <c r="CVR34" s="165"/>
      <c r="CVS34" s="162"/>
      <c r="CVT34" s="165"/>
      <c r="CVU34" s="162"/>
      <c r="CVV34" s="165"/>
      <c r="CVW34" s="162"/>
      <c r="CVX34" s="165"/>
      <c r="CVY34" s="162"/>
      <c r="CVZ34" s="165"/>
      <c r="CWA34" s="162"/>
      <c r="CWB34" s="165"/>
      <c r="CWC34" s="162"/>
      <c r="CWD34" s="165"/>
      <c r="CWE34" s="162"/>
      <c r="CWF34" s="165"/>
      <c r="CWG34" s="162"/>
      <c r="CWH34" s="165"/>
      <c r="CWI34" s="162"/>
      <c r="CWJ34" s="165"/>
      <c r="CWK34" s="162"/>
      <c r="CWL34" s="165"/>
      <c r="CWM34" s="162"/>
      <c r="CWN34" s="165"/>
      <c r="CWO34" s="162"/>
      <c r="CWP34" s="165"/>
      <c r="CWQ34" s="162"/>
      <c r="CWR34" s="165"/>
      <c r="CWS34" s="162"/>
      <c r="CWT34" s="165"/>
      <c r="CWU34" s="162"/>
      <c r="CWV34" s="165"/>
      <c r="CWW34" s="162"/>
      <c r="CWX34" s="165"/>
      <c r="CWY34" s="162"/>
      <c r="CWZ34" s="165"/>
      <c r="CXA34" s="162"/>
      <c r="CXB34" s="165"/>
      <c r="CXC34" s="162"/>
      <c r="CXD34" s="165"/>
      <c r="CXE34" s="162"/>
      <c r="CXF34" s="165"/>
      <c r="CXG34" s="162"/>
      <c r="CXH34" s="165"/>
      <c r="CXI34" s="162"/>
      <c r="CXJ34" s="165"/>
      <c r="CXK34" s="162"/>
      <c r="CXL34" s="165"/>
      <c r="CXM34" s="162"/>
      <c r="CXN34" s="165"/>
      <c r="CXO34" s="162"/>
      <c r="CXP34" s="165"/>
      <c r="CXQ34" s="162"/>
      <c r="CXR34" s="165"/>
      <c r="CXS34" s="162"/>
      <c r="CXT34" s="165"/>
      <c r="CXU34" s="162"/>
      <c r="CXV34" s="165"/>
      <c r="CXW34" s="162"/>
      <c r="CXX34" s="165"/>
      <c r="CXY34" s="162"/>
      <c r="CXZ34" s="165"/>
      <c r="CYA34" s="162"/>
      <c r="CYB34" s="165"/>
      <c r="CYC34" s="162"/>
      <c r="CYD34" s="165"/>
      <c r="CYE34" s="162"/>
      <c r="CYF34" s="165"/>
      <c r="CYG34" s="162"/>
      <c r="CYH34" s="165"/>
      <c r="CYI34" s="162"/>
      <c r="CYJ34" s="165"/>
      <c r="CYK34" s="162"/>
      <c r="CYL34" s="165"/>
      <c r="CYM34" s="162"/>
      <c r="CYN34" s="165"/>
      <c r="CYO34" s="162"/>
      <c r="CYP34" s="165"/>
      <c r="CYQ34" s="162"/>
      <c r="CYR34" s="165"/>
      <c r="CYS34" s="162"/>
      <c r="CYT34" s="165"/>
      <c r="CYU34" s="162"/>
      <c r="CYV34" s="165"/>
      <c r="CYW34" s="162"/>
      <c r="CYX34" s="165"/>
      <c r="CYY34" s="162"/>
      <c r="CYZ34" s="165"/>
      <c r="CZA34" s="162"/>
      <c r="CZB34" s="165"/>
      <c r="CZC34" s="162"/>
      <c r="CZD34" s="165"/>
      <c r="CZE34" s="162"/>
      <c r="CZF34" s="165"/>
      <c r="CZG34" s="162"/>
      <c r="CZH34" s="165"/>
      <c r="CZI34" s="162"/>
      <c r="CZJ34" s="165"/>
      <c r="CZK34" s="162"/>
      <c r="CZL34" s="165"/>
      <c r="CZM34" s="162"/>
      <c r="CZN34" s="165"/>
      <c r="CZO34" s="162"/>
      <c r="CZP34" s="165"/>
      <c r="CZQ34" s="162"/>
      <c r="CZR34" s="165"/>
      <c r="CZS34" s="162"/>
      <c r="CZT34" s="165"/>
      <c r="CZU34" s="162"/>
      <c r="CZV34" s="165"/>
      <c r="CZW34" s="162"/>
      <c r="CZX34" s="165"/>
      <c r="CZY34" s="162"/>
      <c r="CZZ34" s="165"/>
      <c r="DAA34" s="162"/>
      <c r="DAB34" s="165"/>
      <c r="DAC34" s="162"/>
      <c r="DAD34" s="165"/>
      <c r="DAE34" s="162"/>
      <c r="DAF34" s="165"/>
      <c r="DAG34" s="162"/>
      <c r="DAH34" s="165"/>
      <c r="DAI34" s="162"/>
      <c r="DAJ34" s="165"/>
      <c r="DAK34" s="162"/>
      <c r="DAL34" s="165"/>
      <c r="DAM34" s="162"/>
      <c r="DAN34" s="165"/>
      <c r="DAO34" s="162"/>
      <c r="DAP34" s="165"/>
      <c r="DAQ34" s="162"/>
      <c r="DAR34" s="165"/>
      <c r="DAS34" s="162"/>
      <c r="DAT34" s="165"/>
      <c r="DAU34" s="162"/>
      <c r="DAV34" s="165"/>
      <c r="DAW34" s="162"/>
      <c r="DAX34" s="165"/>
      <c r="DAY34" s="162"/>
      <c r="DAZ34" s="165"/>
      <c r="DBA34" s="162"/>
      <c r="DBB34" s="165"/>
      <c r="DBC34" s="162"/>
      <c r="DBD34" s="165"/>
      <c r="DBE34" s="162"/>
      <c r="DBF34" s="165"/>
      <c r="DBG34" s="162"/>
      <c r="DBH34" s="165"/>
      <c r="DBI34" s="162"/>
      <c r="DBJ34" s="165"/>
      <c r="DBK34" s="162"/>
      <c r="DBL34" s="165"/>
      <c r="DBM34" s="162"/>
      <c r="DBN34" s="165"/>
      <c r="DBO34" s="162"/>
      <c r="DBP34" s="165"/>
      <c r="DBQ34" s="162"/>
      <c r="DBR34" s="165"/>
      <c r="DBS34" s="162"/>
      <c r="DBT34" s="165"/>
      <c r="DBU34" s="162"/>
      <c r="DBV34" s="165"/>
      <c r="DBW34" s="162"/>
      <c r="DBX34" s="165"/>
      <c r="DBY34" s="162"/>
      <c r="DBZ34" s="165"/>
      <c r="DCA34" s="162"/>
      <c r="DCB34" s="165"/>
      <c r="DCC34" s="162"/>
      <c r="DCD34" s="165"/>
      <c r="DCE34" s="162"/>
      <c r="DCF34" s="165"/>
      <c r="DCG34" s="162"/>
      <c r="DCH34" s="165"/>
      <c r="DCI34" s="162"/>
      <c r="DCJ34" s="165"/>
      <c r="DCK34" s="162"/>
      <c r="DCL34" s="165"/>
      <c r="DCM34" s="162"/>
      <c r="DCN34" s="165"/>
      <c r="DCO34" s="162"/>
      <c r="DCP34" s="165"/>
      <c r="DCQ34" s="162"/>
      <c r="DCR34" s="165"/>
      <c r="DCS34" s="162"/>
      <c r="DCT34" s="165"/>
      <c r="DCU34" s="162"/>
      <c r="DCV34" s="165"/>
      <c r="DCW34" s="162"/>
      <c r="DCX34" s="165"/>
      <c r="DCY34" s="162"/>
      <c r="DCZ34" s="165"/>
      <c r="DDA34" s="162"/>
      <c r="DDB34" s="165"/>
      <c r="DDC34" s="162"/>
      <c r="DDD34" s="165"/>
      <c r="DDE34" s="162"/>
      <c r="DDF34" s="165"/>
      <c r="DDG34" s="162"/>
      <c r="DDH34" s="165"/>
      <c r="DDI34" s="162"/>
      <c r="DDJ34" s="165"/>
      <c r="DDK34" s="162"/>
      <c r="DDL34" s="165"/>
      <c r="DDM34" s="162"/>
      <c r="DDN34" s="165"/>
      <c r="DDO34" s="162"/>
      <c r="DDP34" s="165"/>
      <c r="DDQ34" s="162"/>
      <c r="DDR34" s="165"/>
      <c r="DDS34" s="162"/>
      <c r="DDT34" s="165"/>
      <c r="DDU34" s="162"/>
      <c r="DDV34" s="165"/>
      <c r="DDW34" s="162"/>
      <c r="DDX34" s="165"/>
      <c r="DDY34" s="162"/>
      <c r="DDZ34" s="165"/>
      <c r="DEA34" s="162"/>
      <c r="DEB34" s="165"/>
      <c r="DEC34" s="162"/>
      <c r="DED34" s="165"/>
      <c r="DEE34" s="162"/>
      <c r="DEF34" s="165"/>
      <c r="DEG34" s="162"/>
      <c r="DEH34" s="165"/>
      <c r="DEI34" s="162"/>
      <c r="DEJ34" s="165"/>
      <c r="DEK34" s="162"/>
      <c r="DEL34" s="165"/>
      <c r="DEM34" s="162"/>
      <c r="DEN34" s="165"/>
      <c r="DEO34" s="162"/>
      <c r="DEP34" s="165"/>
      <c r="DEQ34" s="162"/>
      <c r="DER34" s="165"/>
      <c r="DES34" s="162"/>
      <c r="DET34" s="165"/>
      <c r="DEU34" s="162"/>
      <c r="DEV34" s="165"/>
      <c r="DEW34" s="162"/>
      <c r="DEX34" s="165"/>
      <c r="DEY34" s="162"/>
      <c r="DEZ34" s="165"/>
      <c r="DFA34" s="162"/>
      <c r="DFB34" s="165"/>
      <c r="DFC34" s="162"/>
      <c r="DFD34" s="165"/>
      <c r="DFE34" s="162"/>
      <c r="DFF34" s="165"/>
      <c r="DFG34" s="162"/>
      <c r="DFH34" s="165"/>
      <c r="DFI34" s="162"/>
      <c r="DFJ34" s="165"/>
      <c r="DFK34" s="162"/>
      <c r="DFL34" s="165"/>
      <c r="DFM34" s="162"/>
      <c r="DFN34" s="165"/>
      <c r="DFO34" s="162"/>
      <c r="DFP34" s="165"/>
      <c r="DFQ34" s="162"/>
      <c r="DFR34" s="165"/>
      <c r="DFS34" s="162"/>
      <c r="DFT34" s="165"/>
      <c r="DFU34" s="162"/>
      <c r="DFV34" s="165"/>
      <c r="DFW34" s="162"/>
      <c r="DFX34" s="165"/>
      <c r="DFY34" s="162"/>
      <c r="DFZ34" s="165"/>
      <c r="DGA34" s="162"/>
      <c r="DGB34" s="165"/>
      <c r="DGC34" s="162"/>
      <c r="DGD34" s="165"/>
      <c r="DGE34" s="162"/>
      <c r="DGF34" s="165"/>
      <c r="DGG34" s="162"/>
      <c r="DGH34" s="165"/>
      <c r="DGI34" s="162"/>
      <c r="DGJ34" s="165"/>
      <c r="DGK34" s="162"/>
      <c r="DGL34" s="165"/>
      <c r="DGM34" s="162"/>
      <c r="DGN34" s="165"/>
      <c r="DGO34" s="162"/>
      <c r="DGP34" s="165"/>
      <c r="DGQ34" s="162"/>
      <c r="DGR34" s="165"/>
      <c r="DGS34" s="162"/>
      <c r="DGT34" s="165"/>
      <c r="DGU34" s="162"/>
      <c r="DGV34" s="165"/>
      <c r="DGW34" s="162"/>
      <c r="DGX34" s="165"/>
      <c r="DGY34" s="162"/>
      <c r="DGZ34" s="165"/>
      <c r="DHA34" s="162"/>
      <c r="DHB34" s="165"/>
      <c r="DHC34" s="162"/>
      <c r="DHD34" s="165"/>
      <c r="DHE34" s="162"/>
      <c r="DHF34" s="165"/>
      <c r="DHG34" s="162"/>
      <c r="DHH34" s="165"/>
      <c r="DHI34" s="162"/>
      <c r="DHJ34" s="165"/>
      <c r="DHK34" s="162"/>
      <c r="DHL34" s="165"/>
      <c r="DHM34" s="162"/>
      <c r="DHN34" s="165"/>
      <c r="DHO34" s="162"/>
      <c r="DHP34" s="165"/>
      <c r="DHQ34" s="162"/>
      <c r="DHR34" s="165"/>
      <c r="DHS34" s="162"/>
      <c r="DHT34" s="165"/>
      <c r="DHU34" s="162"/>
      <c r="DHV34" s="165"/>
      <c r="DHW34" s="162"/>
      <c r="DHX34" s="165"/>
      <c r="DHY34" s="162"/>
      <c r="DHZ34" s="165"/>
      <c r="DIA34" s="162"/>
      <c r="DIB34" s="165"/>
      <c r="DIC34" s="162"/>
      <c r="DID34" s="165"/>
      <c r="DIE34" s="162"/>
      <c r="DIF34" s="165"/>
      <c r="DIG34" s="162"/>
      <c r="DIH34" s="165"/>
      <c r="DII34" s="162"/>
      <c r="DIJ34" s="165"/>
      <c r="DIK34" s="162"/>
      <c r="DIL34" s="165"/>
      <c r="DIM34" s="162"/>
      <c r="DIN34" s="165"/>
      <c r="DIO34" s="162"/>
      <c r="DIP34" s="165"/>
      <c r="DIQ34" s="162"/>
      <c r="DIR34" s="165"/>
      <c r="DIS34" s="162"/>
      <c r="DIT34" s="165"/>
      <c r="DIU34" s="162"/>
      <c r="DIV34" s="165"/>
      <c r="DIW34" s="162"/>
      <c r="DIX34" s="165"/>
      <c r="DIY34" s="162"/>
      <c r="DIZ34" s="165"/>
      <c r="DJA34" s="162"/>
      <c r="DJB34" s="165"/>
      <c r="DJC34" s="162"/>
      <c r="DJD34" s="165"/>
      <c r="DJE34" s="162"/>
      <c r="DJF34" s="165"/>
      <c r="DJG34" s="162"/>
      <c r="DJH34" s="165"/>
      <c r="DJI34" s="162"/>
      <c r="DJJ34" s="165"/>
      <c r="DJK34" s="162"/>
      <c r="DJL34" s="165"/>
      <c r="DJM34" s="162"/>
      <c r="DJN34" s="165"/>
      <c r="DJO34" s="162"/>
      <c r="DJP34" s="165"/>
      <c r="DJQ34" s="162"/>
      <c r="DJR34" s="165"/>
      <c r="DJS34" s="162"/>
      <c r="DJT34" s="165"/>
      <c r="DJU34" s="162"/>
      <c r="DJV34" s="165"/>
      <c r="DJW34" s="162"/>
      <c r="DJX34" s="165"/>
      <c r="DJY34" s="162"/>
      <c r="DJZ34" s="165"/>
      <c r="DKA34" s="162"/>
      <c r="DKB34" s="165"/>
      <c r="DKC34" s="162"/>
      <c r="DKD34" s="165"/>
      <c r="DKE34" s="162"/>
      <c r="DKF34" s="165"/>
      <c r="DKG34" s="162"/>
      <c r="DKH34" s="165"/>
      <c r="DKI34" s="162"/>
      <c r="DKJ34" s="165"/>
      <c r="DKK34" s="162"/>
      <c r="DKL34" s="165"/>
      <c r="DKM34" s="162"/>
      <c r="DKN34" s="165"/>
      <c r="DKO34" s="162"/>
      <c r="DKP34" s="165"/>
      <c r="DKQ34" s="162"/>
      <c r="DKR34" s="165"/>
      <c r="DKS34" s="162"/>
      <c r="DKT34" s="165"/>
      <c r="DKU34" s="162"/>
      <c r="DKV34" s="165"/>
      <c r="DKW34" s="162"/>
      <c r="DKX34" s="165"/>
      <c r="DKY34" s="162"/>
      <c r="DKZ34" s="165"/>
      <c r="DLA34" s="162"/>
      <c r="DLB34" s="165"/>
      <c r="DLC34" s="162"/>
      <c r="DLD34" s="165"/>
      <c r="DLE34" s="162"/>
      <c r="DLF34" s="165"/>
      <c r="DLG34" s="162"/>
      <c r="DLH34" s="165"/>
      <c r="DLI34" s="162"/>
      <c r="DLJ34" s="165"/>
      <c r="DLK34" s="162"/>
      <c r="DLL34" s="165"/>
      <c r="DLM34" s="162"/>
      <c r="DLN34" s="165"/>
      <c r="DLO34" s="162"/>
      <c r="DLP34" s="165"/>
      <c r="DLQ34" s="162"/>
      <c r="DLR34" s="165"/>
      <c r="DLS34" s="162"/>
      <c r="DLT34" s="165"/>
      <c r="DLU34" s="162"/>
      <c r="DLV34" s="165"/>
      <c r="DLW34" s="162"/>
      <c r="DLX34" s="165"/>
      <c r="DLY34" s="162"/>
      <c r="DLZ34" s="165"/>
      <c r="DMA34" s="162"/>
      <c r="DMB34" s="165"/>
      <c r="DMC34" s="162"/>
      <c r="DMD34" s="165"/>
      <c r="DME34" s="162"/>
      <c r="DMF34" s="165"/>
      <c r="DMG34" s="162"/>
      <c r="DMH34" s="165"/>
      <c r="DMI34" s="162"/>
      <c r="DMJ34" s="165"/>
      <c r="DMK34" s="162"/>
      <c r="DML34" s="165"/>
      <c r="DMM34" s="162"/>
      <c r="DMN34" s="165"/>
      <c r="DMO34" s="162"/>
      <c r="DMP34" s="165"/>
      <c r="DMQ34" s="162"/>
      <c r="DMR34" s="165"/>
      <c r="DMS34" s="162"/>
      <c r="DMT34" s="165"/>
      <c r="DMU34" s="162"/>
      <c r="DMV34" s="165"/>
      <c r="DMW34" s="162"/>
      <c r="DMX34" s="165"/>
      <c r="DMY34" s="162"/>
      <c r="DMZ34" s="165"/>
      <c r="DNA34" s="162"/>
      <c r="DNB34" s="165"/>
      <c r="DNC34" s="162"/>
      <c r="DND34" s="165"/>
      <c r="DNE34" s="162"/>
      <c r="DNF34" s="165"/>
      <c r="DNG34" s="162"/>
      <c r="DNH34" s="165"/>
      <c r="DNI34" s="162"/>
      <c r="DNJ34" s="165"/>
      <c r="DNK34" s="162"/>
      <c r="DNL34" s="165"/>
      <c r="DNM34" s="162"/>
      <c r="DNN34" s="165"/>
      <c r="DNO34" s="162"/>
      <c r="DNP34" s="165"/>
      <c r="DNQ34" s="162"/>
      <c r="DNR34" s="165"/>
      <c r="DNS34" s="162"/>
      <c r="DNT34" s="165"/>
      <c r="DNU34" s="162"/>
      <c r="DNV34" s="165"/>
      <c r="DNW34" s="162"/>
      <c r="DNX34" s="165"/>
      <c r="DNY34" s="162"/>
      <c r="DNZ34" s="165"/>
      <c r="DOA34" s="162"/>
      <c r="DOB34" s="165"/>
      <c r="DOC34" s="162"/>
      <c r="DOD34" s="165"/>
      <c r="DOE34" s="162"/>
      <c r="DOF34" s="165"/>
      <c r="DOG34" s="162"/>
      <c r="DOH34" s="165"/>
      <c r="DOI34" s="162"/>
      <c r="DOJ34" s="165"/>
      <c r="DOK34" s="162"/>
      <c r="DOL34" s="165"/>
      <c r="DOM34" s="162"/>
      <c r="DON34" s="165"/>
      <c r="DOO34" s="162"/>
      <c r="DOP34" s="165"/>
      <c r="DOQ34" s="162"/>
      <c r="DOR34" s="165"/>
      <c r="DOS34" s="162"/>
      <c r="DOT34" s="165"/>
      <c r="DOU34" s="162"/>
      <c r="DOV34" s="165"/>
      <c r="DOW34" s="162"/>
      <c r="DOX34" s="165"/>
      <c r="DOY34" s="162"/>
      <c r="DOZ34" s="165"/>
      <c r="DPA34" s="162"/>
      <c r="DPB34" s="165"/>
      <c r="DPC34" s="162"/>
      <c r="DPD34" s="165"/>
      <c r="DPE34" s="162"/>
      <c r="DPF34" s="165"/>
      <c r="DPG34" s="162"/>
      <c r="DPH34" s="165"/>
      <c r="DPI34" s="162"/>
      <c r="DPJ34" s="165"/>
      <c r="DPK34" s="162"/>
      <c r="DPL34" s="165"/>
      <c r="DPM34" s="162"/>
      <c r="DPN34" s="165"/>
      <c r="DPO34" s="162"/>
      <c r="DPP34" s="165"/>
      <c r="DPQ34" s="162"/>
      <c r="DPR34" s="165"/>
      <c r="DPS34" s="162"/>
      <c r="DPT34" s="165"/>
      <c r="DPU34" s="162"/>
      <c r="DPV34" s="165"/>
      <c r="DPW34" s="162"/>
      <c r="DPX34" s="165"/>
      <c r="DPY34" s="162"/>
      <c r="DPZ34" s="165"/>
      <c r="DQA34" s="162"/>
      <c r="DQB34" s="165"/>
      <c r="DQC34" s="162"/>
      <c r="DQD34" s="165"/>
      <c r="DQE34" s="162"/>
      <c r="DQF34" s="165"/>
      <c r="DQG34" s="162"/>
      <c r="DQH34" s="165"/>
      <c r="DQI34" s="162"/>
      <c r="DQJ34" s="165"/>
      <c r="DQK34" s="162"/>
      <c r="DQL34" s="165"/>
      <c r="DQM34" s="162"/>
      <c r="DQN34" s="165"/>
      <c r="DQO34" s="162"/>
      <c r="DQP34" s="165"/>
      <c r="DQQ34" s="162"/>
      <c r="DQR34" s="165"/>
      <c r="DQS34" s="162"/>
      <c r="DQT34" s="165"/>
      <c r="DQU34" s="162"/>
      <c r="DQV34" s="165"/>
      <c r="DQW34" s="162"/>
      <c r="DQX34" s="165"/>
      <c r="DQY34" s="162"/>
      <c r="DQZ34" s="165"/>
      <c r="DRA34" s="162"/>
      <c r="DRB34" s="165"/>
      <c r="DRC34" s="162"/>
      <c r="DRD34" s="165"/>
      <c r="DRE34" s="162"/>
      <c r="DRF34" s="165"/>
      <c r="DRG34" s="162"/>
      <c r="DRH34" s="165"/>
      <c r="DRI34" s="162"/>
      <c r="DRJ34" s="165"/>
      <c r="DRK34" s="162"/>
      <c r="DRL34" s="165"/>
      <c r="DRM34" s="162"/>
      <c r="DRN34" s="165"/>
      <c r="DRO34" s="162"/>
      <c r="DRP34" s="165"/>
      <c r="DRQ34" s="162"/>
      <c r="DRR34" s="165"/>
      <c r="DRS34" s="162"/>
      <c r="DRT34" s="165"/>
      <c r="DRU34" s="162"/>
      <c r="DRV34" s="165"/>
      <c r="DRW34" s="162"/>
      <c r="DRX34" s="165"/>
      <c r="DRY34" s="162"/>
      <c r="DRZ34" s="165"/>
      <c r="DSA34" s="162"/>
      <c r="DSB34" s="165"/>
      <c r="DSC34" s="162"/>
      <c r="DSD34" s="165"/>
      <c r="DSE34" s="162"/>
      <c r="DSF34" s="165"/>
      <c r="DSG34" s="162"/>
      <c r="DSH34" s="165"/>
      <c r="DSI34" s="162"/>
      <c r="DSJ34" s="165"/>
      <c r="DSK34" s="162"/>
      <c r="DSL34" s="165"/>
      <c r="DSM34" s="162"/>
      <c r="DSN34" s="165"/>
      <c r="DSO34" s="162"/>
      <c r="DSP34" s="165"/>
      <c r="DSQ34" s="162"/>
      <c r="DSR34" s="165"/>
      <c r="DSS34" s="162"/>
      <c r="DST34" s="165"/>
      <c r="DSU34" s="162"/>
      <c r="DSV34" s="165"/>
      <c r="DSW34" s="162"/>
      <c r="DSX34" s="165"/>
      <c r="DSY34" s="162"/>
      <c r="DSZ34" s="165"/>
      <c r="DTA34" s="162"/>
      <c r="DTB34" s="165"/>
      <c r="DTC34" s="162"/>
      <c r="DTD34" s="165"/>
      <c r="DTE34" s="162"/>
      <c r="DTF34" s="165"/>
      <c r="DTG34" s="162"/>
      <c r="DTH34" s="165"/>
      <c r="DTI34" s="162"/>
      <c r="DTJ34" s="165"/>
      <c r="DTK34" s="162"/>
      <c r="DTL34" s="165"/>
      <c r="DTM34" s="162"/>
      <c r="DTN34" s="165"/>
      <c r="DTO34" s="162"/>
      <c r="DTP34" s="165"/>
      <c r="DTQ34" s="162"/>
      <c r="DTR34" s="165"/>
      <c r="DTS34" s="162"/>
      <c r="DTT34" s="165"/>
      <c r="DTU34" s="162"/>
      <c r="DTV34" s="165"/>
      <c r="DTW34" s="162"/>
      <c r="DTX34" s="165"/>
      <c r="DTY34" s="162"/>
      <c r="DTZ34" s="165"/>
      <c r="DUA34" s="162"/>
      <c r="DUB34" s="165"/>
      <c r="DUC34" s="162"/>
      <c r="DUD34" s="165"/>
      <c r="DUE34" s="162"/>
      <c r="DUF34" s="165"/>
      <c r="DUG34" s="162"/>
      <c r="DUH34" s="165"/>
      <c r="DUI34" s="162"/>
      <c r="DUJ34" s="165"/>
      <c r="DUK34" s="162"/>
      <c r="DUL34" s="165"/>
      <c r="DUM34" s="162"/>
      <c r="DUN34" s="165"/>
      <c r="DUO34" s="162"/>
      <c r="DUP34" s="165"/>
      <c r="DUQ34" s="162"/>
      <c r="DUR34" s="165"/>
      <c r="DUS34" s="162"/>
      <c r="DUT34" s="165"/>
      <c r="DUU34" s="162"/>
      <c r="DUV34" s="165"/>
      <c r="DUW34" s="162"/>
      <c r="DUX34" s="165"/>
      <c r="DUY34" s="162"/>
      <c r="DUZ34" s="165"/>
      <c r="DVA34" s="162"/>
      <c r="DVB34" s="165"/>
      <c r="DVC34" s="162"/>
      <c r="DVD34" s="165"/>
      <c r="DVE34" s="162"/>
      <c r="DVF34" s="165"/>
      <c r="DVG34" s="162"/>
      <c r="DVH34" s="165"/>
      <c r="DVI34" s="162"/>
      <c r="DVJ34" s="165"/>
      <c r="DVK34" s="162"/>
      <c r="DVL34" s="165"/>
      <c r="DVM34" s="162"/>
      <c r="DVN34" s="165"/>
      <c r="DVO34" s="162"/>
      <c r="DVP34" s="165"/>
      <c r="DVQ34" s="162"/>
      <c r="DVR34" s="165"/>
      <c r="DVS34" s="162"/>
      <c r="DVT34" s="165"/>
      <c r="DVU34" s="162"/>
      <c r="DVV34" s="165"/>
      <c r="DVW34" s="162"/>
      <c r="DVX34" s="165"/>
      <c r="DVY34" s="162"/>
      <c r="DVZ34" s="165"/>
      <c r="DWA34" s="162"/>
      <c r="DWB34" s="165"/>
      <c r="DWC34" s="162"/>
      <c r="DWD34" s="165"/>
      <c r="DWE34" s="162"/>
      <c r="DWF34" s="165"/>
      <c r="DWG34" s="162"/>
      <c r="DWH34" s="165"/>
      <c r="DWI34" s="162"/>
      <c r="DWJ34" s="165"/>
      <c r="DWK34" s="162"/>
      <c r="DWL34" s="165"/>
      <c r="DWM34" s="162"/>
      <c r="DWN34" s="165"/>
      <c r="DWO34" s="162"/>
      <c r="DWP34" s="165"/>
      <c r="DWQ34" s="162"/>
      <c r="DWR34" s="165"/>
      <c r="DWS34" s="162"/>
      <c r="DWT34" s="165"/>
      <c r="DWU34" s="162"/>
      <c r="DWV34" s="165"/>
      <c r="DWW34" s="162"/>
      <c r="DWX34" s="165"/>
      <c r="DWY34" s="162"/>
      <c r="DWZ34" s="165"/>
      <c r="DXA34" s="162"/>
      <c r="DXB34" s="165"/>
      <c r="DXC34" s="162"/>
      <c r="DXD34" s="165"/>
      <c r="DXE34" s="162"/>
      <c r="DXF34" s="165"/>
      <c r="DXG34" s="162"/>
      <c r="DXH34" s="165"/>
      <c r="DXI34" s="162"/>
      <c r="DXJ34" s="165"/>
      <c r="DXK34" s="162"/>
      <c r="DXL34" s="165"/>
      <c r="DXM34" s="162"/>
      <c r="DXN34" s="165"/>
      <c r="DXO34" s="162"/>
      <c r="DXP34" s="165"/>
      <c r="DXQ34" s="162"/>
      <c r="DXR34" s="165"/>
      <c r="DXS34" s="162"/>
      <c r="DXT34" s="165"/>
      <c r="DXU34" s="162"/>
      <c r="DXV34" s="165"/>
      <c r="DXW34" s="162"/>
      <c r="DXX34" s="165"/>
      <c r="DXY34" s="162"/>
      <c r="DXZ34" s="165"/>
      <c r="DYA34" s="162"/>
      <c r="DYB34" s="165"/>
      <c r="DYC34" s="162"/>
      <c r="DYD34" s="165"/>
      <c r="DYE34" s="162"/>
      <c r="DYF34" s="165"/>
      <c r="DYG34" s="162"/>
      <c r="DYH34" s="165"/>
      <c r="DYI34" s="162"/>
      <c r="DYJ34" s="165"/>
      <c r="DYK34" s="162"/>
      <c r="DYL34" s="165"/>
      <c r="DYM34" s="162"/>
      <c r="DYN34" s="165"/>
      <c r="DYO34" s="162"/>
      <c r="DYP34" s="165"/>
      <c r="DYQ34" s="162"/>
      <c r="DYR34" s="165"/>
      <c r="DYS34" s="162"/>
      <c r="DYT34" s="165"/>
      <c r="DYU34" s="162"/>
      <c r="DYV34" s="165"/>
      <c r="DYW34" s="162"/>
      <c r="DYX34" s="165"/>
      <c r="DYY34" s="162"/>
      <c r="DYZ34" s="165"/>
      <c r="DZA34" s="162"/>
      <c r="DZB34" s="165"/>
      <c r="DZC34" s="162"/>
      <c r="DZD34" s="165"/>
      <c r="DZE34" s="162"/>
      <c r="DZF34" s="165"/>
      <c r="DZG34" s="162"/>
      <c r="DZH34" s="165"/>
      <c r="DZI34" s="162"/>
      <c r="DZJ34" s="165"/>
      <c r="DZK34" s="162"/>
      <c r="DZL34" s="165"/>
      <c r="DZM34" s="162"/>
      <c r="DZN34" s="165"/>
      <c r="DZO34" s="162"/>
      <c r="DZP34" s="165"/>
      <c r="DZQ34" s="162"/>
      <c r="DZR34" s="165"/>
      <c r="DZS34" s="162"/>
      <c r="DZT34" s="165"/>
      <c r="DZU34" s="162"/>
      <c r="DZV34" s="165"/>
      <c r="DZW34" s="162"/>
      <c r="DZX34" s="165"/>
      <c r="DZY34" s="162"/>
      <c r="DZZ34" s="165"/>
      <c r="EAA34" s="162"/>
      <c r="EAB34" s="165"/>
      <c r="EAC34" s="162"/>
      <c r="EAD34" s="165"/>
      <c r="EAE34" s="162"/>
      <c r="EAF34" s="165"/>
      <c r="EAG34" s="162"/>
      <c r="EAH34" s="165"/>
      <c r="EAI34" s="162"/>
      <c r="EAJ34" s="165"/>
      <c r="EAK34" s="162"/>
      <c r="EAL34" s="165"/>
      <c r="EAM34" s="162"/>
      <c r="EAN34" s="165"/>
      <c r="EAO34" s="162"/>
      <c r="EAP34" s="165"/>
      <c r="EAQ34" s="162"/>
      <c r="EAR34" s="165"/>
      <c r="EAS34" s="162"/>
      <c r="EAT34" s="165"/>
      <c r="EAU34" s="162"/>
      <c r="EAV34" s="165"/>
      <c r="EAW34" s="162"/>
      <c r="EAX34" s="165"/>
      <c r="EAY34" s="162"/>
      <c r="EAZ34" s="165"/>
      <c r="EBA34" s="162"/>
      <c r="EBB34" s="165"/>
      <c r="EBC34" s="162"/>
      <c r="EBD34" s="165"/>
      <c r="EBE34" s="162"/>
      <c r="EBF34" s="165"/>
      <c r="EBG34" s="162"/>
      <c r="EBH34" s="165"/>
      <c r="EBI34" s="162"/>
      <c r="EBJ34" s="165"/>
      <c r="EBK34" s="162"/>
      <c r="EBL34" s="165"/>
      <c r="EBM34" s="162"/>
      <c r="EBN34" s="165"/>
      <c r="EBO34" s="162"/>
      <c r="EBP34" s="165"/>
      <c r="EBQ34" s="162"/>
      <c r="EBR34" s="165"/>
      <c r="EBS34" s="162"/>
      <c r="EBT34" s="165"/>
      <c r="EBU34" s="162"/>
      <c r="EBV34" s="165"/>
      <c r="EBW34" s="162"/>
      <c r="EBX34" s="165"/>
      <c r="EBY34" s="162"/>
      <c r="EBZ34" s="165"/>
      <c r="ECA34" s="162"/>
      <c r="ECB34" s="165"/>
      <c r="ECC34" s="162"/>
      <c r="ECD34" s="165"/>
      <c r="ECE34" s="162"/>
      <c r="ECF34" s="165"/>
      <c r="ECG34" s="162"/>
      <c r="ECH34" s="165"/>
      <c r="ECI34" s="162"/>
      <c r="ECJ34" s="165"/>
      <c r="ECK34" s="162"/>
      <c r="ECL34" s="165"/>
      <c r="ECM34" s="162"/>
      <c r="ECN34" s="165"/>
      <c r="ECO34" s="162"/>
      <c r="ECP34" s="165"/>
      <c r="ECQ34" s="162"/>
      <c r="ECR34" s="165"/>
      <c r="ECS34" s="162"/>
      <c r="ECT34" s="165"/>
      <c r="ECU34" s="162"/>
      <c r="ECV34" s="165"/>
      <c r="ECW34" s="162"/>
      <c r="ECX34" s="165"/>
      <c r="ECY34" s="162"/>
      <c r="ECZ34" s="165"/>
      <c r="EDA34" s="162"/>
      <c r="EDB34" s="165"/>
      <c r="EDC34" s="162"/>
      <c r="EDD34" s="165"/>
      <c r="EDE34" s="162"/>
      <c r="EDF34" s="165"/>
      <c r="EDG34" s="162"/>
      <c r="EDH34" s="165"/>
      <c r="EDI34" s="162"/>
      <c r="EDJ34" s="165"/>
      <c r="EDK34" s="162"/>
      <c r="EDL34" s="165"/>
      <c r="EDM34" s="162"/>
      <c r="EDN34" s="165"/>
      <c r="EDO34" s="162"/>
      <c r="EDP34" s="165"/>
      <c r="EDQ34" s="162"/>
      <c r="EDR34" s="165"/>
      <c r="EDS34" s="162"/>
      <c r="EDT34" s="165"/>
      <c r="EDU34" s="162"/>
      <c r="EDV34" s="165"/>
      <c r="EDW34" s="162"/>
      <c r="EDX34" s="165"/>
      <c r="EDY34" s="162"/>
      <c r="EDZ34" s="165"/>
      <c r="EEA34" s="162"/>
      <c r="EEB34" s="165"/>
      <c r="EEC34" s="162"/>
      <c r="EED34" s="165"/>
      <c r="EEE34" s="162"/>
      <c r="EEF34" s="165"/>
      <c r="EEG34" s="162"/>
      <c r="EEH34" s="165"/>
      <c r="EEI34" s="162"/>
      <c r="EEJ34" s="165"/>
      <c r="EEK34" s="162"/>
      <c r="EEL34" s="165"/>
      <c r="EEM34" s="162"/>
      <c r="EEN34" s="165"/>
      <c r="EEO34" s="162"/>
      <c r="EEP34" s="165"/>
      <c r="EEQ34" s="162"/>
      <c r="EER34" s="165"/>
      <c r="EES34" s="162"/>
      <c r="EET34" s="165"/>
      <c r="EEU34" s="162"/>
      <c r="EEV34" s="165"/>
      <c r="EEW34" s="162"/>
      <c r="EEX34" s="165"/>
      <c r="EEY34" s="162"/>
      <c r="EEZ34" s="165"/>
      <c r="EFA34" s="162"/>
      <c r="EFB34" s="165"/>
      <c r="EFC34" s="162"/>
      <c r="EFD34" s="165"/>
      <c r="EFE34" s="162"/>
      <c r="EFF34" s="165"/>
      <c r="EFG34" s="162"/>
      <c r="EFH34" s="165"/>
      <c r="EFI34" s="162"/>
      <c r="EFJ34" s="165"/>
      <c r="EFK34" s="162"/>
      <c r="EFL34" s="165"/>
      <c r="EFM34" s="162"/>
      <c r="EFN34" s="165"/>
      <c r="EFO34" s="162"/>
      <c r="EFP34" s="165"/>
      <c r="EFQ34" s="162"/>
      <c r="EFR34" s="165"/>
      <c r="EFS34" s="162"/>
      <c r="EFT34" s="165"/>
      <c r="EFU34" s="162"/>
      <c r="EFV34" s="165"/>
      <c r="EFW34" s="162"/>
      <c r="EFX34" s="165"/>
      <c r="EFY34" s="162"/>
      <c r="EFZ34" s="165"/>
      <c r="EGA34" s="162"/>
      <c r="EGB34" s="165"/>
      <c r="EGC34" s="162"/>
      <c r="EGD34" s="165"/>
      <c r="EGE34" s="162"/>
      <c r="EGF34" s="165"/>
      <c r="EGG34" s="162"/>
      <c r="EGH34" s="165"/>
      <c r="EGI34" s="162"/>
      <c r="EGJ34" s="165"/>
      <c r="EGK34" s="162"/>
      <c r="EGL34" s="165"/>
      <c r="EGM34" s="162"/>
      <c r="EGN34" s="165"/>
      <c r="EGO34" s="162"/>
      <c r="EGP34" s="165"/>
      <c r="EGQ34" s="162"/>
      <c r="EGR34" s="165"/>
      <c r="EGS34" s="162"/>
      <c r="EGT34" s="165"/>
      <c r="EGU34" s="162"/>
      <c r="EGV34" s="165"/>
      <c r="EGW34" s="162"/>
      <c r="EGX34" s="165"/>
      <c r="EGY34" s="162"/>
      <c r="EGZ34" s="165"/>
      <c r="EHA34" s="162"/>
      <c r="EHB34" s="165"/>
      <c r="EHC34" s="162"/>
      <c r="EHD34" s="165"/>
      <c r="EHE34" s="162"/>
      <c r="EHF34" s="165"/>
      <c r="EHG34" s="162"/>
      <c r="EHH34" s="165"/>
      <c r="EHI34" s="162"/>
      <c r="EHJ34" s="165"/>
      <c r="EHK34" s="162"/>
      <c r="EHL34" s="165"/>
      <c r="EHM34" s="162"/>
      <c r="EHN34" s="165"/>
      <c r="EHO34" s="162"/>
      <c r="EHP34" s="165"/>
      <c r="EHQ34" s="162"/>
      <c r="EHR34" s="165"/>
      <c r="EHS34" s="162"/>
      <c r="EHT34" s="165"/>
      <c r="EHU34" s="162"/>
      <c r="EHV34" s="165"/>
      <c r="EHW34" s="162"/>
      <c r="EHX34" s="165"/>
      <c r="EHY34" s="162"/>
      <c r="EHZ34" s="165"/>
      <c r="EIA34" s="162"/>
      <c r="EIB34" s="165"/>
      <c r="EIC34" s="162"/>
      <c r="EID34" s="165"/>
      <c r="EIE34" s="162"/>
      <c r="EIF34" s="165"/>
      <c r="EIG34" s="162"/>
      <c r="EIH34" s="165"/>
      <c r="EII34" s="162"/>
      <c r="EIJ34" s="165"/>
      <c r="EIK34" s="162"/>
      <c r="EIL34" s="165"/>
      <c r="EIM34" s="162"/>
      <c r="EIN34" s="165"/>
      <c r="EIO34" s="162"/>
      <c r="EIP34" s="165"/>
      <c r="EIQ34" s="162"/>
      <c r="EIR34" s="165"/>
      <c r="EIS34" s="162"/>
      <c r="EIT34" s="165"/>
      <c r="EIU34" s="162"/>
      <c r="EIV34" s="165"/>
      <c r="EIW34" s="162"/>
      <c r="EIX34" s="165"/>
      <c r="EIY34" s="162"/>
      <c r="EIZ34" s="165"/>
      <c r="EJA34" s="162"/>
      <c r="EJB34" s="165"/>
      <c r="EJC34" s="162"/>
      <c r="EJD34" s="165"/>
      <c r="EJE34" s="162"/>
      <c r="EJF34" s="165"/>
      <c r="EJG34" s="162"/>
      <c r="EJH34" s="165"/>
      <c r="EJI34" s="162"/>
      <c r="EJJ34" s="165"/>
      <c r="EJK34" s="162"/>
      <c r="EJL34" s="165"/>
      <c r="EJM34" s="162"/>
      <c r="EJN34" s="165"/>
      <c r="EJO34" s="162"/>
      <c r="EJP34" s="165"/>
      <c r="EJQ34" s="162"/>
      <c r="EJR34" s="165"/>
      <c r="EJS34" s="162"/>
      <c r="EJT34" s="165"/>
      <c r="EJU34" s="162"/>
      <c r="EJV34" s="165"/>
      <c r="EJW34" s="162"/>
      <c r="EJX34" s="165"/>
      <c r="EJY34" s="162"/>
      <c r="EJZ34" s="165"/>
      <c r="EKA34" s="162"/>
      <c r="EKB34" s="165"/>
      <c r="EKC34" s="162"/>
      <c r="EKD34" s="165"/>
      <c r="EKE34" s="162"/>
      <c r="EKF34" s="165"/>
      <c r="EKG34" s="162"/>
      <c r="EKH34" s="165"/>
      <c r="EKI34" s="162"/>
      <c r="EKJ34" s="165"/>
      <c r="EKK34" s="162"/>
      <c r="EKL34" s="165"/>
      <c r="EKM34" s="162"/>
      <c r="EKN34" s="165"/>
      <c r="EKO34" s="162"/>
      <c r="EKP34" s="165"/>
      <c r="EKQ34" s="162"/>
      <c r="EKR34" s="165"/>
      <c r="EKS34" s="162"/>
      <c r="EKT34" s="165"/>
      <c r="EKU34" s="162"/>
      <c r="EKV34" s="165"/>
      <c r="EKW34" s="162"/>
      <c r="EKX34" s="165"/>
      <c r="EKY34" s="162"/>
      <c r="EKZ34" s="165"/>
      <c r="ELA34" s="162"/>
      <c r="ELB34" s="165"/>
      <c r="ELC34" s="162"/>
      <c r="ELD34" s="165"/>
      <c r="ELE34" s="162"/>
      <c r="ELF34" s="165"/>
      <c r="ELG34" s="162"/>
      <c r="ELH34" s="165"/>
      <c r="ELI34" s="162"/>
      <c r="ELJ34" s="165"/>
      <c r="ELK34" s="162"/>
      <c r="ELL34" s="165"/>
      <c r="ELM34" s="162"/>
      <c r="ELN34" s="165"/>
      <c r="ELO34" s="162"/>
      <c r="ELP34" s="165"/>
      <c r="ELQ34" s="162"/>
      <c r="ELR34" s="165"/>
      <c r="ELS34" s="162"/>
      <c r="ELT34" s="165"/>
      <c r="ELU34" s="162"/>
      <c r="ELV34" s="165"/>
      <c r="ELW34" s="162"/>
      <c r="ELX34" s="165"/>
      <c r="ELY34" s="162"/>
      <c r="ELZ34" s="165"/>
      <c r="EMA34" s="162"/>
      <c r="EMB34" s="165"/>
      <c r="EMC34" s="162"/>
      <c r="EMD34" s="165"/>
      <c r="EME34" s="162"/>
      <c r="EMF34" s="165"/>
      <c r="EMG34" s="162"/>
      <c r="EMH34" s="165"/>
      <c r="EMI34" s="162"/>
      <c r="EMJ34" s="165"/>
      <c r="EMK34" s="162"/>
      <c r="EML34" s="165"/>
      <c r="EMM34" s="162"/>
      <c r="EMN34" s="165"/>
      <c r="EMO34" s="162"/>
      <c r="EMP34" s="165"/>
      <c r="EMQ34" s="162"/>
      <c r="EMR34" s="165"/>
      <c r="EMS34" s="162"/>
      <c r="EMT34" s="165"/>
      <c r="EMU34" s="162"/>
      <c r="EMV34" s="165"/>
      <c r="EMW34" s="162"/>
      <c r="EMX34" s="165"/>
      <c r="EMY34" s="162"/>
      <c r="EMZ34" s="165"/>
      <c r="ENA34" s="162"/>
      <c r="ENB34" s="165"/>
      <c r="ENC34" s="162"/>
      <c r="END34" s="165"/>
      <c r="ENE34" s="162"/>
      <c r="ENF34" s="165"/>
      <c r="ENG34" s="162"/>
      <c r="ENH34" s="165"/>
      <c r="ENI34" s="162"/>
      <c r="ENJ34" s="165"/>
      <c r="ENK34" s="162"/>
      <c r="ENL34" s="165"/>
      <c r="ENM34" s="162"/>
      <c r="ENN34" s="165"/>
      <c r="ENO34" s="162"/>
      <c r="ENP34" s="165"/>
      <c r="ENQ34" s="162"/>
      <c r="ENR34" s="165"/>
      <c r="ENS34" s="162"/>
      <c r="ENT34" s="165"/>
      <c r="ENU34" s="162"/>
      <c r="ENV34" s="165"/>
      <c r="ENW34" s="162"/>
      <c r="ENX34" s="165"/>
      <c r="ENY34" s="162"/>
      <c r="ENZ34" s="165"/>
      <c r="EOA34" s="162"/>
      <c r="EOB34" s="165"/>
      <c r="EOC34" s="162"/>
      <c r="EOD34" s="165"/>
      <c r="EOE34" s="162"/>
      <c r="EOF34" s="165"/>
      <c r="EOG34" s="162"/>
      <c r="EOH34" s="165"/>
      <c r="EOI34" s="162"/>
      <c r="EOJ34" s="165"/>
      <c r="EOK34" s="162"/>
      <c r="EOL34" s="165"/>
      <c r="EOM34" s="162"/>
      <c r="EON34" s="165"/>
      <c r="EOO34" s="162"/>
      <c r="EOP34" s="165"/>
      <c r="EOQ34" s="162"/>
      <c r="EOR34" s="165"/>
      <c r="EOS34" s="162"/>
      <c r="EOT34" s="165"/>
      <c r="EOU34" s="162"/>
      <c r="EOV34" s="165"/>
      <c r="EOW34" s="162"/>
      <c r="EOX34" s="165"/>
      <c r="EOY34" s="162"/>
      <c r="EOZ34" s="165"/>
      <c r="EPA34" s="162"/>
      <c r="EPB34" s="165"/>
      <c r="EPC34" s="162"/>
      <c r="EPD34" s="165"/>
      <c r="EPE34" s="162"/>
      <c r="EPF34" s="165"/>
      <c r="EPG34" s="162"/>
      <c r="EPH34" s="165"/>
      <c r="EPI34" s="162"/>
      <c r="EPJ34" s="165"/>
      <c r="EPK34" s="162"/>
      <c r="EPL34" s="165"/>
      <c r="EPM34" s="162"/>
      <c r="EPN34" s="165"/>
      <c r="EPO34" s="162"/>
      <c r="EPP34" s="165"/>
      <c r="EPQ34" s="162"/>
      <c r="EPR34" s="165"/>
      <c r="EPS34" s="162"/>
      <c r="EPT34" s="165"/>
      <c r="EPU34" s="162"/>
      <c r="EPV34" s="165"/>
      <c r="EPW34" s="162"/>
      <c r="EPX34" s="165"/>
      <c r="EPY34" s="162"/>
      <c r="EPZ34" s="165"/>
      <c r="EQA34" s="162"/>
      <c r="EQB34" s="165"/>
      <c r="EQC34" s="162"/>
      <c r="EQD34" s="165"/>
      <c r="EQE34" s="162"/>
      <c r="EQF34" s="165"/>
      <c r="EQG34" s="162"/>
      <c r="EQH34" s="165"/>
      <c r="EQI34" s="162"/>
      <c r="EQJ34" s="165"/>
      <c r="EQK34" s="162"/>
      <c r="EQL34" s="165"/>
      <c r="EQM34" s="162"/>
      <c r="EQN34" s="165"/>
      <c r="EQO34" s="162"/>
      <c r="EQP34" s="165"/>
      <c r="EQQ34" s="162"/>
      <c r="EQR34" s="165"/>
      <c r="EQS34" s="162"/>
      <c r="EQT34" s="165"/>
      <c r="EQU34" s="162"/>
      <c r="EQV34" s="165"/>
      <c r="EQW34" s="162"/>
      <c r="EQX34" s="165"/>
      <c r="EQY34" s="162"/>
      <c r="EQZ34" s="165"/>
      <c r="ERA34" s="162"/>
      <c r="ERB34" s="165"/>
      <c r="ERC34" s="162"/>
      <c r="ERD34" s="165"/>
      <c r="ERE34" s="162"/>
      <c r="ERF34" s="165"/>
      <c r="ERG34" s="162"/>
      <c r="ERH34" s="165"/>
      <c r="ERI34" s="162"/>
      <c r="ERJ34" s="165"/>
      <c r="ERK34" s="162"/>
      <c r="ERL34" s="165"/>
      <c r="ERM34" s="162"/>
      <c r="ERN34" s="165"/>
      <c r="ERO34" s="162"/>
      <c r="ERP34" s="165"/>
      <c r="ERQ34" s="162"/>
      <c r="ERR34" s="165"/>
      <c r="ERS34" s="162"/>
      <c r="ERT34" s="165"/>
      <c r="ERU34" s="162"/>
      <c r="ERV34" s="165"/>
      <c r="ERW34" s="162"/>
      <c r="ERX34" s="165"/>
      <c r="ERY34" s="162"/>
      <c r="ERZ34" s="165"/>
      <c r="ESA34" s="162"/>
      <c r="ESB34" s="165"/>
      <c r="ESC34" s="162"/>
      <c r="ESD34" s="165"/>
      <c r="ESE34" s="162"/>
      <c r="ESF34" s="165"/>
      <c r="ESG34" s="162"/>
      <c r="ESH34" s="165"/>
      <c r="ESI34" s="162"/>
      <c r="ESJ34" s="165"/>
      <c r="ESK34" s="162"/>
      <c r="ESL34" s="165"/>
      <c r="ESM34" s="162"/>
      <c r="ESN34" s="165"/>
      <c r="ESO34" s="162"/>
      <c r="ESP34" s="165"/>
      <c r="ESQ34" s="162"/>
      <c r="ESR34" s="165"/>
      <c r="ESS34" s="162"/>
      <c r="EST34" s="165"/>
      <c r="ESU34" s="162"/>
      <c r="ESV34" s="165"/>
      <c r="ESW34" s="162"/>
      <c r="ESX34" s="165"/>
      <c r="ESY34" s="162"/>
      <c r="ESZ34" s="165"/>
      <c r="ETA34" s="162"/>
      <c r="ETB34" s="165"/>
      <c r="ETC34" s="162"/>
      <c r="ETD34" s="165"/>
      <c r="ETE34" s="162"/>
      <c r="ETF34" s="165"/>
      <c r="ETG34" s="162"/>
      <c r="ETH34" s="165"/>
      <c r="ETI34" s="162"/>
      <c r="ETJ34" s="165"/>
      <c r="ETK34" s="162"/>
      <c r="ETL34" s="165"/>
      <c r="ETM34" s="162"/>
      <c r="ETN34" s="165"/>
      <c r="ETO34" s="162"/>
      <c r="ETP34" s="165"/>
      <c r="ETQ34" s="162"/>
      <c r="ETR34" s="165"/>
      <c r="ETS34" s="162"/>
      <c r="ETT34" s="165"/>
      <c r="ETU34" s="162"/>
      <c r="ETV34" s="165"/>
      <c r="ETW34" s="162"/>
      <c r="ETX34" s="165"/>
      <c r="ETY34" s="162"/>
      <c r="ETZ34" s="165"/>
      <c r="EUA34" s="162"/>
      <c r="EUB34" s="165"/>
      <c r="EUC34" s="162"/>
      <c r="EUD34" s="165"/>
      <c r="EUE34" s="162"/>
      <c r="EUF34" s="165"/>
      <c r="EUG34" s="162"/>
      <c r="EUH34" s="165"/>
      <c r="EUI34" s="162"/>
      <c r="EUJ34" s="165"/>
      <c r="EUK34" s="162"/>
      <c r="EUL34" s="165"/>
      <c r="EUM34" s="162"/>
      <c r="EUN34" s="165"/>
      <c r="EUO34" s="162"/>
      <c r="EUP34" s="165"/>
      <c r="EUQ34" s="162"/>
      <c r="EUR34" s="165"/>
      <c r="EUS34" s="162"/>
      <c r="EUT34" s="165"/>
      <c r="EUU34" s="162"/>
      <c r="EUV34" s="165"/>
      <c r="EUW34" s="162"/>
      <c r="EUX34" s="165"/>
      <c r="EUY34" s="162"/>
      <c r="EUZ34" s="165"/>
      <c r="EVA34" s="162"/>
      <c r="EVB34" s="165"/>
      <c r="EVC34" s="162"/>
      <c r="EVD34" s="165"/>
      <c r="EVE34" s="162"/>
      <c r="EVF34" s="165"/>
      <c r="EVG34" s="162"/>
      <c r="EVH34" s="165"/>
      <c r="EVI34" s="162"/>
      <c r="EVJ34" s="165"/>
      <c r="EVK34" s="162"/>
      <c r="EVL34" s="165"/>
      <c r="EVM34" s="162"/>
      <c r="EVN34" s="165"/>
      <c r="EVO34" s="162"/>
      <c r="EVP34" s="165"/>
      <c r="EVQ34" s="162"/>
      <c r="EVR34" s="165"/>
      <c r="EVS34" s="162"/>
      <c r="EVT34" s="165"/>
      <c r="EVU34" s="162"/>
      <c r="EVV34" s="165"/>
      <c r="EVW34" s="162"/>
      <c r="EVX34" s="165"/>
      <c r="EVY34" s="162"/>
      <c r="EVZ34" s="165"/>
      <c r="EWA34" s="162"/>
      <c r="EWB34" s="165"/>
      <c r="EWC34" s="162"/>
      <c r="EWD34" s="165"/>
      <c r="EWE34" s="162"/>
      <c r="EWF34" s="165"/>
      <c r="EWG34" s="162"/>
      <c r="EWH34" s="165"/>
      <c r="EWI34" s="162"/>
      <c r="EWJ34" s="165"/>
      <c r="EWK34" s="162"/>
      <c r="EWL34" s="165"/>
      <c r="EWM34" s="162"/>
      <c r="EWN34" s="165"/>
      <c r="EWO34" s="162"/>
      <c r="EWP34" s="165"/>
      <c r="EWQ34" s="162"/>
      <c r="EWR34" s="165"/>
      <c r="EWS34" s="162"/>
      <c r="EWT34" s="165"/>
      <c r="EWU34" s="162"/>
      <c r="EWV34" s="165"/>
      <c r="EWW34" s="162"/>
      <c r="EWX34" s="165"/>
      <c r="EWY34" s="162"/>
      <c r="EWZ34" s="165"/>
      <c r="EXA34" s="162"/>
      <c r="EXB34" s="165"/>
      <c r="EXC34" s="162"/>
      <c r="EXD34" s="165"/>
      <c r="EXE34" s="162"/>
      <c r="EXF34" s="165"/>
      <c r="EXG34" s="162"/>
      <c r="EXH34" s="165"/>
      <c r="EXI34" s="162"/>
      <c r="EXJ34" s="165"/>
      <c r="EXK34" s="162"/>
      <c r="EXL34" s="165"/>
      <c r="EXM34" s="162"/>
      <c r="EXN34" s="165"/>
      <c r="EXO34" s="162"/>
      <c r="EXP34" s="165"/>
      <c r="EXQ34" s="162"/>
      <c r="EXR34" s="165"/>
      <c r="EXS34" s="162"/>
      <c r="EXT34" s="165"/>
      <c r="EXU34" s="162"/>
      <c r="EXV34" s="165"/>
      <c r="EXW34" s="162"/>
      <c r="EXX34" s="165"/>
      <c r="EXY34" s="162"/>
      <c r="EXZ34" s="165"/>
      <c r="EYA34" s="162"/>
      <c r="EYB34" s="165"/>
      <c r="EYC34" s="162"/>
      <c r="EYD34" s="165"/>
      <c r="EYE34" s="162"/>
      <c r="EYF34" s="165"/>
      <c r="EYG34" s="162"/>
      <c r="EYH34" s="165"/>
      <c r="EYI34" s="162"/>
      <c r="EYJ34" s="165"/>
      <c r="EYK34" s="162"/>
      <c r="EYL34" s="165"/>
      <c r="EYM34" s="162"/>
      <c r="EYN34" s="165"/>
      <c r="EYO34" s="162"/>
      <c r="EYP34" s="165"/>
      <c r="EYQ34" s="162"/>
      <c r="EYR34" s="165"/>
      <c r="EYS34" s="162"/>
      <c r="EYT34" s="165"/>
      <c r="EYU34" s="162"/>
      <c r="EYV34" s="165"/>
      <c r="EYW34" s="162"/>
      <c r="EYX34" s="165"/>
      <c r="EYY34" s="162"/>
      <c r="EYZ34" s="165"/>
      <c r="EZA34" s="162"/>
      <c r="EZB34" s="165"/>
      <c r="EZC34" s="162"/>
      <c r="EZD34" s="165"/>
      <c r="EZE34" s="162"/>
      <c r="EZF34" s="165"/>
      <c r="EZG34" s="162"/>
      <c r="EZH34" s="165"/>
      <c r="EZI34" s="162"/>
      <c r="EZJ34" s="165"/>
      <c r="EZK34" s="162"/>
      <c r="EZL34" s="165"/>
      <c r="EZM34" s="162"/>
      <c r="EZN34" s="165"/>
      <c r="EZO34" s="162"/>
      <c r="EZP34" s="165"/>
      <c r="EZQ34" s="162"/>
      <c r="EZR34" s="165"/>
      <c r="EZS34" s="162"/>
      <c r="EZT34" s="165"/>
      <c r="EZU34" s="162"/>
      <c r="EZV34" s="165"/>
      <c r="EZW34" s="162"/>
      <c r="EZX34" s="165"/>
      <c r="EZY34" s="162"/>
      <c r="EZZ34" s="165"/>
      <c r="FAA34" s="162"/>
      <c r="FAB34" s="165"/>
      <c r="FAC34" s="162"/>
      <c r="FAD34" s="165"/>
      <c r="FAE34" s="162"/>
      <c r="FAF34" s="165"/>
      <c r="FAG34" s="162"/>
      <c r="FAH34" s="165"/>
      <c r="FAI34" s="162"/>
      <c r="FAJ34" s="165"/>
      <c r="FAK34" s="162"/>
      <c r="FAL34" s="165"/>
      <c r="FAM34" s="162"/>
      <c r="FAN34" s="165"/>
      <c r="FAO34" s="162"/>
      <c r="FAP34" s="165"/>
      <c r="FAQ34" s="162"/>
      <c r="FAR34" s="165"/>
      <c r="FAS34" s="162"/>
      <c r="FAT34" s="165"/>
      <c r="FAU34" s="162"/>
      <c r="FAV34" s="165"/>
      <c r="FAW34" s="162"/>
      <c r="FAX34" s="165"/>
      <c r="FAY34" s="162"/>
      <c r="FAZ34" s="165"/>
      <c r="FBA34" s="162"/>
      <c r="FBB34" s="165"/>
      <c r="FBC34" s="162"/>
      <c r="FBD34" s="165"/>
      <c r="FBE34" s="162"/>
      <c r="FBF34" s="165"/>
      <c r="FBG34" s="162"/>
      <c r="FBH34" s="165"/>
      <c r="FBI34" s="162"/>
      <c r="FBJ34" s="165"/>
      <c r="FBK34" s="162"/>
      <c r="FBL34" s="165"/>
      <c r="FBM34" s="162"/>
      <c r="FBN34" s="165"/>
      <c r="FBO34" s="162"/>
      <c r="FBP34" s="165"/>
      <c r="FBQ34" s="162"/>
      <c r="FBR34" s="165"/>
      <c r="FBS34" s="162"/>
      <c r="FBT34" s="165"/>
      <c r="FBU34" s="162"/>
      <c r="FBV34" s="165"/>
      <c r="FBW34" s="162"/>
      <c r="FBX34" s="165"/>
      <c r="FBY34" s="162"/>
      <c r="FBZ34" s="165"/>
      <c r="FCA34" s="162"/>
      <c r="FCB34" s="165"/>
      <c r="FCC34" s="162"/>
      <c r="FCD34" s="165"/>
      <c r="FCE34" s="162"/>
      <c r="FCF34" s="165"/>
      <c r="FCG34" s="162"/>
      <c r="FCH34" s="165"/>
      <c r="FCI34" s="162"/>
      <c r="FCJ34" s="165"/>
      <c r="FCK34" s="162"/>
      <c r="FCL34" s="165"/>
      <c r="FCM34" s="162"/>
      <c r="FCN34" s="165"/>
      <c r="FCO34" s="162"/>
      <c r="FCP34" s="165"/>
      <c r="FCQ34" s="162"/>
      <c r="FCR34" s="165"/>
      <c r="FCS34" s="162"/>
      <c r="FCT34" s="165"/>
      <c r="FCU34" s="162"/>
      <c r="FCV34" s="165"/>
      <c r="FCW34" s="162"/>
      <c r="FCX34" s="165"/>
      <c r="FCY34" s="162"/>
      <c r="FCZ34" s="165"/>
      <c r="FDA34" s="162"/>
      <c r="FDB34" s="165"/>
      <c r="FDC34" s="162"/>
      <c r="FDD34" s="165"/>
      <c r="FDE34" s="162"/>
      <c r="FDF34" s="165"/>
      <c r="FDG34" s="162"/>
      <c r="FDH34" s="165"/>
      <c r="FDI34" s="162"/>
      <c r="FDJ34" s="165"/>
      <c r="FDK34" s="162"/>
      <c r="FDL34" s="165"/>
      <c r="FDM34" s="162"/>
      <c r="FDN34" s="165"/>
      <c r="FDO34" s="162"/>
      <c r="FDP34" s="165"/>
      <c r="FDQ34" s="162"/>
      <c r="FDR34" s="165"/>
      <c r="FDS34" s="162"/>
      <c r="FDT34" s="165"/>
      <c r="FDU34" s="162"/>
      <c r="FDV34" s="165"/>
      <c r="FDW34" s="162"/>
      <c r="FDX34" s="165"/>
      <c r="FDY34" s="162"/>
      <c r="FDZ34" s="165"/>
      <c r="FEA34" s="162"/>
      <c r="FEB34" s="165"/>
      <c r="FEC34" s="162"/>
      <c r="FED34" s="165"/>
      <c r="FEE34" s="162"/>
      <c r="FEF34" s="165"/>
      <c r="FEG34" s="162"/>
      <c r="FEH34" s="165"/>
      <c r="FEI34" s="162"/>
      <c r="FEJ34" s="165"/>
      <c r="FEK34" s="162"/>
      <c r="FEL34" s="165"/>
      <c r="FEM34" s="162"/>
      <c r="FEN34" s="165"/>
      <c r="FEO34" s="162"/>
      <c r="FEP34" s="165"/>
      <c r="FEQ34" s="162"/>
      <c r="FER34" s="165"/>
      <c r="FES34" s="162"/>
      <c r="FET34" s="165"/>
      <c r="FEU34" s="162"/>
      <c r="FEV34" s="165"/>
      <c r="FEW34" s="162"/>
      <c r="FEX34" s="165"/>
      <c r="FEY34" s="162"/>
      <c r="FEZ34" s="165"/>
      <c r="FFA34" s="162"/>
      <c r="FFB34" s="165"/>
      <c r="FFC34" s="162"/>
      <c r="FFD34" s="165"/>
      <c r="FFE34" s="162"/>
      <c r="FFF34" s="165"/>
      <c r="FFG34" s="162"/>
      <c r="FFH34" s="165"/>
      <c r="FFI34" s="162"/>
      <c r="FFJ34" s="165"/>
      <c r="FFK34" s="162"/>
      <c r="FFL34" s="165"/>
      <c r="FFM34" s="162"/>
      <c r="FFN34" s="165"/>
      <c r="FFO34" s="162"/>
      <c r="FFP34" s="165"/>
      <c r="FFQ34" s="162"/>
      <c r="FFR34" s="165"/>
      <c r="FFS34" s="162"/>
      <c r="FFT34" s="165"/>
      <c r="FFU34" s="162"/>
      <c r="FFV34" s="165"/>
      <c r="FFW34" s="162"/>
      <c r="FFX34" s="165"/>
      <c r="FFY34" s="162"/>
      <c r="FFZ34" s="165"/>
      <c r="FGA34" s="162"/>
      <c r="FGB34" s="165"/>
      <c r="FGC34" s="162"/>
      <c r="FGD34" s="165"/>
      <c r="FGE34" s="162"/>
      <c r="FGF34" s="165"/>
      <c r="FGG34" s="162"/>
      <c r="FGH34" s="165"/>
      <c r="FGI34" s="162"/>
      <c r="FGJ34" s="165"/>
      <c r="FGK34" s="162"/>
      <c r="FGL34" s="165"/>
      <c r="FGM34" s="162"/>
      <c r="FGN34" s="165"/>
      <c r="FGO34" s="162"/>
      <c r="FGP34" s="165"/>
      <c r="FGQ34" s="162"/>
      <c r="FGR34" s="165"/>
      <c r="FGS34" s="162"/>
      <c r="FGT34" s="165"/>
      <c r="FGU34" s="162"/>
      <c r="FGV34" s="165"/>
      <c r="FGW34" s="162"/>
      <c r="FGX34" s="165"/>
      <c r="FGY34" s="162"/>
      <c r="FGZ34" s="165"/>
      <c r="FHA34" s="162"/>
      <c r="FHB34" s="165"/>
      <c r="FHC34" s="162"/>
      <c r="FHD34" s="165"/>
      <c r="FHE34" s="162"/>
      <c r="FHF34" s="165"/>
      <c r="FHG34" s="162"/>
      <c r="FHH34" s="165"/>
      <c r="FHI34" s="162"/>
      <c r="FHJ34" s="165"/>
      <c r="FHK34" s="162"/>
      <c r="FHL34" s="165"/>
      <c r="FHM34" s="162"/>
      <c r="FHN34" s="165"/>
      <c r="FHO34" s="162"/>
      <c r="FHP34" s="165"/>
      <c r="FHQ34" s="162"/>
      <c r="FHR34" s="165"/>
      <c r="FHS34" s="162"/>
      <c r="FHT34" s="165"/>
      <c r="FHU34" s="162"/>
      <c r="FHV34" s="165"/>
      <c r="FHW34" s="162"/>
      <c r="FHX34" s="165"/>
      <c r="FHY34" s="162"/>
      <c r="FHZ34" s="165"/>
      <c r="FIA34" s="162"/>
      <c r="FIB34" s="165"/>
      <c r="FIC34" s="162"/>
      <c r="FID34" s="165"/>
      <c r="FIE34" s="162"/>
      <c r="FIF34" s="165"/>
      <c r="FIG34" s="162"/>
      <c r="FIH34" s="165"/>
      <c r="FII34" s="162"/>
      <c r="FIJ34" s="165"/>
      <c r="FIK34" s="162"/>
      <c r="FIL34" s="165"/>
      <c r="FIM34" s="162"/>
      <c r="FIN34" s="165"/>
      <c r="FIO34" s="162"/>
      <c r="FIP34" s="165"/>
      <c r="FIQ34" s="162"/>
      <c r="FIR34" s="165"/>
      <c r="FIS34" s="162"/>
      <c r="FIT34" s="165"/>
      <c r="FIU34" s="162"/>
      <c r="FIV34" s="165"/>
      <c r="FIW34" s="162"/>
      <c r="FIX34" s="165"/>
      <c r="FIY34" s="162"/>
      <c r="FIZ34" s="165"/>
      <c r="FJA34" s="162"/>
      <c r="FJB34" s="165"/>
      <c r="FJC34" s="162"/>
      <c r="FJD34" s="165"/>
      <c r="FJE34" s="162"/>
      <c r="FJF34" s="165"/>
      <c r="FJG34" s="162"/>
      <c r="FJH34" s="165"/>
      <c r="FJI34" s="162"/>
      <c r="FJJ34" s="165"/>
      <c r="FJK34" s="162"/>
      <c r="FJL34" s="165"/>
      <c r="FJM34" s="162"/>
      <c r="FJN34" s="165"/>
      <c r="FJO34" s="162"/>
      <c r="FJP34" s="165"/>
      <c r="FJQ34" s="162"/>
      <c r="FJR34" s="165"/>
      <c r="FJS34" s="162"/>
      <c r="FJT34" s="165"/>
      <c r="FJU34" s="162"/>
      <c r="FJV34" s="165"/>
      <c r="FJW34" s="162"/>
      <c r="FJX34" s="165"/>
      <c r="FJY34" s="162"/>
      <c r="FJZ34" s="165"/>
      <c r="FKA34" s="162"/>
      <c r="FKB34" s="165"/>
      <c r="FKC34" s="162"/>
      <c r="FKD34" s="165"/>
      <c r="FKE34" s="162"/>
      <c r="FKF34" s="165"/>
      <c r="FKG34" s="162"/>
      <c r="FKH34" s="165"/>
      <c r="FKI34" s="162"/>
      <c r="FKJ34" s="165"/>
      <c r="FKK34" s="162"/>
      <c r="FKL34" s="165"/>
      <c r="FKM34" s="162"/>
      <c r="FKN34" s="165"/>
      <c r="FKO34" s="162"/>
      <c r="FKP34" s="165"/>
      <c r="FKQ34" s="162"/>
      <c r="FKR34" s="165"/>
      <c r="FKS34" s="162"/>
      <c r="FKT34" s="165"/>
      <c r="FKU34" s="162"/>
      <c r="FKV34" s="165"/>
      <c r="FKW34" s="162"/>
      <c r="FKX34" s="165"/>
      <c r="FKY34" s="162"/>
      <c r="FKZ34" s="165"/>
      <c r="FLA34" s="162"/>
      <c r="FLB34" s="165"/>
      <c r="FLC34" s="162"/>
      <c r="FLD34" s="165"/>
      <c r="FLE34" s="162"/>
      <c r="FLF34" s="165"/>
      <c r="FLG34" s="162"/>
      <c r="FLH34" s="165"/>
      <c r="FLI34" s="162"/>
      <c r="FLJ34" s="165"/>
      <c r="FLK34" s="162"/>
      <c r="FLL34" s="165"/>
      <c r="FLM34" s="162"/>
      <c r="FLN34" s="165"/>
      <c r="FLO34" s="162"/>
      <c r="FLP34" s="165"/>
      <c r="FLQ34" s="162"/>
      <c r="FLR34" s="165"/>
      <c r="FLS34" s="162"/>
      <c r="FLT34" s="165"/>
      <c r="FLU34" s="162"/>
      <c r="FLV34" s="165"/>
      <c r="FLW34" s="162"/>
      <c r="FLX34" s="165"/>
      <c r="FLY34" s="162"/>
      <c r="FLZ34" s="165"/>
      <c r="FMA34" s="162"/>
      <c r="FMB34" s="165"/>
      <c r="FMC34" s="162"/>
      <c r="FMD34" s="165"/>
      <c r="FME34" s="162"/>
      <c r="FMF34" s="165"/>
      <c r="FMG34" s="162"/>
      <c r="FMH34" s="165"/>
      <c r="FMI34" s="162"/>
      <c r="FMJ34" s="165"/>
      <c r="FMK34" s="162"/>
      <c r="FML34" s="165"/>
      <c r="FMM34" s="162"/>
      <c r="FMN34" s="165"/>
      <c r="FMO34" s="162"/>
      <c r="FMP34" s="165"/>
      <c r="FMQ34" s="162"/>
      <c r="FMR34" s="165"/>
      <c r="FMS34" s="162"/>
      <c r="FMT34" s="165"/>
      <c r="FMU34" s="162"/>
      <c r="FMV34" s="165"/>
      <c r="FMW34" s="162"/>
      <c r="FMX34" s="165"/>
      <c r="FMY34" s="162"/>
      <c r="FMZ34" s="165"/>
      <c r="FNA34" s="162"/>
      <c r="FNB34" s="165"/>
      <c r="FNC34" s="162"/>
      <c r="FND34" s="165"/>
      <c r="FNE34" s="162"/>
      <c r="FNF34" s="165"/>
      <c r="FNG34" s="162"/>
      <c r="FNH34" s="165"/>
      <c r="FNI34" s="162"/>
      <c r="FNJ34" s="165"/>
      <c r="FNK34" s="162"/>
      <c r="FNL34" s="165"/>
      <c r="FNM34" s="162"/>
      <c r="FNN34" s="165"/>
      <c r="FNO34" s="162"/>
      <c r="FNP34" s="165"/>
      <c r="FNQ34" s="162"/>
      <c r="FNR34" s="165"/>
      <c r="FNS34" s="162"/>
      <c r="FNT34" s="165"/>
      <c r="FNU34" s="162"/>
      <c r="FNV34" s="165"/>
      <c r="FNW34" s="162"/>
      <c r="FNX34" s="165"/>
      <c r="FNY34" s="162"/>
      <c r="FNZ34" s="165"/>
      <c r="FOA34" s="162"/>
      <c r="FOB34" s="165"/>
      <c r="FOC34" s="162"/>
      <c r="FOD34" s="165"/>
      <c r="FOE34" s="162"/>
      <c r="FOF34" s="165"/>
      <c r="FOG34" s="162"/>
      <c r="FOH34" s="165"/>
      <c r="FOI34" s="162"/>
      <c r="FOJ34" s="165"/>
      <c r="FOK34" s="162"/>
      <c r="FOL34" s="165"/>
      <c r="FOM34" s="162"/>
      <c r="FON34" s="165"/>
      <c r="FOO34" s="162"/>
      <c r="FOP34" s="165"/>
      <c r="FOQ34" s="162"/>
      <c r="FOR34" s="165"/>
      <c r="FOS34" s="162"/>
      <c r="FOT34" s="165"/>
      <c r="FOU34" s="162"/>
      <c r="FOV34" s="165"/>
      <c r="FOW34" s="162"/>
      <c r="FOX34" s="165"/>
      <c r="FOY34" s="162"/>
      <c r="FOZ34" s="165"/>
      <c r="FPA34" s="162"/>
      <c r="FPB34" s="165"/>
      <c r="FPC34" s="162"/>
      <c r="FPD34" s="165"/>
      <c r="FPE34" s="162"/>
      <c r="FPF34" s="165"/>
      <c r="FPG34" s="162"/>
      <c r="FPH34" s="165"/>
      <c r="FPI34" s="162"/>
      <c r="FPJ34" s="165"/>
      <c r="FPK34" s="162"/>
      <c r="FPL34" s="165"/>
      <c r="FPM34" s="162"/>
      <c r="FPN34" s="165"/>
      <c r="FPO34" s="162"/>
      <c r="FPP34" s="165"/>
      <c r="FPQ34" s="162"/>
      <c r="FPR34" s="165"/>
      <c r="FPS34" s="162"/>
      <c r="FPT34" s="165"/>
      <c r="FPU34" s="162"/>
      <c r="FPV34" s="165"/>
      <c r="FPW34" s="162"/>
      <c r="FPX34" s="165"/>
      <c r="FPY34" s="162"/>
      <c r="FPZ34" s="165"/>
      <c r="FQA34" s="162"/>
      <c r="FQB34" s="165"/>
      <c r="FQC34" s="162"/>
      <c r="FQD34" s="165"/>
      <c r="FQE34" s="162"/>
      <c r="FQF34" s="165"/>
      <c r="FQG34" s="162"/>
      <c r="FQH34" s="165"/>
      <c r="FQI34" s="162"/>
      <c r="FQJ34" s="165"/>
      <c r="FQK34" s="162"/>
      <c r="FQL34" s="165"/>
      <c r="FQM34" s="162"/>
      <c r="FQN34" s="165"/>
      <c r="FQO34" s="162"/>
      <c r="FQP34" s="165"/>
      <c r="FQQ34" s="162"/>
      <c r="FQR34" s="165"/>
      <c r="FQS34" s="162"/>
      <c r="FQT34" s="165"/>
      <c r="FQU34" s="162"/>
      <c r="FQV34" s="165"/>
      <c r="FQW34" s="162"/>
      <c r="FQX34" s="165"/>
      <c r="FQY34" s="162"/>
      <c r="FQZ34" s="165"/>
      <c r="FRA34" s="162"/>
      <c r="FRB34" s="165"/>
      <c r="FRC34" s="162"/>
      <c r="FRD34" s="165"/>
      <c r="FRE34" s="162"/>
      <c r="FRF34" s="165"/>
      <c r="FRG34" s="162"/>
      <c r="FRH34" s="165"/>
      <c r="FRI34" s="162"/>
      <c r="FRJ34" s="165"/>
      <c r="FRK34" s="162"/>
      <c r="FRL34" s="165"/>
      <c r="FRM34" s="162"/>
      <c r="FRN34" s="165"/>
      <c r="FRO34" s="162"/>
      <c r="FRP34" s="165"/>
      <c r="FRQ34" s="162"/>
      <c r="FRR34" s="165"/>
      <c r="FRS34" s="162"/>
      <c r="FRT34" s="165"/>
      <c r="FRU34" s="162"/>
      <c r="FRV34" s="165"/>
      <c r="FRW34" s="162"/>
      <c r="FRX34" s="165"/>
      <c r="FRY34" s="162"/>
      <c r="FRZ34" s="165"/>
      <c r="FSA34" s="162"/>
      <c r="FSB34" s="165"/>
      <c r="FSC34" s="162"/>
      <c r="FSD34" s="165"/>
      <c r="FSE34" s="162"/>
      <c r="FSF34" s="165"/>
      <c r="FSG34" s="162"/>
      <c r="FSH34" s="165"/>
      <c r="FSI34" s="162"/>
      <c r="FSJ34" s="165"/>
      <c r="FSK34" s="162"/>
      <c r="FSL34" s="165"/>
      <c r="FSM34" s="162"/>
      <c r="FSN34" s="165"/>
      <c r="FSO34" s="162"/>
      <c r="FSP34" s="165"/>
      <c r="FSQ34" s="162"/>
      <c r="FSR34" s="165"/>
      <c r="FSS34" s="162"/>
      <c r="FST34" s="165"/>
      <c r="FSU34" s="162"/>
      <c r="FSV34" s="165"/>
      <c r="FSW34" s="162"/>
      <c r="FSX34" s="165"/>
      <c r="FSY34" s="162"/>
      <c r="FSZ34" s="165"/>
      <c r="FTA34" s="162"/>
      <c r="FTB34" s="165"/>
      <c r="FTC34" s="162"/>
      <c r="FTD34" s="165"/>
      <c r="FTE34" s="162"/>
      <c r="FTF34" s="165"/>
      <c r="FTG34" s="162"/>
      <c r="FTH34" s="165"/>
      <c r="FTI34" s="162"/>
      <c r="FTJ34" s="165"/>
      <c r="FTK34" s="162"/>
      <c r="FTL34" s="165"/>
      <c r="FTM34" s="162"/>
      <c r="FTN34" s="165"/>
      <c r="FTO34" s="162"/>
      <c r="FTP34" s="165"/>
      <c r="FTQ34" s="162"/>
      <c r="FTR34" s="165"/>
      <c r="FTS34" s="162"/>
      <c r="FTT34" s="165"/>
      <c r="FTU34" s="162"/>
      <c r="FTV34" s="165"/>
      <c r="FTW34" s="162"/>
      <c r="FTX34" s="165"/>
      <c r="FTY34" s="162"/>
      <c r="FTZ34" s="165"/>
      <c r="FUA34" s="162"/>
      <c r="FUB34" s="165"/>
      <c r="FUC34" s="162"/>
      <c r="FUD34" s="165"/>
      <c r="FUE34" s="162"/>
      <c r="FUF34" s="165"/>
      <c r="FUG34" s="162"/>
      <c r="FUH34" s="165"/>
      <c r="FUI34" s="162"/>
      <c r="FUJ34" s="165"/>
      <c r="FUK34" s="162"/>
      <c r="FUL34" s="165"/>
      <c r="FUM34" s="162"/>
      <c r="FUN34" s="165"/>
      <c r="FUO34" s="162"/>
      <c r="FUP34" s="165"/>
      <c r="FUQ34" s="162"/>
      <c r="FUR34" s="165"/>
      <c r="FUS34" s="162"/>
      <c r="FUT34" s="165"/>
      <c r="FUU34" s="162"/>
      <c r="FUV34" s="165"/>
      <c r="FUW34" s="162"/>
      <c r="FUX34" s="165"/>
      <c r="FUY34" s="162"/>
      <c r="FUZ34" s="165"/>
      <c r="FVA34" s="162"/>
      <c r="FVB34" s="165"/>
      <c r="FVC34" s="162"/>
      <c r="FVD34" s="165"/>
      <c r="FVE34" s="162"/>
      <c r="FVF34" s="165"/>
      <c r="FVG34" s="162"/>
      <c r="FVH34" s="165"/>
      <c r="FVI34" s="162"/>
      <c r="FVJ34" s="165"/>
      <c r="FVK34" s="162"/>
      <c r="FVL34" s="165"/>
      <c r="FVM34" s="162"/>
      <c r="FVN34" s="165"/>
      <c r="FVO34" s="162"/>
      <c r="FVP34" s="165"/>
      <c r="FVQ34" s="162"/>
      <c r="FVR34" s="165"/>
      <c r="FVS34" s="162"/>
      <c r="FVT34" s="165"/>
      <c r="FVU34" s="162"/>
      <c r="FVV34" s="165"/>
      <c r="FVW34" s="162"/>
      <c r="FVX34" s="165"/>
      <c r="FVY34" s="162"/>
      <c r="FVZ34" s="165"/>
      <c r="FWA34" s="162"/>
      <c r="FWB34" s="165"/>
      <c r="FWC34" s="162"/>
      <c r="FWD34" s="165"/>
      <c r="FWE34" s="162"/>
      <c r="FWF34" s="165"/>
      <c r="FWG34" s="162"/>
      <c r="FWH34" s="165"/>
      <c r="FWI34" s="162"/>
      <c r="FWJ34" s="165"/>
      <c r="FWK34" s="162"/>
      <c r="FWL34" s="165"/>
      <c r="FWM34" s="162"/>
      <c r="FWN34" s="165"/>
      <c r="FWO34" s="162"/>
      <c r="FWP34" s="165"/>
      <c r="FWQ34" s="162"/>
      <c r="FWR34" s="165"/>
      <c r="FWS34" s="162"/>
      <c r="FWT34" s="165"/>
      <c r="FWU34" s="162"/>
      <c r="FWV34" s="165"/>
      <c r="FWW34" s="162"/>
      <c r="FWX34" s="165"/>
      <c r="FWY34" s="162"/>
      <c r="FWZ34" s="165"/>
      <c r="FXA34" s="162"/>
      <c r="FXB34" s="165"/>
      <c r="FXC34" s="162"/>
      <c r="FXD34" s="165"/>
      <c r="FXE34" s="162"/>
      <c r="FXF34" s="165"/>
      <c r="FXG34" s="162"/>
      <c r="FXH34" s="165"/>
      <c r="FXI34" s="162"/>
      <c r="FXJ34" s="165"/>
      <c r="FXK34" s="162"/>
      <c r="FXL34" s="165"/>
      <c r="FXM34" s="162"/>
      <c r="FXN34" s="165"/>
      <c r="FXO34" s="162"/>
      <c r="FXP34" s="165"/>
      <c r="FXQ34" s="162"/>
      <c r="FXR34" s="165"/>
      <c r="FXS34" s="162"/>
      <c r="FXT34" s="165"/>
      <c r="FXU34" s="162"/>
      <c r="FXV34" s="165"/>
      <c r="FXW34" s="162"/>
      <c r="FXX34" s="165"/>
      <c r="FXY34" s="162"/>
      <c r="FXZ34" s="165"/>
      <c r="FYA34" s="162"/>
      <c r="FYB34" s="165"/>
      <c r="FYC34" s="162"/>
      <c r="FYD34" s="165"/>
      <c r="FYE34" s="162"/>
      <c r="FYF34" s="165"/>
      <c r="FYG34" s="162"/>
      <c r="FYH34" s="165"/>
      <c r="FYI34" s="162"/>
      <c r="FYJ34" s="165"/>
      <c r="FYK34" s="162"/>
      <c r="FYL34" s="165"/>
      <c r="FYM34" s="162"/>
      <c r="FYN34" s="165"/>
      <c r="FYO34" s="162"/>
      <c r="FYP34" s="165"/>
      <c r="FYQ34" s="162"/>
      <c r="FYR34" s="165"/>
      <c r="FYS34" s="162"/>
      <c r="FYT34" s="165"/>
      <c r="FYU34" s="162"/>
      <c r="FYV34" s="165"/>
      <c r="FYW34" s="162"/>
      <c r="FYX34" s="165"/>
      <c r="FYY34" s="162"/>
      <c r="FYZ34" s="165"/>
      <c r="FZA34" s="162"/>
      <c r="FZB34" s="165"/>
      <c r="FZC34" s="162"/>
      <c r="FZD34" s="165"/>
      <c r="FZE34" s="162"/>
      <c r="FZF34" s="165"/>
      <c r="FZG34" s="162"/>
      <c r="FZH34" s="165"/>
      <c r="FZI34" s="162"/>
      <c r="FZJ34" s="165"/>
      <c r="FZK34" s="162"/>
      <c r="FZL34" s="165"/>
      <c r="FZM34" s="162"/>
      <c r="FZN34" s="165"/>
      <c r="FZO34" s="162"/>
      <c r="FZP34" s="165"/>
      <c r="FZQ34" s="162"/>
      <c r="FZR34" s="165"/>
      <c r="FZS34" s="162"/>
      <c r="FZT34" s="165"/>
      <c r="FZU34" s="162"/>
      <c r="FZV34" s="165"/>
      <c r="FZW34" s="162"/>
      <c r="FZX34" s="165"/>
      <c r="FZY34" s="162"/>
      <c r="FZZ34" s="165"/>
      <c r="GAA34" s="162"/>
      <c r="GAB34" s="165"/>
      <c r="GAC34" s="162"/>
      <c r="GAD34" s="165"/>
      <c r="GAE34" s="162"/>
      <c r="GAF34" s="165"/>
      <c r="GAG34" s="162"/>
      <c r="GAH34" s="165"/>
      <c r="GAI34" s="162"/>
      <c r="GAJ34" s="165"/>
      <c r="GAK34" s="162"/>
      <c r="GAL34" s="165"/>
      <c r="GAM34" s="162"/>
      <c r="GAN34" s="165"/>
      <c r="GAO34" s="162"/>
      <c r="GAP34" s="165"/>
      <c r="GAQ34" s="162"/>
      <c r="GAR34" s="165"/>
      <c r="GAS34" s="162"/>
      <c r="GAT34" s="165"/>
      <c r="GAU34" s="162"/>
      <c r="GAV34" s="165"/>
      <c r="GAW34" s="162"/>
      <c r="GAX34" s="165"/>
      <c r="GAY34" s="162"/>
      <c r="GAZ34" s="165"/>
      <c r="GBA34" s="162"/>
      <c r="GBB34" s="165"/>
      <c r="GBC34" s="162"/>
      <c r="GBD34" s="165"/>
      <c r="GBE34" s="162"/>
      <c r="GBF34" s="165"/>
      <c r="GBG34" s="162"/>
      <c r="GBH34" s="165"/>
      <c r="GBI34" s="162"/>
      <c r="GBJ34" s="165"/>
      <c r="GBK34" s="162"/>
      <c r="GBL34" s="165"/>
      <c r="GBM34" s="162"/>
      <c r="GBN34" s="165"/>
      <c r="GBO34" s="162"/>
      <c r="GBP34" s="165"/>
      <c r="GBQ34" s="162"/>
      <c r="GBR34" s="165"/>
      <c r="GBS34" s="162"/>
      <c r="GBT34" s="165"/>
      <c r="GBU34" s="162"/>
      <c r="GBV34" s="165"/>
      <c r="GBW34" s="162"/>
      <c r="GBX34" s="165"/>
      <c r="GBY34" s="162"/>
      <c r="GBZ34" s="165"/>
      <c r="GCA34" s="162"/>
      <c r="GCB34" s="165"/>
      <c r="GCC34" s="162"/>
      <c r="GCD34" s="165"/>
      <c r="GCE34" s="162"/>
      <c r="GCF34" s="165"/>
      <c r="GCG34" s="162"/>
      <c r="GCH34" s="165"/>
      <c r="GCI34" s="162"/>
      <c r="GCJ34" s="165"/>
      <c r="GCK34" s="162"/>
      <c r="GCL34" s="165"/>
      <c r="GCM34" s="162"/>
      <c r="GCN34" s="165"/>
      <c r="GCO34" s="162"/>
      <c r="GCP34" s="165"/>
      <c r="GCQ34" s="162"/>
      <c r="GCR34" s="165"/>
      <c r="GCS34" s="162"/>
      <c r="GCT34" s="165"/>
      <c r="GCU34" s="162"/>
      <c r="GCV34" s="165"/>
      <c r="GCW34" s="162"/>
      <c r="GCX34" s="165"/>
      <c r="GCY34" s="162"/>
      <c r="GCZ34" s="165"/>
      <c r="GDA34" s="162"/>
      <c r="GDB34" s="165"/>
      <c r="GDC34" s="162"/>
      <c r="GDD34" s="165"/>
      <c r="GDE34" s="162"/>
      <c r="GDF34" s="165"/>
      <c r="GDG34" s="162"/>
      <c r="GDH34" s="165"/>
      <c r="GDI34" s="162"/>
      <c r="GDJ34" s="165"/>
      <c r="GDK34" s="162"/>
      <c r="GDL34" s="165"/>
      <c r="GDM34" s="162"/>
      <c r="GDN34" s="165"/>
      <c r="GDO34" s="162"/>
      <c r="GDP34" s="165"/>
      <c r="GDQ34" s="162"/>
      <c r="GDR34" s="165"/>
      <c r="GDS34" s="162"/>
      <c r="GDT34" s="165"/>
      <c r="GDU34" s="162"/>
      <c r="GDV34" s="165"/>
      <c r="GDW34" s="162"/>
      <c r="GDX34" s="165"/>
      <c r="GDY34" s="162"/>
      <c r="GDZ34" s="165"/>
      <c r="GEA34" s="162"/>
      <c r="GEB34" s="165"/>
      <c r="GEC34" s="162"/>
      <c r="GED34" s="165"/>
      <c r="GEE34" s="162"/>
      <c r="GEF34" s="165"/>
      <c r="GEG34" s="162"/>
      <c r="GEH34" s="165"/>
      <c r="GEI34" s="162"/>
      <c r="GEJ34" s="165"/>
      <c r="GEK34" s="162"/>
      <c r="GEL34" s="165"/>
      <c r="GEM34" s="162"/>
      <c r="GEN34" s="165"/>
      <c r="GEO34" s="162"/>
      <c r="GEP34" s="165"/>
      <c r="GEQ34" s="162"/>
      <c r="GER34" s="165"/>
      <c r="GES34" s="162"/>
      <c r="GET34" s="165"/>
      <c r="GEU34" s="162"/>
      <c r="GEV34" s="165"/>
      <c r="GEW34" s="162"/>
      <c r="GEX34" s="165"/>
      <c r="GEY34" s="162"/>
      <c r="GEZ34" s="165"/>
      <c r="GFA34" s="162"/>
      <c r="GFB34" s="165"/>
      <c r="GFC34" s="162"/>
      <c r="GFD34" s="165"/>
      <c r="GFE34" s="162"/>
      <c r="GFF34" s="165"/>
      <c r="GFG34" s="162"/>
      <c r="GFH34" s="165"/>
      <c r="GFI34" s="162"/>
      <c r="GFJ34" s="165"/>
      <c r="GFK34" s="162"/>
      <c r="GFL34" s="165"/>
      <c r="GFM34" s="162"/>
      <c r="GFN34" s="165"/>
      <c r="GFO34" s="162"/>
      <c r="GFP34" s="165"/>
      <c r="GFQ34" s="162"/>
      <c r="GFR34" s="165"/>
      <c r="GFS34" s="162"/>
      <c r="GFT34" s="165"/>
      <c r="GFU34" s="162"/>
      <c r="GFV34" s="165"/>
      <c r="GFW34" s="162"/>
      <c r="GFX34" s="165"/>
      <c r="GFY34" s="162"/>
      <c r="GFZ34" s="165"/>
      <c r="GGA34" s="162"/>
      <c r="GGB34" s="165"/>
      <c r="GGC34" s="162"/>
      <c r="GGD34" s="165"/>
      <c r="GGE34" s="162"/>
      <c r="GGF34" s="165"/>
      <c r="GGG34" s="162"/>
      <c r="GGH34" s="165"/>
      <c r="GGI34" s="162"/>
      <c r="GGJ34" s="165"/>
      <c r="GGK34" s="162"/>
      <c r="GGL34" s="165"/>
      <c r="GGM34" s="162"/>
      <c r="GGN34" s="165"/>
      <c r="GGO34" s="162"/>
      <c r="GGP34" s="165"/>
      <c r="GGQ34" s="162"/>
      <c r="GGR34" s="165"/>
      <c r="GGS34" s="162"/>
      <c r="GGT34" s="165"/>
      <c r="GGU34" s="162"/>
      <c r="GGV34" s="165"/>
      <c r="GGW34" s="162"/>
      <c r="GGX34" s="165"/>
      <c r="GGY34" s="162"/>
      <c r="GGZ34" s="165"/>
      <c r="GHA34" s="162"/>
      <c r="GHB34" s="165"/>
      <c r="GHC34" s="162"/>
      <c r="GHD34" s="165"/>
      <c r="GHE34" s="162"/>
      <c r="GHF34" s="165"/>
      <c r="GHG34" s="162"/>
      <c r="GHH34" s="165"/>
      <c r="GHI34" s="162"/>
      <c r="GHJ34" s="165"/>
      <c r="GHK34" s="162"/>
      <c r="GHL34" s="165"/>
      <c r="GHM34" s="162"/>
      <c r="GHN34" s="165"/>
      <c r="GHO34" s="162"/>
      <c r="GHP34" s="165"/>
      <c r="GHQ34" s="162"/>
      <c r="GHR34" s="165"/>
      <c r="GHS34" s="162"/>
      <c r="GHT34" s="165"/>
      <c r="GHU34" s="162"/>
      <c r="GHV34" s="165"/>
      <c r="GHW34" s="162"/>
      <c r="GHX34" s="165"/>
      <c r="GHY34" s="162"/>
      <c r="GHZ34" s="165"/>
      <c r="GIA34" s="162"/>
      <c r="GIB34" s="165"/>
      <c r="GIC34" s="162"/>
      <c r="GID34" s="165"/>
      <c r="GIE34" s="162"/>
      <c r="GIF34" s="165"/>
      <c r="GIG34" s="162"/>
      <c r="GIH34" s="165"/>
      <c r="GII34" s="162"/>
      <c r="GIJ34" s="165"/>
      <c r="GIK34" s="162"/>
      <c r="GIL34" s="165"/>
      <c r="GIM34" s="162"/>
      <c r="GIN34" s="165"/>
      <c r="GIO34" s="162"/>
      <c r="GIP34" s="165"/>
      <c r="GIQ34" s="162"/>
      <c r="GIR34" s="165"/>
      <c r="GIS34" s="162"/>
      <c r="GIT34" s="165"/>
      <c r="GIU34" s="162"/>
      <c r="GIV34" s="165"/>
      <c r="GIW34" s="162"/>
      <c r="GIX34" s="165"/>
      <c r="GIY34" s="162"/>
      <c r="GIZ34" s="165"/>
      <c r="GJA34" s="162"/>
      <c r="GJB34" s="165"/>
      <c r="GJC34" s="162"/>
      <c r="GJD34" s="165"/>
      <c r="GJE34" s="162"/>
      <c r="GJF34" s="165"/>
      <c r="GJG34" s="162"/>
      <c r="GJH34" s="165"/>
      <c r="GJI34" s="162"/>
      <c r="GJJ34" s="165"/>
      <c r="GJK34" s="162"/>
      <c r="GJL34" s="165"/>
      <c r="GJM34" s="162"/>
      <c r="GJN34" s="165"/>
      <c r="GJO34" s="162"/>
      <c r="GJP34" s="165"/>
      <c r="GJQ34" s="162"/>
      <c r="GJR34" s="165"/>
      <c r="GJS34" s="162"/>
      <c r="GJT34" s="165"/>
      <c r="GJU34" s="162"/>
      <c r="GJV34" s="165"/>
      <c r="GJW34" s="162"/>
      <c r="GJX34" s="165"/>
      <c r="GJY34" s="162"/>
      <c r="GJZ34" s="165"/>
      <c r="GKA34" s="162"/>
      <c r="GKB34" s="165"/>
      <c r="GKC34" s="162"/>
      <c r="GKD34" s="165"/>
      <c r="GKE34" s="162"/>
      <c r="GKF34" s="165"/>
      <c r="GKG34" s="162"/>
      <c r="GKH34" s="165"/>
      <c r="GKI34" s="162"/>
      <c r="GKJ34" s="165"/>
      <c r="GKK34" s="162"/>
      <c r="GKL34" s="165"/>
      <c r="GKM34" s="162"/>
      <c r="GKN34" s="165"/>
      <c r="GKO34" s="162"/>
      <c r="GKP34" s="165"/>
      <c r="GKQ34" s="162"/>
      <c r="GKR34" s="165"/>
      <c r="GKS34" s="162"/>
      <c r="GKT34" s="165"/>
      <c r="GKU34" s="162"/>
      <c r="GKV34" s="165"/>
      <c r="GKW34" s="162"/>
      <c r="GKX34" s="165"/>
      <c r="GKY34" s="162"/>
      <c r="GKZ34" s="165"/>
      <c r="GLA34" s="162"/>
      <c r="GLB34" s="165"/>
      <c r="GLC34" s="162"/>
      <c r="GLD34" s="165"/>
      <c r="GLE34" s="162"/>
      <c r="GLF34" s="165"/>
      <c r="GLG34" s="162"/>
      <c r="GLH34" s="165"/>
      <c r="GLI34" s="162"/>
      <c r="GLJ34" s="165"/>
      <c r="GLK34" s="162"/>
      <c r="GLL34" s="165"/>
      <c r="GLM34" s="162"/>
      <c r="GLN34" s="165"/>
      <c r="GLO34" s="162"/>
      <c r="GLP34" s="165"/>
      <c r="GLQ34" s="162"/>
      <c r="GLR34" s="165"/>
      <c r="GLS34" s="162"/>
      <c r="GLT34" s="165"/>
      <c r="GLU34" s="162"/>
      <c r="GLV34" s="165"/>
      <c r="GLW34" s="162"/>
      <c r="GLX34" s="165"/>
      <c r="GLY34" s="162"/>
      <c r="GLZ34" s="165"/>
      <c r="GMA34" s="162"/>
      <c r="GMB34" s="165"/>
      <c r="GMC34" s="162"/>
      <c r="GMD34" s="165"/>
      <c r="GME34" s="162"/>
      <c r="GMF34" s="165"/>
      <c r="GMG34" s="162"/>
      <c r="GMH34" s="165"/>
      <c r="GMI34" s="162"/>
      <c r="GMJ34" s="165"/>
      <c r="GMK34" s="162"/>
      <c r="GML34" s="165"/>
      <c r="GMM34" s="162"/>
      <c r="GMN34" s="165"/>
      <c r="GMO34" s="162"/>
      <c r="GMP34" s="165"/>
      <c r="GMQ34" s="162"/>
      <c r="GMR34" s="165"/>
      <c r="GMS34" s="162"/>
      <c r="GMT34" s="165"/>
      <c r="GMU34" s="162"/>
      <c r="GMV34" s="165"/>
      <c r="GMW34" s="162"/>
      <c r="GMX34" s="165"/>
      <c r="GMY34" s="162"/>
      <c r="GMZ34" s="165"/>
      <c r="GNA34" s="162"/>
      <c r="GNB34" s="165"/>
      <c r="GNC34" s="162"/>
      <c r="GND34" s="165"/>
      <c r="GNE34" s="162"/>
      <c r="GNF34" s="165"/>
      <c r="GNG34" s="162"/>
      <c r="GNH34" s="165"/>
      <c r="GNI34" s="162"/>
      <c r="GNJ34" s="165"/>
      <c r="GNK34" s="162"/>
      <c r="GNL34" s="165"/>
      <c r="GNM34" s="162"/>
      <c r="GNN34" s="165"/>
      <c r="GNO34" s="162"/>
      <c r="GNP34" s="165"/>
      <c r="GNQ34" s="162"/>
      <c r="GNR34" s="165"/>
      <c r="GNS34" s="162"/>
      <c r="GNT34" s="165"/>
      <c r="GNU34" s="162"/>
      <c r="GNV34" s="165"/>
      <c r="GNW34" s="162"/>
      <c r="GNX34" s="165"/>
      <c r="GNY34" s="162"/>
      <c r="GNZ34" s="165"/>
      <c r="GOA34" s="162"/>
      <c r="GOB34" s="165"/>
      <c r="GOC34" s="162"/>
      <c r="GOD34" s="165"/>
      <c r="GOE34" s="162"/>
      <c r="GOF34" s="165"/>
      <c r="GOG34" s="162"/>
      <c r="GOH34" s="165"/>
      <c r="GOI34" s="162"/>
      <c r="GOJ34" s="165"/>
      <c r="GOK34" s="162"/>
      <c r="GOL34" s="165"/>
      <c r="GOM34" s="162"/>
      <c r="GON34" s="165"/>
      <c r="GOO34" s="162"/>
      <c r="GOP34" s="165"/>
      <c r="GOQ34" s="162"/>
      <c r="GOR34" s="165"/>
      <c r="GOS34" s="162"/>
      <c r="GOT34" s="165"/>
      <c r="GOU34" s="162"/>
      <c r="GOV34" s="165"/>
      <c r="GOW34" s="162"/>
      <c r="GOX34" s="165"/>
      <c r="GOY34" s="162"/>
      <c r="GOZ34" s="165"/>
      <c r="GPA34" s="162"/>
      <c r="GPB34" s="165"/>
      <c r="GPC34" s="162"/>
      <c r="GPD34" s="165"/>
      <c r="GPE34" s="162"/>
      <c r="GPF34" s="165"/>
      <c r="GPG34" s="162"/>
      <c r="GPH34" s="165"/>
      <c r="GPI34" s="162"/>
      <c r="GPJ34" s="165"/>
      <c r="GPK34" s="162"/>
      <c r="GPL34" s="165"/>
      <c r="GPM34" s="162"/>
      <c r="GPN34" s="165"/>
      <c r="GPO34" s="162"/>
      <c r="GPP34" s="165"/>
      <c r="GPQ34" s="162"/>
      <c r="GPR34" s="165"/>
      <c r="GPS34" s="162"/>
      <c r="GPT34" s="165"/>
      <c r="GPU34" s="162"/>
      <c r="GPV34" s="165"/>
      <c r="GPW34" s="162"/>
      <c r="GPX34" s="165"/>
      <c r="GPY34" s="162"/>
      <c r="GPZ34" s="165"/>
      <c r="GQA34" s="162"/>
      <c r="GQB34" s="165"/>
      <c r="GQC34" s="162"/>
      <c r="GQD34" s="165"/>
      <c r="GQE34" s="162"/>
      <c r="GQF34" s="165"/>
      <c r="GQG34" s="162"/>
      <c r="GQH34" s="165"/>
      <c r="GQI34" s="162"/>
      <c r="GQJ34" s="165"/>
      <c r="GQK34" s="162"/>
      <c r="GQL34" s="165"/>
      <c r="GQM34" s="162"/>
      <c r="GQN34" s="165"/>
      <c r="GQO34" s="162"/>
      <c r="GQP34" s="165"/>
      <c r="GQQ34" s="162"/>
      <c r="GQR34" s="165"/>
      <c r="GQS34" s="162"/>
      <c r="GQT34" s="165"/>
      <c r="GQU34" s="162"/>
      <c r="GQV34" s="165"/>
      <c r="GQW34" s="162"/>
      <c r="GQX34" s="165"/>
      <c r="GQY34" s="162"/>
      <c r="GQZ34" s="165"/>
      <c r="GRA34" s="162"/>
      <c r="GRB34" s="165"/>
      <c r="GRC34" s="162"/>
      <c r="GRD34" s="165"/>
      <c r="GRE34" s="162"/>
      <c r="GRF34" s="165"/>
      <c r="GRG34" s="162"/>
      <c r="GRH34" s="165"/>
      <c r="GRI34" s="162"/>
      <c r="GRJ34" s="165"/>
      <c r="GRK34" s="162"/>
      <c r="GRL34" s="165"/>
      <c r="GRM34" s="162"/>
      <c r="GRN34" s="165"/>
      <c r="GRO34" s="162"/>
      <c r="GRP34" s="165"/>
      <c r="GRQ34" s="162"/>
      <c r="GRR34" s="165"/>
      <c r="GRS34" s="162"/>
      <c r="GRT34" s="165"/>
      <c r="GRU34" s="162"/>
      <c r="GRV34" s="165"/>
      <c r="GRW34" s="162"/>
      <c r="GRX34" s="165"/>
      <c r="GRY34" s="162"/>
      <c r="GRZ34" s="165"/>
      <c r="GSA34" s="162"/>
      <c r="GSB34" s="165"/>
      <c r="GSC34" s="162"/>
      <c r="GSD34" s="165"/>
      <c r="GSE34" s="162"/>
      <c r="GSF34" s="165"/>
      <c r="GSG34" s="162"/>
      <c r="GSH34" s="165"/>
      <c r="GSI34" s="162"/>
      <c r="GSJ34" s="165"/>
      <c r="GSK34" s="162"/>
      <c r="GSL34" s="165"/>
      <c r="GSM34" s="162"/>
      <c r="GSN34" s="165"/>
      <c r="GSO34" s="162"/>
      <c r="GSP34" s="165"/>
      <c r="GSQ34" s="162"/>
      <c r="GSR34" s="165"/>
      <c r="GSS34" s="162"/>
      <c r="GST34" s="165"/>
      <c r="GSU34" s="162"/>
      <c r="GSV34" s="165"/>
      <c r="GSW34" s="162"/>
      <c r="GSX34" s="165"/>
      <c r="GSY34" s="162"/>
      <c r="GSZ34" s="165"/>
      <c r="GTA34" s="162"/>
      <c r="GTB34" s="165"/>
      <c r="GTC34" s="162"/>
      <c r="GTD34" s="165"/>
      <c r="GTE34" s="162"/>
      <c r="GTF34" s="165"/>
      <c r="GTG34" s="162"/>
      <c r="GTH34" s="165"/>
      <c r="GTI34" s="162"/>
      <c r="GTJ34" s="165"/>
      <c r="GTK34" s="162"/>
      <c r="GTL34" s="165"/>
      <c r="GTM34" s="162"/>
      <c r="GTN34" s="165"/>
      <c r="GTO34" s="162"/>
      <c r="GTP34" s="165"/>
      <c r="GTQ34" s="162"/>
      <c r="GTR34" s="165"/>
      <c r="GTS34" s="162"/>
      <c r="GTT34" s="165"/>
      <c r="GTU34" s="162"/>
      <c r="GTV34" s="165"/>
      <c r="GTW34" s="162"/>
      <c r="GTX34" s="165"/>
      <c r="GTY34" s="162"/>
      <c r="GTZ34" s="165"/>
      <c r="GUA34" s="162"/>
      <c r="GUB34" s="165"/>
      <c r="GUC34" s="162"/>
      <c r="GUD34" s="165"/>
      <c r="GUE34" s="162"/>
      <c r="GUF34" s="165"/>
      <c r="GUG34" s="162"/>
      <c r="GUH34" s="165"/>
      <c r="GUI34" s="162"/>
      <c r="GUJ34" s="165"/>
      <c r="GUK34" s="162"/>
      <c r="GUL34" s="165"/>
      <c r="GUM34" s="162"/>
      <c r="GUN34" s="165"/>
      <c r="GUO34" s="162"/>
      <c r="GUP34" s="165"/>
      <c r="GUQ34" s="162"/>
      <c r="GUR34" s="165"/>
      <c r="GUS34" s="162"/>
      <c r="GUT34" s="165"/>
      <c r="GUU34" s="162"/>
      <c r="GUV34" s="165"/>
      <c r="GUW34" s="162"/>
      <c r="GUX34" s="165"/>
      <c r="GUY34" s="162"/>
      <c r="GUZ34" s="165"/>
      <c r="GVA34" s="162"/>
      <c r="GVB34" s="165"/>
      <c r="GVC34" s="162"/>
      <c r="GVD34" s="165"/>
      <c r="GVE34" s="162"/>
      <c r="GVF34" s="165"/>
      <c r="GVG34" s="162"/>
      <c r="GVH34" s="165"/>
      <c r="GVI34" s="162"/>
      <c r="GVJ34" s="165"/>
      <c r="GVK34" s="162"/>
      <c r="GVL34" s="165"/>
      <c r="GVM34" s="162"/>
      <c r="GVN34" s="165"/>
      <c r="GVO34" s="162"/>
      <c r="GVP34" s="165"/>
      <c r="GVQ34" s="162"/>
      <c r="GVR34" s="165"/>
      <c r="GVS34" s="162"/>
      <c r="GVT34" s="165"/>
      <c r="GVU34" s="162"/>
      <c r="GVV34" s="165"/>
      <c r="GVW34" s="162"/>
      <c r="GVX34" s="165"/>
      <c r="GVY34" s="162"/>
      <c r="GVZ34" s="165"/>
      <c r="GWA34" s="162"/>
      <c r="GWB34" s="165"/>
      <c r="GWC34" s="162"/>
      <c r="GWD34" s="165"/>
      <c r="GWE34" s="162"/>
      <c r="GWF34" s="165"/>
      <c r="GWG34" s="162"/>
      <c r="GWH34" s="165"/>
      <c r="GWI34" s="162"/>
      <c r="GWJ34" s="165"/>
      <c r="GWK34" s="162"/>
      <c r="GWL34" s="165"/>
      <c r="GWM34" s="162"/>
      <c r="GWN34" s="165"/>
      <c r="GWO34" s="162"/>
      <c r="GWP34" s="165"/>
      <c r="GWQ34" s="162"/>
      <c r="GWR34" s="165"/>
      <c r="GWS34" s="162"/>
      <c r="GWT34" s="165"/>
      <c r="GWU34" s="162"/>
      <c r="GWV34" s="165"/>
      <c r="GWW34" s="162"/>
      <c r="GWX34" s="165"/>
      <c r="GWY34" s="162"/>
      <c r="GWZ34" s="165"/>
      <c r="GXA34" s="162"/>
      <c r="GXB34" s="165"/>
      <c r="GXC34" s="162"/>
      <c r="GXD34" s="165"/>
      <c r="GXE34" s="162"/>
      <c r="GXF34" s="165"/>
      <c r="GXG34" s="162"/>
      <c r="GXH34" s="165"/>
      <c r="GXI34" s="162"/>
      <c r="GXJ34" s="165"/>
      <c r="GXK34" s="162"/>
      <c r="GXL34" s="165"/>
      <c r="GXM34" s="162"/>
      <c r="GXN34" s="165"/>
      <c r="GXO34" s="162"/>
      <c r="GXP34" s="165"/>
      <c r="GXQ34" s="162"/>
      <c r="GXR34" s="165"/>
      <c r="GXS34" s="162"/>
      <c r="GXT34" s="165"/>
      <c r="GXU34" s="162"/>
      <c r="GXV34" s="165"/>
      <c r="GXW34" s="162"/>
      <c r="GXX34" s="165"/>
      <c r="GXY34" s="162"/>
      <c r="GXZ34" s="165"/>
      <c r="GYA34" s="162"/>
      <c r="GYB34" s="165"/>
      <c r="GYC34" s="162"/>
      <c r="GYD34" s="165"/>
      <c r="GYE34" s="162"/>
      <c r="GYF34" s="165"/>
      <c r="GYG34" s="162"/>
      <c r="GYH34" s="165"/>
      <c r="GYI34" s="162"/>
      <c r="GYJ34" s="165"/>
      <c r="GYK34" s="162"/>
      <c r="GYL34" s="165"/>
      <c r="GYM34" s="162"/>
      <c r="GYN34" s="165"/>
      <c r="GYO34" s="162"/>
      <c r="GYP34" s="165"/>
      <c r="GYQ34" s="162"/>
      <c r="GYR34" s="165"/>
      <c r="GYS34" s="162"/>
      <c r="GYT34" s="165"/>
      <c r="GYU34" s="162"/>
      <c r="GYV34" s="165"/>
      <c r="GYW34" s="162"/>
      <c r="GYX34" s="165"/>
      <c r="GYY34" s="162"/>
      <c r="GYZ34" s="165"/>
      <c r="GZA34" s="162"/>
      <c r="GZB34" s="165"/>
      <c r="GZC34" s="162"/>
      <c r="GZD34" s="165"/>
      <c r="GZE34" s="162"/>
      <c r="GZF34" s="165"/>
      <c r="GZG34" s="162"/>
      <c r="GZH34" s="165"/>
      <c r="GZI34" s="162"/>
      <c r="GZJ34" s="165"/>
      <c r="GZK34" s="162"/>
      <c r="GZL34" s="165"/>
      <c r="GZM34" s="162"/>
      <c r="GZN34" s="165"/>
      <c r="GZO34" s="162"/>
      <c r="GZP34" s="165"/>
      <c r="GZQ34" s="162"/>
      <c r="GZR34" s="165"/>
      <c r="GZS34" s="162"/>
      <c r="GZT34" s="165"/>
      <c r="GZU34" s="162"/>
      <c r="GZV34" s="165"/>
      <c r="GZW34" s="162"/>
      <c r="GZX34" s="165"/>
      <c r="GZY34" s="162"/>
      <c r="GZZ34" s="165"/>
      <c r="HAA34" s="162"/>
      <c r="HAB34" s="165"/>
      <c r="HAC34" s="162"/>
      <c r="HAD34" s="165"/>
      <c r="HAE34" s="162"/>
      <c r="HAF34" s="165"/>
      <c r="HAG34" s="162"/>
      <c r="HAH34" s="165"/>
      <c r="HAI34" s="162"/>
      <c r="HAJ34" s="165"/>
      <c r="HAK34" s="162"/>
      <c r="HAL34" s="165"/>
      <c r="HAM34" s="162"/>
      <c r="HAN34" s="165"/>
      <c r="HAO34" s="162"/>
      <c r="HAP34" s="165"/>
      <c r="HAQ34" s="162"/>
      <c r="HAR34" s="165"/>
      <c r="HAS34" s="162"/>
      <c r="HAT34" s="165"/>
      <c r="HAU34" s="162"/>
      <c r="HAV34" s="165"/>
      <c r="HAW34" s="162"/>
      <c r="HAX34" s="165"/>
      <c r="HAY34" s="162"/>
      <c r="HAZ34" s="165"/>
      <c r="HBA34" s="162"/>
      <c r="HBB34" s="165"/>
      <c r="HBC34" s="162"/>
      <c r="HBD34" s="165"/>
      <c r="HBE34" s="162"/>
      <c r="HBF34" s="165"/>
      <c r="HBG34" s="162"/>
      <c r="HBH34" s="165"/>
      <c r="HBI34" s="162"/>
      <c r="HBJ34" s="165"/>
      <c r="HBK34" s="162"/>
      <c r="HBL34" s="165"/>
      <c r="HBM34" s="162"/>
      <c r="HBN34" s="165"/>
      <c r="HBO34" s="162"/>
      <c r="HBP34" s="165"/>
      <c r="HBQ34" s="162"/>
      <c r="HBR34" s="165"/>
      <c r="HBS34" s="162"/>
      <c r="HBT34" s="165"/>
      <c r="HBU34" s="162"/>
      <c r="HBV34" s="165"/>
      <c r="HBW34" s="162"/>
      <c r="HBX34" s="165"/>
      <c r="HBY34" s="162"/>
      <c r="HBZ34" s="165"/>
      <c r="HCA34" s="162"/>
      <c r="HCB34" s="165"/>
      <c r="HCC34" s="162"/>
      <c r="HCD34" s="165"/>
      <c r="HCE34" s="162"/>
      <c r="HCF34" s="165"/>
      <c r="HCG34" s="162"/>
      <c r="HCH34" s="165"/>
      <c r="HCI34" s="162"/>
      <c r="HCJ34" s="165"/>
      <c r="HCK34" s="162"/>
      <c r="HCL34" s="165"/>
      <c r="HCM34" s="162"/>
      <c r="HCN34" s="165"/>
      <c r="HCO34" s="162"/>
      <c r="HCP34" s="165"/>
      <c r="HCQ34" s="162"/>
      <c r="HCR34" s="165"/>
      <c r="HCS34" s="162"/>
      <c r="HCT34" s="165"/>
      <c r="HCU34" s="162"/>
      <c r="HCV34" s="165"/>
      <c r="HCW34" s="162"/>
      <c r="HCX34" s="165"/>
      <c r="HCY34" s="162"/>
      <c r="HCZ34" s="165"/>
      <c r="HDA34" s="162"/>
      <c r="HDB34" s="165"/>
      <c r="HDC34" s="162"/>
      <c r="HDD34" s="165"/>
      <c r="HDE34" s="162"/>
      <c r="HDF34" s="165"/>
      <c r="HDG34" s="162"/>
      <c r="HDH34" s="165"/>
      <c r="HDI34" s="162"/>
      <c r="HDJ34" s="165"/>
      <c r="HDK34" s="162"/>
      <c r="HDL34" s="165"/>
      <c r="HDM34" s="162"/>
      <c r="HDN34" s="165"/>
      <c r="HDO34" s="162"/>
      <c r="HDP34" s="165"/>
      <c r="HDQ34" s="162"/>
      <c r="HDR34" s="165"/>
      <c r="HDS34" s="162"/>
      <c r="HDT34" s="165"/>
      <c r="HDU34" s="162"/>
      <c r="HDV34" s="165"/>
      <c r="HDW34" s="162"/>
      <c r="HDX34" s="165"/>
      <c r="HDY34" s="162"/>
      <c r="HDZ34" s="165"/>
      <c r="HEA34" s="162"/>
      <c r="HEB34" s="165"/>
      <c r="HEC34" s="162"/>
      <c r="HED34" s="165"/>
      <c r="HEE34" s="162"/>
      <c r="HEF34" s="165"/>
      <c r="HEG34" s="162"/>
      <c r="HEH34" s="165"/>
      <c r="HEI34" s="162"/>
      <c r="HEJ34" s="165"/>
      <c r="HEK34" s="162"/>
      <c r="HEL34" s="165"/>
      <c r="HEM34" s="162"/>
      <c r="HEN34" s="165"/>
      <c r="HEO34" s="162"/>
      <c r="HEP34" s="165"/>
      <c r="HEQ34" s="162"/>
      <c r="HER34" s="165"/>
      <c r="HES34" s="162"/>
      <c r="HET34" s="165"/>
      <c r="HEU34" s="162"/>
      <c r="HEV34" s="165"/>
      <c r="HEW34" s="162"/>
      <c r="HEX34" s="165"/>
      <c r="HEY34" s="162"/>
      <c r="HEZ34" s="165"/>
      <c r="HFA34" s="162"/>
      <c r="HFB34" s="165"/>
      <c r="HFC34" s="162"/>
      <c r="HFD34" s="165"/>
      <c r="HFE34" s="162"/>
      <c r="HFF34" s="165"/>
      <c r="HFG34" s="162"/>
      <c r="HFH34" s="165"/>
      <c r="HFI34" s="162"/>
      <c r="HFJ34" s="165"/>
      <c r="HFK34" s="162"/>
      <c r="HFL34" s="165"/>
      <c r="HFM34" s="162"/>
      <c r="HFN34" s="165"/>
      <c r="HFO34" s="162"/>
      <c r="HFP34" s="165"/>
      <c r="HFQ34" s="162"/>
      <c r="HFR34" s="165"/>
      <c r="HFS34" s="162"/>
      <c r="HFT34" s="165"/>
      <c r="HFU34" s="162"/>
      <c r="HFV34" s="165"/>
      <c r="HFW34" s="162"/>
      <c r="HFX34" s="165"/>
      <c r="HFY34" s="162"/>
      <c r="HFZ34" s="165"/>
      <c r="HGA34" s="162"/>
      <c r="HGB34" s="165"/>
      <c r="HGC34" s="162"/>
      <c r="HGD34" s="165"/>
      <c r="HGE34" s="162"/>
      <c r="HGF34" s="165"/>
      <c r="HGG34" s="162"/>
      <c r="HGH34" s="165"/>
      <c r="HGI34" s="162"/>
      <c r="HGJ34" s="165"/>
      <c r="HGK34" s="162"/>
      <c r="HGL34" s="165"/>
      <c r="HGM34" s="162"/>
      <c r="HGN34" s="165"/>
      <c r="HGO34" s="162"/>
      <c r="HGP34" s="165"/>
      <c r="HGQ34" s="162"/>
      <c r="HGR34" s="165"/>
      <c r="HGS34" s="162"/>
      <c r="HGT34" s="165"/>
      <c r="HGU34" s="162"/>
      <c r="HGV34" s="165"/>
      <c r="HGW34" s="162"/>
      <c r="HGX34" s="165"/>
      <c r="HGY34" s="162"/>
      <c r="HGZ34" s="165"/>
      <c r="HHA34" s="162"/>
      <c r="HHB34" s="165"/>
      <c r="HHC34" s="162"/>
      <c r="HHD34" s="165"/>
      <c r="HHE34" s="162"/>
      <c r="HHF34" s="165"/>
      <c r="HHG34" s="162"/>
      <c r="HHH34" s="165"/>
      <c r="HHI34" s="162"/>
      <c r="HHJ34" s="165"/>
      <c r="HHK34" s="162"/>
      <c r="HHL34" s="165"/>
      <c r="HHM34" s="162"/>
      <c r="HHN34" s="165"/>
      <c r="HHO34" s="162"/>
      <c r="HHP34" s="165"/>
      <c r="HHQ34" s="162"/>
      <c r="HHR34" s="165"/>
      <c r="HHS34" s="162"/>
      <c r="HHT34" s="165"/>
      <c r="HHU34" s="162"/>
      <c r="HHV34" s="165"/>
      <c r="HHW34" s="162"/>
      <c r="HHX34" s="165"/>
      <c r="HHY34" s="162"/>
      <c r="HHZ34" s="165"/>
      <c r="HIA34" s="162"/>
      <c r="HIB34" s="165"/>
      <c r="HIC34" s="162"/>
      <c r="HID34" s="165"/>
      <c r="HIE34" s="162"/>
      <c r="HIF34" s="165"/>
      <c r="HIG34" s="162"/>
      <c r="HIH34" s="165"/>
      <c r="HII34" s="162"/>
      <c r="HIJ34" s="165"/>
      <c r="HIK34" s="162"/>
      <c r="HIL34" s="165"/>
      <c r="HIM34" s="162"/>
      <c r="HIN34" s="165"/>
      <c r="HIO34" s="162"/>
      <c r="HIP34" s="165"/>
      <c r="HIQ34" s="162"/>
      <c r="HIR34" s="165"/>
      <c r="HIS34" s="162"/>
      <c r="HIT34" s="165"/>
      <c r="HIU34" s="162"/>
      <c r="HIV34" s="165"/>
      <c r="HIW34" s="162"/>
      <c r="HIX34" s="165"/>
      <c r="HIY34" s="162"/>
      <c r="HIZ34" s="165"/>
      <c r="HJA34" s="162"/>
      <c r="HJB34" s="165"/>
      <c r="HJC34" s="162"/>
      <c r="HJD34" s="165"/>
      <c r="HJE34" s="162"/>
      <c r="HJF34" s="165"/>
      <c r="HJG34" s="162"/>
      <c r="HJH34" s="165"/>
      <c r="HJI34" s="162"/>
      <c r="HJJ34" s="165"/>
      <c r="HJK34" s="162"/>
      <c r="HJL34" s="165"/>
      <c r="HJM34" s="162"/>
      <c r="HJN34" s="165"/>
      <c r="HJO34" s="162"/>
      <c r="HJP34" s="165"/>
      <c r="HJQ34" s="162"/>
      <c r="HJR34" s="165"/>
      <c r="HJS34" s="162"/>
      <c r="HJT34" s="165"/>
      <c r="HJU34" s="162"/>
      <c r="HJV34" s="165"/>
      <c r="HJW34" s="162"/>
      <c r="HJX34" s="165"/>
      <c r="HJY34" s="162"/>
      <c r="HJZ34" s="165"/>
      <c r="HKA34" s="162"/>
      <c r="HKB34" s="165"/>
      <c r="HKC34" s="162"/>
      <c r="HKD34" s="165"/>
      <c r="HKE34" s="162"/>
      <c r="HKF34" s="165"/>
      <c r="HKG34" s="162"/>
      <c r="HKH34" s="165"/>
      <c r="HKI34" s="162"/>
      <c r="HKJ34" s="165"/>
      <c r="HKK34" s="162"/>
      <c r="HKL34" s="165"/>
      <c r="HKM34" s="162"/>
      <c r="HKN34" s="165"/>
      <c r="HKO34" s="162"/>
      <c r="HKP34" s="165"/>
      <c r="HKQ34" s="162"/>
      <c r="HKR34" s="165"/>
      <c r="HKS34" s="162"/>
      <c r="HKT34" s="165"/>
      <c r="HKU34" s="162"/>
      <c r="HKV34" s="165"/>
      <c r="HKW34" s="162"/>
      <c r="HKX34" s="165"/>
      <c r="HKY34" s="162"/>
      <c r="HKZ34" s="165"/>
      <c r="HLA34" s="162"/>
      <c r="HLB34" s="165"/>
      <c r="HLC34" s="162"/>
      <c r="HLD34" s="165"/>
      <c r="HLE34" s="162"/>
      <c r="HLF34" s="165"/>
      <c r="HLG34" s="162"/>
      <c r="HLH34" s="165"/>
      <c r="HLI34" s="162"/>
      <c r="HLJ34" s="165"/>
      <c r="HLK34" s="162"/>
      <c r="HLL34" s="165"/>
      <c r="HLM34" s="162"/>
      <c r="HLN34" s="165"/>
      <c r="HLO34" s="162"/>
      <c r="HLP34" s="165"/>
      <c r="HLQ34" s="162"/>
      <c r="HLR34" s="165"/>
      <c r="HLS34" s="162"/>
      <c r="HLT34" s="165"/>
      <c r="HLU34" s="162"/>
      <c r="HLV34" s="165"/>
      <c r="HLW34" s="162"/>
      <c r="HLX34" s="165"/>
      <c r="HLY34" s="162"/>
      <c r="HLZ34" s="165"/>
      <c r="HMA34" s="162"/>
      <c r="HMB34" s="165"/>
      <c r="HMC34" s="162"/>
      <c r="HMD34" s="165"/>
      <c r="HME34" s="162"/>
      <c r="HMF34" s="165"/>
      <c r="HMG34" s="162"/>
      <c r="HMH34" s="165"/>
      <c r="HMI34" s="162"/>
      <c r="HMJ34" s="165"/>
      <c r="HMK34" s="162"/>
      <c r="HML34" s="165"/>
      <c r="HMM34" s="162"/>
      <c r="HMN34" s="165"/>
      <c r="HMO34" s="162"/>
      <c r="HMP34" s="165"/>
      <c r="HMQ34" s="162"/>
      <c r="HMR34" s="165"/>
      <c r="HMS34" s="162"/>
      <c r="HMT34" s="165"/>
      <c r="HMU34" s="162"/>
      <c r="HMV34" s="165"/>
      <c r="HMW34" s="162"/>
      <c r="HMX34" s="165"/>
      <c r="HMY34" s="162"/>
      <c r="HMZ34" s="165"/>
      <c r="HNA34" s="162"/>
      <c r="HNB34" s="165"/>
      <c r="HNC34" s="162"/>
      <c r="HND34" s="165"/>
      <c r="HNE34" s="162"/>
      <c r="HNF34" s="165"/>
      <c r="HNG34" s="162"/>
      <c r="HNH34" s="165"/>
      <c r="HNI34" s="162"/>
      <c r="HNJ34" s="165"/>
      <c r="HNK34" s="162"/>
      <c r="HNL34" s="165"/>
      <c r="HNM34" s="162"/>
      <c r="HNN34" s="165"/>
      <c r="HNO34" s="162"/>
      <c r="HNP34" s="165"/>
      <c r="HNQ34" s="162"/>
      <c r="HNR34" s="165"/>
      <c r="HNS34" s="162"/>
      <c r="HNT34" s="165"/>
      <c r="HNU34" s="162"/>
      <c r="HNV34" s="165"/>
      <c r="HNW34" s="162"/>
      <c r="HNX34" s="165"/>
      <c r="HNY34" s="162"/>
      <c r="HNZ34" s="165"/>
      <c r="HOA34" s="162"/>
      <c r="HOB34" s="165"/>
      <c r="HOC34" s="162"/>
      <c r="HOD34" s="165"/>
      <c r="HOE34" s="162"/>
      <c r="HOF34" s="165"/>
      <c r="HOG34" s="162"/>
      <c r="HOH34" s="165"/>
      <c r="HOI34" s="162"/>
      <c r="HOJ34" s="165"/>
      <c r="HOK34" s="162"/>
      <c r="HOL34" s="165"/>
      <c r="HOM34" s="162"/>
      <c r="HON34" s="165"/>
      <c r="HOO34" s="162"/>
      <c r="HOP34" s="165"/>
      <c r="HOQ34" s="162"/>
      <c r="HOR34" s="165"/>
      <c r="HOS34" s="162"/>
      <c r="HOT34" s="165"/>
      <c r="HOU34" s="162"/>
      <c r="HOV34" s="165"/>
      <c r="HOW34" s="162"/>
      <c r="HOX34" s="165"/>
      <c r="HOY34" s="162"/>
      <c r="HOZ34" s="165"/>
      <c r="HPA34" s="162"/>
      <c r="HPB34" s="165"/>
      <c r="HPC34" s="162"/>
      <c r="HPD34" s="165"/>
      <c r="HPE34" s="162"/>
      <c r="HPF34" s="165"/>
      <c r="HPG34" s="162"/>
      <c r="HPH34" s="165"/>
      <c r="HPI34" s="162"/>
      <c r="HPJ34" s="165"/>
      <c r="HPK34" s="162"/>
      <c r="HPL34" s="165"/>
      <c r="HPM34" s="162"/>
      <c r="HPN34" s="165"/>
      <c r="HPO34" s="162"/>
      <c r="HPP34" s="165"/>
      <c r="HPQ34" s="162"/>
      <c r="HPR34" s="165"/>
      <c r="HPS34" s="162"/>
      <c r="HPT34" s="165"/>
      <c r="HPU34" s="162"/>
      <c r="HPV34" s="165"/>
      <c r="HPW34" s="162"/>
      <c r="HPX34" s="165"/>
      <c r="HPY34" s="162"/>
      <c r="HPZ34" s="165"/>
      <c r="HQA34" s="162"/>
      <c r="HQB34" s="165"/>
      <c r="HQC34" s="162"/>
      <c r="HQD34" s="165"/>
      <c r="HQE34" s="162"/>
      <c r="HQF34" s="165"/>
      <c r="HQG34" s="162"/>
      <c r="HQH34" s="165"/>
      <c r="HQI34" s="162"/>
      <c r="HQJ34" s="165"/>
      <c r="HQK34" s="162"/>
      <c r="HQL34" s="165"/>
      <c r="HQM34" s="162"/>
      <c r="HQN34" s="165"/>
      <c r="HQO34" s="162"/>
      <c r="HQP34" s="165"/>
      <c r="HQQ34" s="162"/>
      <c r="HQR34" s="165"/>
      <c r="HQS34" s="162"/>
      <c r="HQT34" s="165"/>
      <c r="HQU34" s="162"/>
      <c r="HQV34" s="165"/>
      <c r="HQW34" s="162"/>
      <c r="HQX34" s="165"/>
      <c r="HQY34" s="162"/>
      <c r="HQZ34" s="165"/>
      <c r="HRA34" s="162"/>
      <c r="HRB34" s="165"/>
      <c r="HRC34" s="162"/>
      <c r="HRD34" s="165"/>
      <c r="HRE34" s="162"/>
      <c r="HRF34" s="165"/>
      <c r="HRG34" s="162"/>
      <c r="HRH34" s="165"/>
      <c r="HRI34" s="162"/>
      <c r="HRJ34" s="165"/>
      <c r="HRK34" s="162"/>
      <c r="HRL34" s="165"/>
      <c r="HRM34" s="162"/>
      <c r="HRN34" s="165"/>
      <c r="HRO34" s="162"/>
      <c r="HRP34" s="165"/>
      <c r="HRQ34" s="162"/>
      <c r="HRR34" s="165"/>
      <c r="HRS34" s="162"/>
      <c r="HRT34" s="165"/>
      <c r="HRU34" s="162"/>
      <c r="HRV34" s="165"/>
      <c r="HRW34" s="162"/>
      <c r="HRX34" s="165"/>
      <c r="HRY34" s="162"/>
      <c r="HRZ34" s="165"/>
      <c r="HSA34" s="162"/>
      <c r="HSB34" s="165"/>
      <c r="HSC34" s="162"/>
      <c r="HSD34" s="165"/>
      <c r="HSE34" s="162"/>
      <c r="HSF34" s="165"/>
      <c r="HSG34" s="162"/>
      <c r="HSH34" s="165"/>
      <c r="HSI34" s="162"/>
      <c r="HSJ34" s="165"/>
      <c r="HSK34" s="162"/>
      <c r="HSL34" s="165"/>
      <c r="HSM34" s="162"/>
      <c r="HSN34" s="165"/>
      <c r="HSO34" s="162"/>
      <c r="HSP34" s="165"/>
      <c r="HSQ34" s="162"/>
      <c r="HSR34" s="165"/>
      <c r="HSS34" s="162"/>
      <c r="HST34" s="165"/>
      <c r="HSU34" s="162"/>
      <c r="HSV34" s="165"/>
      <c r="HSW34" s="162"/>
      <c r="HSX34" s="165"/>
      <c r="HSY34" s="162"/>
      <c r="HSZ34" s="165"/>
      <c r="HTA34" s="162"/>
      <c r="HTB34" s="165"/>
      <c r="HTC34" s="162"/>
      <c r="HTD34" s="165"/>
      <c r="HTE34" s="162"/>
      <c r="HTF34" s="165"/>
      <c r="HTG34" s="162"/>
      <c r="HTH34" s="165"/>
      <c r="HTI34" s="162"/>
      <c r="HTJ34" s="165"/>
      <c r="HTK34" s="162"/>
      <c r="HTL34" s="165"/>
      <c r="HTM34" s="162"/>
      <c r="HTN34" s="165"/>
      <c r="HTO34" s="162"/>
      <c r="HTP34" s="165"/>
      <c r="HTQ34" s="162"/>
      <c r="HTR34" s="165"/>
      <c r="HTS34" s="162"/>
      <c r="HTT34" s="165"/>
      <c r="HTU34" s="162"/>
      <c r="HTV34" s="165"/>
      <c r="HTW34" s="162"/>
      <c r="HTX34" s="165"/>
      <c r="HTY34" s="162"/>
      <c r="HTZ34" s="165"/>
      <c r="HUA34" s="162"/>
      <c r="HUB34" s="165"/>
      <c r="HUC34" s="162"/>
      <c r="HUD34" s="165"/>
      <c r="HUE34" s="162"/>
      <c r="HUF34" s="165"/>
      <c r="HUG34" s="162"/>
      <c r="HUH34" s="165"/>
      <c r="HUI34" s="162"/>
      <c r="HUJ34" s="165"/>
      <c r="HUK34" s="162"/>
      <c r="HUL34" s="165"/>
      <c r="HUM34" s="162"/>
      <c r="HUN34" s="165"/>
      <c r="HUO34" s="162"/>
      <c r="HUP34" s="165"/>
      <c r="HUQ34" s="162"/>
      <c r="HUR34" s="165"/>
      <c r="HUS34" s="162"/>
      <c r="HUT34" s="165"/>
      <c r="HUU34" s="162"/>
      <c r="HUV34" s="165"/>
      <c r="HUW34" s="162"/>
      <c r="HUX34" s="165"/>
      <c r="HUY34" s="162"/>
      <c r="HUZ34" s="165"/>
      <c r="HVA34" s="162"/>
      <c r="HVB34" s="165"/>
      <c r="HVC34" s="162"/>
      <c r="HVD34" s="165"/>
      <c r="HVE34" s="162"/>
      <c r="HVF34" s="165"/>
      <c r="HVG34" s="162"/>
      <c r="HVH34" s="165"/>
      <c r="HVI34" s="162"/>
      <c r="HVJ34" s="165"/>
      <c r="HVK34" s="162"/>
      <c r="HVL34" s="165"/>
      <c r="HVM34" s="162"/>
      <c r="HVN34" s="165"/>
      <c r="HVO34" s="162"/>
      <c r="HVP34" s="165"/>
      <c r="HVQ34" s="162"/>
      <c r="HVR34" s="165"/>
      <c r="HVS34" s="162"/>
      <c r="HVT34" s="165"/>
      <c r="HVU34" s="162"/>
      <c r="HVV34" s="165"/>
      <c r="HVW34" s="162"/>
      <c r="HVX34" s="165"/>
      <c r="HVY34" s="162"/>
      <c r="HVZ34" s="165"/>
      <c r="HWA34" s="162"/>
      <c r="HWB34" s="165"/>
      <c r="HWC34" s="162"/>
      <c r="HWD34" s="165"/>
      <c r="HWE34" s="162"/>
      <c r="HWF34" s="165"/>
      <c r="HWG34" s="162"/>
      <c r="HWH34" s="165"/>
      <c r="HWI34" s="162"/>
      <c r="HWJ34" s="165"/>
      <c r="HWK34" s="162"/>
      <c r="HWL34" s="165"/>
      <c r="HWM34" s="162"/>
      <c r="HWN34" s="165"/>
      <c r="HWO34" s="162"/>
      <c r="HWP34" s="165"/>
      <c r="HWQ34" s="162"/>
      <c r="HWR34" s="165"/>
      <c r="HWS34" s="162"/>
      <c r="HWT34" s="165"/>
      <c r="HWU34" s="162"/>
      <c r="HWV34" s="165"/>
      <c r="HWW34" s="162"/>
      <c r="HWX34" s="165"/>
      <c r="HWY34" s="162"/>
      <c r="HWZ34" s="165"/>
      <c r="HXA34" s="162"/>
      <c r="HXB34" s="165"/>
      <c r="HXC34" s="162"/>
      <c r="HXD34" s="165"/>
      <c r="HXE34" s="162"/>
      <c r="HXF34" s="165"/>
      <c r="HXG34" s="162"/>
      <c r="HXH34" s="165"/>
      <c r="HXI34" s="162"/>
      <c r="HXJ34" s="165"/>
      <c r="HXK34" s="162"/>
      <c r="HXL34" s="165"/>
      <c r="HXM34" s="162"/>
      <c r="HXN34" s="165"/>
      <c r="HXO34" s="162"/>
      <c r="HXP34" s="165"/>
      <c r="HXQ34" s="162"/>
      <c r="HXR34" s="165"/>
      <c r="HXS34" s="162"/>
      <c r="HXT34" s="165"/>
      <c r="HXU34" s="162"/>
      <c r="HXV34" s="165"/>
      <c r="HXW34" s="162"/>
      <c r="HXX34" s="165"/>
      <c r="HXY34" s="162"/>
      <c r="HXZ34" s="165"/>
      <c r="HYA34" s="162"/>
      <c r="HYB34" s="165"/>
      <c r="HYC34" s="162"/>
      <c r="HYD34" s="165"/>
      <c r="HYE34" s="162"/>
      <c r="HYF34" s="165"/>
      <c r="HYG34" s="162"/>
      <c r="HYH34" s="165"/>
      <c r="HYI34" s="162"/>
      <c r="HYJ34" s="165"/>
      <c r="HYK34" s="162"/>
      <c r="HYL34" s="165"/>
      <c r="HYM34" s="162"/>
      <c r="HYN34" s="165"/>
      <c r="HYO34" s="162"/>
      <c r="HYP34" s="165"/>
      <c r="HYQ34" s="162"/>
      <c r="HYR34" s="165"/>
      <c r="HYS34" s="162"/>
      <c r="HYT34" s="165"/>
      <c r="HYU34" s="162"/>
      <c r="HYV34" s="165"/>
      <c r="HYW34" s="162"/>
      <c r="HYX34" s="165"/>
      <c r="HYY34" s="162"/>
      <c r="HYZ34" s="165"/>
      <c r="HZA34" s="162"/>
      <c r="HZB34" s="165"/>
      <c r="HZC34" s="162"/>
      <c r="HZD34" s="165"/>
      <c r="HZE34" s="162"/>
      <c r="HZF34" s="165"/>
      <c r="HZG34" s="162"/>
      <c r="HZH34" s="165"/>
      <c r="HZI34" s="162"/>
      <c r="HZJ34" s="165"/>
      <c r="HZK34" s="162"/>
      <c r="HZL34" s="165"/>
      <c r="HZM34" s="162"/>
      <c r="HZN34" s="165"/>
      <c r="HZO34" s="162"/>
      <c r="HZP34" s="165"/>
      <c r="HZQ34" s="162"/>
      <c r="HZR34" s="165"/>
      <c r="HZS34" s="162"/>
      <c r="HZT34" s="165"/>
      <c r="HZU34" s="162"/>
      <c r="HZV34" s="165"/>
      <c r="HZW34" s="162"/>
      <c r="HZX34" s="165"/>
      <c r="HZY34" s="162"/>
      <c r="HZZ34" s="165"/>
      <c r="IAA34" s="162"/>
      <c r="IAB34" s="165"/>
      <c r="IAC34" s="162"/>
      <c r="IAD34" s="165"/>
      <c r="IAE34" s="162"/>
      <c r="IAF34" s="165"/>
      <c r="IAG34" s="162"/>
      <c r="IAH34" s="165"/>
      <c r="IAI34" s="162"/>
      <c r="IAJ34" s="165"/>
      <c r="IAK34" s="162"/>
      <c r="IAL34" s="165"/>
      <c r="IAM34" s="162"/>
      <c r="IAN34" s="165"/>
      <c r="IAO34" s="162"/>
      <c r="IAP34" s="165"/>
      <c r="IAQ34" s="162"/>
      <c r="IAR34" s="165"/>
      <c r="IAS34" s="162"/>
      <c r="IAT34" s="165"/>
      <c r="IAU34" s="162"/>
      <c r="IAV34" s="165"/>
      <c r="IAW34" s="162"/>
      <c r="IAX34" s="165"/>
      <c r="IAY34" s="162"/>
      <c r="IAZ34" s="165"/>
      <c r="IBA34" s="162"/>
      <c r="IBB34" s="165"/>
      <c r="IBC34" s="162"/>
      <c r="IBD34" s="165"/>
      <c r="IBE34" s="162"/>
      <c r="IBF34" s="165"/>
      <c r="IBG34" s="162"/>
      <c r="IBH34" s="165"/>
      <c r="IBI34" s="162"/>
      <c r="IBJ34" s="165"/>
      <c r="IBK34" s="162"/>
      <c r="IBL34" s="165"/>
      <c r="IBM34" s="162"/>
      <c r="IBN34" s="165"/>
      <c r="IBO34" s="162"/>
      <c r="IBP34" s="165"/>
      <c r="IBQ34" s="162"/>
      <c r="IBR34" s="165"/>
      <c r="IBS34" s="162"/>
      <c r="IBT34" s="165"/>
      <c r="IBU34" s="162"/>
      <c r="IBV34" s="165"/>
      <c r="IBW34" s="162"/>
      <c r="IBX34" s="165"/>
      <c r="IBY34" s="162"/>
      <c r="IBZ34" s="165"/>
      <c r="ICA34" s="162"/>
      <c r="ICB34" s="165"/>
      <c r="ICC34" s="162"/>
      <c r="ICD34" s="165"/>
      <c r="ICE34" s="162"/>
      <c r="ICF34" s="165"/>
      <c r="ICG34" s="162"/>
      <c r="ICH34" s="165"/>
      <c r="ICI34" s="162"/>
      <c r="ICJ34" s="165"/>
      <c r="ICK34" s="162"/>
      <c r="ICL34" s="165"/>
      <c r="ICM34" s="162"/>
      <c r="ICN34" s="165"/>
      <c r="ICO34" s="162"/>
      <c r="ICP34" s="165"/>
      <c r="ICQ34" s="162"/>
      <c r="ICR34" s="165"/>
      <c r="ICS34" s="162"/>
      <c r="ICT34" s="165"/>
      <c r="ICU34" s="162"/>
      <c r="ICV34" s="165"/>
      <c r="ICW34" s="162"/>
      <c r="ICX34" s="165"/>
      <c r="ICY34" s="162"/>
      <c r="ICZ34" s="165"/>
      <c r="IDA34" s="162"/>
      <c r="IDB34" s="165"/>
      <c r="IDC34" s="162"/>
      <c r="IDD34" s="165"/>
      <c r="IDE34" s="162"/>
      <c r="IDF34" s="165"/>
      <c r="IDG34" s="162"/>
      <c r="IDH34" s="165"/>
      <c r="IDI34" s="162"/>
      <c r="IDJ34" s="165"/>
      <c r="IDK34" s="162"/>
      <c r="IDL34" s="165"/>
      <c r="IDM34" s="162"/>
      <c r="IDN34" s="165"/>
      <c r="IDO34" s="162"/>
      <c r="IDP34" s="165"/>
      <c r="IDQ34" s="162"/>
      <c r="IDR34" s="165"/>
      <c r="IDS34" s="162"/>
      <c r="IDT34" s="165"/>
      <c r="IDU34" s="162"/>
      <c r="IDV34" s="165"/>
      <c r="IDW34" s="162"/>
      <c r="IDX34" s="165"/>
      <c r="IDY34" s="162"/>
      <c r="IDZ34" s="165"/>
      <c r="IEA34" s="162"/>
      <c r="IEB34" s="165"/>
      <c r="IEC34" s="162"/>
      <c r="IED34" s="165"/>
      <c r="IEE34" s="162"/>
      <c r="IEF34" s="165"/>
      <c r="IEG34" s="162"/>
      <c r="IEH34" s="165"/>
      <c r="IEI34" s="162"/>
      <c r="IEJ34" s="165"/>
      <c r="IEK34" s="162"/>
      <c r="IEL34" s="165"/>
      <c r="IEM34" s="162"/>
      <c r="IEN34" s="165"/>
      <c r="IEO34" s="162"/>
      <c r="IEP34" s="165"/>
      <c r="IEQ34" s="162"/>
      <c r="IER34" s="165"/>
      <c r="IES34" s="162"/>
      <c r="IET34" s="165"/>
      <c r="IEU34" s="162"/>
      <c r="IEV34" s="165"/>
      <c r="IEW34" s="162"/>
      <c r="IEX34" s="165"/>
      <c r="IEY34" s="162"/>
      <c r="IEZ34" s="165"/>
      <c r="IFA34" s="162"/>
      <c r="IFB34" s="165"/>
      <c r="IFC34" s="162"/>
      <c r="IFD34" s="165"/>
      <c r="IFE34" s="162"/>
      <c r="IFF34" s="165"/>
      <c r="IFG34" s="162"/>
      <c r="IFH34" s="165"/>
      <c r="IFI34" s="162"/>
      <c r="IFJ34" s="165"/>
      <c r="IFK34" s="162"/>
      <c r="IFL34" s="165"/>
      <c r="IFM34" s="162"/>
      <c r="IFN34" s="165"/>
      <c r="IFO34" s="162"/>
      <c r="IFP34" s="165"/>
      <c r="IFQ34" s="162"/>
      <c r="IFR34" s="165"/>
      <c r="IFS34" s="162"/>
      <c r="IFT34" s="165"/>
      <c r="IFU34" s="162"/>
      <c r="IFV34" s="165"/>
      <c r="IFW34" s="162"/>
      <c r="IFX34" s="165"/>
      <c r="IFY34" s="162"/>
      <c r="IFZ34" s="165"/>
      <c r="IGA34" s="162"/>
      <c r="IGB34" s="165"/>
      <c r="IGC34" s="162"/>
      <c r="IGD34" s="165"/>
      <c r="IGE34" s="162"/>
      <c r="IGF34" s="165"/>
      <c r="IGG34" s="162"/>
      <c r="IGH34" s="165"/>
      <c r="IGI34" s="162"/>
      <c r="IGJ34" s="165"/>
      <c r="IGK34" s="162"/>
      <c r="IGL34" s="165"/>
      <c r="IGM34" s="162"/>
      <c r="IGN34" s="165"/>
      <c r="IGO34" s="162"/>
      <c r="IGP34" s="165"/>
      <c r="IGQ34" s="162"/>
      <c r="IGR34" s="165"/>
      <c r="IGS34" s="162"/>
      <c r="IGT34" s="165"/>
      <c r="IGU34" s="162"/>
      <c r="IGV34" s="165"/>
      <c r="IGW34" s="162"/>
      <c r="IGX34" s="165"/>
      <c r="IGY34" s="162"/>
      <c r="IGZ34" s="165"/>
      <c r="IHA34" s="162"/>
      <c r="IHB34" s="165"/>
      <c r="IHC34" s="162"/>
      <c r="IHD34" s="165"/>
      <c r="IHE34" s="162"/>
      <c r="IHF34" s="165"/>
      <c r="IHG34" s="162"/>
      <c r="IHH34" s="165"/>
      <c r="IHI34" s="162"/>
      <c r="IHJ34" s="165"/>
      <c r="IHK34" s="162"/>
      <c r="IHL34" s="165"/>
      <c r="IHM34" s="162"/>
      <c r="IHN34" s="165"/>
      <c r="IHO34" s="162"/>
      <c r="IHP34" s="165"/>
      <c r="IHQ34" s="162"/>
      <c r="IHR34" s="165"/>
      <c r="IHS34" s="162"/>
      <c r="IHT34" s="165"/>
      <c r="IHU34" s="162"/>
      <c r="IHV34" s="165"/>
      <c r="IHW34" s="162"/>
      <c r="IHX34" s="165"/>
      <c r="IHY34" s="162"/>
      <c r="IHZ34" s="165"/>
      <c r="IIA34" s="162"/>
      <c r="IIB34" s="165"/>
      <c r="IIC34" s="162"/>
      <c r="IID34" s="165"/>
      <c r="IIE34" s="162"/>
      <c r="IIF34" s="165"/>
      <c r="IIG34" s="162"/>
      <c r="IIH34" s="165"/>
      <c r="III34" s="162"/>
      <c r="IIJ34" s="165"/>
      <c r="IIK34" s="162"/>
      <c r="IIL34" s="165"/>
      <c r="IIM34" s="162"/>
      <c r="IIN34" s="165"/>
      <c r="IIO34" s="162"/>
      <c r="IIP34" s="165"/>
      <c r="IIQ34" s="162"/>
      <c r="IIR34" s="165"/>
      <c r="IIS34" s="162"/>
      <c r="IIT34" s="165"/>
      <c r="IIU34" s="162"/>
      <c r="IIV34" s="165"/>
      <c r="IIW34" s="162"/>
      <c r="IIX34" s="165"/>
      <c r="IIY34" s="162"/>
      <c r="IIZ34" s="165"/>
      <c r="IJA34" s="162"/>
      <c r="IJB34" s="165"/>
      <c r="IJC34" s="162"/>
      <c r="IJD34" s="165"/>
      <c r="IJE34" s="162"/>
      <c r="IJF34" s="165"/>
      <c r="IJG34" s="162"/>
      <c r="IJH34" s="165"/>
      <c r="IJI34" s="162"/>
      <c r="IJJ34" s="165"/>
      <c r="IJK34" s="162"/>
      <c r="IJL34" s="165"/>
      <c r="IJM34" s="162"/>
      <c r="IJN34" s="165"/>
      <c r="IJO34" s="162"/>
      <c r="IJP34" s="165"/>
      <c r="IJQ34" s="162"/>
      <c r="IJR34" s="165"/>
      <c r="IJS34" s="162"/>
      <c r="IJT34" s="165"/>
      <c r="IJU34" s="162"/>
      <c r="IJV34" s="165"/>
      <c r="IJW34" s="162"/>
      <c r="IJX34" s="165"/>
      <c r="IJY34" s="162"/>
      <c r="IJZ34" s="165"/>
      <c r="IKA34" s="162"/>
      <c r="IKB34" s="165"/>
      <c r="IKC34" s="162"/>
      <c r="IKD34" s="165"/>
      <c r="IKE34" s="162"/>
      <c r="IKF34" s="165"/>
      <c r="IKG34" s="162"/>
      <c r="IKH34" s="165"/>
      <c r="IKI34" s="162"/>
      <c r="IKJ34" s="165"/>
      <c r="IKK34" s="162"/>
      <c r="IKL34" s="165"/>
      <c r="IKM34" s="162"/>
      <c r="IKN34" s="165"/>
      <c r="IKO34" s="162"/>
      <c r="IKP34" s="165"/>
      <c r="IKQ34" s="162"/>
      <c r="IKR34" s="165"/>
      <c r="IKS34" s="162"/>
      <c r="IKT34" s="165"/>
      <c r="IKU34" s="162"/>
      <c r="IKV34" s="165"/>
      <c r="IKW34" s="162"/>
      <c r="IKX34" s="165"/>
      <c r="IKY34" s="162"/>
      <c r="IKZ34" s="165"/>
      <c r="ILA34" s="162"/>
      <c r="ILB34" s="165"/>
      <c r="ILC34" s="162"/>
      <c r="ILD34" s="165"/>
      <c r="ILE34" s="162"/>
      <c r="ILF34" s="165"/>
      <c r="ILG34" s="162"/>
      <c r="ILH34" s="165"/>
      <c r="ILI34" s="162"/>
      <c r="ILJ34" s="165"/>
      <c r="ILK34" s="162"/>
      <c r="ILL34" s="165"/>
      <c r="ILM34" s="162"/>
      <c r="ILN34" s="165"/>
      <c r="ILO34" s="162"/>
      <c r="ILP34" s="165"/>
      <c r="ILQ34" s="162"/>
      <c r="ILR34" s="165"/>
      <c r="ILS34" s="162"/>
      <c r="ILT34" s="165"/>
      <c r="ILU34" s="162"/>
      <c r="ILV34" s="165"/>
      <c r="ILW34" s="162"/>
      <c r="ILX34" s="165"/>
      <c r="ILY34" s="162"/>
      <c r="ILZ34" s="165"/>
      <c r="IMA34" s="162"/>
      <c r="IMB34" s="165"/>
      <c r="IMC34" s="162"/>
      <c r="IMD34" s="165"/>
      <c r="IME34" s="162"/>
      <c r="IMF34" s="165"/>
      <c r="IMG34" s="162"/>
      <c r="IMH34" s="165"/>
      <c r="IMI34" s="162"/>
      <c r="IMJ34" s="165"/>
      <c r="IMK34" s="162"/>
      <c r="IML34" s="165"/>
      <c r="IMM34" s="162"/>
      <c r="IMN34" s="165"/>
      <c r="IMO34" s="162"/>
      <c r="IMP34" s="165"/>
      <c r="IMQ34" s="162"/>
      <c r="IMR34" s="165"/>
      <c r="IMS34" s="162"/>
      <c r="IMT34" s="165"/>
      <c r="IMU34" s="162"/>
      <c r="IMV34" s="165"/>
      <c r="IMW34" s="162"/>
      <c r="IMX34" s="165"/>
      <c r="IMY34" s="162"/>
      <c r="IMZ34" s="165"/>
      <c r="INA34" s="162"/>
      <c r="INB34" s="165"/>
      <c r="INC34" s="162"/>
      <c r="IND34" s="165"/>
      <c r="INE34" s="162"/>
      <c r="INF34" s="165"/>
      <c r="ING34" s="162"/>
      <c r="INH34" s="165"/>
      <c r="INI34" s="162"/>
      <c r="INJ34" s="165"/>
      <c r="INK34" s="162"/>
      <c r="INL34" s="165"/>
      <c r="INM34" s="162"/>
      <c r="INN34" s="165"/>
      <c r="INO34" s="162"/>
      <c r="INP34" s="165"/>
      <c r="INQ34" s="162"/>
      <c r="INR34" s="165"/>
      <c r="INS34" s="162"/>
      <c r="INT34" s="165"/>
      <c r="INU34" s="162"/>
      <c r="INV34" s="165"/>
      <c r="INW34" s="162"/>
      <c r="INX34" s="165"/>
      <c r="INY34" s="162"/>
      <c r="INZ34" s="165"/>
      <c r="IOA34" s="162"/>
      <c r="IOB34" s="165"/>
      <c r="IOC34" s="162"/>
      <c r="IOD34" s="165"/>
      <c r="IOE34" s="162"/>
      <c r="IOF34" s="165"/>
      <c r="IOG34" s="162"/>
      <c r="IOH34" s="165"/>
      <c r="IOI34" s="162"/>
      <c r="IOJ34" s="165"/>
      <c r="IOK34" s="162"/>
      <c r="IOL34" s="165"/>
      <c r="IOM34" s="162"/>
      <c r="ION34" s="165"/>
      <c r="IOO34" s="162"/>
      <c r="IOP34" s="165"/>
      <c r="IOQ34" s="162"/>
      <c r="IOR34" s="165"/>
      <c r="IOS34" s="162"/>
      <c r="IOT34" s="165"/>
      <c r="IOU34" s="162"/>
      <c r="IOV34" s="165"/>
      <c r="IOW34" s="162"/>
      <c r="IOX34" s="165"/>
      <c r="IOY34" s="162"/>
      <c r="IOZ34" s="165"/>
      <c r="IPA34" s="162"/>
      <c r="IPB34" s="165"/>
      <c r="IPC34" s="162"/>
      <c r="IPD34" s="165"/>
      <c r="IPE34" s="162"/>
      <c r="IPF34" s="165"/>
      <c r="IPG34" s="162"/>
      <c r="IPH34" s="165"/>
      <c r="IPI34" s="162"/>
      <c r="IPJ34" s="165"/>
      <c r="IPK34" s="162"/>
      <c r="IPL34" s="165"/>
      <c r="IPM34" s="162"/>
      <c r="IPN34" s="165"/>
      <c r="IPO34" s="162"/>
      <c r="IPP34" s="165"/>
      <c r="IPQ34" s="162"/>
      <c r="IPR34" s="165"/>
      <c r="IPS34" s="162"/>
      <c r="IPT34" s="165"/>
      <c r="IPU34" s="162"/>
      <c r="IPV34" s="165"/>
      <c r="IPW34" s="162"/>
      <c r="IPX34" s="165"/>
      <c r="IPY34" s="162"/>
      <c r="IPZ34" s="165"/>
      <c r="IQA34" s="162"/>
      <c r="IQB34" s="165"/>
      <c r="IQC34" s="162"/>
      <c r="IQD34" s="165"/>
      <c r="IQE34" s="162"/>
      <c r="IQF34" s="165"/>
      <c r="IQG34" s="162"/>
      <c r="IQH34" s="165"/>
      <c r="IQI34" s="162"/>
      <c r="IQJ34" s="165"/>
      <c r="IQK34" s="162"/>
      <c r="IQL34" s="165"/>
      <c r="IQM34" s="162"/>
      <c r="IQN34" s="165"/>
      <c r="IQO34" s="162"/>
      <c r="IQP34" s="165"/>
      <c r="IQQ34" s="162"/>
      <c r="IQR34" s="165"/>
      <c r="IQS34" s="162"/>
      <c r="IQT34" s="165"/>
      <c r="IQU34" s="162"/>
      <c r="IQV34" s="165"/>
      <c r="IQW34" s="162"/>
      <c r="IQX34" s="165"/>
      <c r="IQY34" s="162"/>
      <c r="IQZ34" s="165"/>
      <c r="IRA34" s="162"/>
      <c r="IRB34" s="165"/>
      <c r="IRC34" s="162"/>
      <c r="IRD34" s="165"/>
      <c r="IRE34" s="162"/>
      <c r="IRF34" s="165"/>
      <c r="IRG34" s="162"/>
      <c r="IRH34" s="165"/>
      <c r="IRI34" s="162"/>
      <c r="IRJ34" s="165"/>
      <c r="IRK34" s="162"/>
      <c r="IRL34" s="165"/>
      <c r="IRM34" s="162"/>
      <c r="IRN34" s="165"/>
      <c r="IRO34" s="162"/>
      <c r="IRP34" s="165"/>
      <c r="IRQ34" s="162"/>
      <c r="IRR34" s="165"/>
      <c r="IRS34" s="162"/>
      <c r="IRT34" s="165"/>
      <c r="IRU34" s="162"/>
      <c r="IRV34" s="165"/>
      <c r="IRW34" s="162"/>
      <c r="IRX34" s="165"/>
      <c r="IRY34" s="162"/>
      <c r="IRZ34" s="165"/>
      <c r="ISA34" s="162"/>
      <c r="ISB34" s="165"/>
      <c r="ISC34" s="162"/>
      <c r="ISD34" s="165"/>
      <c r="ISE34" s="162"/>
      <c r="ISF34" s="165"/>
      <c r="ISG34" s="162"/>
      <c r="ISH34" s="165"/>
      <c r="ISI34" s="162"/>
      <c r="ISJ34" s="165"/>
      <c r="ISK34" s="162"/>
      <c r="ISL34" s="165"/>
      <c r="ISM34" s="162"/>
      <c r="ISN34" s="165"/>
      <c r="ISO34" s="162"/>
      <c r="ISP34" s="165"/>
      <c r="ISQ34" s="162"/>
      <c r="ISR34" s="165"/>
      <c r="ISS34" s="162"/>
      <c r="IST34" s="165"/>
      <c r="ISU34" s="162"/>
      <c r="ISV34" s="165"/>
      <c r="ISW34" s="162"/>
      <c r="ISX34" s="165"/>
      <c r="ISY34" s="162"/>
      <c r="ISZ34" s="165"/>
      <c r="ITA34" s="162"/>
      <c r="ITB34" s="165"/>
      <c r="ITC34" s="162"/>
      <c r="ITD34" s="165"/>
      <c r="ITE34" s="162"/>
      <c r="ITF34" s="165"/>
      <c r="ITG34" s="162"/>
      <c r="ITH34" s="165"/>
      <c r="ITI34" s="162"/>
      <c r="ITJ34" s="165"/>
      <c r="ITK34" s="162"/>
      <c r="ITL34" s="165"/>
      <c r="ITM34" s="162"/>
      <c r="ITN34" s="165"/>
      <c r="ITO34" s="162"/>
      <c r="ITP34" s="165"/>
      <c r="ITQ34" s="162"/>
      <c r="ITR34" s="165"/>
      <c r="ITS34" s="162"/>
      <c r="ITT34" s="165"/>
      <c r="ITU34" s="162"/>
      <c r="ITV34" s="165"/>
      <c r="ITW34" s="162"/>
      <c r="ITX34" s="165"/>
      <c r="ITY34" s="162"/>
      <c r="ITZ34" s="165"/>
      <c r="IUA34" s="162"/>
      <c r="IUB34" s="165"/>
      <c r="IUC34" s="162"/>
      <c r="IUD34" s="165"/>
      <c r="IUE34" s="162"/>
      <c r="IUF34" s="165"/>
      <c r="IUG34" s="162"/>
      <c r="IUH34" s="165"/>
      <c r="IUI34" s="162"/>
      <c r="IUJ34" s="165"/>
      <c r="IUK34" s="162"/>
      <c r="IUL34" s="165"/>
      <c r="IUM34" s="162"/>
      <c r="IUN34" s="165"/>
      <c r="IUO34" s="162"/>
      <c r="IUP34" s="165"/>
      <c r="IUQ34" s="162"/>
      <c r="IUR34" s="165"/>
      <c r="IUS34" s="162"/>
      <c r="IUT34" s="165"/>
      <c r="IUU34" s="162"/>
      <c r="IUV34" s="165"/>
      <c r="IUW34" s="162"/>
      <c r="IUX34" s="165"/>
      <c r="IUY34" s="162"/>
      <c r="IUZ34" s="165"/>
      <c r="IVA34" s="162"/>
      <c r="IVB34" s="165"/>
      <c r="IVC34" s="162"/>
      <c r="IVD34" s="165"/>
      <c r="IVE34" s="162"/>
      <c r="IVF34" s="165"/>
      <c r="IVG34" s="162"/>
      <c r="IVH34" s="165"/>
      <c r="IVI34" s="162"/>
      <c r="IVJ34" s="165"/>
      <c r="IVK34" s="162"/>
      <c r="IVL34" s="165"/>
      <c r="IVM34" s="162"/>
      <c r="IVN34" s="165"/>
      <c r="IVO34" s="162"/>
      <c r="IVP34" s="165"/>
      <c r="IVQ34" s="162"/>
      <c r="IVR34" s="165"/>
      <c r="IVS34" s="162"/>
      <c r="IVT34" s="165"/>
      <c r="IVU34" s="162"/>
      <c r="IVV34" s="165"/>
      <c r="IVW34" s="162"/>
      <c r="IVX34" s="165"/>
      <c r="IVY34" s="162"/>
      <c r="IVZ34" s="165"/>
      <c r="IWA34" s="162"/>
      <c r="IWB34" s="165"/>
      <c r="IWC34" s="162"/>
      <c r="IWD34" s="165"/>
      <c r="IWE34" s="162"/>
      <c r="IWF34" s="165"/>
      <c r="IWG34" s="162"/>
      <c r="IWH34" s="165"/>
      <c r="IWI34" s="162"/>
      <c r="IWJ34" s="165"/>
      <c r="IWK34" s="162"/>
      <c r="IWL34" s="165"/>
      <c r="IWM34" s="162"/>
      <c r="IWN34" s="165"/>
      <c r="IWO34" s="162"/>
      <c r="IWP34" s="165"/>
      <c r="IWQ34" s="162"/>
      <c r="IWR34" s="165"/>
      <c r="IWS34" s="162"/>
      <c r="IWT34" s="165"/>
      <c r="IWU34" s="162"/>
      <c r="IWV34" s="165"/>
      <c r="IWW34" s="162"/>
      <c r="IWX34" s="165"/>
      <c r="IWY34" s="162"/>
      <c r="IWZ34" s="165"/>
      <c r="IXA34" s="162"/>
      <c r="IXB34" s="165"/>
      <c r="IXC34" s="162"/>
      <c r="IXD34" s="165"/>
      <c r="IXE34" s="162"/>
      <c r="IXF34" s="165"/>
      <c r="IXG34" s="162"/>
      <c r="IXH34" s="165"/>
      <c r="IXI34" s="162"/>
      <c r="IXJ34" s="165"/>
      <c r="IXK34" s="162"/>
      <c r="IXL34" s="165"/>
      <c r="IXM34" s="162"/>
      <c r="IXN34" s="165"/>
      <c r="IXO34" s="162"/>
      <c r="IXP34" s="165"/>
      <c r="IXQ34" s="162"/>
      <c r="IXR34" s="165"/>
      <c r="IXS34" s="162"/>
      <c r="IXT34" s="165"/>
      <c r="IXU34" s="162"/>
      <c r="IXV34" s="165"/>
      <c r="IXW34" s="162"/>
      <c r="IXX34" s="165"/>
      <c r="IXY34" s="162"/>
      <c r="IXZ34" s="165"/>
      <c r="IYA34" s="162"/>
      <c r="IYB34" s="165"/>
      <c r="IYC34" s="162"/>
      <c r="IYD34" s="165"/>
      <c r="IYE34" s="162"/>
      <c r="IYF34" s="165"/>
      <c r="IYG34" s="162"/>
      <c r="IYH34" s="165"/>
      <c r="IYI34" s="162"/>
      <c r="IYJ34" s="165"/>
      <c r="IYK34" s="162"/>
      <c r="IYL34" s="165"/>
      <c r="IYM34" s="162"/>
      <c r="IYN34" s="165"/>
      <c r="IYO34" s="162"/>
      <c r="IYP34" s="165"/>
      <c r="IYQ34" s="162"/>
      <c r="IYR34" s="165"/>
      <c r="IYS34" s="162"/>
      <c r="IYT34" s="165"/>
      <c r="IYU34" s="162"/>
      <c r="IYV34" s="165"/>
      <c r="IYW34" s="162"/>
      <c r="IYX34" s="165"/>
      <c r="IYY34" s="162"/>
      <c r="IYZ34" s="165"/>
      <c r="IZA34" s="162"/>
      <c r="IZB34" s="165"/>
      <c r="IZC34" s="162"/>
      <c r="IZD34" s="165"/>
      <c r="IZE34" s="162"/>
      <c r="IZF34" s="165"/>
      <c r="IZG34" s="162"/>
      <c r="IZH34" s="165"/>
      <c r="IZI34" s="162"/>
      <c r="IZJ34" s="165"/>
      <c r="IZK34" s="162"/>
      <c r="IZL34" s="165"/>
      <c r="IZM34" s="162"/>
      <c r="IZN34" s="165"/>
      <c r="IZO34" s="162"/>
      <c r="IZP34" s="165"/>
      <c r="IZQ34" s="162"/>
      <c r="IZR34" s="165"/>
      <c r="IZS34" s="162"/>
      <c r="IZT34" s="165"/>
      <c r="IZU34" s="162"/>
      <c r="IZV34" s="165"/>
      <c r="IZW34" s="162"/>
      <c r="IZX34" s="165"/>
      <c r="IZY34" s="162"/>
      <c r="IZZ34" s="165"/>
      <c r="JAA34" s="162"/>
      <c r="JAB34" s="165"/>
      <c r="JAC34" s="162"/>
      <c r="JAD34" s="165"/>
      <c r="JAE34" s="162"/>
      <c r="JAF34" s="165"/>
      <c r="JAG34" s="162"/>
      <c r="JAH34" s="165"/>
      <c r="JAI34" s="162"/>
      <c r="JAJ34" s="165"/>
      <c r="JAK34" s="162"/>
      <c r="JAL34" s="165"/>
      <c r="JAM34" s="162"/>
      <c r="JAN34" s="165"/>
      <c r="JAO34" s="162"/>
      <c r="JAP34" s="165"/>
      <c r="JAQ34" s="162"/>
      <c r="JAR34" s="165"/>
      <c r="JAS34" s="162"/>
      <c r="JAT34" s="165"/>
      <c r="JAU34" s="162"/>
      <c r="JAV34" s="165"/>
      <c r="JAW34" s="162"/>
      <c r="JAX34" s="165"/>
      <c r="JAY34" s="162"/>
      <c r="JAZ34" s="165"/>
      <c r="JBA34" s="162"/>
      <c r="JBB34" s="165"/>
      <c r="JBC34" s="162"/>
      <c r="JBD34" s="165"/>
      <c r="JBE34" s="162"/>
      <c r="JBF34" s="165"/>
      <c r="JBG34" s="162"/>
      <c r="JBH34" s="165"/>
      <c r="JBI34" s="162"/>
      <c r="JBJ34" s="165"/>
      <c r="JBK34" s="162"/>
      <c r="JBL34" s="165"/>
      <c r="JBM34" s="162"/>
      <c r="JBN34" s="165"/>
      <c r="JBO34" s="162"/>
      <c r="JBP34" s="165"/>
      <c r="JBQ34" s="162"/>
      <c r="JBR34" s="165"/>
      <c r="JBS34" s="162"/>
      <c r="JBT34" s="165"/>
      <c r="JBU34" s="162"/>
      <c r="JBV34" s="165"/>
      <c r="JBW34" s="162"/>
      <c r="JBX34" s="165"/>
      <c r="JBY34" s="162"/>
      <c r="JBZ34" s="165"/>
      <c r="JCA34" s="162"/>
      <c r="JCB34" s="165"/>
      <c r="JCC34" s="162"/>
      <c r="JCD34" s="165"/>
      <c r="JCE34" s="162"/>
      <c r="JCF34" s="165"/>
      <c r="JCG34" s="162"/>
      <c r="JCH34" s="165"/>
      <c r="JCI34" s="162"/>
      <c r="JCJ34" s="165"/>
      <c r="JCK34" s="162"/>
      <c r="JCL34" s="165"/>
      <c r="JCM34" s="162"/>
      <c r="JCN34" s="165"/>
      <c r="JCO34" s="162"/>
      <c r="JCP34" s="165"/>
      <c r="JCQ34" s="162"/>
      <c r="JCR34" s="165"/>
      <c r="JCS34" s="162"/>
      <c r="JCT34" s="165"/>
      <c r="JCU34" s="162"/>
      <c r="JCV34" s="165"/>
      <c r="JCW34" s="162"/>
      <c r="JCX34" s="165"/>
      <c r="JCY34" s="162"/>
      <c r="JCZ34" s="165"/>
      <c r="JDA34" s="162"/>
      <c r="JDB34" s="165"/>
      <c r="JDC34" s="162"/>
      <c r="JDD34" s="165"/>
      <c r="JDE34" s="162"/>
      <c r="JDF34" s="165"/>
      <c r="JDG34" s="162"/>
      <c r="JDH34" s="165"/>
      <c r="JDI34" s="162"/>
      <c r="JDJ34" s="165"/>
      <c r="JDK34" s="162"/>
      <c r="JDL34" s="165"/>
      <c r="JDM34" s="162"/>
      <c r="JDN34" s="165"/>
      <c r="JDO34" s="162"/>
      <c r="JDP34" s="165"/>
      <c r="JDQ34" s="162"/>
      <c r="JDR34" s="165"/>
      <c r="JDS34" s="162"/>
      <c r="JDT34" s="165"/>
      <c r="JDU34" s="162"/>
      <c r="JDV34" s="165"/>
      <c r="JDW34" s="162"/>
      <c r="JDX34" s="165"/>
      <c r="JDY34" s="162"/>
      <c r="JDZ34" s="165"/>
      <c r="JEA34" s="162"/>
      <c r="JEB34" s="165"/>
      <c r="JEC34" s="162"/>
      <c r="JED34" s="165"/>
      <c r="JEE34" s="162"/>
      <c r="JEF34" s="165"/>
      <c r="JEG34" s="162"/>
      <c r="JEH34" s="165"/>
      <c r="JEI34" s="162"/>
      <c r="JEJ34" s="165"/>
      <c r="JEK34" s="162"/>
      <c r="JEL34" s="165"/>
      <c r="JEM34" s="162"/>
      <c r="JEN34" s="165"/>
      <c r="JEO34" s="162"/>
      <c r="JEP34" s="165"/>
      <c r="JEQ34" s="162"/>
      <c r="JER34" s="165"/>
      <c r="JES34" s="162"/>
      <c r="JET34" s="165"/>
      <c r="JEU34" s="162"/>
      <c r="JEV34" s="165"/>
      <c r="JEW34" s="162"/>
      <c r="JEX34" s="165"/>
      <c r="JEY34" s="162"/>
      <c r="JEZ34" s="165"/>
      <c r="JFA34" s="162"/>
      <c r="JFB34" s="165"/>
      <c r="JFC34" s="162"/>
      <c r="JFD34" s="165"/>
      <c r="JFE34" s="162"/>
      <c r="JFF34" s="165"/>
      <c r="JFG34" s="162"/>
      <c r="JFH34" s="165"/>
      <c r="JFI34" s="162"/>
      <c r="JFJ34" s="165"/>
      <c r="JFK34" s="162"/>
      <c r="JFL34" s="165"/>
      <c r="JFM34" s="162"/>
      <c r="JFN34" s="165"/>
      <c r="JFO34" s="162"/>
      <c r="JFP34" s="165"/>
      <c r="JFQ34" s="162"/>
      <c r="JFR34" s="165"/>
      <c r="JFS34" s="162"/>
      <c r="JFT34" s="165"/>
      <c r="JFU34" s="162"/>
      <c r="JFV34" s="165"/>
      <c r="JFW34" s="162"/>
      <c r="JFX34" s="165"/>
      <c r="JFY34" s="162"/>
      <c r="JFZ34" s="165"/>
      <c r="JGA34" s="162"/>
      <c r="JGB34" s="165"/>
      <c r="JGC34" s="162"/>
      <c r="JGD34" s="165"/>
      <c r="JGE34" s="162"/>
      <c r="JGF34" s="165"/>
      <c r="JGG34" s="162"/>
      <c r="JGH34" s="165"/>
      <c r="JGI34" s="162"/>
      <c r="JGJ34" s="165"/>
      <c r="JGK34" s="162"/>
      <c r="JGL34" s="165"/>
      <c r="JGM34" s="162"/>
      <c r="JGN34" s="165"/>
      <c r="JGO34" s="162"/>
      <c r="JGP34" s="165"/>
      <c r="JGQ34" s="162"/>
      <c r="JGR34" s="165"/>
      <c r="JGS34" s="162"/>
      <c r="JGT34" s="165"/>
      <c r="JGU34" s="162"/>
      <c r="JGV34" s="165"/>
      <c r="JGW34" s="162"/>
      <c r="JGX34" s="165"/>
      <c r="JGY34" s="162"/>
      <c r="JGZ34" s="165"/>
      <c r="JHA34" s="162"/>
      <c r="JHB34" s="165"/>
      <c r="JHC34" s="162"/>
      <c r="JHD34" s="165"/>
      <c r="JHE34" s="162"/>
      <c r="JHF34" s="165"/>
      <c r="JHG34" s="162"/>
      <c r="JHH34" s="165"/>
      <c r="JHI34" s="162"/>
      <c r="JHJ34" s="165"/>
      <c r="JHK34" s="162"/>
      <c r="JHL34" s="165"/>
      <c r="JHM34" s="162"/>
      <c r="JHN34" s="165"/>
      <c r="JHO34" s="162"/>
      <c r="JHP34" s="165"/>
      <c r="JHQ34" s="162"/>
      <c r="JHR34" s="165"/>
      <c r="JHS34" s="162"/>
      <c r="JHT34" s="165"/>
      <c r="JHU34" s="162"/>
      <c r="JHV34" s="165"/>
      <c r="JHW34" s="162"/>
      <c r="JHX34" s="165"/>
      <c r="JHY34" s="162"/>
      <c r="JHZ34" s="165"/>
      <c r="JIA34" s="162"/>
      <c r="JIB34" s="165"/>
      <c r="JIC34" s="162"/>
      <c r="JID34" s="165"/>
      <c r="JIE34" s="162"/>
      <c r="JIF34" s="165"/>
      <c r="JIG34" s="162"/>
      <c r="JIH34" s="165"/>
      <c r="JII34" s="162"/>
      <c r="JIJ34" s="165"/>
      <c r="JIK34" s="162"/>
      <c r="JIL34" s="165"/>
      <c r="JIM34" s="162"/>
      <c r="JIN34" s="165"/>
      <c r="JIO34" s="162"/>
      <c r="JIP34" s="165"/>
      <c r="JIQ34" s="162"/>
      <c r="JIR34" s="165"/>
      <c r="JIS34" s="162"/>
      <c r="JIT34" s="165"/>
      <c r="JIU34" s="162"/>
      <c r="JIV34" s="165"/>
      <c r="JIW34" s="162"/>
      <c r="JIX34" s="165"/>
      <c r="JIY34" s="162"/>
      <c r="JIZ34" s="165"/>
      <c r="JJA34" s="162"/>
      <c r="JJB34" s="165"/>
      <c r="JJC34" s="162"/>
      <c r="JJD34" s="165"/>
      <c r="JJE34" s="162"/>
      <c r="JJF34" s="165"/>
      <c r="JJG34" s="162"/>
      <c r="JJH34" s="165"/>
      <c r="JJI34" s="162"/>
      <c r="JJJ34" s="165"/>
      <c r="JJK34" s="162"/>
      <c r="JJL34" s="165"/>
      <c r="JJM34" s="162"/>
      <c r="JJN34" s="165"/>
      <c r="JJO34" s="162"/>
      <c r="JJP34" s="165"/>
      <c r="JJQ34" s="162"/>
      <c r="JJR34" s="165"/>
      <c r="JJS34" s="162"/>
      <c r="JJT34" s="165"/>
      <c r="JJU34" s="162"/>
      <c r="JJV34" s="165"/>
      <c r="JJW34" s="162"/>
      <c r="JJX34" s="165"/>
      <c r="JJY34" s="162"/>
      <c r="JJZ34" s="165"/>
      <c r="JKA34" s="162"/>
      <c r="JKB34" s="165"/>
      <c r="JKC34" s="162"/>
      <c r="JKD34" s="165"/>
      <c r="JKE34" s="162"/>
      <c r="JKF34" s="165"/>
      <c r="JKG34" s="162"/>
      <c r="JKH34" s="165"/>
      <c r="JKI34" s="162"/>
      <c r="JKJ34" s="165"/>
      <c r="JKK34" s="162"/>
      <c r="JKL34" s="165"/>
      <c r="JKM34" s="162"/>
      <c r="JKN34" s="165"/>
      <c r="JKO34" s="162"/>
      <c r="JKP34" s="165"/>
      <c r="JKQ34" s="162"/>
      <c r="JKR34" s="165"/>
      <c r="JKS34" s="162"/>
      <c r="JKT34" s="165"/>
      <c r="JKU34" s="162"/>
      <c r="JKV34" s="165"/>
      <c r="JKW34" s="162"/>
      <c r="JKX34" s="165"/>
      <c r="JKY34" s="162"/>
      <c r="JKZ34" s="165"/>
      <c r="JLA34" s="162"/>
      <c r="JLB34" s="165"/>
      <c r="JLC34" s="162"/>
      <c r="JLD34" s="165"/>
      <c r="JLE34" s="162"/>
      <c r="JLF34" s="165"/>
      <c r="JLG34" s="162"/>
      <c r="JLH34" s="165"/>
      <c r="JLI34" s="162"/>
      <c r="JLJ34" s="165"/>
      <c r="JLK34" s="162"/>
      <c r="JLL34" s="165"/>
      <c r="JLM34" s="162"/>
      <c r="JLN34" s="165"/>
      <c r="JLO34" s="162"/>
      <c r="JLP34" s="165"/>
      <c r="JLQ34" s="162"/>
      <c r="JLR34" s="165"/>
      <c r="JLS34" s="162"/>
      <c r="JLT34" s="165"/>
      <c r="JLU34" s="162"/>
      <c r="JLV34" s="165"/>
      <c r="JLW34" s="162"/>
      <c r="JLX34" s="165"/>
      <c r="JLY34" s="162"/>
      <c r="JLZ34" s="165"/>
      <c r="JMA34" s="162"/>
      <c r="JMB34" s="165"/>
      <c r="JMC34" s="162"/>
      <c r="JMD34" s="165"/>
      <c r="JME34" s="162"/>
      <c r="JMF34" s="165"/>
      <c r="JMG34" s="162"/>
      <c r="JMH34" s="165"/>
      <c r="JMI34" s="162"/>
      <c r="JMJ34" s="165"/>
      <c r="JMK34" s="162"/>
      <c r="JML34" s="165"/>
      <c r="JMM34" s="162"/>
      <c r="JMN34" s="165"/>
      <c r="JMO34" s="162"/>
      <c r="JMP34" s="165"/>
      <c r="JMQ34" s="162"/>
      <c r="JMR34" s="165"/>
      <c r="JMS34" s="162"/>
      <c r="JMT34" s="165"/>
      <c r="JMU34" s="162"/>
      <c r="JMV34" s="165"/>
      <c r="JMW34" s="162"/>
      <c r="JMX34" s="165"/>
      <c r="JMY34" s="162"/>
      <c r="JMZ34" s="165"/>
      <c r="JNA34" s="162"/>
      <c r="JNB34" s="165"/>
      <c r="JNC34" s="162"/>
      <c r="JND34" s="165"/>
      <c r="JNE34" s="162"/>
      <c r="JNF34" s="165"/>
      <c r="JNG34" s="162"/>
      <c r="JNH34" s="165"/>
      <c r="JNI34" s="162"/>
      <c r="JNJ34" s="165"/>
      <c r="JNK34" s="162"/>
      <c r="JNL34" s="165"/>
      <c r="JNM34" s="162"/>
      <c r="JNN34" s="165"/>
      <c r="JNO34" s="162"/>
      <c r="JNP34" s="165"/>
      <c r="JNQ34" s="162"/>
      <c r="JNR34" s="165"/>
      <c r="JNS34" s="162"/>
      <c r="JNT34" s="165"/>
      <c r="JNU34" s="162"/>
      <c r="JNV34" s="165"/>
      <c r="JNW34" s="162"/>
      <c r="JNX34" s="165"/>
      <c r="JNY34" s="162"/>
      <c r="JNZ34" s="165"/>
      <c r="JOA34" s="162"/>
      <c r="JOB34" s="165"/>
      <c r="JOC34" s="162"/>
      <c r="JOD34" s="165"/>
      <c r="JOE34" s="162"/>
      <c r="JOF34" s="165"/>
      <c r="JOG34" s="162"/>
      <c r="JOH34" s="165"/>
      <c r="JOI34" s="162"/>
      <c r="JOJ34" s="165"/>
      <c r="JOK34" s="162"/>
      <c r="JOL34" s="165"/>
      <c r="JOM34" s="162"/>
      <c r="JON34" s="165"/>
      <c r="JOO34" s="162"/>
      <c r="JOP34" s="165"/>
      <c r="JOQ34" s="162"/>
      <c r="JOR34" s="165"/>
      <c r="JOS34" s="162"/>
      <c r="JOT34" s="165"/>
      <c r="JOU34" s="162"/>
      <c r="JOV34" s="165"/>
      <c r="JOW34" s="162"/>
      <c r="JOX34" s="165"/>
      <c r="JOY34" s="162"/>
      <c r="JOZ34" s="165"/>
      <c r="JPA34" s="162"/>
      <c r="JPB34" s="165"/>
      <c r="JPC34" s="162"/>
      <c r="JPD34" s="165"/>
      <c r="JPE34" s="162"/>
      <c r="JPF34" s="165"/>
      <c r="JPG34" s="162"/>
      <c r="JPH34" s="165"/>
      <c r="JPI34" s="162"/>
      <c r="JPJ34" s="165"/>
      <c r="JPK34" s="162"/>
      <c r="JPL34" s="165"/>
      <c r="JPM34" s="162"/>
      <c r="JPN34" s="165"/>
      <c r="JPO34" s="162"/>
      <c r="JPP34" s="165"/>
      <c r="JPQ34" s="162"/>
      <c r="JPR34" s="165"/>
      <c r="JPS34" s="162"/>
      <c r="JPT34" s="165"/>
      <c r="JPU34" s="162"/>
      <c r="JPV34" s="165"/>
      <c r="JPW34" s="162"/>
      <c r="JPX34" s="165"/>
      <c r="JPY34" s="162"/>
      <c r="JPZ34" s="165"/>
      <c r="JQA34" s="162"/>
      <c r="JQB34" s="165"/>
      <c r="JQC34" s="162"/>
      <c r="JQD34" s="165"/>
      <c r="JQE34" s="162"/>
      <c r="JQF34" s="165"/>
      <c r="JQG34" s="162"/>
      <c r="JQH34" s="165"/>
      <c r="JQI34" s="162"/>
      <c r="JQJ34" s="165"/>
      <c r="JQK34" s="162"/>
      <c r="JQL34" s="165"/>
      <c r="JQM34" s="162"/>
      <c r="JQN34" s="165"/>
      <c r="JQO34" s="162"/>
      <c r="JQP34" s="165"/>
      <c r="JQQ34" s="162"/>
      <c r="JQR34" s="165"/>
      <c r="JQS34" s="162"/>
      <c r="JQT34" s="165"/>
      <c r="JQU34" s="162"/>
      <c r="JQV34" s="165"/>
      <c r="JQW34" s="162"/>
      <c r="JQX34" s="165"/>
      <c r="JQY34" s="162"/>
      <c r="JQZ34" s="165"/>
      <c r="JRA34" s="162"/>
      <c r="JRB34" s="165"/>
      <c r="JRC34" s="162"/>
      <c r="JRD34" s="165"/>
      <c r="JRE34" s="162"/>
      <c r="JRF34" s="165"/>
      <c r="JRG34" s="162"/>
      <c r="JRH34" s="165"/>
      <c r="JRI34" s="162"/>
      <c r="JRJ34" s="165"/>
      <c r="JRK34" s="162"/>
      <c r="JRL34" s="165"/>
      <c r="JRM34" s="162"/>
      <c r="JRN34" s="165"/>
      <c r="JRO34" s="162"/>
      <c r="JRP34" s="165"/>
      <c r="JRQ34" s="162"/>
      <c r="JRR34" s="165"/>
      <c r="JRS34" s="162"/>
      <c r="JRT34" s="165"/>
      <c r="JRU34" s="162"/>
      <c r="JRV34" s="165"/>
      <c r="JRW34" s="162"/>
      <c r="JRX34" s="165"/>
      <c r="JRY34" s="162"/>
      <c r="JRZ34" s="165"/>
      <c r="JSA34" s="162"/>
      <c r="JSB34" s="165"/>
      <c r="JSC34" s="162"/>
      <c r="JSD34" s="165"/>
      <c r="JSE34" s="162"/>
      <c r="JSF34" s="165"/>
      <c r="JSG34" s="162"/>
      <c r="JSH34" s="165"/>
      <c r="JSI34" s="162"/>
      <c r="JSJ34" s="165"/>
      <c r="JSK34" s="162"/>
      <c r="JSL34" s="165"/>
      <c r="JSM34" s="162"/>
      <c r="JSN34" s="165"/>
      <c r="JSO34" s="162"/>
      <c r="JSP34" s="165"/>
      <c r="JSQ34" s="162"/>
      <c r="JSR34" s="165"/>
      <c r="JSS34" s="162"/>
      <c r="JST34" s="165"/>
      <c r="JSU34" s="162"/>
      <c r="JSV34" s="165"/>
      <c r="JSW34" s="162"/>
      <c r="JSX34" s="165"/>
      <c r="JSY34" s="162"/>
      <c r="JSZ34" s="165"/>
      <c r="JTA34" s="162"/>
      <c r="JTB34" s="165"/>
      <c r="JTC34" s="162"/>
      <c r="JTD34" s="165"/>
      <c r="JTE34" s="162"/>
      <c r="JTF34" s="165"/>
      <c r="JTG34" s="162"/>
      <c r="JTH34" s="165"/>
      <c r="JTI34" s="162"/>
      <c r="JTJ34" s="165"/>
      <c r="JTK34" s="162"/>
      <c r="JTL34" s="165"/>
      <c r="JTM34" s="162"/>
      <c r="JTN34" s="165"/>
      <c r="JTO34" s="162"/>
      <c r="JTP34" s="165"/>
      <c r="JTQ34" s="162"/>
      <c r="JTR34" s="165"/>
      <c r="JTS34" s="162"/>
      <c r="JTT34" s="165"/>
      <c r="JTU34" s="162"/>
      <c r="JTV34" s="165"/>
      <c r="JTW34" s="162"/>
      <c r="JTX34" s="165"/>
      <c r="JTY34" s="162"/>
      <c r="JTZ34" s="165"/>
      <c r="JUA34" s="162"/>
      <c r="JUB34" s="165"/>
      <c r="JUC34" s="162"/>
      <c r="JUD34" s="165"/>
      <c r="JUE34" s="162"/>
      <c r="JUF34" s="165"/>
      <c r="JUG34" s="162"/>
      <c r="JUH34" s="165"/>
      <c r="JUI34" s="162"/>
      <c r="JUJ34" s="165"/>
      <c r="JUK34" s="162"/>
      <c r="JUL34" s="165"/>
      <c r="JUM34" s="162"/>
      <c r="JUN34" s="165"/>
      <c r="JUO34" s="162"/>
      <c r="JUP34" s="165"/>
      <c r="JUQ34" s="162"/>
      <c r="JUR34" s="165"/>
      <c r="JUS34" s="162"/>
      <c r="JUT34" s="165"/>
      <c r="JUU34" s="162"/>
      <c r="JUV34" s="165"/>
      <c r="JUW34" s="162"/>
      <c r="JUX34" s="165"/>
      <c r="JUY34" s="162"/>
      <c r="JUZ34" s="165"/>
      <c r="JVA34" s="162"/>
      <c r="JVB34" s="165"/>
      <c r="JVC34" s="162"/>
      <c r="JVD34" s="165"/>
      <c r="JVE34" s="162"/>
      <c r="JVF34" s="165"/>
      <c r="JVG34" s="162"/>
      <c r="JVH34" s="165"/>
      <c r="JVI34" s="162"/>
      <c r="JVJ34" s="165"/>
      <c r="JVK34" s="162"/>
      <c r="JVL34" s="165"/>
      <c r="JVM34" s="162"/>
      <c r="JVN34" s="165"/>
      <c r="JVO34" s="162"/>
      <c r="JVP34" s="165"/>
      <c r="JVQ34" s="162"/>
      <c r="JVR34" s="165"/>
      <c r="JVS34" s="162"/>
      <c r="JVT34" s="165"/>
      <c r="JVU34" s="162"/>
      <c r="JVV34" s="165"/>
      <c r="JVW34" s="162"/>
      <c r="JVX34" s="165"/>
      <c r="JVY34" s="162"/>
      <c r="JVZ34" s="165"/>
      <c r="JWA34" s="162"/>
      <c r="JWB34" s="165"/>
      <c r="JWC34" s="162"/>
      <c r="JWD34" s="165"/>
      <c r="JWE34" s="162"/>
      <c r="JWF34" s="165"/>
      <c r="JWG34" s="162"/>
      <c r="JWH34" s="165"/>
      <c r="JWI34" s="162"/>
      <c r="JWJ34" s="165"/>
      <c r="JWK34" s="162"/>
      <c r="JWL34" s="165"/>
      <c r="JWM34" s="162"/>
      <c r="JWN34" s="165"/>
      <c r="JWO34" s="162"/>
      <c r="JWP34" s="165"/>
      <c r="JWQ34" s="162"/>
      <c r="JWR34" s="165"/>
      <c r="JWS34" s="162"/>
      <c r="JWT34" s="165"/>
      <c r="JWU34" s="162"/>
      <c r="JWV34" s="165"/>
      <c r="JWW34" s="162"/>
      <c r="JWX34" s="165"/>
      <c r="JWY34" s="162"/>
      <c r="JWZ34" s="165"/>
      <c r="JXA34" s="162"/>
      <c r="JXB34" s="165"/>
      <c r="JXC34" s="162"/>
      <c r="JXD34" s="165"/>
      <c r="JXE34" s="162"/>
      <c r="JXF34" s="165"/>
      <c r="JXG34" s="162"/>
      <c r="JXH34" s="165"/>
      <c r="JXI34" s="162"/>
      <c r="JXJ34" s="165"/>
      <c r="JXK34" s="162"/>
      <c r="JXL34" s="165"/>
      <c r="JXM34" s="162"/>
      <c r="JXN34" s="165"/>
      <c r="JXO34" s="162"/>
      <c r="JXP34" s="165"/>
      <c r="JXQ34" s="162"/>
      <c r="JXR34" s="165"/>
      <c r="JXS34" s="162"/>
      <c r="JXT34" s="165"/>
      <c r="JXU34" s="162"/>
      <c r="JXV34" s="165"/>
      <c r="JXW34" s="162"/>
      <c r="JXX34" s="165"/>
      <c r="JXY34" s="162"/>
      <c r="JXZ34" s="165"/>
      <c r="JYA34" s="162"/>
      <c r="JYB34" s="165"/>
      <c r="JYC34" s="162"/>
      <c r="JYD34" s="165"/>
      <c r="JYE34" s="162"/>
      <c r="JYF34" s="165"/>
      <c r="JYG34" s="162"/>
      <c r="JYH34" s="165"/>
      <c r="JYI34" s="162"/>
      <c r="JYJ34" s="165"/>
      <c r="JYK34" s="162"/>
      <c r="JYL34" s="165"/>
      <c r="JYM34" s="162"/>
      <c r="JYN34" s="165"/>
      <c r="JYO34" s="162"/>
      <c r="JYP34" s="165"/>
      <c r="JYQ34" s="162"/>
      <c r="JYR34" s="165"/>
      <c r="JYS34" s="162"/>
      <c r="JYT34" s="165"/>
      <c r="JYU34" s="162"/>
      <c r="JYV34" s="165"/>
      <c r="JYW34" s="162"/>
      <c r="JYX34" s="165"/>
      <c r="JYY34" s="162"/>
      <c r="JYZ34" s="165"/>
      <c r="JZA34" s="162"/>
      <c r="JZB34" s="165"/>
      <c r="JZC34" s="162"/>
      <c r="JZD34" s="165"/>
      <c r="JZE34" s="162"/>
      <c r="JZF34" s="165"/>
      <c r="JZG34" s="162"/>
      <c r="JZH34" s="165"/>
      <c r="JZI34" s="162"/>
      <c r="JZJ34" s="165"/>
      <c r="JZK34" s="162"/>
      <c r="JZL34" s="165"/>
      <c r="JZM34" s="162"/>
      <c r="JZN34" s="165"/>
      <c r="JZO34" s="162"/>
      <c r="JZP34" s="165"/>
      <c r="JZQ34" s="162"/>
      <c r="JZR34" s="165"/>
      <c r="JZS34" s="162"/>
      <c r="JZT34" s="165"/>
      <c r="JZU34" s="162"/>
      <c r="JZV34" s="165"/>
      <c r="JZW34" s="162"/>
      <c r="JZX34" s="165"/>
      <c r="JZY34" s="162"/>
      <c r="JZZ34" s="165"/>
      <c r="KAA34" s="162"/>
      <c r="KAB34" s="165"/>
      <c r="KAC34" s="162"/>
      <c r="KAD34" s="165"/>
      <c r="KAE34" s="162"/>
      <c r="KAF34" s="165"/>
      <c r="KAG34" s="162"/>
      <c r="KAH34" s="165"/>
      <c r="KAI34" s="162"/>
      <c r="KAJ34" s="165"/>
      <c r="KAK34" s="162"/>
      <c r="KAL34" s="165"/>
      <c r="KAM34" s="162"/>
      <c r="KAN34" s="165"/>
      <c r="KAO34" s="162"/>
      <c r="KAP34" s="165"/>
      <c r="KAQ34" s="162"/>
      <c r="KAR34" s="165"/>
      <c r="KAS34" s="162"/>
      <c r="KAT34" s="165"/>
      <c r="KAU34" s="162"/>
      <c r="KAV34" s="165"/>
      <c r="KAW34" s="162"/>
      <c r="KAX34" s="165"/>
      <c r="KAY34" s="162"/>
      <c r="KAZ34" s="165"/>
      <c r="KBA34" s="162"/>
      <c r="KBB34" s="165"/>
      <c r="KBC34" s="162"/>
      <c r="KBD34" s="165"/>
      <c r="KBE34" s="162"/>
      <c r="KBF34" s="165"/>
      <c r="KBG34" s="162"/>
      <c r="KBH34" s="165"/>
      <c r="KBI34" s="162"/>
      <c r="KBJ34" s="165"/>
      <c r="KBK34" s="162"/>
      <c r="KBL34" s="165"/>
      <c r="KBM34" s="162"/>
      <c r="KBN34" s="165"/>
      <c r="KBO34" s="162"/>
      <c r="KBP34" s="165"/>
      <c r="KBQ34" s="162"/>
      <c r="KBR34" s="165"/>
      <c r="KBS34" s="162"/>
      <c r="KBT34" s="165"/>
      <c r="KBU34" s="162"/>
      <c r="KBV34" s="165"/>
      <c r="KBW34" s="162"/>
      <c r="KBX34" s="165"/>
      <c r="KBY34" s="162"/>
      <c r="KBZ34" s="165"/>
      <c r="KCA34" s="162"/>
      <c r="KCB34" s="165"/>
      <c r="KCC34" s="162"/>
      <c r="KCD34" s="165"/>
      <c r="KCE34" s="162"/>
      <c r="KCF34" s="165"/>
      <c r="KCG34" s="162"/>
      <c r="KCH34" s="165"/>
      <c r="KCI34" s="162"/>
      <c r="KCJ34" s="165"/>
      <c r="KCK34" s="162"/>
      <c r="KCL34" s="165"/>
      <c r="KCM34" s="162"/>
      <c r="KCN34" s="165"/>
      <c r="KCO34" s="162"/>
      <c r="KCP34" s="165"/>
      <c r="KCQ34" s="162"/>
      <c r="KCR34" s="165"/>
      <c r="KCS34" s="162"/>
      <c r="KCT34" s="165"/>
      <c r="KCU34" s="162"/>
      <c r="KCV34" s="165"/>
      <c r="KCW34" s="162"/>
      <c r="KCX34" s="165"/>
      <c r="KCY34" s="162"/>
      <c r="KCZ34" s="165"/>
      <c r="KDA34" s="162"/>
      <c r="KDB34" s="165"/>
      <c r="KDC34" s="162"/>
      <c r="KDD34" s="165"/>
      <c r="KDE34" s="162"/>
      <c r="KDF34" s="165"/>
      <c r="KDG34" s="162"/>
      <c r="KDH34" s="165"/>
      <c r="KDI34" s="162"/>
      <c r="KDJ34" s="165"/>
      <c r="KDK34" s="162"/>
      <c r="KDL34" s="165"/>
      <c r="KDM34" s="162"/>
      <c r="KDN34" s="165"/>
      <c r="KDO34" s="162"/>
      <c r="KDP34" s="165"/>
      <c r="KDQ34" s="162"/>
      <c r="KDR34" s="165"/>
      <c r="KDS34" s="162"/>
      <c r="KDT34" s="165"/>
      <c r="KDU34" s="162"/>
      <c r="KDV34" s="165"/>
      <c r="KDW34" s="162"/>
      <c r="KDX34" s="165"/>
      <c r="KDY34" s="162"/>
      <c r="KDZ34" s="165"/>
      <c r="KEA34" s="162"/>
      <c r="KEB34" s="165"/>
      <c r="KEC34" s="162"/>
      <c r="KED34" s="165"/>
      <c r="KEE34" s="162"/>
      <c r="KEF34" s="165"/>
      <c r="KEG34" s="162"/>
      <c r="KEH34" s="165"/>
      <c r="KEI34" s="162"/>
      <c r="KEJ34" s="165"/>
      <c r="KEK34" s="162"/>
      <c r="KEL34" s="165"/>
      <c r="KEM34" s="162"/>
      <c r="KEN34" s="165"/>
      <c r="KEO34" s="162"/>
      <c r="KEP34" s="165"/>
      <c r="KEQ34" s="162"/>
      <c r="KER34" s="165"/>
      <c r="KES34" s="162"/>
      <c r="KET34" s="165"/>
      <c r="KEU34" s="162"/>
      <c r="KEV34" s="165"/>
      <c r="KEW34" s="162"/>
      <c r="KEX34" s="165"/>
      <c r="KEY34" s="162"/>
      <c r="KEZ34" s="165"/>
      <c r="KFA34" s="162"/>
      <c r="KFB34" s="165"/>
      <c r="KFC34" s="162"/>
      <c r="KFD34" s="165"/>
      <c r="KFE34" s="162"/>
      <c r="KFF34" s="165"/>
      <c r="KFG34" s="162"/>
      <c r="KFH34" s="165"/>
      <c r="KFI34" s="162"/>
      <c r="KFJ34" s="165"/>
      <c r="KFK34" s="162"/>
      <c r="KFL34" s="165"/>
      <c r="KFM34" s="162"/>
      <c r="KFN34" s="165"/>
      <c r="KFO34" s="162"/>
      <c r="KFP34" s="165"/>
      <c r="KFQ34" s="162"/>
      <c r="KFR34" s="165"/>
      <c r="KFS34" s="162"/>
      <c r="KFT34" s="165"/>
      <c r="KFU34" s="162"/>
      <c r="KFV34" s="165"/>
      <c r="KFW34" s="162"/>
      <c r="KFX34" s="165"/>
      <c r="KFY34" s="162"/>
      <c r="KFZ34" s="165"/>
      <c r="KGA34" s="162"/>
      <c r="KGB34" s="165"/>
      <c r="KGC34" s="162"/>
      <c r="KGD34" s="165"/>
      <c r="KGE34" s="162"/>
      <c r="KGF34" s="165"/>
      <c r="KGG34" s="162"/>
      <c r="KGH34" s="165"/>
      <c r="KGI34" s="162"/>
      <c r="KGJ34" s="165"/>
      <c r="KGK34" s="162"/>
      <c r="KGL34" s="165"/>
      <c r="KGM34" s="162"/>
      <c r="KGN34" s="165"/>
      <c r="KGO34" s="162"/>
      <c r="KGP34" s="165"/>
      <c r="KGQ34" s="162"/>
      <c r="KGR34" s="165"/>
      <c r="KGS34" s="162"/>
      <c r="KGT34" s="165"/>
      <c r="KGU34" s="162"/>
      <c r="KGV34" s="165"/>
      <c r="KGW34" s="162"/>
      <c r="KGX34" s="165"/>
      <c r="KGY34" s="162"/>
      <c r="KGZ34" s="165"/>
      <c r="KHA34" s="162"/>
      <c r="KHB34" s="165"/>
      <c r="KHC34" s="162"/>
      <c r="KHD34" s="165"/>
      <c r="KHE34" s="162"/>
      <c r="KHF34" s="165"/>
      <c r="KHG34" s="162"/>
      <c r="KHH34" s="165"/>
      <c r="KHI34" s="162"/>
      <c r="KHJ34" s="165"/>
      <c r="KHK34" s="162"/>
      <c r="KHL34" s="165"/>
      <c r="KHM34" s="162"/>
      <c r="KHN34" s="165"/>
      <c r="KHO34" s="162"/>
      <c r="KHP34" s="165"/>
      <c r="KHQ34" s="162"/>
      <c r="KHR34" s="165"/>
      <c r="KHS34" s="162"/>
      <c r="KHT34" s="165"/>
      <c r="KHU34" s="162"/>
      <c r="KHV34" s="165"/>
      <c r="KHW34" s="162"/>
      <c r="KHX34" s="165"/>
      <c r="KHY34" s="162"/>
      <c r="KHZ34" s="165"/>
      <c r="KIA34" s="162"/>
      <c r="KIB34" s="165"/>
      <c r="KIC34" s="162"/>
      <c r="KID34" s="165"/>
      <c r="KIE34" s="162"/>
      <c r="KIF34" s="165"/>
      <c r="KIG34" s="162"/>
      <c r="KIH34" s="165"/>
      <c r="KII34" s="162"/>
      <c r="KIJ34" s="165"/>
      <c r="KIK34" s="162"/>
      <c r="KIL34" s="165"/>
      <c r="KIM34" s="162"/>
      <c r="KIN34" s="165"/>
      <c r="KIO34" s="162"/>
      <c r="KIP34" s="165"/>
      <c r="KIQ34" s="162"/>
      <c r="KIR34" s="165"/>
      <c r="KIS34" s="162"/>
      <c r="KIT34" s="165"/>
      <c r="KIU34" s="162"/>
      <c r="KIV34" s="165"/>
      <c r="KIW34" s="162"/>
      <c r="KIX34" s="165"/>
      <c r="KIY34" s="162"/>
      <c r="KIZ34" s="165"/>
      <c r="KJA34" s="162"/>
      <c r="KJB34" s="165"/>
      <c r="KJC34" s="162"/>
      <c r="KJD34" s="165"/>
      <c r="KJE34" s="162"/>
      <c r="KJF34" s="165"/>
      <c r="KJG34" s="162"/>
      <c r="KJH34" s="165"/>
      <c r="KJI34" s="162"/>
      <c r="KJJ34" s="165"/>
      <c r="KJK34" s="162"/>
      <c r="KJL34" s="165"/>
      <c r="KJM34" s="162"/>
      <c r="KJN34" s="165"/>
      <c r="KJO34" s="162"/>
      <c r="KJP34" s="165"/>
      <c r="KJQ34" s="162"/>
      <c r="KJR34" s="165"/>
      <c r="KJS34" s="162"/>
      <c r="KJT34" s="165"/>
      <c r="KJU34" s="162"/>
      <c r="KJV34" s="165"/>
      <c r="KJW34" s="162"/>
      <c r="KJX34" s="165"/>
      <c r="KJY34" s="162"/>
      <c r="KJZ34" s="165"/>
      <c r="KKA34" s="162"/>
      <c r="KKB34" s="165"/>
      <c r="KKC34" s="162"/>
      <c r="KKD34" s="165"/>
      <c r="KKE34" s="162"/>
      <c r="KKF34" s="165"/>
      <c r="KKG34" s="162"/>
      <c r="KKH34" s="165"/>
      <c r="KKI34" s="162"/>
      <c r="KKJ34" s="165"/>
      <c r="KKK34" s="162"/>
      <c r="KKL34" s="165"/>
      <c r="KKM34" s="162"/>
      <c r="KKN34" s="165"/>
      <c r="KKO34" s="162"/>
      <c r="KKP34" s="165"/>
      <c r="KKQ34" s="162"/>
      <c r="KKR34" s="165"/>
      <c r="KKS34" s="162"/>
      <c r="KKT34" s="165"/>
      <c r="KKU34" s="162"/>
      <c r="KKV34" s="165"/>
      <c r="KKW34" s="162"/>
      <c r="KKX34" s="165"/>
      <c r="KKY34" s="162"/>
      <c r="KKZ34" s="165"/>
      <c r="KLA34" s="162"/>
      <c r="KLB34" s="165"/>
      <c r="KLC34" s="162"/>
      <c r="KLD34" s="165"/>
      <c r="KLE34" s="162"/>
      <c r="KLF34" s="165"/>
      <c r="KLG34" s="162"/>
      <c r="KLH34" s="165"/>
      <c r="KLI34" s="162"/>
      <c r="KLJ34" s="165"/>
      <c r="KLK34" s="162"/>
      <c r="KLL34" s="165"/>
      <c r="KLM34" s="162"/>
      <c r="KLN34" s="165"/>
      <c r="KLO34" s="162"/>
      <c r="KLP34" s="165"/>
      <c r="KLQ34" s="162"/>
      <c r="KLR34" s="165"/>
      <c r="KLS34" s="162"/>
      <c r="KLT34" s="165"/>
      <c r="KLU34" s="162"/>
      <c r="KLV34" s="165"/>
      <c r="KLW34" s="162"/>
      <c r="KLX34" s="165"/>
      <c r="KLY34" s="162"/>
      <c r="KLZ34" s="165"/>
      <c r="KMA34" s="162"/>
      <c r="KMB34" s="165"/>
      <c r="KMC34" s="162"/>
      <c r="KMD34" s="165"/>
      <c r="KME34" s="162"/>
      <c r="KMF34" s="165"/>
      <c r="KMG34" s="162"/>
      <c r="KMH34" s="165"/>
      <c r="KMI34" s="162"/>
      <c r="KMJ34" s="165"/>
      <c r="KMK34" s="162"/>
      <c r="KML34" s="165"/>
      <c r="KMM34" s="162"/>
      <c r="KMN34" s="165"/>
      <c r="KMO34" s="162"/>
      <c r="KMP34" s="165"/>
      <c r="KMQ34" s="162"/>
      <c r="KMR34" s="165"/>
      <c r="KMS34" s="162"/>
      <c r="KMT34" s="165"/>
      <c r="KMU34" s="162"/>
      <c r="KMV34" s="165"/>
      <c r="KMW34" s="162"/>
      <c r="KMX34" s="165"/>
      <c r="KMY34" s="162"/>
      <c r="KMZ34" s="165"/>
      <c r="KNA34" s="162"/>
      <c r="KNB34" s="165"/>
      <c r="KNC34" s="162"/>
      <c r="KND34" s="165"/>
      <c r="KNE34" s="162"/>
      <c r="KNF34" s="165"/>
      <c r="KNG34" s="162"/>
      <c r="KNH34" s="165"/>
      <c r="KNI34" s="162"/>
      <c r="KNJ34" s="165"/>
      <c r="KNK34" s="162"/>
      <c r="KNL34" s="165"/>
      <c r="KNM34" s="162"/>
      <c r="KNN34" s="165"/>
      <c r="KNO34" s="162"/>
      <c r="KNP34" s="165"/>
      <c r="KNQ34" s="162"/>
      <c r="KNR34" s="165"/>
      <c r="KNS34" s="162"/>
      <c r="KNT34" s="165"/>
      <c r="KNU34" s="162"/>
      <c r="KNV34" s="165"/>
      <c r="KNW34" s="162"/>
      <c r="KNX34" s="165"/>
      <c r="KNY34" s="162"/>
      <c r="KNZ34" s="165"/>
      <c r="KOA34" s="162"/>
      <c r="KOB34" s="165"/>
      <c r="KOC34" s="162"/>
      <c r="KOD34" s="165"/>
      <c r="KOE34" s="162"/>
      <c r="KOF34" s="165"/>
      <c r="KOG34" s="162"/>
      <c r="KOH34" s="165"/>
      <c r="KOI34" s="162"/>
      <c r="KOJ34" s="165"/>
      <c r="KOK34" s="162"/>
      <c r="KOL34" s="165"/>
      <c r="KOM34" s="162"/>
      <c r="KON34" s="165"/>
      <c r="KOO34" s="162"/>
      <c r="KOP34" s="165"/>
      <c r="KOQ34" s="162"/>
      <c r="KOR34" s="165"/>
      <c r="KOS34" s="162"/>
      <c r="KOT34" s="165"/>
      <c r="KOU34" s="162"/>
      <c r="KOV34" s="165"/>
      <c r="KOW34" s="162"/>
      <c r="KOX34" s="165"/>
      <c r="KOY34" s="162"/>
      <c r="KOZ34" s="165"/>
      <c r="KPA34" s="162"/>
      <c r="KPB34" s="165"/>
      <c r="KPC34" s="162"/>
      <c r="KPD34" s="165"/>
      <c r="KPE34" s="162"/>
      <c r="KPF34" s="165"/>
      <c r="KPG34" s="162"/>
      <c r="KPH34" s="165"/>
      <c r="KPI34" s="162"/>
      <c r="KPJ34" s="165"/>
      <c r="KPK34" s="162"/>
      <c r="KPL34" s="165"/>
      <c r="KPM34" s="162"/>
      <c r="KPN34" s="165"/>
      <c r="KPO34" s="162"/>
      <c r="KPP34" s="165"/>
      <c r="KPQ34" s="162"/>
      <c r="KPR34" s="165"/>
      <c r="KPS34" s="162"/>
      <c r="KPT34" s="165"/>
      <c r="KPU34" s="162"/>
      <c r="KPV34" s="165"/>
      <c r="KPW34" s="162"/>
      <c r="KPX34" s="165"/>
      <c r="KPY34" s="162"/>
      <c r="KPZ34" s="165"/>
      <c r="KQA34" s="162"/>
      <c r="KQB34" s="165"/>
      <c r="KQC34" s="162"/>
      <c r="KQD34" s="165"/>
      <c r="KQE34" s="162"/>
      <c r="KQF34" s="165"/>
      <c r="KQG34" s="162"/>
      <c r="KQH34" s="165"/>
      <c r="KQI34" s="162"/>
      <c r="KQJ34" s="165"/>
      <c r="KQK34" s="162"/>
      <c r="KQL34" s="165"/>
      <c r="KQM34" s="162"/>
      <c r="KQN34" s="165"/>
      <c r="KQO34" s="162"/>
      <c r="KQP34" s="165"/>
      <c r="KQQ34" s="162"/>
      <c r="KQR34" s="165"/>
      <c r="KQS34" s="162"/>
      <c r="KQT34" s="165"/>
      <c r="KQU34" s="162"/>
      <c r="KQV34" s="165"/>
      <c r="KQW34" s="162"/>
      <c r="KQX34" s="165"/>
      <c r="KQY34" s="162"/>
      <c r="KQZ34" s="165"/>
      <c r="KRA34" s="162"/>
      <c r="KRB34" s="165"/>
      <c r="KRC34" s="162"/>
      <c r="KRD34" s="165"/>
      <c r="KRE34" s="162"/>
      <c r="KRF34" s="165"/>
      <c r="KRG34" s="162"/>
      <c r="KRH34" s="165"/>
      <c r="KRI34" s="162"/>
      <c r="KRJ34" s="165"/>
      <c r="KRK34" s="162"/>
      <c r="KRL34" s="165"/>
      <c r="KRM34" s="162"/>
      <c r="KRN34" s="165"/>
      <c r="KRO34" s="162"/>
      <c r="KRP34" s="165"/>
      <c r="KRQ34" s="162"/>
      <c r="KRR34" s="165"/>
      <c r="KRS34" s="162"/>
      <c r="KRT34" s="165"/>
      <c r="KRU34" s="162"/>
      <c r="KRV34" s="165"/>
      <c r="KRW34" s="162"/>
      <c r="KRX34" s="165"/>
      <c r="KRY34" s="162"/>
      <c r="KRZ34" s="165"/>
      <c r="KSA34" s="162"/>
      <c r="KSB34" s="165"/>
      <c r="KSC34" s="162"/>
      <c r="KSD34" s="165"/>
      <c r="KSE34" s="162"/>
      <c r="KSF34" s="165"/>
      <c r="KSG34" s="162"/>
      <c r="KSH34" s="165"/>
      <c r="KSI34" s="162"/>
      <c r="KSJ34" s="165"/>
      <c r="KSK34" s="162"/>
      <c r="KSL34" s="165"/>
      <c r="KSM34" s="162"/>
      <c r="KSN34" s="165"/>
      <c r="KSO34" s="162"/>
      <c r="KSP34" s="165"/>
      <c r="KSQ34" s="162"/>
      <c r="KSR34" s="165"/>
      <c r="KSS34" s="162"/>
      <c r="KST34" s="165"/>
      <c r="KSU34" s="162"/>
      <c r="KSV34" s="165"/>
      <c r="KSW34" s="162"/>
      <c r="KSX34" s="165"/>
      <c r="KSY34" s="162"/>
      <c r="KSZ34" s="165"/>
      <c r="KTA34" s="162"/>
      <c r="KTB34" s="165"/>
      <c r="KTC34" s="162"/>
      <c r="KTD34" s="165"/>
      <c r="KTE34" s="162"/>
      <c r="KTF34" s="165"/>
      <c r="KTG34" s="162"/>
      <c r="KTH34" s="165"/>
      <c r="KTI34" s="162"/>
      <c r="KTJ34" s="165"/>
      <c r="KTK34" s="162"/>
      <c r="KTL34" s="165"/>
      <c r="KTM34" s="162"/>
      <c r="KTN34" s="165"/>
      <c r="KTO34" s="162"/>
      <c r="KTP34" s="165"/>
      <c r="KTQ34" s="162"/>
      <c r="KTR34" s="165"/>
      <c r="KTS34" s="162"/>
      <c r="KTT34" s="165"/>
      <c r="KTU34" s="162"/>
      <c r="KTV34" s="165"/>
      <c r="KTW34" s="162"/>
      <c r="KTX34" s="165"/>
      <c r="KTY34" s="162"/>
      <c r="KTZ34" s="165"/>
      <c r="KUA34" s="162"/>
      <c r="KUB34" s="165"/>
      <c r="KUC34" s="162"/>
      <c r="KUD34" s="165"/>
      <c r="KUE34" s="162"/>
      <c r="KUF34" s="165"/>
      <c r="KUG34" s="162"/>
      <c r="KUH34" s="165"/>
      <c r="KUI34" s="162"/>
      <c r="KUJ34" s="165"/>
      <c r="KUK34" s="162"/>
      <c r="KUL34" s="165"/>
      <c r="KUM34" s="162"/>
      <c r="KUN34" s="165"/>
      <c r="KUO34" s="162"/>
      <c r="KUP34" s="165"/>
      <c r="KUQ34" s="162"/>
      <c r="KUR34" s="165"/>
      <c r="KUS34" s="162"/>
      <c r="KUT34" s="165"/>
      <c r="KUU34" s="162"/>
      <c r="KUV34" s="165"/>
      <c r="KUW34" s="162"/>
      <c r="KUX34" s="165"/>
      <c r="KUY34" s="162"/>
      <c r="KUZ34" s="165"/>
      <c r="KVA34" s="162"/>
      <c r="KVB34" s="165"/>
      <c r="KVC34" s="162"/>
      <c r="KVD34" s="165"/>
      <c r="KVE34" s="162"/>
      <c r="KVF34" s="165"/>
      <c r="KVG34" s="162"/>
      <c r="KVH34" s="165"/>
      <c r="KVI34" s="162"/>
      <c r="KVJ34" s="165"/>
      <c r="KVK34" s="162"/>
      <c r="KVL34" s="165"/>
      <c r="KVM34" s="162"/>
      <c r="KVN34" s="165"/>
      <c r="KVO34" s="162"/>
      <c r="KVP34" s="165"/>
      <c r="KVQ34" s="162"/>
      <c r="KVR34" s="165"/>
      <c r="KVS34" s="162"/>
      <c r="KVT34" s="165"/>
      <c r="KVU34" s="162"/>
      <c r="KVV34" s="165"/>
      <c r="KVW34" s="162"/>
      <c r="KVX34" s="165"/>
      <c r="KVY34" s="162"/>
      <c r="KVZ34" s="165"/>
      <c r="KWA34" s="162"/>
      <c r="KWB34" s="165"/>
      <c r="KWC34" s="162"/>
      <c r="KWD34" s="165"/>
      <c r="KWE34" s="162"/>
      <c r="KWF34" s="165"/>
      <c r="KWG34" s="162"/>
      <c r="KWH34" s="165"/>
      <c r="KWI34" s="162"/>
      <c r="KWJ34" s="165"/>
      <c r="KWK34" s="162"/>
      <c r="KWL34" s="165"/>
      <c r="KWM34" s="162"/>
      <c r="KWN34" s="165"/>
      <c r="KWO34" s="162"/>
      <c r="KWP34" s="165"/>
      <c r="KWQ34" s="162"/>
      <c r="KWR34" s="165"/>
      <c r="KWS34" s="162"/>
      <c r="KWT34" s="165"/>
      <c r="KWU34" s="162"/>
      <c r="KWV34" s="165"/>
      <c r="KWW34" s="162"/>
      <c r="KWX34" s="165"/>
      <c r="KWY34" s="162"/>
      <c r="KWZ34" s="165"/>
      <c r="KXA34" s="162"/>
      <c r="KXB34" s="165"/>
      <c r="KXC34" s="162"/>
      <c r="KXD34" s="165"/>
      <c r="KXE34" s="162"/>
      <c r="KXF34" s="165"/>
      <c r="KXG34" s="162"/>
      <c r="KXH34" s="165"/>
      <c r="KXI34" s="162"/>
      <c r="KXJ34" s="165"/>
      <c r="KXK34" s="162"/>
      <c r="KXL34" s="165"/>
      <c r="KXM34" s="162"/>
      <c r="KXN34" s="165"/>
      <c r="KXO34" s="162"/>
      <c r="KXP34" s="165"/>
      <c r="KXQ34" s="162"/>
      <c r="KXR34" s="165"/>
      <c r="KXS34" s="162"/>
      <c r="KXT34" s="165"/>
      <c r="KXU34" s="162"/>
      <c r="KXV34" s="165"/>
      <c r="KXW34" s="162"/>
      <c r="KXX34" s="165"/>
      <c r="KXY34" s="162"/>
      <c r="KXZ34" s="165"/>
      <c r="KYA34" s="162"/>
      <c r="KYB34" s="165"/>
      <c r="KYC34" s="162"/>
      <c r="KYD34" s="165"/>
      <c r="KYE34" s="162"/>
      <c r="KYF34" s="165"/>
      <c r="KYG34" s="162"/>
      <c r="KYH34" s="165"/>
      <c r="KYI34" s="162"/>
      <c r="KYJ34" s="165"/>
      <c r="KYK34" s="162"/>
      <c r="KYL34" s="165"/>
      <c r="KYM34" s="162"/>
      <c r="KYN34" s="165"/>
      <c r="KYO34" s="162"/>
      <c r="KYP34" s="165"/>
      <c r="KYQ34" s="162"/>
      <c r="KYR34" s="165"/>
      <c r="KYS34" s="162"/>
      <c r="KYT34" s="165"/>
      <c r="KYU34" s="162"/>
      <c r="KYV34" s="165"/>
      <c r="KYW34" s="162"/>
      <c r="KYX34" s="165"/>
      <c r="KYY34" s="162"/>
      <c r="KYZ34" s="165"/>
      <c r="KZA34" s="162"/>
      <c r="KZB34" s="165"/>
      <c r="KZC34" s="162"/>
      <c r="KZD34" s="165"/>
      <c r="KZE34" s="162"/>
      <c r="KZF34" s="165"/>
      <c r="KZG34" s="162"/>
      <c r="KZH34" s="165"/>
      <c r="KZI34" s="162"/>
      <c r="KZJ34" s="165"/>
      <c r="KZK34" s="162"/>
      <c r="KZL34" s="165"/>
      <c r="KZM34" s="162"/>
      <c r="KZN34" s="165"/>
      <c r="KZO34" s="162"/>
      <c r="KZP34" s="165"/>
      <c r="KZQ34" s="162"/>
      <c r="KZR34" s="165"/>
      <c r="KZS34" s="162"/>
      <c r="KZT34" s="165"/>
      <c r="KZU34" s="162"/>
      <c r="KZV34" s="165"/>
      <c r="KZW34" s="162"/>
      <c r="KZX34" s="165"/>
      <c r="KZY34" s="162"/>
      <c r="KZZ34" s="165"/>
      <c r="LAA34" s="162"/>
      <c r="LAB34" s="165"/>
      <c r="LAC34" s="162"/>
      <c r="LAD34" s="165"/>
      <c r="LAE34" s="162"/>
      <c r="LAF34" s="165"/>
      <c r="LAG34" s="162"/>
      <c r="LAH34" s="165"/>
      <c r="LAI34" s="162"/>
      <c r="LAJ34" s="165"/>
      <c r="LAK34" s="162"/>
      <c r="LAL34" s="165"/>
      <c r="LAM34" s="162"/>
      <c r="LAN34" s="165"/>
      <c r="LAO34" s="162"/>
      <c r="LAP34" s="165"/>
      <c r="LAQ34" s="162"/>
      <c r="LAR34" s="165"/>
      <c r="LAS34" s="162"/>
      <c r="LAT34" s="165"/>
      <c r="LAU34" s="162"/>
      <c r="LAV34" s="165"/>
      <c r="LAW34" s="162"/>
      <c r="LAX34" s="165"/>
      <c r="LAY34" s="162"/>
      <c r="LAZ34" s="165"/>
      <c r="LBA34" s="162"/>
      <c r="LBB34" s="165"/>
      <c r="LBC34" s="162"/>
      <c r="LBD34" s="165"/>
      <c r="LBE34" s="162"/>
      <c r="LBF34" s="165"/>
      <c r="LBG34" s="162"/>
      <c r="LBH34" s="165"/>
      <c r="LBI34" s="162"/>
      <c r="LBJ34" s="165"/>
      <c r="LBK34" s="162"/>
      <c r="LBL34" s="165"/>
      <c r="LBM34" s="162"/>
      <c r="LBN34" s="165"/>
      <c r="LBO34" s="162"/>
      <c r="LBP34" s="165"/>
      <c r="LBQ34" s="162"/>
      <c r="LBR34" s="165"/>
      <c r="LBS34" s="162"/>
      <c r="LBT34" s="165"/>
      <c r="LBU34" s="162"/>
      <c r="LBV34" s="165"/>
      <c r="LBW34" s="162"/>
      <c r="LBX34" s="165"/>
      <c r="LBY34" s="162"/>
      <c r="LBZ34" s="165"/>
      <c r="LCA34" s="162"/>
      <c r="LCB34" s="165"/>
      <c r="LCC34" s="162"/>
      <c r="LCD34" s="165"/>
      <c r="LCE34" s="162"/>
      <c r="LCF34" s="165"/>
      <c r="LCG34" s="162"/>
      <c r="LCH34" s="165"/>
      <c r="LCI34" s="162"/>
      <c r="LCJ34" s="165"/>
      <c r="LCK34" s="162"/>
      <c r="LCL34" s="165"/>
      <c r="LCM34" s="162"/>
      <c r="LCN34" s="165"/>
      <c r="LCO34" s="162"/>
      <c r="LCP34" s="165"/>
      <c r="LCQ34" s="162"/>
      <c r="LCR34" s="165"/>
      <c r="LCS34" s="162"/>
      <c r="LCT34" s="165"/>
      <c r="LCU34" s="162"/>
      <c r="LCV34" s="165"/>
      <c r="LCW34" s="162"/>
      <c r="LCX34" s="165"/>
      <c r="LCY34" s="162"/>
      <c r="LCZ34" s="165"/>
      <c r="LDA34" s="162"/>
      <c r="LDB34" s="165"/>
      <c r="LDC34" s="162"/>
      <c r="LDD34" s="165"/>
      <c r="LDE34" s="162"/>
      <c r="LDF34" s="165"/>
      <c r="LDG34" s="162"/>
      <c r="LDH34" s="165"/>
      <c r="LDI34" s="162"/>
      <c r="LDJ34" s="165"/>
      <c r="LDK34" s="162"/>
      <c r="LDL34" s="165"/>
      <c r="LDM34" s="162"/>
      <c r="LDN34" s="165"/>
      <c r="LDO34" s="162"/>
      <c r="LDP34" s="165"/>
      <c r="LDQ34" s="162"/>
      <c r="LDR34" s="165"/>
      <c r="LDS34" s="162"/>
      <c r="LDT34" s="165"/>
      <c r="LDU34" s="162"/>
      <c r="LDV34" s="165"/>
      <c r="LDW34" s="162"/>
      <c r="LDX34" s="165"/>
      <c r="LDY34" s="162"/>
      <c r="LDZ34" s="165"/>
      <c r="LEA34" s="162"/>
      <c r="LEB34" s="165"/>
      <c r="LEC34" s="162"/>
      <c r="LED34" s="165"/>
      <c r="LEE34" s="162"/>
      <c r="LEF34" s="165"/>
      <c r="LEG34" s="162"/>
      <c r="LEH34" s="165"/>
      <c r="LEI34" s="162"/>
      <c r="LEJ34" s="165"/>
      <c r="LEK34" s="162"/>
      <c r="LEL34" s="165"/>
      <c r="LEM34" s="162"/>
      <c r="LEN34" s="165"/>
      <c r="LEO34" s="162"/>
      <c r="LEP34" s="165"/>
      <c r="LEQ34" s="162"/>
      <c r="LER34" s="165"/>
      <c r="LES34" s="162"/>
      <c r="LET34" s="165"/>
      <c r="LEU34" s="162"/>
      <c r="LEV34" s="165"/>
      <c r="LEW34" s="162"/>
      <c r="LEX34" s="165"/>
      <c r="LEY34" s="162"/>
      <c r="LEZ34" s="165"/>
      <c r="LFA34" s="162"/>
      <c r="LFB34" s="165"/>
      <c r="LFC34" s="162"/>
      <c r="LFD34" s="165"/>
      <c r="LFE34" s="162"/>
      <c r="LFF34" s="165"/>
      <c r="LFG34" s="162"/>
      <c r="LFH34" s="165"/>
      <c r="LFI34" s="162"/>
      <c r="LFJ34" s="165"/>
      <c r="LFK34" s="162"/>
      <c r="LFL34" s="165"/>
      <c r="LFM34" s="162"/>
      <c r="LFN34" s="165"/>
      <c r="LFO34" s="162"/>
      <c r="LFP34" s="165"/>
      <c r="LFQ34" s="162"/>
      <c r="LFR34" s="165"/>
      <c r="LFS34" s="162"/>
      <c r="LFT34" s="165"/>
      <c r="LFU34" s="162"/>
      <c r="LFV34" s="165"/>
      <c r="LFW34" s="162"/>
      <c r="LFX34" s="165"/>
      <c r="LFY34" s="162"/>
      <c r="LFZ34" s="165"/>
      <c r="LGA34" s="162"/>
      <c r="LGB34" s="165"/>
      <c r="LGC34" s="162"/>
      <c r="LGD34" s="165"/>
      <c r="LGE34" s="162"/>
      <c r="LGF34" s="165"/>
      <c r="LGG34" s="162"/>
      <c r="LGH34" s="165"/>
      <c r="LGI34" s="162"/>
      <c r="LGJ34" s="165"/>
      <c r="LGK34" s="162"/>
      <c r="LGL34" s="165"/>
      <c r="LGM34" s="162"/>
      <c r="LGN34" s="165"/>
      <c r="LGO34" s="162"/>
      <c r="LGP34" s="165"/>
      <c r="LGQ34" s="162"/>
      <c r="LGR34" s="165"/>
      <c r="LGS34" s="162"/>
      <c r="LGT34" s="165"/>
      <c r="LGU34" s="162"/>
      <c r="LGV34" s="165"/>
      <c r="LGW34" s="162"/>
      <c r="LGX34" s="165"/>
      <c r="LGY34" s="162"/>
      <c r="LGZ34" s="165"/>
      <c r="LHA34" s="162"/>
      <c r="LHB34" s="165"/>
      <c r="LHC34" s="162"/>
      <c r="LHD34" s="165"/>
      <c r="LHE34" s="162"/>
      <c r="LHF34" s="165"/>
      <c r="LHG34" s="162"/>
      <c r="LHH34" s="165"/>
      <c r="LHI34" s="162"/>
      <c r="LHJ34" s="165"/>
      <c r="LHK34" s="162"/>
      <c r="LHL34" s="165"/>
      <c r="LHM34" s="162"/>
      <c r="LHN34" s="165"/>
      <c r="LHO34" s="162"/>
      <c r="LHP34" s="165"/>
      <c r="LHQ34" s="162"/>
      <c r="LHR34" s="165"/>
      <c r="LHS34" s="162"/>
      <c r="LHT34" s="165"/>
      <c r="LHU34" s="162"/>
      <c r="LHV34" s="165"/>
      <c r="LHW34" s="162"/>
      <c r="LHX34" s="165"/>
      <c r="LHY34" s="162"/>
      <c r="LHZ34" s="165"/>
      <c r="LIA34" s="162"/>
      <c r="LIB34" s="165"/>
      <c r="LIC34" s="162"/>
      <c r="LID34" s="165"/>
      <c r="LIE34" s="162"/>
      <c r="LIF34" s="165"/>
      <c r="LIG34" s="162"/>
      <c r="LIH34" s="165"/>
      <c r="LII34" s="162"/>
      <c r="LIJ34" s="165"/>
      <c r="LIK34" s="162"/>
      <c r="LIL34" s="165"/>
      <c r="LIM34" s="162"/>
      <c r="LIN34" s="165"/>
      <c r="LIO34" s="162"/>
      <c r="LIP34" s="165"/>
      <c r="LIQ34" s="162"/>
      <c r="LIR34" s="165"/>
      <c r="LIS34" s="162"/>
      <c r="LIT34" s="165"/>
      <c r="LIU34" s="162"/>
      <c r="LIV34" s="165"/>
      <c r="LIW34" s="162"/>
      <c r="LIX34" s="165"/>
      <c r="LIY34" s="162"/>
      <c r="LIZ34" s="165"/>
      <c r="LJA34" s="162"/>
      <c r="LJB34" s="165"/>
      <c r="LJC34" s="162"/>
      <c r="LJD34" s="165"/>
      <c r="LJE34" s="162"/>
      <c r="LJF34" s="165"/>
      <c r="LJG34" s="162"/>
      <c r="LJH34" s="165"/>
      <c r="LJI34" s="162"/>
      <c r="LJJ34" s="165"/>
      <c r="LJK34" s="162"/>
      <c r="LJL34" s="165"/>
      <c r="LJM34" s="162"/>
      <c r="LJN34" s="165"/>
      <c r="LJO34" s="162"/>
      <c r="LJP34" s="165"/>
      <c r="LJQ34" s="162"/>
      <c r="LJR34" s="165"/>
      <c r="LJS34" s="162"/>
      <c r="LJT34" s="165"/>
      <c r="LJU34" s="162"/>
      <c r="LJV34" s="165"/>
      <c r="LJW34" s="162"/>
      <c r="LJX34" s="165"/>
      <c r="LJY34" s="162"/>
      <c r="LJZ34" s="165"/>
      <c r="LKA34" s="162"/>
      <c r="LKB34" s="165"/>
      <c r="LKC34" s="162"/>
      <c r="LKD34" s="165"/>
      <c r="LKE34" s="162"/>
      <c r="LKF34" s="165"/>
      <c r="LKG34" s="162"/>
      <c r="LKH34" s="165"/>
      <c r="LKI34" s="162"/>
      <c r="LKJ34" s="165"/>
      <c r="LKK34" s="162"/>
      <c r="LKL34" s="165"/>
      <c r="LKM34" s="162"/>
      <c r="LKN34" s="165"/>
      <c r="LKO34" s="162"/>
      <c r="LKP34" s="165"/>
      <c r="LKQ34" s="162"/>
      <c r="LKR34" s="165"/>
      <c r="LKS34" s="162"/>
      <c r="LKT34" s="165"/>
      <c r="LKU34" s="162"/>
      <c r="LKV34" s="165"/>
      <c r="LKW34" s="162"/>
      <c r="LKX34" s="165"/>
      <c r="LKY34" s="162"/>
      <c r="LKZ34" s="165"/>
      <c r="LLA34" s="162"/>
      <c r="LLB34" s="165"/>
      <c r="LLC34" s="162"/>
      <c r="LLD34" s="165"/>
      <c r="LLE34" s="162"/>
      <c r="LLF34" s="165"/>
      <c r="LLG34" s="162"/>
      <c r="LLH34" s="165"/>
      <c r="LLI34" s="162"/>
      <c r="LLJ34" s="165"/>
      <c r="LLK34" s="162"/>
      <c r="LLL34" s="165"/>
      <c r="LLM34" s="162"/>
      <c r="LLN34" s="165"/>
      <c r="LLO34" s="162"/>
      <c r="LLP34" s="165"/>
      <c r="LLQ34" s="162"/>
      <c r="LLR34" s="165"/>
      <c r="LLS34" s="162"/>
      <c r="LLT34" s="165"/>
      <c r="LLU34" s="162"/>
      <c r="LLV34" s="165"/>
      <c r="LLW34" s="162"/>
      <c r="LLX34" s="165"/>
      <c r="LLY34" s="162"/>
      <c r="LLZ34" s="165"/>
      <c r="LMA34" s="162"/>
      <c r="LMB34" s="165"/>
      <c r="LMC34" s="162"/>
      <c r="LMD34" s="165"/>
      <c r="LME34" s="162"/>
      <c r="LMF34" s="165"/>
      <c r="LMG34" s="162"/>
      <c r="LMH34" s="165"/>
      <c r="LMI34" s="162"/>
      <c r="LMJ34" s="165"/>
      <c r="LMK34" s="162"/>
      <c r="LML34" s="165"/>
      <c r="LMM34" s="162"/>
      <c r="LMN34" s="165"/>
      <c r="LMO34" s="162"/>
      <c r="LMP34" s="165"/>
      <c r="LMQ34" s="162"/>
      <c r="LMR34" s="165"/>
      <c r="LMS34" s="162"/>
      <c r="LMT34" s="165"/>
      <c r="LMU34" s="162"/>
      <c r="LMV34" s="165"/>
      <c r="LMW34" s="162"/>
      <c r="LMX34" s="165"/>
      <c r="LMY34" s="162"/>
      <c r="LMZ34" s="165"/>
      <c r="LNA34" s="162"/>
      <c r="LNB34" s="165"/>
      <c r="LNC34" s="162"/>
      <c r="LND34" s="165"/>
      <c r="LNE34" s="162"/>
      <c r="LNF34" s="165"/>
      <c r="LNG34" s="162"/>
      <c r="LNH34" s="165"/>
      <c r="LNI34" s="162"/>
      <c r="LNJ34" s="165"/>
      <c r="LNK34" s="162"/>
      <c r="LNL34" s="165"/>
      <c r="LNM34" s="162"/>
      <c r="LNN34" s="165"/>
      <c r="LNO34" s="162"/>
      <c r="LNP34" s="165"/>
      <c r="LNQ34" s="162"/>
      <c r="LNR34" s="165"/>
      <c r="LNS34" s="162"/>
      <c r="LNT34" s="165"/>
      <c r="LNU34" s="162"/>
      <c r="LNV34" s="165"/>
      <c r="LNW34" s="162"/>
      <c r="LNX34" s="165"/>
      <c r="LNY34" s="162"/>
      <c r="LNZ34" s="165"/>
      <c r="LOA34" s="162"/>
      <c r="LOB34" s="165"/>
      <c r="LOC34" s="162"/>
      <c r="LOD34" s="165"/>
      <c r="LOE34" s="162"/>
      <c r="LOF34" s="165"/>
      <c r="LOG34" s="162"/>
      <c r="LOH34" s="165"/>
      <c r="LOI34" s="162"/>
      <c r="LOJ34" s="165"/>
      <c r="LOK34" s="162"/>
      <c r="LOL34" s="165"/>
      <c r="LOM34" s="162"/>
      <c r="LON34" s="165"/>
      <c r="LOO34" s="162"/>
      <c r="LOP34" s="165"/>
      <c r="LOQ34" s="162"/>
      <c r="LOR34" s="165"/>
      <c r="LOS34" s="162"/>
      <c r="LOT34" s="165"/>
      <c r="LOU34" s="162"/>
      <c r="LOV34" s="165"/>
      <c r="LOW34" s="162"/>
      <c r="LOX34" s="165"/>
      <c r="LOY34" s="162"/>
      <c r="LOZ34" s="165"/>
      <c r="LPA34" s="162"/>
      <c r="LPB34" s="165"/>
      <c r="LPC34" s="162"/>
      <c r="LPD34" s="165"/>
      <c r="LPE34" s="162"/>
      <c r="LPF34" s="165"/>
      <c r="LPG34" s="162"/>
      <c r="LPH34" s="165"/>
      <c r="LPI34" s="162"/>
      <c r="LPJ34" s="165"/>
      <c r="LPK34" s="162"/>
      <c r="LPL34" s="165"/>
      <c r="LPM34" s="162"/>
      <c r="LPN34" s="165"/>
      <c r="LPO34" s="162"/>
      <c r="LPP34" s="165"/>
      <c r="LPQ34" s="162"/>
      <c r="LPR34" s="165"/>
      <c r="LPS34" s="162"/>
      <c r="LPT34" s="165"/>
      <c r="LPU34" s="162"/>
      <c r="LPV34" s="165"/>
      <c r="LPW34" s="162"/>
      <c r="LPX34" s="165"/>
      <c r="LPY34" s="162"/>
      <c r="LPZ34" s="165"/>
      <c r="LQA34" s="162"/>
      <c r="LQB34" s="165"/>
      <c r="LQC34" s="162"/>
      <c r="LQD34" s="165"/>
      <c r="LQE34" s="162"/>
      <c r="LQF34" s="165"/>
      <c r="LQG34" s="162"/>
      <c r="LQH34" s="165"/>
      <c r="LQI34" s="162"/>
      <c r="LQJ34" s="165"/>
      <c r="LQK34" s="162"/>
      <c r="LQL34" s="165"/>
      <c r="LQM34" s="162"/>
      <c r="LQN34" s="165"/>
      <c r="LQO34" s="162"/>
      <c r="LQP34" s="165"/>
      <c r="LQQ34" s="162"/>
      <c r="LQR34" s="165"/>
      <c r="LQS34" s="162"/>
      <c r="LQT34" s="165"/>
      <c r="LQU34" s="162"/>
      <c r="LQV34" s="165"/>
      <c r="LQW34" s="162"/>
      <c r="LQX34" s="165"/>
      <c r="LQY34" s="162"/>
      <c r="LQZ34" s="165"/>
      <c r="LRA34" s="162"/>
      <c r="LRB34" s="165"/>
      <c r="LRC34" s="162"/>
      <c r="LRD34" s="165"/>
      <c r="LRE34" s="162"/>
      <c r="LRF34" s="165"/>
      <c r="LRG34" s="162"/>
      <c r="LRH34" s="165"/>
      <c r="LRI34" s="162"/>
      <c r="LRJ34" s="165"/>
      <c r="LRK34" s="162"/>
      <c r="LRL34" s="165"/>
      <c r="LRM34" s="162"/>
      <c r="LRN34" s="165"/>
      <c r="LRO34" s="162"/>
      <c r="LRP34" s="165"/>
      <c r="LRQ34" s="162"/>
      <c r="LRR34" s="165"/>
      <c r="LRS34" s="162"/>
      <c r="LRT34" s="165"/>
      <c r="LRU34" s="162"/>
      <c r="LRV34" s="165"/>
      <c r="LRW34" s="162"/>
      <c r="LRX34" s="165"/>
      <c r="LRY34" s="162"/>
      <c r="LRZ34" s="165"/>
      <c r="LSA34" s="162"/>
      <c r="LSB34" s="165"/>
      <c r="LSC34" s="162"/>
      <c r="LSD34" s="165"/>
      <c r="LSE34" s="162"/>
      <c r="LSF34" s="165"/>
      <c r="LSG34" s="162"/>
      <c r="LSH34" s="165"/>
      <c r="LSI34" s="162"/>
      <c r="LSJ34" s="165"/>
      <c r="LSK34" s="162"/>
      <c r="LSL34" s="165"/>
      <c r="LSM34" s="162"/>
      <c r="LSN34" s="165"/>
      <c r="LSO34" s="162"/>
      <c r="LSP34" s="165"/>
      <c r="LSQ34" s="162"/>
      <c r="LSR34" s="165"/>
      <c r="LSS34" s="162"/>
      <c r="LST34" s="165"/>
      <c r="LSU34" s="162"/>
      <c r="LSV34" s="165"/>
      <c r="LSW34" s="162"/>
      <c r="LSX34" s="165"/>
      <c r="LSY34" s="162"/>
      <c r="LSZ34" s="165"/>
      <c r="LTA34" s="162"/>
      <c r="LTB34" s="165"/>
      <c r="LTC34" s="162"/>
      <c r="LTD34" s="165"/>
      <c r="LTE34" s="162"/>
      <c r="LTF34" s="165"/>
      <c r="LTG34" s="162"/>
      <c r="LTH34" s="165"/>
      <c r="LTI34" s="162"/>
      <c r="LTJ34" s="165"/>
      <c r="LTK34" s="162"/>
      <c r="LTL34" s="165"/>
      <c r="LTM34" s="162"/>
      <c r="LTN34" s="165"/>
      <c r="LTO34" s="162"/>
      <c r="LTP34" s="165"/>
      <c r="LTQ34" s="162"/>
      <c r="LTR34" s="165"/>
      <c r="LTS34" s="162"/>
      <c r="LTT34" s="165"/>
      <c r="LTU34" s="162"/>
      <c r="LTV34" s="165"/>
      <c r="LTW34" s="162"/>
      <c r="LTX34" s="165"/>
      <c r="LTY34" s="162"/>
      <c r="LTZ34" s="165"/>
      <c r="LUA34" s="162"/>
      <c r="LUB34" s="165"/>
      <c r="LUC34" s="162"/>
      <c r="LUD34" s="165"/>
      <c r="LUE34" s="162"/>
      <c r="LUF34" s="165"/>
      <c r="LUG34" s="162"/>
      <c r="LUH34" s="165"/>
      <c r="LUI34" s="162"/>
      <c r="LUJ34" s="165"/>
      <c r="LUK34" s="162"/>
      <c r="LUL34" s="165"/>
      <c r="LUM34" s="162"/>
      <c r="LUN34" s="165"/>
      <c r="LUO34" s="162"/>
      <c r="LUP34" s="165"/>
      <c r="LUQ34" s="162"/>
      <c r="LUR34" s="165"/>
      <c r="LUS34" s="162"/>
      <c r="LUT34" s="165"/>
      <c r="LUU34" s="162"/>
      <c r="LUV34" s="165"/>
      <c r="LUW34" s="162"/>
      <c r="LUX34" s="165"/>
      <c r="LUY34" s="162"/>
      <c r="LUZ34" s="165"/>
      <c r="LVA34" s="162"/>
      <c r="LVB34" s="165"/>
      <c r="LVC34" s="162"/>
      <c r="LVD34" s="165"/>
      <c r="LVE34" s="162"/>
      <c r="LVF34" s="165"/>
      <c r="LVG34" s="162"/>
      <c r="LVH34" s="165"/>
      <c r="LVI34" s="162"/>
      <c r="LVJ34" s="165"/>
      <c r="LVK34" s="162"/>
      <c r="LVL34" s="165"/>
      <c r="LVM34" s="162"/>
      <c r="LVN34" s="165"/>
      <c r="LVO34" s="162"/>
      <c r="LVP34" s="165"/>
      <c r="LVQ34" s="162"/>
      <c r="LVR34" s="165"/>
      <c r="LVS34" s="162"/>
      <c r="LVT34" s="165"/>
      <c r="LVU34" s="162"/>
      <c r="LVV34" s="165"/>
      <c r="LVW34" s="162"/>
      <c r="LVX34" s="165"/>
      <c r="LVY34" s="162"/>
      <c r="LVZ34" s="165"/>
      <c r="LWA34" s="162"/>
      <c r="LWB34" s="165"/>
      <c r="LWC34" s="162"/>
      <c r="LWD34" s="165"/>
      <c r="LWE34" s="162"/>
      <c r="LWF34" s="165"/>
      <c r="LWG34" s="162"/>
      <c r="LWH34" s="165"/>
      <c r="LWI34" s="162"/>
      <c r="LWJ34" s="165"/>
      <c r="LWK34" s="162"/>
      <c r="LWL34" s="165"/>
      <c r="LWM34" s="162"/>
      <c r="LWN34" s="165"/>
      <c r="LWO34" s="162"/>
      <c r="LWP34" s="165"/>
      <c r="LWQ34" s="162"/>
      <c r="LWR34" s="165"/>
      <c r="LWS34" s="162"/>
      <c r="LWT34" s="165"/>
      <c r="LWU34" s="162"/>
      <c r="LWV34" s="165"/>
      <c r="LWW34" s="162"/>
      <c r="LWX34" s="165"/>
      <c r="LWY34" s="162"/>
      <c r="LWZ34" s="165"/>
      <c r="LXA34" s="162"/>
      <c r="LXB34" s="165"/>
      <c r="LXC34" s="162"/>
      <c r="LXD34" s="165"/>
      <c r="LXE34" s="162"/>
      <c r="LXF34" s="165"/>
      <c r="LXG34" s="162"/>
      <c r="LXH34" s="165"/>
      <c r="LXI34" s="162"/>
      <c r="LXJ34" s="165"/>
      <c r="LXK34" s="162"/>
      <c r="LXL34" s="165"/>
      <c r="LXM34" s="162"/>
      <c r="LXN34" s="165"/>
      <c r="LXO34" s="162"/>
      <c r="LXP34" s="165"/>
      <c r="LXQ34" s="162"/>
      <c r="LXR34" s="165"/>
      <c r="LXS34" s="162"/>
      <c r="LXT34" s="165"/>
      <c r="LXU34" s="162"/>
      <c r="LXV34" s="165"/>
      <c r="LXW34" s="162"/>
      <c r="LXX34" s="165"/>
      <c r="LXY34" s="162"/>
      <c r="LXZ34" s="165"/>
      <c r="LYA34" s="162"/>
      <c r="LYB34" s="165"/>
      <c r="LYC34" s="162"/>
      <c r="LYD34" s="165"/>
      <c r="LYE34" s="162"/>
      <c r="LYF34" s="165"/>
      <c r="LYG34" s="162"/>
      <c r="LYH34" s="165"/>
      <c r="LYI34" s="162"/>
      <c r="LYJ34" s="165"/>
      <c r="LYK34" s="162"/>
      <c r="LYL34" s="165"/>
      <c r="LYM34" s="162"/>
      <c r="LYN34" s="165"/>
      <c r="LYO34" s="162"/>
      <c r="LYP34" s="165"/>
      <c r="LYQ34" s="162"/>
      <c r="LYR34" s="165"/>
      <c r="LYS34" s="162"/>
      <c r="LYT34" s="165"/>
      <c r="LYU34" s="162"/>
      <c r="LYV34" s="165"/>
      <c r="LYW34" s="162"/>
      <c r="LYX34" s="165"/>
      <c r="LYY34" s="162"/>
      <c r="LYZ34" s="165"/>
      <c r="LZA34" s="162"/>
      <c r="LZB34" s="165"/>
      <c r="LZC34" s="162"/>
      <c r="LZD34" s="165"/>
      <c r="LZE34" s="162"/>
      <c r="LZF34" s="165"/>
      <c r="LZG34" s="162"/>
      <c r="LZH34" s="165"/>
      <c r="LZI34" s="162"/>
      <c r="LZJ34" s="165"/>
      <c r="LZK34" s="162"/>
      <c r="LZL34" s="165"/>
      <c r="LZM34" s="162"/>
      <c r="LZN34" s="165"/>
      <c r="LZO34" s="162"/>
      <c r="LZP34" s="165"/>
      <c r="LZQ34" s="162"/>
      <c r="LZR34" s="165"/>
      <c r="LZS34" s="162"/>
      <c r="LZT34" s="165"/>
      <c r="LZU34" s="162"/>
      <c r="LZV34" s="165"/>
      <c r="LZW34" s="162"/>
      <c r="LZX34" s="165"/>
      <c r="LZY34" s="162"/>
      <c r="LZZ34" s="165"/>
      <c r="MAA34" s="162"/>
      <c r="MAB34" s="165"/>
      <c r="MAC34" s="162"/>
      <c r="MAD34" s="165"/>
      <c r="MAE34" s="162"/>
      <c r="MAF34" s="165"/>
      <c r="MAG34" s="162"/>
      <c r="MAH34" s="165"/>
      <c r="MAI34" s="162"/>
      <c r="MAJ34" s="165"/>
      <c r="MAK34" s="162"/>
      <c r="MAL34" s="165"/>
      <c r="MAM34" s="162"/>
      <c r="MAN34" s="165"/>
      <c r="MAO34" s="162"/>
      <c r="MAP34" s="165"/>
      <c r="MAQ34" s="162"/>
      <c r="MAR34" s="165"/>
      <c r="MAS34" s="162"/>
      <c r="MAT34" s="165"/>
      <c r="MAU34" s="162"/>
      <c r="MAV34" s="165"/>
      <c r="MAW34" s="162"/>
      <c r="MAX34" s="165"/>
      <c r="MAY34" s="162"/>
      <c r="MAZ34" s="165"/>
      <c r="MBA34" s="162"/>
      <c r="MBB34" s="165"/>
      <c r="MBC34" s="162"/>
      <c r="MBD34" s="165"/>
      <c r="MBE34" s="162"/>
      <c r="MBF34" s="165"/>
      <c r="MBG34" s="162"/>
      <c r="MBH34" s="165"/>
      <c r="MBI34" s="162"/>
      <c r="MBJ34" s="165"/>
      <c r="MBK34" s="162"/>
      <c r="MBL34" s="165"/>
      <c r="MBM34" s="162"/>
      <c r="MBN34" s="165"/>
      <c r="MBO34" s="162"/>
      <c r="MBP34" s="165"/>
      <c r="MBQ34" s="162"/>
      <c r="MBR34" s="165"/>
      <c r="MBS34" s="162"/>
      <c r="MBT34" s="165"/>
      <c r="MBU34" s="162"/>
      <c r="MBV34" s="165"/>
      <c r="MBW34" s="162"/>
      <c r="MBX34" s="165"/>
      <c r="MBY34" s="162"/>
      <c r="MBZ34" s="165"/>
      <c r="MCA34" s="162"/>
      <c r="MCB34" s="165"/>
      <c r="MCC34" s="162"/>
      <c r="MCD34" s="165"/>
      <c r="MCE34" s="162"/>
      <c r="MCF34" s="165"/>
      <c r="MCG34" s="162"/>
      <c r="MCH34" s="165"/>
      <c r="MCI34" s="162"/>
      <c r="MCJ34" s="165"/>
      <c r="MCK34" s="162"/>
      <c r="MCL34" s="165"/>
      <c r="MCM34" s="162"/>
      <c r="MCN34" s="165"/>
      <c r="MCO34" s="162"/>
      <c r="MCP34" s="165"/>
      <c r="MCQ34" s="162"/>
      <c r="MCR34" s="165"/>
      <c r="MCS34" s="162"/>
      <c r="MCT34" s="165"/>
      <c r="MCU34" s="162"/>
      <c r="MCV34" s="165"/>
      <c r="MCW34" s="162"/>
      <c r="MCX34" s="165"/>
      <c r="MCY34" s="162"/>
      <c r="MCZ34" s="165"/>
      <c r="MDA34" s="162"/>
      <c r="MDB34" s="165"/>
      <c r="MDC34" s="162"/>
      <c r="MDD34" s="165"/>
      <c r="MDE34" s="162"/>
      <c r="MDF34" s="165"/>
      <c r="MDG34" s="162"/>
      <c r="MDH34" s="165"/>
      <c r="MDI34" s="162"/>
      <c r="MDJ34" s="165"/>
      <c r="MDK34" s="162"/>
      <c r="MDL34" s="165"/>
      <c r="MDM34" s="162"/>
      <c r="MDN34" s="165"/>
      <c r="MDO34" s="162"/>
      <c r="MDP34" s="165"/>
      <c r="MDQ34" s="162"/>
      <c r="MDR34" s="165"/>
      <c r="MDS34" s="162"/>
      <c r="MDT34" s="165"/>
      <c r="MDU34" s="162"/>
      <c r="MDV34" s="165"/>
      <c r="MDW34" s="162"/>
      <c r="MDX34" s="165"/>
      <c r="MDY34" s="162"/>
      <c r="MDZ34" s="165"/>
      <c r="MEA34" s="162"/>
      <c r="MEB34" s="165"/>
      <c r="MEC34" s="162"/>
      <c r="MED34" s="165"/>
      <c r="MEE34" s="162"/>
      <c r="MEF34" s="165"/>
      <c r="MEG34" s="162"/>
      <c r="MEH34" s="165"/>
      <c r="MEI34" s="162"/>
      <c r="MEJ34" s="165"/>
      <c r="MEK34" s="162"/>
      <c r="MEL34" s="165"/>
      <c r="MEM34" s="162"/>
      <c r="MEN34" s="165"/>
      <c r="MEO34" s="162"/>
      <c r="MEP34" s="165"/>
      <c r="MEQ34" s="162"/>
      <c r="MER34" s="165"/>
      <c r="MES34" s="162"/>
      <c r="MET34" s="165"/>
      <c r="MEU34" s="162"/>
      <c r="MEV34" s="165"/>
      <c r="MEW34" s="162"/>
      <c r="MEX34" s="165"/>
      <c r="MEY34" s="162"/>
      <c r="MEZ34" s="165"/>
      <c r="MFA34" s="162"/>
      <c r="MFB34" s="165"/>
      <c r="MFC34" s="162"/>
      <c r="MFD34" s="165"/>
      <c r="MFE34" s="162"/>
      <c r="MFF34" s="165"/>
      <c r="MFG34" s="162"/>
      <c r="MFH34" s="165"/>
      <c r="MFI34" s="162"/>
      <c r="MFJ34" s="165"/>
      <c r="MFK34" s="162"/>
      <c r="MFL34" s="165"/>
      <c r="MFM34" s="162"/>
      <c r="MFN34" s="165"/>
      <c r="MFO34" s="162"/>
      <c r="MFP34" s="165"/>
      <c r="MFQ34" s="162"/>
      <c r="MFR34" s="165"/>
      <c r="MFS34" s="162"/>
      <c r="MFT34" s="165"/>
      <c r="MFU34" s="162"/>
      <c r="MFV34" s="165"/>
      <c r="MFW34" s="162"/>
      <c r="MFX34" s="165"/>
      <c r="MFY34" s="162"/>
      <c r="MFZ34" s="165"/>
      <c r="MGA34" s="162"/>
      <c r="MGB34" s="165"/>
      <c r="MGC34" s="162"/>
      <c r="MGD34" s="165"/>
      <c r="MGE34" s="162"/>
      <c r="MGF34" s="165"/>
      <c r="MGG34" s="162"/>
      <c r="MGH34" s="165"/>
      <c r="MGI34" s="162"/>
      <c r="MGJ34" s="165"/>
      <c r="MGK34" s="162"/>
      <c r="MGL34" s="165"/>
      <c r="MGM34" s="162"/>
      <c r="MGN34" s="165"/>
      <c r="MGO34" s="162"/>
      <c r="MGP34" s="165"/>
      <c r="MGQ34" s="162"/>
      <c r="MGR34" s="165"/>
      <c r="MGS34" s="162"/>
      <c r="MGT34" s="165"/>
      <c r="MGU34" s="162"/>
      <c r="MGV34" s="165"/>
      <c r="MGW34" s="162"/>
      <c r="MGX34" s="165"/>
      <c r="MGY34" s="162"/>
      <c r="MGZ34" s="165"/>
      <c r="MHA34" s="162"/>
      <c r="MHB34" s="165"/>
      <c r="MHC34" s="162"/>
      <c r="MHD34" s="165"/>
      <c r="MHE34" s="162"/>
      <c r="MHF34" s="165"/>
      <c r="MHG34" s="162"/>
      <c r="MHH34" s="165"/>
      <c r="MHI34" s="162"/>
      <c r="MHJ34" s="165"/>
      <c r="MHK34" s="162"/>
      <c r="MHL34" s="165"/>
      <c r="MHM34" s="162"/>
      <c r="MHN34" s="165"/>
      <c r="MHO34" s="162"/>
      <c r="MHP34" s="165"/>
      <c r="MHQ34" s="162"/>
      <c r="MHR34" s="165"/>
      <c r="MHS34" s="162"/>
      <c r="MHT34" s="165"/>
      <c r="MHU34" s="162"/>
      <c r="MHV34" s="165"/>
      <c r="MHW34" s="162"/>
      <c r="MHX34" s="165"/>
      <c r="MHY34" s="162"/>
      <c r="MHZ34" s="165"/>
      <c r="MIA34" s="162"/>
      <c r="MIB34" s="165"/>
      <c r="MIC34" s="162"/>
      <c r="MID34" s="165"/>
      <c r="MIE34" s="162"/>
      <c r="MIF34" s="165"/>
      <c r="MIG34" s="162"/>
      <c r="MIH34" s="165"/>
      <c r="MII34" s="162"/>
      <c r="MIJ34" s="165"/>
      <c r="MIK34" s="162"/>
      <c r="MIL34" s="165"/>
      <c r="MIM34" s="162"/>
      <c r="MIN34" s="165"/>
      <c r="MIO34" s="162"/>
      <c r="MIP34" s="165"/>
      <c r="MIQ34" s="162"/>
      <c r="MIR34" s="165"/>
      <c r="MIS34" s="162"/>
      <c r="MIT34" s="165"/>
      <c r="MIU34" s="162"/>
      <c r="MIV34" s="165"/>
      <c r="MIW34" s="162"/>
      <c r="MIX34" s="165"/>
      <c r="MIY34" s="162"/>
      <c r="MIZ34" s="165"/>
      <c r="MJA34" s="162"/>
      <c r="MJB34" s="165"/>
      <c r="MJC34" s="162"/>
      <c r="MJD34" s="165"/>
      <c r="MJE34" s="162"/>
      <c r="MJF34" s="165"/>
      <c r="MJG34" s="162"/>
      <c r="MJH34" s="165"/>
      <c r="MJI34" s="162"/>
      <c r="MJJ34" s="165"/>
      <c r="MJK34" s="162"/>
      <c r="MJL34" s="165"/>
      <c r="MJM34" s="162"/>
      <c r="MJN34" s="165"/>
      <c r="MJO34" s="162"/>
      <c r="MJP34" s="165"/>
      <c r="MJQ34" s="162"/>
      <c r="MJR34" s="165"/>
      <c r="MJS34" s="162"/>
      <c r="MJT34" s="165"/>
      <c r="MJU34" s="162"/>
      <c r="MJV34" s="165"/>
      <c r="MJW34" s="162"/>
      <c r="MJX34" s="165"/>
      <c r="MJY34" s="162"/>
      <c r="MJZ34" s="165"/>
      <c r="MKA34" s="162"/>
      <c r="MKB34" s="165"/>
      <c r="MKC34" s="162"/>
      <c r="MKD34" s="165"/>
      <c r="MKE34" s="162"/>
      <c r="MKF34" s="165"/>
      <c r="MKG34" s="162"/>
      <c r="MKH34" s="165"/>
      <c r="MKI34" s="162"/>
      <c r="MKJ34" s="165"/>
      <c r="MKK34" s="162"/>
      <c r="MKL34" s="165"/>
      <c r="MKM34" s="162"/>
      <c r="MKN34" s="165"/>
      <c r="MKO34" s="162"/>
      <c r="MKP34" s="165"/>
      <c r="MKQ34" s="162"/>
      <c r="MKR34" s="165"/>
      <c r="MKS34" s="162"/>
      <c r="MKT34" s="165"/>
      <c r="MKU34" s="162"/>
      <c r="MKV34" s="165"/>
      <c r="MKW34" s="162"/>
      <c r="MKX34" s="165"/>
      <c r="MKY34" s="162"/>
      <c r="MKZ34" s="165"/>
      <c r="MLA34" s="162"/>
      <c r="MLB34" s="165"/>
      <c r="MLC34" s="162"/>
      <c r="MLD34" s="165"/>
      <c r="MLE34" s="162"/>
      <c r="MLF34" s="165"/>
      <c r="MLG34" s="162"/>
      <c r="MLH34" s="165"/>
      <c r="MLI34" s="162"/>
      <c r="MLJ34" s="165"/>
      <c r="MLK34" s="162"/>
      <c r="MLL34" s="165"/>
      <c r="MLM34" s="162"/>
      <c r="MLN34" s="165"/>
      <c r="MLO34" s="162"/>
      <c r="MLP34" s="165"/>
      <c r="MLQ34" s="162"/>
      <c r="MLR34" s="165"/>
      <c r="MLS34" s="162"/>
      <c r="MLT34" s="165"/>
      <c r="MLU34" s="162"/>
      <c r="MLV34" s="165"/>
      <c r="MLW34" s="162"/>
      <c r="MLX34" s="165"/>
      <c r="MLY34" s="162"/>
      <c r="MLZ34" s="165"/>
      <c r="MMA34" s="162"/>
      <c r="MMB34" s="165"/>
      <c r="MMC34" s="162"/>
      <c r="MMD34" s="165"/>
      <c r="MME34" s="162"/>
      <c r="MMF34" s="165"/>
      <c r="MMG34" s="162"/>
      <c r="MMH34" s="165"/>
      <c r="MMI34" s="162"/>
      <c r="MMJ34" s="165"/>
      <c r="MMK34" s="162"/>
      <c r="MML34" s="165"/>
      <c r="MMM34" s="162"/>
      <c r="MMN34" s="165"/>
      <c r="MMO34" s="162"/>
      <c r="MMP34" s="165"/>
      <c r="MMQ34" s="162"/>
      <c r="MMR34" s="165"/>
      <c r="MMS34" s="162"/>
      <c r="MMT34" s="165"/>
      <c r="MMU34" s="162"/>
      <c r="MMV34" s="165"/>
      <c r="MMW34" s="162"/>
      <c r="MMX34" s="165"/>
      <c r="MMY34" s="162"/>
      <c r="MMZ34" s="165"/>
      <c r="MNA34" s="162"/>
      <c r="MNB34" s="165"/>
      <c r="MNC34" s="162"/>
      <c r="MND34" s="165"/>
      <c r="MNE34" s="162"/>
      <c r="MNF34" s="165"/>
      <c r="MNG34" s="162"/>
      <c r="MNH34" s="165"/>
      <c r="MNI34" s="162"/>
      <c r="MNJ34" s="165"/>
      <c r="MNK34" s="162"/>
      <c r="MNL34" s="165"/>
      <c r="MNM34" s="162"/>
      <c r="MNN34" s="165"/>
      <c r="MNO34" s="162"/>
      <c r="MNP34" s="165"/>
      <c r="MNQ34" s="162"/>
      <c r="MNR34" s="165"/>
      <c r="MNS34" s="162"/>
      <c r="MNT34" s="165"/>
      <c r="MNU34" s="162"/>
      <c r="MNV34" s="165"/>
      <c r="MNW34" s="162"/>
      <c r="MNX34" s="165"/>
      <c r="MNY34" s="162"/>
      <c r="MNZ34" s="165"/>
      <c r="MOA34" s="162"/>
      <c r="MOB34" s="165"/>
      <c r="MOC34" s="162"/>
      <c r="MOD34" s="165"/>
      <c r="MOE34" s="162"/>
      <c r="MOF34" s="165"/>
      <c r="MOG34" s="162"/>
      <c r="MOH34" s="165"/>
      <c r="MOI34" s="162"/>
      <c r="MOJ34" s="165"/>
      <c r="MOK34" s="162"/>
      <c r="MOL34" s="165"/>
      <c r="MOM34" s="162"/>
      <c r="MON34" s="165"/>
      <c r="MOO34" s="162"/>
      <c r="MOP34" s="165"/>
      <c r="MOQ34" s="162"/>
      <c r="MOR34" s="165"/>
      <c r="MOS34" s="162"/>
      <c r="MOT34" s="165"/>
      <c r="MOU34" s="162"/>
      <c r="MOV34" s="165"/>
      <c r="MOW34" s="162"/>
      <c r="MOX34" s="165"/>
      <c r="MOY34" s="162"/>
      <c r="MOZ34" s="165"/>
      <c r="MPA34" s="162"/>
      <c r="MPB34" s="165"/>
      <c r="MPC34" s="162"/>
      <c r="MPD34" s="165"/>
      <c r="MPE34" s="162"/>
      <c r="MPF34" s="165"/>
      <c r="MPG34" s="162"/>
      <c r="MPH34" s="165"/>
      <c r="MPI34" s="162"/>
      <c r="MPJ34" s="165"/>
      <c r="MPK34" s="162"/>
      <c r="MPL34" s="165"/>
      <c r="MPM34" s="162"/>
      <c r="MPN34" s="165"/>
      <c r="MPO34" s="162"/>
      <c r="MPP34" s="165"/>
      <c r="MPQ34" s="162"/>
      <c r="MPR34" s="165"/>
      <c r="MPS34" s="162"/>
      <c r="MPT34" s="165"/>
      <c r="MPU34" s="162"/>
      <c r="MPV34" s="165"/>
      <c r="MPW34" s="162"/>
      <c r="MPX34" s="165"/>
      <c r="MPY34" s="162"/>
      <c r="MPZ34" s="165"/>
      <c r="MQA34" s="162"/>
      <c r="MQB34" s="165"/>
      <c r="MQC34" s="162"/>
      <c r="MQD34" s="165"/>
      <c r="MQE34" s="162"/>
      <c r="MQF34" s="165"/>
      <c r="MQG34" s="162"/>
      <c r="MQH34" s="165"/>
      <c r="MQI34" s="162"/>
      <c r="MQJ34" s="165"/>
      <c r="MQK34" s="162"/>
      <c r="MQL34" s="165"/>
      <c r="MQM34" s="162"/>
      <c r="MQN34" s="165"/>
      <c r="MQO34" s="162"/>
      <c r="MQP34" s="165"/>
      <c r="MQQ34" s="162"/>
      <c r="MQR34" s="165"/>
      <c r="MQS34" s="162"/>
      <c r="MQT34" s="165"/>
      <c r="MQU34" s="162"/>
      <c r="MQV34" s="165"/>
      <c r="MQW34" s="162"/>
      <c r="MQX34" s="165"/>
      <c r="MQY34" s="162"/>
      <c r="MQZ34" s="165"/>
      <c r="MRA34" s="162"/>
      <c r="MRB34" s="165"/>
      <c r="MRC34" s="162"/>
      <c r="MRD34" s="165"/>
      <c r="MRE34" s="162"/>
      <c r="MRF34" s="165"/>
      <c r="MRG34" s="162"/>
      <c r="MRH34" s="165"/>
      <c r="MRI34" s="162"/>
      <c r="MRJ34" s="165"/>
      <c r="MRK34" s="162"/>
      <c r="MRL34" s="165"/>
      <c r="MRM34" s="162"/>
      <c r="MRN34" s="165"/>
      <c r="MRO34" s="162"/>
      <c r="MRP34" s="165"/>
      <c r="MRQ34" s="162"/>
      <c r="MRR34" s="165"/>
      <c r="MRS34" s="162"/>
      <c r="MRT34" s="165"/>
      <c r="MRU34" s="162"/>
      <c r="MRV34" s="165"/>
      <c r="MRW34" s="162"/>
      <c r="MRX34" s="165"/>
      <c r="MRY34" s="162"/>
      <c r="MRZ34" s="165"/>
      <c r="MSA34" s="162"/>
      <c r="MSB34" s="165"/>
      <c r="MSC34" s="162"/>
      <c r="MSD34" s="165"/>
      <c r="MSE34" s="162"/>
      <c r="MSF34" s="165"/>
      <c r="MSG34" s="162"/>
      <c r="MSH34" s="165"/>
      <c r="MSI34" s="162"/>
      <c r="MSJ34" s="165"/>
      <c r="MSK34" s="162"/>
      <c r="MSL34" s="165"/>
      <c r="MSM34" s="162"/>
      <c r="MSN34" s="165"/>
      <c r="MSO34" s="162"/>
      <c r="MSP34" s="165"/>
      <c r="MSQ34" s="162"/>
      <c r="MSR34" s="165"/>
      <c r="MSS34" s="162"/>
      <c r="MST34" s="165"/>
      <c r="MSU34" s="162"/>
      <c r="MSV34" s="165"/>
      <c r="MSW34" s="162"/>
      <c r="MSX34" s="165"/>
      <c r="MSY34" s="162"/>
      <c r="MSZ34" s="165"/>
      <c r="MTA34" s="162"/>
      <c r="MTB34" s="165"/>
      <c r="MTC34" s="162"/>
      <c r="MTD34" s="165"/>
      <c r="MTE34" s="162"/>
      <c r="MTF34" s="165"/>
      <c r="MTG34" s="162"/>
      <c r="MTH34" s="165"/>
      <c r="MTI34" s="162"/>
      <c r="MTJ34" s="165"/>
      <c r="MTK34" s="162"/>
      <c r="MTL34" s="165"/>
      <c r="MTM34" s="162"/>
      <c r="MTN34" s="165"/>
      <c r="MTO34" s="162"/>
      <c r="MTP34" s="165"/>
      <c r="MTQ34" s="162"/>
      <c r="MTR34" s="165"/>
      <c r="MTS34" s="162"/>
      <c r="MTT34" s="165"/>
      <c r="MTU34" s="162"/>
      <c r="MTV34" s="165"/>
      <c r="MTW34" s="162"/>
      <c r="MTX34" s="165"/>
      <c r="MTY34" s="162"/>
      <c r="MTZ34" s="165"/>
      <c r="MUA34" s="162"/>
      <c r="MUB34" s="165"/>
      <c r="MUC34" s="162"/>
      <c r="MUD34" s="165"/>
      <c r="MUE34" s="162"/>
      <c r="MUF34" s="165"/>
      <c r="MUG34" s="162"/>
      <c r="MUH34" s="165"/>
      <c r="MUI34" s="162"/>
      <c r="MUJ34" s="165"/>
      <c r="MUK34" s="162"/>
      <c r="MUL34" s="165"/>
      <c r="MUM34" s="162"/>
      <c r="MUN34" s="165"/>
      <c r="MUO34" s="162"/>
      <c r="MUP34" s="165"/>
      <c r="MUQ34" s="162"/>
      <c r="MUR34" s="165"/>
      <c r="MUS34" s="162"/>
      <c r="MUT34" s="165"/>
      <c r="MUU34" s="162"/>
      <c r="MUV34" s="165"/>
      <c r="MUW34" s="162"/>
      <c r="MUX34" s="165"/>
      <c r="MUY34" s="162"/>
      <c r="MUZ34" s="165"/>
      <c r="MVA34" s="162"/>
      <c r="MVB34" s="165"/>
      <c r="MVC34" s="162"/>
      <c r="MVD34" s="165"/>
      <c r="MVE34" s="162"/>
      <c r="MVF34" s="165"/>
      <c r="MVG34" s="162"/>
      <c r="MVH34" s="165"/>
      <c r="MVI34" s="162"/>
      <c r="MVJ34" s="165"/>
      <c r="MVK34" s="162"/>
      <c r="MVL34" s="165"/>
      <c r="MVM34" s="162"/>
      <c r="MVN34" s="165"/>
      <c r="MVO34" s="162"/>
      <c r="MVP34" s="165"/>
      <c r="MVQ34" s="162"/>
      <c r="MVR34" s="165"/>
      <c r="MVS34" s="162"/>
      <c r="MVT34" s="165"/>
      <c r="MVU34" s="162"/>
      <c r="MVV34" s="165"/>
      <c r="MVW34" s="162"/>
      <c r="MVX34" s="165"/>
      <c r="MVY34" s="162"/>
      <c r="MVZ34" s="165"/>
      <c r="MWA34" s="162"/>
      <c r="MWB34" s="165"/>
      <c r="MWC34" s="162"/>
      <c r="MWD34" s="165"/>
      <c r="MWE34" s="162"/>
      <c r="MWF34" s="165"/>
      <c r="MWG34" s="162"/>
      <c r="MWH34" s="165"/>
      <c r="MWI34" s="162"/>
      <c r="MWJ34" s="165"/>
      <c r="MWK34" s="162"/>
      <c r="MWL34" s="165"/>
      <c r="MWM34" s="162"/>
      <c r="MWN34" s="165"/>
      <c r="MWO34" s="162"/>
      <c r="MWP34" s="165"/>
      <c r="MWQ34" s="162"/>
      <c r="MWR34" s="165"/>
      <c r="MWS34" s="162"/>
      <c r="MWT34" s="165"/>
      <c r="MWU34" s="162"/>
      <c r="MWV34" s="165"/>
      <c r="MWW34" s="162"/>
      <c r="MWX34" s="165"/>
      <c r="MWY34" s="162"/>
      <c r="MWZ34" s="165"/>
      <c r="MXA34" s="162"/>
      <c r="MXB34" s="165"/>
      <c r="MXC34" s="162"/>
      <c r="MXD34" s="165"/>
      <c r="MXE34" s="162"/>
      <c r="MXF34" s="165"/>
      <c r="MXG34" s="162"/>
      <c r="MXH34" s="165"/>
      <c r="MXI34" s="162"/>
      <c r="MXJ34" s="165"/>
      <c r="MXK34" s="162"/>
      <c r="MXL34" s="165"/>
      <c r="MXM34" s="162"/>
      <c r="MXN34" s="165"/>
      <c r="MXO34" s="162"/>
      <c r="MXP34" s="165"/>
      <c r="MXQ34" s="162"/>
      <c r="MXR34" s="165"/>
      <c r="MXS34" s="162"/>
      <c r="MXT34" s="165"/>
      <c r="MXU34" s="162"/>
      <c r="MXV34" s="165"/>
      <c r="MXW34" s="162"/>
      <c r="MXX34" s="165"/>
      <c r="MXY34" s="162"/>
      <c r="MXZ34" s="165"/>
      <c r="MYA34" s="162"/>
      <c r="MYB34" s="165"/>
      <c r="MYC34" s="162"/>
      <c r="MYD34" s="165"/>
      <c r="MYE34" s="162"/>
      <c r="MYF34" s="165"/>
      <c r="MYG34" s="162"/>
      <c r="MYH34" s="165"/>
      <c r="MYI34" s="162"/>
      <c r="MYJ34" s="165"/>
      <c r="MYK34" s="162"/>
      <c r="MYL34" s="165"/>
      <c r="MYM34" s="162"/>
      <c r="MYN34" s="165"/>
      <c r="MYO34" s="162"/>
      <c r="MYP34" s="165"/>
      <c r="MYQ34" s="162"/>
      <c r="MYR34" s="165"/>
      <c r="MYS34" s="162"/>
      <c r="MYT34" s="165"/>
      <c r="MYU34" s="162"/>
      <c r="MYV34" s="165"/>
      <c r="MYW34" s="162"/>
      <c r="MYX34" s="165"/>
      <c r="MYY34" s="162"/>
      <c r="MYZ34" s="165"/>
      <c r="MZA34" s="162"/>
      <c r="MZB34" s="165"/>
      <c r="MZC34" s="162"/>
      <c r="MZD34" s="165"/>
      <c r="MZE34" s="162"/>
      <c r="MZF34" s="165"/>
      <c r="MZG34" s="162"/>
      <c r="MZH34" s="165"/>
      <c r="MZI34" s="162"/>
      <c r="MZJ34" s="165"/>
      <c r="MZK34" s="162"/>
      <c r="MZL34" s="165"/>
      <c r="MZM34" s="162"/>
      <c r="MZN34" s="165"/>
      <c r="MZO34" s="162"/>
      <c r="MZP34" s="165"/>
      <c r="MZQ34" s="162"/>
      <c r="MZR34" s="165"/>
      <c r="MZS34" s="162"/>
      <c r="MZT34" s="165"/>
      <c r="MZU34" s="162"/>
      <c r="MZV34" s="165"/>
      <c r="MZW34" s="162"/>
      <c r="MZX34" s="165"/>
      <c r="MZY34" s="162"/>
      <c r="MZZ34" s="165"/>
      <c r="NAA34" s="162"/>
      <c r="NAB34" s="165"/>
      <c r="NAC34" s="162"/>
      <c r="NAD34" s="165"/>
      <c r="NAE34" s="162"/>
      <c r="NAF34" s="165"/>
      <c r="NAG34" s="162"/>
      <c r="NAH34" s="165"/>
      <c r="NAI34" s="162"/>
      <c r="NAJ34" s="165"/>
      <c r="NAK34" s="162"/>
      <c r="NAL34" s="165"/>
      <c r="NAM34" s="162"/>
      <c r="NAN34" s="165"/>
      <c r="NAO34" s="162"/>
      <c r="NAP34" s="165"/>
      <c r="NAQ34" s="162"/>
      <c r="NAR34" s="165"/>
      <c r="NAS34" s="162"/>
      <c r="NAT34" s="165"/>
      <c r="NAU34" s="162"/>
      <c r="NAV34" s="165"/>
      <c r="NAW34" s="162"/>
      <c r="NAX34" s="165"/>
      <c r="NAY34" s="162"/>
      <c r="NAZ34" s="165"/>
      <c r="NBA34" s="162"/>
      <c r="NBB34" s="165"/>
      <c r="NBC34" s="162"/>
      <c r="NBD34" s="165"/>
      <c r="NBE34" s="162"/>
      <c r="NBF34" s="165"/>
      <c r="NBG34" s="162"/>
      <c r="NBH34" s="165"/>
      <c r="NBI34" s="162"/>
      <c r="NBJ34" s="165"/>
      <c r="NBK34" s="162"/>
      <c r="NBL34" s="165"/>
      <c r="NBM34" s="162"/>
      <c r="NBN34" s="165"/>
      <c r="NBO34" s="162"/>
      <c r="NBP34" s="165"/>
      <c r="NBQ34" s="162"/>
      <c r="NBR34" s="165"/>
      <c r="NBS34" s="162"/>
      <c r="NBT34" s="165"/>
      <c r="NBU34" s="162"/>
      <c r="NBV34" s="165"/>
      <c r="NBW34" s="162"/>
      <c r="NBX34" s="165"/>
      <c r="NBY34" s="162"/>
      <c r="NBZ34" s="165"/>
      <c r="NCA34" s="162"/>
      <c r="NCB34" s="165"/>
      <c r="NCC34" s="162"/>
      <c r="NCD34" s="165"/>
      <c r="NCE34" s="162"/>
      <c r="NCF34" s="165"/>
      <c r="NCG34" s="162"/>
      <c r="NCH34" s="165"/>
      <c r="NCI34" s="162"/>
      <c r="NCJ34" s="165"/>
      <c r="NCK34" s="162"/>
      <c r="NCL34" s="165"/>
      <c r="NCM34" s="162"/>
      <c r="NCN34" s="165"/>
      <c r="NCO34" s="162"/>
      <c r="NCP34" s="165"/>
      <c r="NCQ34" s="162"/>
      <c r="NCR34" s="165"/>
      <c r="NCS34" s="162"/>
      <c r="NCT34" s="165"/>
      <c r="NCU34" s="162"/>
      <c r="NCV34" s="165"/>
      <c r="NCW34" s="162"/>
      <c r="NCX34" s="165"/>
      <c r="NCY34" s="162"/>
      <c r="NCZ34" s="165"/>
      <c r="NDA34" s="162"/>
      <c r="NDB34" s="165"/>
      <c r="NDC34" s="162"/>
      <c r="NDD34" s="165"/>
      <c r="NDE34" s="162"/>
      <c r="NDF34" s="165"/>
      <c r="NDG34" s="162"/>
      <c r="NDH34" s="165"/>
      <c r="NDI34" s="162"/>
      <c r="NDJ34" s="165"/>
      <c r="NDK34" s="162"/>
      <c r="NDL34" s="165"/>
      <c r="NDM34" s="162"/>
      <c r="NDN34" s="165"/>
      <c r="NDO34" s="162"/>
      <c r="NDP34" s="165"/>
      <c r="NDQ34" s="162"/>
      <c r="NDR34" s="165"/>
      <c r="NDS34" s="162"/>
      <c r="NDT34" s="165"/>
      <c r="NDU34" s="162"/>
      <c r="NDV34" s="165"/>
      <c r="NDW34" s="162"/>
      <c r="NDX34" s="165"/>
      <c r="NDY34" s="162"/>
      <c r="NDZ34" s="165"/>
      <c r="NEA34" s="162"/>
      <c r="NEB34" s="165"/>
      <c r="NEC34" s="162"/>
      <c r="NED34" s="165"/>
      <c r="NEE34" s="162"/>
      <c r="NEF34" s="165"/>
      <c r="NEG34" s="162"/>
      <c r="NEH34" s="165"/>
      <c r="NEI34" s="162"/>
      <c r="NEJ34" s="165"/>
      <c r="NEK34" s="162"/>
      <c r="NEL34" s="165"/>
      <c r="NEM34" s="162"/>
      <c r="NEN34" s="165"/>
      <c r="NEO34" s="162"/>
      <c r="NEP34" s="165"/>
      <c r="NEQ34" s="162"/>
      <c r="NER34" s="165"/>
      <c r="NES34" s="162"/>
      <c r="NET34" s="165"/>
      <c r="NEU34" s="162"/>
      <c r="NEV34" s="165"/>
      <c r="NEW34" s="162"/>
      <c r="NEX34" s="165"/>
      <c r="NEY34" s="162"/>
      <c r="NEZ34" s="165"/>
      <c r="NFA34" s="162"/>
      <c r="NFB34" s="165"/>
      <c r="NFC34" s="162"/>
      <c r="NFD34" s="165"/>
      <c r="NFE34" s="162"/>
      <c r="NFF34" s="165"/>
      <c r="NFG34" s="162"/>
      <c r="NFH34" s="165"/>
      <c r="NFI34" s="162"/>
      <c r="NFJ34" s="165"/>
      <c r="NFK34" s="162"/>
      <c r="NFL34" s="165"/>
      <c r="NFM34" s="162"/>
      <c r="NFN34" s="165"/>
      <c r="NFO34" s="162"/>
      <c r="NFP34" s="165"/>
      <c r="NFQ34" s="162"/>
      <c r="NFR34" s="165"/>
      <c r="NFS34" s="162"/>
      <c r="NFT34" s="165"/>
      <c r="NFU34" s="162"/>
      <c r="NFV34" s="165"/>
      <c r="NFW34" s="162"/>
      <c r="NFX34" s="165"/>
      <c r="NFY34" s="162"/>
      <c r="NFZ34" s="165"/>
      <c r="NGA34" s="162"/>
      <c r="NGB34" s="165"/>
      <c r="NGC34" s="162"/>
      <c r="NGD34" s="165"/>
      <c r="NGE34" s="162"/>
      <c r="NGF34" s="165"/>
      <c r="NGG34" s="162"/>
      <c r="NGH34" s="165"/>
      <c r="NGI34" s="162"/>
      <c r="NGJ34" s="165"/>
      <c r="NGK34" s="162"/>
      <c r="NGL34" s="165"/>
      <c r="NGM34" s="162"/>
      <c r="NGN34" s="165"/>
      <c r="NGO34" s="162"/>
      <c r="NGP34" s="165"/>
      <c r="NGQ34" s="162"/>
      <c r="NGR34" s="165"/>
      <c r="NGS34" s="162"/>
      <c r="NGT34" s="165"/>
      <c r="NGU34" s="162"/>
      <c r="NGV34" s="165"/>
      <c r="NGW34" s="162"/>
      <c r="NGX34" s="165"/>
      <c r="NGY34" s="162"/>
      <c r="NGZ34" s="165"/>
      <c r="NHA34" s="162"/>
      <c r="NHB34" s="165"/>
      <c r="NHC34" s="162"/>
      <c r="NHD34" s="165"/>
      <c r="NHE34" s="162"/>
      <c r="NHF34" s="165"/>
      <c r="NHG34" s="162"/>
      <c r="NHH34" s="165"/>
      <c r="NHI34" s="162"/>
      <c r="NHJ34" s="165"/>
      <c r="NHK34" s="162"/>
      <c r="NHL34" s="165"/>
      <c r="NHM34" s="162"/>
      <c r="NHN34" s="165"/>
      <c r="NHO34" s="162"/>
      <c r="NHP34" s="165"/>
      <c r="NHQ34" s="162"/>
      <c r="NHR34" s="165"/>
      <c r="NHS34" s="162"/>
      <c r="NHT34" s="165"/>
      <c r="NHU34" s="162"/>
      <c r="NHV34" s="165"/>
      <c r="NHW34" s="162"/>
      <c r="NHX34" s="165"/>
      <c r="NHY34" s="162"/>
      <c r="NHZ34" s="165"/>
      <c r="NIA34" s="162"/>
      <c r="NIB34" s="165"/>
      <c r="NIC34" s="162"/>
      <c r="NID34" s="165"/>
      <c r="NIE34" s="162"/>
      <c r="NIF34" s="165"/>
      <c r="NIG34" s="162"/>
      <c r="NIH34" s="165"/>
      <c r="NII34" s="162"/>
      <c r="NIJ34" s="165"/>
      <c r="NIK34" s="162"/>
      <c r="NIL34" s="165"/>
      <c r="NIM34" s="162"/>
      <c r="NIN34" s="165"/>
      <c r="NIO34" s="162"/>
      <c r="NIP34" s="165"/>
      <c r="NIQ34" s="162"/>
      <c r="NIR34" s="165"/>
      <c r="NIS34" s="162"/>
      <c r="NIT34" s="165"/>
      <c r="NIU34" s="162"/>
      <c r="NIV34" s="165"/>
      <c r="NIW34" s="162"/>
      <c r="NIX34" s="165"/>
      <c r="NIY34" s="162"/>
      <c r="NIZ34" s="165"/>
      <c r="NJA34" s="162"/>
      <c r="NJB34" s="165"/>
      <c r="NJC34" s="162"/>
      <c r="NJD34" s="165"/>
      <c r="NJE34" s="162"/>
      <c r="NJF34" s="165"/>
      <c r="NJG34" s="162"/>
      <c r="NJH34" s="165"/>
      <c r="NJI34" s="162"/>
      <c r="NJJ34" s="165"/>
      <c r="NJK34" s="162"/>
      <c r="NJL34" s="165"/>
      <c r="NJM34" s="162"/>
      <c r="NJN34" s="165"/>
      <c r="NJO34" s="162"/>
      <c r="NJP34" s="165"/>
      <c r="NJQ34" s="162"/>
      <c r="NJR34" s="165"/>
      <c r="NJS34" s="162"/>
      <c r="NJT34" s="165"/>
      <c r="NJU34" s="162"/>
      <c r="NJV34" s="165"/>
      <c r="NJW34" s="162"/>
      <c r="NJX34" s="165"/>
      <c r="NJY34" s="162"/>
      <c r="NJZ34" s="165"/>
      <c r="NKA34" s="162"/>
      <c r="NKB34" s="165"/>
      <c r="NKC34" s="162"/>
      <c r="NKD34" s="165"/>
      <c r="NKE34" s="162"/>
      <c r="NKF34" s="165"/>
      <c r="NKG34" s="162"/>
      <c r="NKH34" s="165"/>
      <c r="NKI34" s="162"/>
      <c r="NKJ34" s="165"/>
      <c r="NKK34" s="162"/>
      <c r="NKL34" s="165"/>
      <c r="NKM34" s="162"/>
      <c r="NKN34" s="165"/>
      <c r="NKO34" s="162"/>
      <c r="NKP34" s="165"/>
      <c r="NKQ34" s="162"/>
      <c r="NKR34" s="165"/>
      <c r="NKS34" s="162"/>
      <c r="NKT34" s="165"/>
      <c r="NKU34" s="162"/>
      <c r="NKV34" s="165"/>
      <c r="NKW34" s="162"/>
      <c r="NKX34" s="165"/>
      <c r="NKY34" s="162"/>
      <c r="NKZ34" s="165"/>
      <c r="NLA34" s="162"/>
      <c r="NLB34" s="165"/>
      <c r="NLC34" s="162"/>
      <c r="NLD34" s="165"/>
      <c r="NLE34" s="162"/>
      <c r="NLF34" s="165"/>
      <c r="NLG34" s="162"/>
      <c r="NLH34" s="165"/>
      <c r="NLI34" s="162"/>
      <c r="NLJ34" s="165"/>
      <c r="NLK34" s="162"/>
      <c r="NLL34" s="165"/>
      <c r="NLM34" s="162"/>
      <c r="NLN34" s="165"/>
      <c r="NLO34" s="162"/>
      <c r="NLP34" s="165"/>
      <c r="NLQ34" s="162"/>
      <c r="NLR34" s="165"/>
      <c r="NLS34" s="162"/>
      <c r="NLT34" s="165"/>
      <c r="NLU34" s="162"/>
      <c r="NLV34" s="165"/>
      <c r="NLW34" s="162"/>
      <c r="NLX34" s="165"/>
      <c r="NLY34" s="162"/>
      <c r="NLZ34" s="165"/>
      <c r="NMA34" s="162"/>
      <c r="NMB34" s="165"/>
      <c r="NMC34" s="162"/>
      <c r="NMD34" s="165"/>
      <c r="NME34" s="162"/>
      <c r="NMF34" s="165"/>
      <c r="NMG34" s="162"/>
      <c r="NMH34" s="165"/>
      <c r="NMI34" s="162"/>
      <c r="NMJ34" s="165"/>
      <c r="NMK34" s="162"/>
      <c r="NML34" s="165"/>
      <c r="NMM34" s="162"/>
      <c r="NMN34" s="165"/>
      <c r="NMO34" s="162"/>
      <c r="NMP34" s="165"/>
      <c r="NMQ34" s="162"/>
      <c r="NMR34" s="165"/>
      <c r="NMS34" s="162"/>
      <c r="NMT34" s="165"/>
      <c r="NMU34" s="162"/>
      <c r="NMV34" s="165"/>
      <c r="NMW34" s="162"/>
      <c r="NMX34" s="165"/>
      <c r="NMY34" s="162"/>
      <c r="NMZ34" s="165"/>
      <c r="NNA34" s="162"/>
      <c r="NNB34" s="165"/>
      <c r="NNC34" s="162"/>
      <c r="NND34" s="165"/>
      <c r="NNE34" s="162"/>
      <c r="NNF34" s="165"/>
      <c r="NNG34" s="162"/>
      <c r="NNH34" s="165"/>
      <c r="NNI34" s="162"/>
      <c r="NNJ34" s="165"/>
      <c r="NNK34" s="162"/>
      <c r="NNL34" s="165"/>
      <c r="NNM34" s="162"/>
      <c r="NNN34" s="165"/>
      <c r="NNO34" s="162"/>
      <c r="NNP34" s="165"/>
      <c r="NNQ34" s="162"/>
      <c r="NNR34" s="165"/>
      <c r="NNS34" s="162"/>
      <c r="NNT34" s="165"/>
      <c r="NNU34" s="162"/>
      <c r="NNV34" s="165"/>
      <c r="NNW34" s="162"/>
      <c r="NNX34" s="165"/>
      <c r="NNY34" s="162"/>
      <c r="NNZ34" s="165"/>
      <c r="NOA34" s="162"/>
      <c r="NOB34" s="165"/>
      <c r="NOC34" s="162"/>
      <c r="NOD34" s="165"/>
      <c r="NOE34" s="162"/>
      <c r="NOF34" s="165"/>
      <c r="NOG34" s="162"/>
      <c r="NOH34" s="165"/>
      <c r="NOI34" s="162"/>
      <c r="NOJ34" s="165"/>
      <c r="NOK34" s="162"/>
      <c r="NOL34" s="165"/>
      <c r="NOM34" s="162"/>
      <c r="NON34" s="165"/>
      <c r="NOO34" s="162"/>
      <c r="NOP34" s="165"/>
      <c r="NOQ34" s="162"/>
      <c r="NOR34" s="165"/>
      <c r="NOS34" s="162"/>
      <c r="NOT34" s="165"/>
      <c r="NOU34" s="162"/>
      <c r="NOV34" s="165"/>
      <c r="NOW34" s="162"/>
      <c r="NOX34" s="165"/>
      <c r="NOY34" s="162"/>
      <c r="NOZ34" s="165"/>
      <c r="NPA34" s="162"/>
      <c r="NPB34" s="165"/>
      <c r="NPC34" s="162"/>
      <c r="NPD34" s="165"/>
      <c r="NPE34" s="162"/>
      <c r="NPF34" s="165"/>
      <c r="NPG34" s="162"/>
      <c r="NPH34" s="165"/>
      <c r="NPI34" s="162"/>
      <c r="NPJ34" s="165"/>
      <c r="NPK34" s="162"/>
      <c r="NPL34" s="165"/>
      <c r="NPM34" s="162"/>
      <c r="NPN34" s="165"/>
      <c r="NPO34" s="162"/>
      <c r="NPP34" s="165"/>
      <c r="NPQ34" s="162"/>
      <c r="NPR34" s="165"/>
      <c r="NPS34" s="162"/>
      <c r="NPT34" s="165"/>
      <c r="NPU34" s="162"/>
      <c r="NPV34" s="165"/>
      <c r="NPW34" s="162"/>
      <c r="NPX34" s="165"/>
      <c r="NPY34" s="162"/>
      <c r="NPZ34" s="165"/>
      <c r="NQA34" s="162"/>
      <c r="NQB34" s="165"/>
      <c r="NQC34" s="162"/>
      <c r="NQD34" s="165"/>
      <c r="NQE34" s="162"/>
      <c r="NQF34" s="165"/>
      <c r="NQG34" s="162"/>
      <c r="NQH34" s="165"/>
      <c r="NQI34" s="162"/>
      <c r="NQJ34" s="165"/>
      <c r="NQK34" s="162"/>
      <c r="NQL34" s="165"/>
      <c r="NQM34" s="162"/>
      <c r="NQN34" s="165"/>
      <c r="NQO34" s="162"/>
      <c r="NQP34" s="165"/>
      <c r="NQQ34" s="162"/>
      <c r="NQR34" s="165"/>
      <c r="NQS34" s="162"/>
      <c r="NQT34" s="165"/>
      <c r="NQU34" s="162"/>
      <c r="NQV34" s="165"/>
      <c r="NQW34" s="162"/>
      <c r="NQX34" s="165"/>
      <c r="NQY34" s="162"/>
      <c r="NQZ34" s="165"/>
      <c r="NRA34" s="162"/>
      <c r="NRB34" s="165"/>
      <c r="NRC34" s="162"/>
      <c r="NRD34" s="165"/>
      <c r="NRE34" s="162"/>
      <c r="NRF34" s="165"/>
      <c r="NRG34" s="162"/>
      <c r="NRH34" s="165"/>
      <c r="NRI34" s="162"/>
      <c r="NRJ34" s="165"/>
      <c r="NRK34" s="162"/>
      <c r="NRL34" s="165"/>
      <c r="NRM34" s="162"/>
      <c r="NRN34" s="165"/>
      <c r="NRO34" s="162"/>
      <c r="NRP34" s="165"/>
      <c r="NRQ34" s="162"/>
      <c r="NRR34" s="165"/>
      <c r="NRS34" s="162"/>
      <c r="NRT34" s="165"/>
      <c r="NRU34" s="162"/>
      <c r="NRV34" s="165"/>
      <c r="NRW34" s="162"/>
      <c r="NRX34" s="165"/>
      <c r="NRY34" s="162"/>
      <c r="NRZ34" s="165"/>
      <c r="NSA34" s="162"/>
      <c r="NSB34" s="165"/>
      <c r="NSC34" s="162"/>
      <c r="NSD34" s="165"/>
      <c r="NSE34" s="162"/>
      <c r="NSF34" s="165"/>
      <c r="NSG34" s="162"/>
      <c r="NSH34" s="165"/>
      <c r="NSI34" s="162"/>
      <c r="NSJ34" s="165"/>
      <c r="NSK34" s="162"/>
      <c r="NSL34" s="165"/>
      <c r="NSM34" s="162"/>
      <c r="NSN34" s="165"/>
      <c r="NSO34" s="162"/>
      <c r="NSP34" s="165"/>
      <c r="NSQ34" s="162"/>
      <c r="NSR34" s="165"/>
      <c r="NSS34" s="162"/>
      <c r="NST34" s="165"/>
      <c r="NSU34" s="162"/>
      <c r="NSV34" s="165"/>
      <c r="NSW34" s="162"/>
      <c r="NSX34" s="165"/>
      <c r="NSY34" s="162"/>
      <c r="NSZ34" s="165"/>
      <c r="NTA34" s="162"/>
      <c r="NTB34" s="165"/>
      <c r="NTC34" s="162"/>
      <c r="NTD34" s="165"/>
      <c r="NTE34" s="162"/>
      <c r="NTF34" s="165"/>
      <c r="NTG34" s="162"/>
      <c r="NTH34" s="165"/>
      <c r="NTI34" s="162"/>
      <c r="NTJ34" s="165"/>
      <c r="NTK34" s="162"/>
      <c r="NTL34" s="165"/>
      <c r="NTM34" s="162"/>
      <c r="NTN34" s="165"/>
      <c r="NTO34" s="162"/>
      <c r="NTP34" s="165"/>
      <c r="NTQ34" s="162"/>
      <c r="NTR34" s="165"/>
      <c r="NTS34" s="162"/>
      <c r="NTT34" s="165"/>
      <c r="NTU34" s="162"/>
      <c r="NTV34" s="165"/>
      <c r="NTW34" s="162"/>
      <c r="NTX34" s="165"/>
      <c r="NTY34" s="162"/>
      <c r="NTZ34" s="165"/>
      <c r="NUA34" s="162"/>
      <c r="NUB34" s="165"/>
      <c r="NUC34" s="162"/>
      <c r="NUD34" s="165"/>
      <c r="NUE34" s="162"/>
      <c r="NUF34" s="165"/>
      <c r="NUG34" s="162"/>
      <c r="NUH34" s="165"/>
      <c r="NUI34" s="162"/>
      <c r="NUJ34" s="165"/>
      <c r="NUK34" s="162"/>
      <c r="NUL34" s="165"/>
      <c r="NUM34" s="162"/>
      <c r="NUN34" s="165"/>
      <c r="NUO34" s="162"/>
      <c r="NUP34" s="165"/>
      <c r="NUQ34" s="162"/>
      <c r="NUR34" s="165"/>
      <c r="NUS34" s="162"/>
      <c r="NUT34" s="165"/>
      <c r="NUU34" s="162"/>
      <c r="NUV34" s="165"/>
      <c r="NUW34" s="162"/>
      <c r="NUX34" s="165"/>
      <c r="NUY34" s="162"/>
      <c r="NUZ34" s="165"/>
      <c r="NVA34" s="162"/>
      <c r="NVB34" s="165"/>
      <c r="NVC34" s="162"/>
      <c r="NVD34" s="165"/>
      <c r="NVE34" s="162"/>
      <c r="NVF34" s="165"/>
      <c r="NVG34" s="162"/>
      <c r="NVH34" s="165"/>
      <c r="NVI34" s="162"/>
      <c r="NVJ34" s="165"/>
      <c r="NVK34" s="162"/>
      <c r="NVL34" s="165"/>
      <c r="NVM34" s="162"/>
      <c r="NVN34" s="165"/>
      <c r="NVO34" s="162"/>
      <c r="NVP34" s="165"/>
      <c r="NVQ34" s="162"/>
      <c r="NVR34" s="165"/>
      <c r="NVS34" s="162"/>
      <c r="NVT34" s="165"/>
      <c r="NVU34" s="162"/>
      <c r="NVV34" s="165"/>
      <c r="NVW34" s="162"/>
      <c r="NVX34" s="165"/>
      <c r="NVY34" s="162"/>
      <c r="NVZ34" s="165"/>
      <c r="NWA34" s="162"/>
      <c r="NWB34" s="165"/>
      <c r="NWC34" s="162"/>
      <c r="NWD34" s="165"/>
      <c r="NWE34" s="162"/>
      <c r="NWF34" s="165"/>
      <c r="NWG34" s="162"/>
      <c r="NWH34" s="165"/>
      <c r="NWI34" s="162"/>
      <c r="NWJ34" s="165"/>
      <c r="NWK34" s="162"/>
      <c r="NWL34" s="165"/>
      <c r="NWM34" s="162"/>
      <c r="NWN34" s="165"/>
      <c r="NWO34" s="162"/>
      <c r="NWP34" s="165"/>
      <c r="NWQ34" s="162"/>
      <c r="NWR34" s="165"/>
      <c r="NWS34" s="162"/>
      <c r="NWT34" s="165"/>
      <c r="NWU34" s="162"/>
      <c r="NWV34" s="165"/>
      <c r="NWW34" s="162"/>
      <c r="NWX34" s="165"/>
      <c r="NWY34" s="162"/>
      <c r="NWZ34" s="165"/>
      <c r="NXA34" s="162"/>
      <c r="NXB34" s="165"/>
      <c r="NXC34" s="162"/>
      <c r="NXD34" s="165"/>
      <c r="NXE34" s="162"/>
      <c r="NXF34" s="165"/>
      <c r="NXG34" s="162"/>
      <c r="NXH34" s="165"/>
      <c r="NXI34" s="162"/>
      <c r="NXJ34" s="165"/>
      <c r="NXK34" s="162"/>
      <c r="NXL34" s="165"/>
      <c r="NXM34" s="162"/>
      <c r="NXN34" s="165"/>
      <c r="NXO34" s="162"/>
      <c r="NXP34" s="165"/>
      <c r="NXQ34" s="162"/>
      <c r="NXR34" s="165"/>
      <c r="NXS34" s="162"/>
      <c r="NXT34" s="165"/>
      <c r="NXU34" s="162"/>
      <c r="NXV34" s="165"/>
      <c r="NXW34" s="162"/>
      <c r="NXX34" s="165"/>
      <c r="NXY34" s="162"/>
      <c r="NXZ34" s="165"/>
      <c r="NYA34" s="162"/>
      <c r="NYB34" s="165"/>
      <c r="NYC34" s="162"/>
      <c r="NYD34" s="165"/>
      <c r="NYE34" s="162"/>
      <c r="NYF34" s="165"/>
      <c r="NYG34" s="162"/>
      <c r="NYH34" s="165"/>
      <c r="NYI34" s="162"/>
      <c r="NYJ34" s="165"/>
      <c r="NYK34" s="162"/>
      <c r="NYL34" s="165"/>
      <c r="NYM34" s="162"/>
      <c r="NYN34" s="165"/>
      <c r="NYO34" s="162"/>
      <c r="NYP34" s="165"/>
      <c r="NYQ34" s="162"/>
      <c r="NYR34" s="165"/>
      <c r="NYS34" s="162"/>
      <c r="NYT34" s="165"/>
      <c r="NYU34" s="162"/>
      <c r="NYV34" s="165"/>
      <c r="NYW34" s="162"/>
      <c r="NYX34" s="165"/>
      <c r="NYY34" s="162"/>
      <c r="NYZ34" s="165"/>
      <c r="NZA34" s="162"/>
      <c r="NZB34" s="165"/>
      <c r="NZC34" s="162"/>
      <c r="NZD34" s="165"/>
      <c r="NZE34" s="162"/>
      <c r="NZF34" s="165"/>
      <c r="NZG34" s="162"/>
      <c r="NZH34" s="165"/>
      <c r="NZI34" s="162"/>
      <c r="NZJ34" s="165"/>
      <c r="NZK34" s="162"/>
      <c r="NZL34" s="165"/>
      <c r="NZM34" s="162"/>
      <c r="NZN34" s="165"/>
      <c r="NZO34" s="162"/>
      <c r="NZP34" s="165"/>
      <c r="NZQ34" s="162"/>
      <c r="NZR34" s="165"/>
      <c r="NZS34" s="162"/>
      <c r="NZT34" s="165"/>
      <c r="NZU34" s="162"/>
      <c r="NZV34" s="165"/>
      <c r="NZW34" s="162"/>
      <c r="NZX34" s="165"/>
      <c r="NZY34" s="162"/>
      <c r="NZZ34" s="165"/>
      <c r="OAA34" s="162"/>
      <c r="OAB34" s="165"/>
      <c r="OAC34" s="162"/>
      <c r="OAD34" s="165"/>
      <c r="OAE34" s="162"/>
      <c r="OAF34" s="165"/>
      <c r="OAG34" s="162"/>
      <c r="OAH34" s="165"/>
      <c r="OAI34" s="162"/>
      <c r="OAJ34" s="165"/>
      <c r="OAK34" s="162"/>
      <c r="OAL34" s="165"/>
      <c r="OAM34" s="162"/>
      <c r="OAN34" s="165"/>
      <c r="OAO34" s="162"/>
      <c r="OAP34" s="165"/>
      <c r="OAQ34" s="162"/>
      <c r="OAR34" s="165"/>
      <c r="OAS34" s="162"/>
      <c r="OAT34" s="165"/>
      <c r="OAU34" s="162"/>
      <c r="OAV34" s="165"/>
      <c r="OAW34" s="162"/>
      <c r="OAX34" s="165"/>
      <c r="OAY34" s="162"/>
      <c r="OAZ34" s="165"/>
      <c r="OBA34" s="162"/>
      <c r="OBB34" s="165"/>
      <c r="OBC34" s="162"/>
      <c r="OBD34" s="165"/>
      <c r="OBE34" s="162"/>
      <c r="OBF34" s="165"/>
      <c r="OBG34" s="162"/>
      <c r="OBH34" s="165"/>
      <c r="OBI34" s="162"/>
      <c r="OBJ34" s="165"/>
      <c r="OBK34" s="162"/>
      <c r="OBL34" s="165"/>
      <c r="OBM34" s="162"/>
      <c r="OBN34" s="165"/>
      <c r="OBO34" s="162"/>
      <c r="OBP34" s="165"/>
      <c r="OBQ34" s="162"/>
      <c r="OBR34" s="165"/>
      <c r="OBS34" s="162"/>
      <c r="OBT34" s="165"/>
      <c r="OBU34" s="162"/>
      <c r="OBV34" s="165"/>
      <c r="OBW34" s="162"/>
      <c r="OBX34" s="165"/>
      <c r="OBY34" s="162"/>
      <c r="OBZ34" s="165"/>
      <c r="OCA34" s="162"/>
      <c r="OCB34" s="165"/>
      <c r="OCC34" s="162"/>
      <c r="OCD34" s="165"/>
      <c r="OCE34" s="162"/>
      <c r="OCF34" s="165"/>
      <c r="OCG34" s="162"/>
      <c r="OCH34" s="165"/>
      <c r="OCI34" s="162"/>
      <c r="OCJ34" s="165"/>
      <c r="OCK34" s="162"/>
      <c r="OCL34" s="165"/>
      <c r="OCM34" s="162"/>
      <c r="OCN34" s="165"/>
      <c r="OCO34" s="162"/>
      <c r="OCP34" s="165"/>
      <c r="OCQ34" s="162"/>
      <c r="OCR34" s="165"/>
      <c r="OCS34" s="162"/>
      <c r="OCT34" s="165"/>
      <c r="OCU34" s="162"/>
      <c r="OCV34" s="165"/>
      <c r="OCW34" s="162"/>
      <c r="OCX34" s="165"/>
      <c r="OCY34" s="162"/>
      <c r="OCZ34" s="165"/>
      <c r="ODA34" s="162"/>
      <c r="ODB34" s="165"/>
      <c r="ODC34" s="162"/>
      <c r="ODD34" s="165"/>
      <c r="ODE34" s="162"/>
      <c r="ODF34" s="165"/>
      <c r="ODG34" s="162"/>
      <c r="ODH34" s="165"/>
      <c r="ODI34" s="162"/>
      <c r="ODJ34" s="165"/>
      <c r="ODK34" s="162"/>
      <c r="ODL34" s="165"/>
      <c r="ODM34" s="162"/>
      <c r="ODN34" s="165"/>
      <c r="ODO34" s="162"/>
      <c r="ODP34" s="165"/>
      <c r="ODQ34" s="162"/>
      <c r="ODR34" s="165"/>
      <c r="ODS34" s="162"/>
      <c r="ODT34" s="165"/>
      <c r="ODU34" s="162"/>
      <c r="ODV34" s="165"/>
      <c r="ODW34" s="162"/>
      <c r="ODX34" s="165"/>
      <c r="ODY34" s="162"/>
      <c r="ODZ34" s="165"/>
      <c r="OEA34" s="162"/>
      <c r="OEB34" s="165"/>
      <c r="OEC34" s="162"/>
      <c r="OED34" s="165"/>
      <c r="OEE34" s="162"/>
      <c r="OEF34" s="165"/>
      <c r="OEG34" s="162"/>
      <c r="OEH34" s="165"/>
      <c r="OEI34" s="162"/>
      <c r="OEJ34" s="165"/>
      <c r="OEK34" s="162"/>
      <c r="OEL34" s="165"/>
      <c r="OEM34" s="162"/>
      <c r="OEN34" s="165"/>
      <c r="OEO34" s="162"/>
      <c r="OEP34" s="165"/>
      <c r="OEQ34" s="162"/>
      <c r="OER34" s="165"/>
      <c r="OES34" s="162"/>
      <c r="OET34" s="165"/>
      <c r="OEU34" s="162"/>
      <c r="OEV34" s="165"/>
      <c r="OEW34" s="162"/>
      <c r="OEX34" s="165"/>
      <c r="OEY34" s="162"/>
      <c r="OEZ34" s="165"/>
      <c r="OFA34" s="162"/>
      <c r="OFB34" s="165"/>
      <c r="OFC34" s="162"/>
      <c r="OFD34" s="165"/>
      <c r="OFE34" s="162"/>
      <c r="OFF34" s="165"/>
      <c r="OFG34" s="162"/>
      <c r="OFH34" s="165"/>
      <c r="OFI34" s="162"/>
      <c r="OFJ34" s="165"/>
      <c r="OFK34" s="162"/>
      <c r="OFL34" s="165"/>
      <c r="OFM34" s="162"/>
      <c r="OFN34" s="165"/>
      <c r="OFO34" s="162"/>
      <c r="OFP34" s="165"/>
      <c r="OFQ34" s="162"/>
      <c r="OFR34" s="165"/>
      <c r="OFS34" s="162"/>
      <c r="OFT34" s="165"/>
      <c r="OFU34" s="162"/>
      <c r="OFV34" s="165"/>
      <c r="OFW34" s="162"/>
      <c r="OFX34" s="165"/>
      <c r="OFY34" s="162"/>
      <c r="OFZ34" s="165"/>
      <c r="OGA34" s="162"/>
      <c r="OGB34" s="165"/>
      <c r="OGC34" s="162"/>
      <c r="OGD34" s="165"/>
      <c r="OGE34" s="162"/>
      <c r="OGF34" s="165"/>
      <c r="OGG34" s="162"/>
      <c r="OGH34" s="165"/>
      <c r="OGI34" s="162"/>
      <c r="OGJ34" s="165"/>
      <c r="OGK34" s="162"/>
      <c r="OGL34" s="165"/>
      <c r="OGM34" s="162"/>
      <c r="OGN34" s="165"/>
      <c r="OGO34" s="162"/>
      <c r="OGP34" s="165"/>
      <c r="OGQ34" s="162"/>
      <c r="OGR34" s="165"/>
      <c r="OGS34" s="162"/>
      <c r="OGT34" s="165"/>
      <c r="OGU34" s="162"/>
      <c r="OGV34" s="165"/>
      <c r="OGW34" s="162"/>
      <c r="OGX34" s="165"/>
      <c r="OGY34" s="162"/>
      <c r="OGZ34" s="165"/>
      <c r="OHA34" s="162"/>
      <c r="OHB34" s="165"/>
      <c r="OHC34" s="162"/>
      <c r="OHD34" s="165"/>
      <c r="OHE34" s="162"/>
      <c r="OHF34" s="165"/>
      <c r="OHG34" s="162"/>
      <c r="OHH34" s="165"/>
      <c r="OHI34" s="162"/>
      <c r="OHJ34" s="165"/>
      <c r="OHK34" s="162"/>
      <c r="OHL34" s="165"/>
      <c r="OHM34" s="162"/>
      <c r="OHN34" s="165"/>
      <c r="OHO34" s="162"/>
      <c r="OHP34" s="165"/>
      <c r="OHQ34" s="162"/>
      <c r="OHR34" s="165"/>
      <c r="OHS34" s="162"/>
      <c r="OHT34" s="165"/>
      <c r="OHU34" s="162"/>
      <c r="OHV34" s="165"/>
      <c r="OHW34" s="162"/>
      <c r="OHX34" s="165"/>
      <c r="OHY34" s="162"/>
      <c r="OHZ34" s="165"/>
      <c r="OIA34" s="162"/>
      <c r="OIB34" s="165"/>
      <c r="OIC34" s="162"/>
      <c r="OID34" s="165"/>
      <c r="OIE34" s="162"/>
      <c r="OIF34" s="165"/>
      <c r="OIG34" s="162"/>
      <c r="OIH34" s="165"/>
      <c r="OII34" s="162"/>
      <c r="OIJ34" s="165"/>
      <c r="OIK34" s="162"/>
      <c r="OIL34" s="165"/>
      <c r="OIM34" s="162"/>
      <c r="OIN34" s="165"/>
      <c r="OIO34" s="162"/>
      <c r="OIP34" s="165"/>
      <c r="OIQ34" s="162"/>
      <c r="OIR34" s="165"/>
      <c r="OIS34" s="162"/>
      <c r="OIT34" s="165"/>
      <c r="OIU34" s="162"/>
      <c r="OIV34" s="165"/>
      <c r="OIW34" s="162"/>
      <c r="OIX34" s="165"/>
      <c r="OIY34" s="162"/>
      <c r="OIZ34" s="165"/>
      <c r="OJA34" s="162"/>
      <c r="OJB34" s="165"/>
      <c r="OJC34" s="162"/>
      <c r="OJD34" s="165"/>
      <c r="OJE34" s="162"/>
      <c r="OJF34" s="165"/>
      <c r="OJG34" s="162"/>
      <c r="OJH34" s="165"/>
      <c r="OJI34" s="162"/>
      <c r="OJJ34" s="165"/>
      <c r="OJK34" s="162"/>
      <c r="OJL34" s="165"/>
      <c r="OJM34" s="162"/>
      <c r="OJN34" s="165"/>
      <c r="OJO34" s="162"/>
      <c r="OJP34" s="165"/>
      <c r="OJQ34" s="162"/>
      <c r="OJR34" s="165"/>
      <c r="OJS34" s="162"/>
      <c r="OJT34" s="165"/>
      <c r="OJU34" s="162"/>
      <c r="OJV34" s="165"/>
      <c r="OJW34" s="162"/>
      <c r="OJX34" s="165"/>
      <c r="OJY34" s="162"/>
      <c r="OJZ34" s="165"/>
      <c r="OKA34" s="162"/>
      <c r="OKB34" s="165"/>
      <c r="OKC34" s="162"/>
      <c r="OKD34" s="165"/>
      <c r="OKE34" s="162"/>
      <c r="OKF34" s="165"/>
      <c r="OKG34" s="162"/>
      <c r="OKH34" s="165"/>
      <c r="OKI34" s="162"/>
      <c r="OKJ34" s="165"/>
      <c r="OKK34" s="162"/>
      <c r="OKL34" s="165"/>
      <c r="OKM34" s="162"/>
      <c r="OKN34" s="165"/>
      <c r="OKO34" s="162"/>
      <c r="OKP34" s="165"/>
      <c r="OKQ34" s="162"/>
      <c r="OKR34" s="165"/>
      <c r="OKS34" s="162"/>
      <c r="OKT34" s="165"/>
      <c r="OKU34" s="162"/>
      <c r="OKV34" s="165"/>
      <c r="OKW34" s="162"/>
      <c r="OKX34" s="165"/>
      <c r="OKY34" s="162"/>
      <c r="OKZ34" s="165"/>
      <c r="OLA34" s="162"/>
      <c r="OLB34" s="165"/>
      <c r="OLC34" s="162"/>
      <c r="OLD34" s="165"/>
      <c r="OLE34" s="162"/>
      <c r="OLF34" s="165"/>
      <c r="OLG34" s="162"/>
      <c r="OLH34" s="165"/>
      <c r="OLI34" s="162"/>
      <c r="OLJ34" s="165"/>
      <c r="OLK34" s="162"/>
      <c r="OLL34" s="165"/>
      <c r="OLM34" s="162"/>
      <c r="OLN34" s="165"/>
      <c r="OLO34" s="162"/>
      <c r="OLP34" s="165"/>
      <c r="OLQ34" s="162"/>
      <c r="OLR34" s="165"/>
      <c r="OLS34" s="162"/>
      <c r="OLT34" s="165"/>
      <c r="OLU34" s="162"/>
      <c r="OLV34" s="165"/>
      <c r="OLW34" s="162"/>
      <c r="OLX34" s="165"/>
      <c r="OLY34" s="162"/>
      <c r="OLZ34" s="165"/>
      <c r="OMA34" s="162"/>
      <c r="OMB34" s="165"/>
      <c r="OMC34" s="162"/>
      <c r="OMD34" s="165"/>
      <c r="OME34" s="162"/>
      <c r="OMF34" s="165"/>
      <c r="OMG34" s="162"/>
      <c r="OMH34" s="165"/>
      <c r="OMI34" s="162"/>
      <c r="OMJ34" s="165"/>
      <c r="OMK34" s="162"/>
      <c r="OML34" s="165"/>
      <c r="OMM34" s="162"/>
      <c r="OMN34" s="165"/>
      <c r="OMO34" s="162"/>
      <c r="OMP34" s="165"/>
      <c r="OMQ34" s="162"/>
      <c r="OMR34" s="165"/>
      <c r="OMS34" s="162"/>
      <c r="OMT34" s="165"/>
      <c r="OMU34" s="162"/>
      <c r="OMV34" s="165"/>
      <c r="OMW34" s="162"/>
      <c r="OMX34" s="165"/>
      <c r="OMY34" s="162"/>
      <c r="OMZ34" s="165"/>
      <c r="ONA34" s="162"/>
      <c r="ONB34" s="165"/>
      <c r="ONC34" s="162"/>
      <c r="OND34" s="165"/>
      <c r="ONE34" s="162"/>
      <c r="ONF34" s="165"/>
      <c r="ONG34" s="162"/>
      <c r="ONH34" s="165"/>
      <c r="ONI34" s="162"/>
      <c r="ONJ34" s="165"/>
      <c r="ONK34" s="162"/>
      <c r="ONL34" s="165"/>
      <c r="ONM34" s="162"/>
      <c r="ONN34" s="165"/>
      <c r="ONO34" s="162"/>
      <c r="ONP34" s="165"/>
      <c r="ONQ34" s="162"/>
      <c r="ONR34" s="165"/>
      <c r="ONS34" s="162"/>
      <c r="ONT34" s="165"/>
      <c r="ONU34" s="162"/>
      <c r="ONV34" s="165"/>
      <c r="ONW34" s="162"/>
      <c r="ONX34" s="165"/>
      <c r="ONY34" s="162"/>
      <c r="ONZ34" s="165"/>
      <c r="OOA34" s="162"/>
      <c r="OOB34" s="165"/>
      <c r="OOC34" s="162"/>
      <c r="OOD34" s="165"/>
      <c r="OOE34" s="162"/>
      <c r="OOF34" s="165"/>
      <c r="OOG34" s="162"/>
      <c r="OOH34" s="165"/>
      <c r="OOI34" s="162"/>
      <c r="OOJ34" s="165"/>
      <c r="OOK34" s="162"/>
      <c r="OOL34" s="165"/>
      <c r="OOM34" s="162"/>
      <c r="OON34" s="165"/>
      <c r="OOO34" s="162"/>
      <c r="OOP34" s="165"/>
      <c r="OOQ34" s="162"/>
      <c r="OOR34" s="165"/>
      <c r="OOS34" s="162"/>
      <c r="OOT34" s="165"/>
      <c r="OOU34" s="162"/>
      <c r="OOV34" s="165"/>
      <c r="OOW34" s="162"/>
      <c r="OOX34" s="165"/>
      <c r="OOY34" s="162"/>
      <c r="OOZ34" s="165"/>
      <c r="OPA34" s="162"/>
      <c r="OPB34" s="165"/>
      <c r="OPC34" s="162"/>
      <c r="OPD34" s="165"/>
      <c r="OPE34" s="162"/>
      <c r="OPF34" s="165"/>
      <c r="OPG34" s="162"/>
      <c r="OPH34" s="165"/>
      <c r="OPI34" s="162"/>
      <c r="OPJ34" s="165"/>
      <c r="OPK34" s="162"/>
      <c r="OPL34" s="165"/>
      <c r="OPM34" s="162"/>
      <c r="OPN34" s="165"/>
      <c r="OPO34" s="162"/>
      <c r="OPP34" s="165"/>
      <c r="OPQ34" s="162"/>
      <c r="OPR34" s="165"/>
      <c r="OPS34" s="162"/>
      <c r="OPT34" s="165"/>
      <c r="OPU34" s="162"/>
      <c r="OPV34" s="165"/>
      <c r="OPW34" s="162"/>
      <c r="OPX34" s="165"/>
      <c r="OPY34" s="162"/>
      <c r="OPZ34" s="165"/>
      <c r="OQA34" s="162"/>
      <c r="OQB34" s="165"/>
      <c r="OQC34" s="162"/>
      <c r="OQD34" s="165"/>
      <c r="OQE34" s="162"/>
      <c r="OQF34" s="165"/>
      <c r="OQG34" s="162"/>
      <c r="OQH34" s="165"/>
      <c r="OQI34" s="162"/>
      <c r="OQJ34" s="165"/>
      <c r="OQK34" s="162"/>
      <c r="OQL34" s="165"/>
      <c r="OQM34" s="162"/>
      <c r="OQN34" s="165"/>
      <c r="OQO34" s="162"/>
      <c r="OQP34" s="165"/>
      <c r="OQQ34" s="162"/>
      <c r="OQR34" s="165"/>
      <c r="OQS34" s="162"/>
      <c r="OQT34" s="165"/>
      <c r="OQU34" s="162"/>
      <c r="OQV34" s="165"/>
      <c r="OQW34" s="162"/>
      <c r="OQX34" s="165"/>
      <c r="OQY34" s="162"/>
      <c r="OQZ34" s="165"/>
      <c r="ORA34" s="162"/>
      <c r="ORB34" s="165"/>
      <c r="ORC34" s="162"/>
      <c r="ORD34" s="165"/>
      <c r="ORE34" s="162"/>
      <c r="ORF34" s="165"/>
      <c r="ORG34" s="162"/>
      <c r="ORH34" s="165"/>
      <c r="ORI34" s="162"/>
      <c r="ORJ34" s="165"/>
      <c r="ORK34" s="162"/>
      <c r="ORL34" s="165"/>
      <c r="ORM34" s="162"/>
      <c r="ORN34" s="165"/>
      <c r="ORO34" s="162"/>
      <c r="ORP34" s="165"/>
      <c r="ORQ34" s="162"/>
      <c r="ORR34" s="165"/>
      <c r="ORS34" s="162"/>
      <c r="ORT34" s="165"/>
      <c r="ORU34" s="162"/>
      <c r="ORV34" s="165"/>
      <c r="ORW34" s="162"/>
      <c r="ORX34" s="165"/>
      <c r="ORY34" s="162"/>
      <c r="ORZ34" s="165"/>
      <c r="OSA34" s="162"/>
      <c r="OSB34" s="165"/>
      <c r="OSC34" s="162"/>
      <c r="OSD34" s="165"/>
      <c r="OSE34" s="162"/>
      <c r="OSF34" s="165"/>
      <c r="OSG34" s="162"/>
      <c r="OSH34" s="165"/>
      <c r="OSI34" s="162"/>
      <c r="OSJ34" s="165"/>
      <c r="OSK34" s="162"/>
      <c r="OSL34" s="165"/>
      <c r="OSM34" s="162"/>
      <c r="OSN34" s="165"/>
      <c r="OSO34" s="162"/>
      <c r="OSP34" s="165"/>
      <c r="OSQ34" s="162"/>
      <c r="OSR34" s="165"/>
      <c r="OSS34" s="162"/>
      <c r="OST34" s="165"/>
      <c r="OSU34" s="162"/>
      <c r="OSV34" s="165"/>
      <c r="OSW34" s="162"/>
      <c r="OSX34" s="165"/>
      <c r="OSY34" s="162"/>
      <c r="OSZ34" s="165"/>
      <c r="OTA34" s="162"/>
      <c r="OTB34" s="165"/>
      <c r="OTC34" s="162"/>
      <c r="OTD34" s="165"/>
      <c r="OTE34" s="162"/>
      <c r="OTF34" s="165"/>
      <c r="OTG34" s="162"/>
      <c r="OTH34" s="165"/>
      <c r="OTI34" s="162"/>
      <c r="OTJ34" s="165"/>
      <c r="OTK34" s="162"/>
      <c r="OTL34" s="165"/>
      <c r="OTM34" s="162"/>
      <c r="OTN34" s="165"/>
      <c r="OTO34" s="162"/>
      <c r="OTP34" s="165"/>
      <c r="OTQ34" s="162"/>
      <c r="OTR34" s="165"/>
      <c r="OTS34" s="162"/>
      <c r="OTT34" s="165"/>
      <c r="OTU34" s="162"/>
      <c r="OTV34" s="165"/>
      <c r="OTW34" s="162"/>
      <c r="OTX34" s="165"/>
      <c r="OTY34" s="162"/>
      <c r="OTZ34" s="165"/>
      <c r="OUA34" s="162"/>
      <c r="OUB34" s="165"/>
      <c r="OUC34" s="162"/>
      <c r="OUD34" s="165"/>
      <c r="OUE34" s="162"/>
      <c r="OUF34" s="165"/>
      <c r="OUG34" s="162"/>
      <c r="OUH34" s="165"/>
      <c r="OUI34" s="162"/>
      <c r="OUJ34" s="165"/>
      <c r="OUK34" s="162"/>
      <c r="OUL34" s="165"/>
      <c r="OUM34" s="162"/>
      <c r="OUN34" s="165"/>
      <c r="OUO34" s="162"/>
      <c r="OUP34" s="165"/>
      <c r="OUQ34" s="162"/>
      <c r="OUR34" s="165"/>
      <c r="OUS34" s="162"/>
      <c r="OUT34" s="165"/>
      <c r="OUU34" s="162"/>
      <c r="OUV34" s="165"/>
      <c r="OUW34" s="162"/>
      <c r="OUX34" s="165"/>
      <c r="OUY34" s="162"/>
      <c r="OUZ34" s="165"/>
      <c r="OVA34" s="162"/>
      <c r="OVB34" s="165"/>
      <c r="OVC34" s="162"/>
      <c r="OVD34" s="165"/>
      <c r="OVE34" s="162"/>
      <c r="OVF34" s="165"/>
      <c r="OVG34" s="162"/>
      <c r="OVH34" s="165"/>
      <c r="OVI34" s="162"/>
      <c r="OVJ34" s="165"/>
      <c r="OVK34" s="162"/>
      <c r="OVL34" s="165"/>
      <c r="OVM34" s="162"/>
      <c r="OVN34" s="165"/>
      <c r="OVO34" s="162"/>
      <c r="OVP34" s="165"/>
      <c r="OVQ34" s="162"/>
      <c r="OVR34" s="165"/>
      <c r="OVS34" s="162"/>
      <c r="OVT34" s="165"/>
      <c r="OVU34" s="162"/>
      <c r="OVV34" s="165"/>
      <c r="OVW34" s="162"/>
      <c r="OVX34" s="165"/>
      <c r="OVY34" s="162"/>
      <c r="OVZ34" s="165"/>
      <c r="OWA34" s="162"/>
      <c r="OWB34" s="165"/>
      <c r="OWC34" s="162"/>
      <c r="OWD34" s="165"/>
      <c r="OWE34" s="162"/>
      <c r="OWF34" s="165"/>
      <c r="OWG34" s="162"/>
      <c r="OWH34" s="165"/>
      <c r="OWI34" s="162"/>
      <c r="OWJ34" s="165"/>
      <c r="OWK34" s="162"/>
      <c r="OWL34" s="165"/>
      <c r="OWM34" s="162"/>
      <c r="OWN34" s="165"/>
      <c r="OWO34" s="162"/>
      <c r="OWP34" s="165"/>
      <c r="OWQ34" s="162"/>
      <c r="OWR34" s="165"/>
      <c r="OWS34" s="162"/>
      <c r="OWT34" s="165"/>
      <c r="OWU34" s="162"/>
      <c r="OWV34" s="165"/>
      <c r="OWW34" s="162"/>
      <c r="OWX34" s="165"/>
      <c r="OWY34" s="162"/>
      <c r="OWZ34" s="165"/>
      <c r="OXA34" s="162"/>
      <c r="OXB34" s="165"/>
      <c r="OXC34" s="162"/>
      <c r="OXD34" s="165"/>
      <c r="OXE34" s="162"/>
      <c r="OXF34" s="165"/>
      <c r="OXG34" s="162"/>
      <c r="OXH34" s="165"/>
      <c r="OXI34" s="162"/>
      <c r="OXJ34" s="165"/>
      <c r="OXK34" s="162"/>
      <c r="OXL34" s="165"/>
      <c r="OXM34" s="162"/>
      <c r="OXN34" s="165"/>
      <c r="OXO34" s="162"/>
      <c r="OXP34" s="165"/>
      <c r="OXQ34" s="162"/>
      <c r="OXR34" s="165"/>
      <c r="OXS34" s="162"/>
      <c r="OXT34" s="165"/>
      <c r="OXU34" s="162"/>
      <c r="OXV34" s="165"/>
      <c r="OXW34" s="162"/>
      <c r="OXX34" s="165"/>
      <c r="OXY34" s="162"/>
      <c r="OXZ34" s="165"/>
      <c r="OYA34" s="162"/>
      <c r="OYB34" s="165"/>
      <c r="OYC34" s="162"/>
      <c r="OYD34" s="165"/>
      <c r="OYE34" s="162"/>
      <c r="OYF34" s="165"/>
      <c r="OYG34" s="162"/>
      <c r="OYH34" s="165"/>
      <c r="OYI34" s="162"/>
      <c r="OYJ34" s="165"/>
      <c r="OYK34" s="162"/>
      <c r="OYL34" s="165"/>
      <c r="OYM34" s="162"/>
      <c r="OYN34" s="165"/>
      <c r="OYO34" s="162"/>
      <c r="OYP34" s="165"/>
      <c r="OYQ34" s="162"/>
      <c r="OYR34" s="165"/>
      <c r="OYS34" s="162"/>
      <c r="OYT34" s="165"/>
      <c r="OYU34" s="162"/>
      <c r="OYV34" s="165"/>
      <c r="OYW34" s="162"/>
      <c r="OYX34" s="165"/>
      <c r="OYY34" s="162"/>
      <c r="OYZ34" s="165"/>
      <c r="OZA34" s="162"/>
      <c r="OZB34" s="165"/>
      <c r="OZC34" s="162"/>
      <c r="OZD34" s="165"/>
      <c r="OZE34" s="162"/>
      <c r="OZF34" s="165"/>
      <c r="OZG34" s="162"/>
      <c r="OZH34" s="165"/>
      <c r="OZI34" s="162"/>
      <c r="OZJ34" s="165"/>
      <c r="OZK34" s="162"/>
      <c r="OZL34" s="165"/>
      <c r="OZM34" s="162"/>
      <c r="OZN34" s="165"/>
      <c r="OZO34" s="162"/>
      <c r="OZP34" s="165"/>
      <c r="OZQ34" s="162"/>
      <c r="OZR34" s="165"/>
      <c r="OZS34" s="162"/>
      <c r="OZT34" s="165"/>
      <c r="OZU34" s="162"/>
      <c r="OZV34" s="165"/>
      <c r="OZW34" s="162"/>
      <c r="OZX34" s="165"/>
      <c r="OZY34" s="162"/>
      <c r="OZZ34" s="165"/>
      <c r="PAA34" s="162"/>
      <c r="PAB34" s="165"/>
      <c r="PAC34" s="162"/>
      <c r="PAD34" s="165"/>
      <c r="PAE34" s="162"/>
      <c r="PAF34" s="165"/>
      <c r="PAG34" s="162"/>
      <c r="PAH34" s="165"/>
      <c r="PAI34" s="162"/>
      <c r="PAJ34" s="165"/>
      <c r="PAK34" s="162"/>
      <c r="PAL34" s="165"/>
      <c r="PAM34" s="162"/>
      <c r="PAN34" s="165"/>
      <c r="PAO34" s="162"/>
      <c r="PAP34" s="165"/>
      <c r="PAQ34" s="162"/>
      <c r="PAR34" s="165"/>
      <c r="PAS34" s="162"/>
      <c r="PAT34" s="165"/>
      <c r="PAU34" s="162"/>
      <c r="PAV34" s="165"/>
      <c r="PAW34" s="162"/>
      <c r="PAX34" s="165"/>
      <c r="PAY34" s="162"/>
      <c r="PAZ34" s="165"/>
      <c r="PBA34" s="162"/>
      <c r="PBB34" s="165"/>
      <c r="PBC34" s="162"/>
      <c r="PBD34" s="165"/>
      <c r="PBE34" s="162"/>
      <c r="PBF34" s="165"/>
      <c r="PBG34" s="162"/>
      <c r="PBH34" s="165"/>
      <c r="PBI34" s="162"/>
      <c r="PBJ34" s="165"/>
      <c r="PBK34" s="162"/>
      <c r="PBL34" s="165"/>
      <c r="PBM34" s="162"/>
      <c r="PBN34" s="165"/>
      <c r="PBO34" s="162"/>
      <c r="PBP34" s="165"/>
      <c r="PBQ34" s="162"/>
      <c r="PBR34" s="165"/>
      <c r="PBS34" s="162"/>
      <c r="PBT34" s="165"/>
      <c r="PBU34" s="162"/>
      <c r="PBV34" s="165"/>
      <c r="PBW34" s="162"/>
      <c r="PBX34" s="165"/>
      <c r="PBY34" s="162"/>
      <c r="PBZ34" s="165"/>
      <c r="PCA34" s="162"/>
      <c r="PCB34" s="165"/>
      <c r="PCC34" s="162"/>
      <c r="PCD34" s="165"/>
      <c r="PCE34" s="162"/>
      <c r="PCF34" s="165"/>
      <c r="PCG34" s="162"/>
      <c r="PCH34" s="165"/>
      <c r="PCI34" s="162"/>
      <c r="PCJ34" s="165"/>
      <c r="PCK34" s="162"/>
      <c r="PCL34" s="165"/>
      <c r="PCM34" s="162"/>
      <c r="PCN34" s="165"/>
      <c r="PCO34" s="162"/>
      <c r="PCP34" s="165"/>
      <c r="PCQ34" s="162"/>
      <c r="PCR34" s="165"/>
      <c r="PCS34" s="162"/>
      <c r="PCT34" s="165"/>
      <c r="PCU34" s="162"/>
      <c r="PCV34" s="165"/>
      <c r="PCW34" s="162"/>
      <c r="PCX34" s="165"/>
      <c r="PCY34" s="162"/>
      <c r="PCZ34" s="165"/>
      <c r="PDA34" s="162"/>
      <c r="PDB34" s="165"/>
      <c r="PDC34" s="162"/>
      <c r="PDD34" s="165"/>
      <c r="PDE34" s="162"/>
      <c r="PDF34" s="165"/>
      <c r="PDG34" s="162"/>
      <c r="PDH34" s="165"/>
      <c r="PDI34" s="162"/>
      <c r="PDJ34" s="165"/>
      <c r="PDK34" s="162"/>
      <c r="PDL34" s="165"/>
      <c r="PDM34" s="162"/>
      <c r="PDN34" s="165"/>
      <c r="PDO34" s="162"/>
      <c r="PDP34" s="165"/>
      <c r="PDQ34" s="162"/>
      <c r="PDR34" s="165"/>
      <c r="PDS34" s="162"/>
      <c r="PDT34" s="165"/>
      <c r="PDU34" s="162"/>
      <c r="PDV34" s="165"/>
      <c r="PDW34" s="162"/>
      <c r="PDX34" s="165"/>
      <c r="PDY34" s="162"/>
      <c r="PDZ34" s="165"/>
      <c r="PEA34" s="162"/>
      <c r="PEB34" s="165"/>
      <c r="PEC34" s="162"/>
      <c r="PED34" s="165"/>
      <c r="PEE34" s="162"/>
      <c r="PEF34" s="165"/>
      <c r="PEG34" s="162"/>
      <c r="PEH34" s="165"/>
      <c r="PEI34" s="162"/>
      <c r="PEJ34" s="165"/>
      <c r="PEK34" s="162"/>
      <c r="PEL34" s="165"/>
      <c r="PEM34" s="162"/>
      <c r="PEN34" s="165"/>
      <c r="PEO34" s="162"/>
      <c r="PEP34" s="165"/>
      <c r="PEQ34" s="162"/>
      <c r="PER34" s="165"/>
      <c r="PES34" s="162"/>
      <c r="PET34" s="165"/>
      <c r="PEU34" s="162"/>
      <c r="PEV34" s="165"/>
      <c r="PEW34" s="162"/>
      <c r="PEX34" s="165"/>
      <c r="PEY34" s="162"/>
      <c r="PEZ34" s="165"/>
      <c r="PFA34" s="162"/>
      <c r="PFB34" s="165"/>
      <c r="PFC34" s="162"/>
      <c r="PFD34" s="165"/>
      <c r="PFE34" s="162"/>
      <c r="PFF34" s="165"/>
      <c r="PFG34" s="162"/>
      <c r="PFH34" s="165"/>
      <c r="PFI34" s="162"/>
      <c r="PFJ34" s="165"/>
      <c r="PFK34" s="162"/>
      <c r="PFL34" s="165"/>
      <c r="PFM34" s="162"/>
      <c r="PFN34" s="165"/>
      <c r="PFO34" s="162"/>
      <c r="PFP34" s="165"/>
      <c r="PFQ34" s="162"/>
      <c r="PFR34" s="165"/>
      <c r="PFS34" s="162"/>
      <c r="PFT34" s="165"/>
      <c r="PFU34" s="162"/>
      <c r="PFV34" s="165"/>
      <c r="PFW34" s="162"/>
      <c r="PFX34" s="165"/>
      <c r="PFY34" s="162"/>
      <c r="PFZ34" s="165"/>
      <c r="PGA34" s="162"/>
      <c r="PGB34" s="165"/>
      <c r="PGC34" s="162"/>
      <c r="PGD34" s="165"/>
      <c r="PGE34" s="162"/>
      <c r="PGF34" s="165"/>
      <c r="PGG34" s="162"/>
      <c r="PGH34" s="165"/>
      <c r="PGI34" s="162"/>
      <c r="PGJ34" s="165"/>
      <c r="PGK34" s="162"/>
      <c r="PGL34" s="165"/>
      <c r="PGM34" s="162"/>
      <c r="PGN34" s="165"/>
      <c r="PGO34" s="162"/>
      <c r="PGP34" s="165"/>
      <c r="PGQ34" s="162"/>
      <c r="PGR34" s="165"/>
      <c r="PGS34" s="162"/>
      <c r="PGT34" s="165"/>
      <c r="PGU34" s="162"/>
      <c r="PGV34" s="165"/>
      <c r="PGW34" s="162"/>
      <c r="PGX34" s="165"/>
      <c r="PGY34" s="162"/>
      <c r="PGZ34" s="165"/>
      <c r="PHA34" s="162"/>
      <c r="PHB34" s="165"/>
      <c r="PHC34" s="162"/>
      <c r="PHD34" s="165"/>
      <c r="PHE34" s="162"/>
      <c r="PHF34" s="165"/>
      <c r="PHG34" s="162"/>
      <c r="PHH34" s="165"/>
      <c r="PHI34" s="162"/>
      <c r="PHJ34" s="165"/>
      <c r="PHK34" s="162"/>
      <c r="PHL34" s="165"/>
      <c r="PHM34" s="162"/>
      <c r="PHN34" s="165"/>
      <c r="PHO34" s="162"/>
      <c r="PHP34" s="165"/>
      <c r="PHQ34" s="162"/>
      <c r="PHR34" s="165"/>
      <c r="PHS34" s="162"/>
      <c r="PHT34" s="165"/>
      <c r="PHU34" s="162"/>
      <c r="PHV34" s="165"/>
      <c r="PHW34" s="162"/>
      <c r="PHX34" s="165"/>
      <c r="PHY34" s="162"/>
      <c r="PHZ34" s="165"/>
      <c r="PIA34" s="162"/>
      <c r="PIB34" s="165"/>
      <c r="PIC34" s="162"/>
      <c r="PID34" s="165"/>
      <c r="PIE34" s="162"/>
      <c r="PIF34" s="165"/>
      <c r="PIG34" s="162"/>
      <c r="PIH34" s="165"/>
      <c r="PII34" s="162"/>
      <c r="PIJ34" s="165"/>
      <c r="PIK34" s="162"/>
      <c r="PIL34" s="165"/>
      <c r="PIM34" s="162"/>
      <c r="PIN34" s="165"/>
      <c r="PIO34" s="162"/>
      <c r="PIP34" s="165"/>
      <c r="PIQ34" s="162"/>
      <c r="PIR34" s="165"/>
      <c r="PIS34" s="162"/>
      <c r="PIT34" s="165"/>
      <c r="PIU34" s="162"/>
      <c r="PIV34" s="165"/>
      <c r="PIW34" s="162"/>
      <c r="PIX34" s="165"/>
      <c r="PIY34" s="162"/>
      <c r="PIZ34" s="165"/>
      <c r="PJA34" s="162"/>
      <c r="PJB34" s="165"/>
      <c r="PJC34" s="162"/>
      <c r="PJD34" s="165"/>
      <c r="PJE34" s="162"/>
      <c r="PJF34" s="165"/>
      <c r="PJG34" s="162"/>
      <c r="PJH34" s="165"/>
      <c r="PJI34" s="162"/>
      <c r="PJJ34" s="165"/>
      <c r="PJK34" s="162"/>
      <c r="PJL34" s="165"/>
      <c r="PJM34" s="162"/>
      <c r="PJN34" s="165"/>
      <c r="PJO34" s="162"/>
      <c r="PJP34" s="165"/>
      <c r="PJQ34" s="162"/>
      <c r="PJR34" s="165"/>
      <c r="PJS34" s="162"/>
      <c r="PJT34" s="165"/>
      <c r="PJU34" s="162"/>
      <c r="PJV34" s="165"/>
      <c r="PJW34" s="162"/>
      <c r="PJX34" s="165"/>
      <c r="PJY34" s="162"/>
      <c r="PJZ34" s="165"/>
      <c r="PKA34" s="162"/>
      <c r="PKB34" s="165"/>
      <c r="PKC34" s="162"/>
      <c r="PKD34" s="165"/>
      <c r="PKE34" s="162"/>
      <c r="PKF34" s="165"/>
      <c r="PKG34" s="162"/>
      <c r="PKH34" s="165"/>
      <c r="PKI34" s="162"/>
      <c r="PKJ34" s="165"/>
      <c r="PKK34" s="162"/>
      <c r="PKL34" s="165"/>
      <c r="PKM34" s="162"/>
      <c r="PKN34" s="165"/>
      <c r="PKO34" s="162"/>
      <c r="PKP34" s="165"/>
      <c r="PKQ34" s="162"/>
      <c r="PKR34" s="165"/>
      <c r="PKS34" s="162"/>
      <c r="PKT34" s="165"/>
      <c r="PKU34" s="162"/>
      <c r="PKV34" s="165"/>
      <c r="PKW34" s="162"/>
      <c r="PKX34" s="165"/>
      <c r="PKY34" s="162"/>
      <c r="PKZ34" s="165"/>
      <c r="PLA34" s="162"/>
      <c r="PLB34" s="165"/>
      <c r="PLC34" s="162"/>
      <c r="PLD34" s="165"/>
      <c r="PLE34" s="162"/>
      <c r="PLF34" s="165"/>
      <c r="PLG34" s="162"/>
      <c r="PLH34" s="165"/>
      <c r="PLI34" s="162"/>
      <c r="PLJ34" s="165"/>
      <c r="PLK34" s="162"/>
      <c r="PLL34" s="165"/>
      <c r="PLM34" s="162"/>
      <c r="PLN34" s="165"/>
      <c r="PLO34" s="162"/>
      <c r="PLP34" s="165"/>
      <c r="PLQ34" s="162"/>
      <c r="PLR34" s="165"/>
      <c r="PLS34" s="162"/>
      <c r="PLT34" s="165"/>
      <c r="PLU34" s="162"/>
      <c r="PLV34" s="165"/>
      <c r="PLW34" s="162"/>
      <c r="PLX34" s="165"/>
      <c r="PLY34" s="162"/>
      <c r="PLZ34" s="165"/>
      <c r="PMA34" s="162"/>
      <c r="PMB34" s="165"/>
      <c r="PMC34" s="162"/>
      <c r="PMD34" s="165"/>
      <c r="PME34" s="162"/>
      <c r="PMF34" s="165"/>
      <c r="PMG34" s="162"/>
      <c r="PMH34" s="165"/>
      <c r="PMI34" s="162"/>
      <c r="PMJ34" s="165"/>
      <c r="PMK34" s="162"/>
      <c r="PML34" s="165"/>
      <c r="PMM34" s="162"/>
      <c r="PMN34" s="165"/>
      <c r="PMO34" s="162"/>
      <c r="PMP34" s="165"/>
      <c r="PMQ34" s="162"/>
      <c r="PMR34" s="165"/>
      <c r="PMS34" s="162"/>
      <c r="PMT34" s="165"/>
      <c r="PMU34" s="162"/>
      <c r="PMV34" s="165"/>
      <c r="PMW34" s="162"/>
      <c r="PMX34" s="165"/>
      <c r="PMY34" s="162"/>
      <c r="PMZ34" s="165"/>
      <c r="PNA34" s="162"/>
      <c r="PNB34" s="165"/>
      <c r="PNC34" s="162"/>
      <c r="PND34" s="165"/>
      <c r="PNE34" s="162"/>
      <c r="PNF34" s="165"/>
      <c r="PNG34" s="162"/>
      <c r="PNH34" s="165"/>
      <c r="PNI34" s="162"/>
      <c r="PNJ34" s="165"/>
      <c r="PNK34" s="162"/>
      <c r="PNL34" s="165"/>
      <c r="PNM34" s="162"/>
      <c r="PNN34" s="165"/>
      <c r="PNO34" s="162"/>
      <c r="PNP34" s="165"/>
      <c r="PNQ34" s="162"/>
      <c r="PNR34" s="165"/>
      <c r="PNS34" s="162"/>
      <c r="PNT34" s="165"/>
      <c r="PNU34" s="162"/>
      <c r="PNV34" s="165"/>
      <c r="PNW34" s="162"/>
      <c r="PNX34" s="165"/>
      <c r="PNY34" s="162"/>
      <c r="PNZ34" s="165"/>
      <c r="POA34" s="162"/>
      <c r="POB34" s="165"/>
      <c r="POC34" s="162"/>
      <c r="POD34" s="165"/>
      <c r="POE34" s="162"/>
      <c r="POF34" s="165"/>
      <c r="POG34" s="162"/>
      <c r="POH34" s="165"/>
      <c r="POI34" s="162"/>
      <c r="POJ34" s="165"/>
      <c r="POK34" s="162"/>
      <c r="POL34" s="165"/>
      <c r="POM34" s="162"/>
      <c r="PON34" s="165"/>
      <c r="POO34" s="162"/>
      <c r="POP34" s="165"/>
      <c r="POQ34" s="162"/>
      <c r="POR34" s="165"/>
      <c r="POS34" s="162"/>
      <c r="POT34" s="165"/>
      <c r="POU34" s="162"/>
      <c r="POV34" s="165"/>
      <c r="POW34" s="162"/>
      <c r="POX34" s="165"/>
      <c r="POY34" s="162"/>
      <c r="POZ34" s="165"/>
      <c r="PPA34" s="162"/>
      <c r="PPB34" s="165"/>
      <c r="PPC34" s="162"/>
      <c r="PPD34" s="165"/>
      <c r="PPE34" s="162"/>
      <c r="PPF34" s="165"/>
      <c r="PPG34" s="162"/>
      <c r="PPH34" s="165"/>
      <c r="PPI34" s="162"/>
      <c r="PPJ34" s="165"/>
      <c r="PPK34" s="162"/>
      <c r="PPL34" s="165"/>
      <c r="PPM34" s="162"/>
      <c r="PPN34" s="165"/>
      <c r="PPO34" s="162"/>
      <c r="PPP34" s="165"/>
      <c r="PPQ34" s="162"/>
      <c r="PPR34" s="165"/>
      <c r="PPS34" s="162"/>
      <c r="PPT34" s="165"/>
      <c r="PPU34" s="162"/>
      <c r="PPV34" s="165"/>
      <c r="PPW34" s="162"/>
      <c r="PPX34" s="165"/>
      <c r="PPY34" s="162"/>
      <c r="PPZ34" s="165"/>
      <c r="PQA34" s="162"/>
      <c r="PQB34" s="165"/>
      <c r="PQC34" s="162"/>
      <c r="PQD34" s="165"/>
      <c r="PQE34" s="162"/>
      <c r="PQF34" s="165"/>
      <c r="PQG34" s="162"/>
      <c r="PQH34" s="165"/>
      <c r="PQI34" s="162"/>
      <c r="PQJ34" s="165"/>
      <c r="PQK34" s="162"/>
      <c r="PQL34" s="165"/>
      <c r="PQM34" s="162"/>
      <c r="PQN34" s="165"/>
      <c r="PQO34" s="162"/>
      <c r="PQP34" s="165"/>
      <c r="PQQ34" s="162"/>
      <c r="PQR34" s="165"/>
      <c r="PQS34" s="162"/>
      <c r="PQT34" s="165"/>
      <c r="PQU34" s="162"/>
      <c r="PQV34" s="165"/>
      <c r="PQW34" s="162"/>
      <c r="PQX34" s="165"/>
      <c r="PQY34" s="162"/>
      <c r="PQZ34" s="165"/>
      <c r="PRA34" s="162"/>
      <c r="PRB34" s="165"/>
      <c r="PRC34" s="162"/>
      <c r="PRD34" s="165"/>
      <c r="PRE34" s="162"/>
      <c r="PRF34" s="165"/>
      <c r="PRG34" s="162"/>
      <c r="PRH34" s="165"/>
      <c r="PRI34" s="162"/>
      <c r="PRJ34" s="165"/>
      <c r="PRK34" s="162"/>
      <c r="PRL34" s="165"/>
      <c r="PRM34" s="162"/>
      <c r="PRN34" s="165"/>
      <c r="PRO34" s="162"/>
      <c r="PRP34" s="165"/>
      <c r="PRQ34" s="162"/>
      <c r="PRR34" s="165"/>
      <c r="PRS34" s="162"/>
      <c r="PRT34" s="165"/>
      <c r="PRU34" s="162"/>
      <c r="PRV34" s="165"/>
      <c r="PRW34" s="162"/>
      <c r="PRX34" s="165"/>
      <c r="PRY34" s="162"/>
      <c r="PRZ34" s="165"/>
      <c r="PSA34" s="162"/>
      <c r="PSB34" s="165"/>
      <c r="PSC34" s="162"/>
      <c r="PSD34" s="165"/>
      <c r="PSE34" s="162"/>
      <c r="PSF34" s="165"/>
      <c r="PSG34" s="162"/>
      <c r="PSH34" s="165"/>
      <c r="PSI34" s="162"/>
      <c r="PSJ34" s="165"/>
      <c r="PSK34" s="162"/>
      <c r="PSL34" s="165"/>
      <c r="PSM34" s="162"/>
      <c r="PSN34" s="165"/>
      <c r="PSO34" s="162"/>
      <c r="PSP34" s="165"/>
      <c r="PSQ34" s="162"/>
      <c r="PSR34" s="165"/>
      <c r="PSS34" s="162"/>
      <c r="PST34" s="165"/>
      <c r="PSU34" s="162"/>
      <c r="PSV34" s="165"/>
      <c r="PSW34" s="162"/>
      <c r="PSX34" s="165"/>
      <c r="PSY34" s="162"/>
      <c r="PSZ34" s="165"/>
      <c r="PTA34" s="162"/>
      <c r="PTB34" s="165"/>
      <c r="PTC34" s="162"/>
      <c r="PTD34" s="165"/>
      <c r="PTE34" s="162"/>
      <c r="PTF34" s="165"/>
      <c r="PTG34" s="162"/>
      <c r="PTH34" s="165"/>
      <c r="PTI34" s="162"/>
      <c r="PTJ34" s="165"/>
      <c r="PTK34" s="162"/>
      <c r="PTL34" s="165"/>
      <c r="PTM34" s="162"/>
      <c r="PTN34" s="165"/>
      <c r="PTO34" s="162"/>
      <c r="PTP34" s="165"/>
      <c r="PTQ34" s="162"/>
      <c r="PTR34" s="165"/>
      <c r="PTS34" s="162"/>
      <c r="PTT34" s="165"/>
      <c r="PTU34" s="162"/>
      <c r="PTV34" s="165"/>
      <c r="PTW34" s="162"/>
      <c r="PTX34" s="165"/>
      <c r="PTY34" s="162"/>
      <c r="PTZ34" s="165"/>
      <c r="PUA34" s="162"/>
      <c r="PUB34" s="165"/>
      <c r="PUC34" s="162"/>
      <c r="PUD34" s="165"/>
      <c r="PUE34" s="162"/>
      <c r="PUF34" s="165"/>
      <c r="PUG34" s="162"/>
      <c r="PUH34" s="165"/>
      <c r="PUI34" s="162"/>
      <c r="PUJ34" s="165"/>
      <c r="PUK34" s="162"/>
      <c r="PUL34" s="165"/>
      <c r="PUM34" s="162"/>
      <c r="PUN34" s="165"/>
      <c r="PUO34" s="162"/>
      <c r="PUP34" s="165"/>
      <c r="PUQ34" s="162"/>
      <c r="PUR34" s="165"/>
      <c r="PUS34" s="162"/>
      <c r="PUT34" s="165"/>
      <c r="PUU34" s="162"/>
      <c r="PUV34" s="165"/>
      <c r="PUW34" s="162"/>
      <c r="PUX34" s="165"/>
      <c r="PUY34" s="162"/>
      <c r="PUZ34" s="165"/>
      <c r="PVA34" s="162"/>
      <c r="PVB34" s="165"/>
      <c r="PVC34" s="162"/>
      <c r="PVD34" s="165"/>
      <c r="PVE34" s="162"/>
      <c r="PVF34" s="165"/>
      <c r="PVG34" s="162"/>
      <c r="PVH34" s="165"/>
      <c r="PVI34" s="162"/>
      <c r="PVJ34" s="165"/>
      <c r="PVK34" s="162"/>
      <c r="PVL34" s="165"/>
      <c r="PVM34" s="162"/>
      <c r="PVN34" s="165"/>
      <c r="PVO34" s="162"/>
      <c r="PVP34" s="165"/>
      <c r="PVQ34" s="162"/>
      <c r="PVR34" s="165"/>
      <c r="PVS34" s="162"/>
      <c r="PVT34" s="165"/>
      <c r="PVU34" s="162"/>
      <c r="PVV34" s="165"/>
      <c r="PVW34" s="162"/>
      <c r="PVX34" s="165"/>
      <c r="PVY34" s="162"/>
      <c r="PVZ34" s="165"/>
      <c r="PWA34" s="162"/>
      <c r="PWB34" s="165"/>
      <c r="PWC34" s="162"/>
      <c r="PWD34" s="165"/>
      <c r="PWE34" s="162"/>
      <c r="PWF34" s="165"/>
      <c r="PWG34" s="162"/>
      <c r="PWH34" s="165"/>
      <c r="PWI34" s="162"/>
      <c r="PWJ34" s="165"/>
      <c r="PWK34" s="162"/>
      <c r="PWL34" s="165"/>
      <c r="PWM34" s="162"/>
      <c r="PWN34" s="165"/>
      <c r="PWO34" s="162"/>
      <c r="PWP34" s="165"/>
      <c r="PWQ34" s="162"/>
      <c r="PWR34" s="165"/>
      <c r="PWS34" s="162"/>
      <c r="PWT34" s="165"/>
      <c r="PWU34" s="162"/>
      <c r="PWV34" s="165"/>
      <c r="PWW34" s="162"/>
      <c r="PWX34" s="165"/>
      <c r="PWY34" s="162"/>
      <c r="PWZ34" s="165"/>
      <c r="PXA34" s="162"/>
      <c r="PXB34" s="165"/>
      <c r="PXC34" s="162"/>
      <c r="PXD34" s="165"/>
      <c r="PXE34" s="162"/>
      <c r="PXF34" s="165"/>
      <c r="PXG34" s="162"/>
      <c r="PXH34" s="165"/>
      <c r="PXI34" s="162"/>
      <c r="PXJ34" s="165"/>
      <c r="PXK34" s="162"/>
      <c r="PXL34" s="165"/>
      <c r="PXM34" s="162"/>
      <c r="PXN34" s="165"/>
      <c r="PXO34" s="162"/>
      <c r="PXP34" s="165"/>
      <c r="PXQ34" s="162"/>
      <c r="PXR34" s="165"/>
      <c r="PXS34" s="162"/>
      <c r="PXT34" s="165"/>
      <c r="PXU34" s="162"/>
      <c r="PXV34" s="165"/>
      <c r="PXW34" s="162"/>
      <c r="PXX34" s="165"/>
      <c r="PXY34" s="162"/>
      <c r="PXZ34" s="165"/>
      <c r="PYA34" s="162"/>
      <c r="PYB34" s="165"/>
      <c r="PYC34" s="162"/>
      <c r="PYD34" s="165"/>
      <c r="PYE34" s="162"/>
      <c r="PYF34" s="165"/>
      <c r="PYG34" s="162"/>
      <c r="PYH34" s="165"/>
      <c r="PYI34" s="162"/>
      <c r="PYJ34" s="165"/>
      <c r="PYK34" s="162"/>
      <c r="PYL34" s="165"/>
      <c r="PYM34" s="162"/>
      <c r="PYN34" s="165"/>
      <c r="PYO34" s="162"/>
      <c r="PYP34" s="165"/>
      <c r="PYQ34" s="162"/>
      <c r="PYR34" s="165"/>
      <c r="PYS34" s="162"/>
      <c r="PYT34" s="165"/>
      <c r="PYU34" s="162"/>
      <c r="PYV34" s="165"/>
      <c r="PYW34" s="162"/>
      <c r="PYX34" s="165"/>
      <c r="PYY34" s="162"/>
      <c r="PYZ34" s="165"/>
      <c r="PZA34" s="162"/>
      <c r="PZB34" s="165"/>
      <c r="PZC34" s="162"/>
      <c r="PZD34" s="165"/>
      <c r="PZE34" s="162"/>
      <c r="PZF34" s="165"/>
      <c r="PZG34" s="162"/>
      <c r="PZH34" s="165"/>
      <c r="PZI34" s="162"/>
      <c r="PZJ34" s="165"/>
      <c r="PZK34" s="162"/>
      <c r="PZL34" s="165"/>
      <c r="PZM34" s="162"/>
      <c r="PZN34" s="165"/>
      <c r="PZO34" s="162"/>
      <c r="PZP34" s="165"/>
      <c r="PZQ34" s="162"/>
      <c r="PZR34" s="165"/>
      <c r="PZS34" s="162"/>
      <c r="PZT34" s="165"/>
      <c r="PZU34" s="162"/>
      <c r="PZV34" s="165"/>
      <c r="PZW34" s="162"/>
      <c r="PZX34" s="165"/>
      <c r="PZY34" s="162"/>
      <c r="PZZ34" s="165"/>
      <c r="QAA34" s="162"/>
      <c r="QAB34" s="165"/>
      <c r="QAC34" s="162"/>
      <c r="QAD34" s="165"/>
      <c r="QAE34" s="162"/>
      <c r="QAF34" s="165"/>
      <c r="QAG34" s="162"/>
      <c r="QAH34" s="165"/>
      <c r="QAI34" s="162"/>
      <c r="QAJ34" s="165"/>
      <c r="QAK34" s="162"/>
      <c r="QAL34" s="165"/>
      <c r="QAM34" s="162"/>
      <c r="QAN34" s="165"/>
      <c r="QAO34" s="162"/>
      <c r="QAP34" s="165"/>
      <c r="QAQ34" s="162"/>
      <c r="QAR34" s="165"/>
      <c r="QAS34" s="162"/>
      <c r="QAT34" s="165"/>
      <c r="QAU34" s="162"/>
      <c r="QAV34" s="165"/>
      <c r="QAW34" s="162"/>
      <c r="QAX34" s="165"/>
      <c r="QAY34" s="162"/>
      <c r="QAZ34" s="165"/>
      <c r="QBA34" s="162"/>
      <c r="QBB34" s="165"/>
      <c r="QBC34" s="162"/>
      <c r="QBD34" s="165"/>
      <c r="QBE34" s="162"/>
      <c r="QBF34" s="165"/>
      <c r="QBG34" s="162"/>
      <c r="QBH34" s="165"/>
      <c r="QBI34" s="162"/>
      <c r="QBJ34" s="165"/>
      <c r="QBK34" s="162"/>
      <c r="QBL34" s="165"/>
      <c r="QBM34" s="162"/>
      <c r="QBN34" s="165"/>
      <c r="QBO34" s="162"/>
      <c r="QBP34" s="165"/>
      <c r="QBQ34" s="162"/>
      <c r="QBR34" s="165"/>
      <c r="QBS34" s="162"/>
      <c r="QBT34" s="165"/>
      <c r="QBU34" s="162"/>
      <c r="QBV34" s="165"/>
      <c r="QBW34" s="162"/>
      <c r="QBX34" s="165"/>
      <c r="QBY34" s="162"/>
      <c r="QBZ34" s="165"/>
      <c r="QCA34" s="162"/>
      <c r="QCB34" s="165"/>
      <c r="QCC34" s="162"/>
      <c r="QCD34" s="165"/>
      <c r="QCE34" s="162"/>
      <c r="QCF34" s="165"/>
      <c r="QCG34" s="162"/>
      <c r="QCH34" s="165"/>
      <c r="QCI34" s="162"/>
      <c r="QCJ34" s="165"/>
      <c r="QCK34" s="162"/>
      <c r="QCL34" s="165"/>
      <c r="QCM34" s="162"/>
      <c r="QCN34" s="165"/>
      <c r="QCO34" s="162"/>
      <c r="QCP34" s="165"/>
      <c r="QCQ34" s="162"/>
      <c r="QCR34" s="165"/>
      <c r="QCS34" s="162"/>
      <c r="QCT34" s="165"/>
      <c r="QCU34" s="162"/>
      <c r="QCV34" s="165"/>
      <c r="QCW34" s="162"/>
      <c r="QCX34" s="165"/>
      <c r="QCY34" s="162"/>
      <c r="QCZ34" s="165"/>
      <c r="QDA34" s="162"/>
      <c r="QDB34" s="165"/>
      <c r="QDC34" s="162"/>
      <c r="QDD34" s="165"/>
      <c r="QDE34" s="162"/>
      <c r="QDF34" s="165"/>
      <c r="QDG34" s="162"/>
      <c r="QDH34" s="165"/>
      <c r="QDI34" s="162"/>
      <c r="QDJ34" s="165"/>
      <c r="QDK34" s="162"/>
      <c r="QDL34" s="165"/>
      <c r="QDM34" s="162"/>
      <c r="QDN34" s="165"/>
      <c r="QDO34" s="162"/>
      <c r="QDP34" s="165"/>
      <c r="QDQ34" s="162"/>
      <c r="QDR34" s="165"/>
      <c r="QDS34" s="162"/>
      <c r="QDT34" s="165"/>
      <c r="QDU34" s="162"/>
      <c r="QDV34" s="165"/>
      <c r="QDW34" s="162"/>
      <c r="QDX34" s="165"/>
      <c r="QDY34" s="162"/>
      <c r="QDZ34" s="165"/>
      <c r="QEA34" s="162"/>
      <c r="QEB34" s="165"/>
      <c r="QEC34" s="162"/>
      <c r="QED34" s="165"/>
      <c r="QEE34" s="162"/>
      <c r="QEF34" s="165"/>
      <c r="QEG34" s="162"/>
      <c r="QEH34" s="165"/>
      <c r="QEI34" s="162"/>
      <c r="QEJ34" s="165"/>
      <c r="QEK34" s="162"/>
      <c r="QEL34" s="165"/>
      <c r="QEM34" s="162"/>
      <c r="QEN34" s="165"/>
      <c r="QEO34" s="162"/>
      <c r="QEP34" s="165"/>
      <c r="QEQ34" s="162"/>
      <c r="QER34" s="165"/>
      <c r="QES34" s="162"/>
      <c r="QET34" s="165"/>
      <c r="QEU34" s="162"/>
      <c r="QEV34" s="165"/>
      <c r="QEW34" s="162"/>
      <c r="QEX34" s="165"/>
      <c r="QEY34" s="162"/>
      <c r="QEZ34" s="165"/>
      <c r="QFA34" s="162"/>
      <c r="QFB34" s="165"/>
      <c r="QFC34" s="162"/>
      <c r="QFD34" s="165"/>
      <c r="QFE34" s="162"/>
      <c r="QFF34" s="165"/>
      <c r="QFG34" s="162"/>
      <c r="QFH34" s="165"/>
      <c r="QFI34" s="162"/>
      <c r="QFJ34" s="165"/>
      <c r="QFK34" s="162"/>
      <c r="QFL34" s="165"/>
      <c r="QFM34" s="162"/>
      <c r="QFN34" s="165"/>
      <c r="QFO34" s="162"/>
      <c r="QFP34" s="165"/>
      <c r="QFQ34" s="162"/>
      <c r="QFR34" s="165"/>
      <c r="QFS34" s="162"/>
      <c r="QFT34" s="165"/>
      <c r="QFU34" s="162"/>
      <c r="QFV34" s="165"/>
      <c r="QFW34" s="162"/>
      <c r="QFX34" s="165"/>
      <c r="QFY34" s="162"/>
      <c r="QFZ34" s="165"/>
      <c r="QGA34" s="162"/>
      <c r="QGB34" s="165"/>
      <c r="QGC34" s="162"/>
      <c r="QGD34" s="165"/>
      <c r="QGE34" s="162"/>
      <c r="QGF34" s="165"/>
      <c r="QGG34" s="162"/>
      <c r="QGH34" s="165"/>
      <c r="QGI34" s="162"/>
      <c r="QGJ34" s="165"/>
      <c r="QGK34" s="162"/>
      <c r="QGL34" s="165"/>
      <c r="QGM34" s="162"/>
      <c r="QGN34" s="165"/>
      <c r="QGO34" s="162"/>
      <c r="QGP34" s="165"/>
      <c r="QGQ34" s="162"/>
      <c r="QGR34" s="165"/>
      <c r="QGS34" s="162"/>
      <c r="QGT34" s="165"/>
      <c r="QGU34" s="162"/>
      <c r="QGV34" s="165"/>
      <c r="QGW34" s="162"/>
      <c r="QGX34" s="165"/>
      <c r="QGY34" s="162"/>
      <c r="QGZ34" s="165"/>
      <c r="QHA34" s="162"/>
      <c r="QHB34" s="165"/>
      <c r="QHC34" s="162"/>
      <c r="QHD34" s="165"/>
      <c r="QHE34" s="162"/>
      <c r="QHF34" s="165"/>
      <c r="QHG34" s="162"/>
      <c r="QHH34" s="165"/>
      <c r="QHI34" s="162"/>
      <c r="QHJ34" s="165"/>
      <c r="QHK34" s="162"/>
      <c r="QHL34" s="165"/>
      <c r="QHM34" s="162"/>
      <c r="QHN34" s="165"/>
      <c r="QHO34" s="162"/>
      <c r="QHP34" s="165"/>
      <c r="QHQ34" s="162"/>
      <c r="QHR34" s="165"/>
      <c r="QHS34" s="162"/>
      <c r="QHT34" s="165"/>
      <c r="QHU34" s="162"/>
      <c r="QHV34" s="165"/>
      <c r="QHW34" s="162"/>
      <c r="QHX34" s="165"/>
      <c r="QHY34" s="162"/>
      <c r="QHZ34" s="165"/>
      <c r="QIA34" s="162"/>
      <c r="QIB34" s="165"/>
      <c r="QIC34" s="162"/>
      <c r="QID34" s="165"/>
      <c r="QIE34" s="162"/>
      <c r="QIF34" s="165"/>
      <c r="QIG34" s="162"/>
      <c r="QIH34" s="165"/>
      <c r="QII34" s="162"/>
      <c r="QIJ34" s="165"/>
      <c r="QIK34" s="162"/>
      <c r="QIL34" s="165"/>
      <c r="QIM34" s="162"/>
      <c r="QIN34" s="165"/>
      <c r="QIO34" s="162"/>
      <c r="QIP34" s="165"/>
      <c r="QIQ34" s="162"/>
      <c r="QIR34" s="165"/>
      <c r="QIS34" s="162"/>
      <c r="QIT34" s="165"/>
      <c r="QIU34" s="162"/>
      <c r="QIV34" s="165"/>
      <c r="QIW34" s="162"/>
      <c r="QIX34" s="165"/>
      <c r="QIY34" s="162"/>
      <c r="QIZ34" s="165"/>
      <c r="QJA34" s="162"/>
      <c r="QJB34" s="165"/>
      <c r="QJC34" s="162"/>
      <c r="QJD34" s="165"/>
      <c r="QJE34" s="162"/>
      <c r="QJF34" s="165"/>
      <c r="QJG34" s="162"/>
      <c r="QJH34" s="165"/>
      <c r="QJI34" s="162"/>
      <c r="QJJ34" s="165"/>
      <c r="QJK34" s="162"/>
      <c r="QJL34" s="165"/>
      <c r="QJM34" s="162"/>
      <c r="QJN34" s="165"/>
      <c r="QJO34" s="162"/>
      <c r="QJP34" s="165"/>
      <c r="QJQ34" s="162"/>
      <c r="QJR34" s="165"/>
      <c r="QJS34" s="162"/>
      <c r="QJT34" s="165"/>
      <c r="QJU34" s="162"/>
      <c r="QJV34" s="165"/>
      <c r="QJW34" s="162"/>
      <c r="QJX34" s="165"/>
      <c r="QJY34" s="162"/>
      <c r="QJZ34" s="165"/>
      <c r="QKA34" s="162"/>
      <c r="QKB34" s="165"/>
      <c r="QKC34" s="162"/>
      <c r="QKD34" s="165"/>
      <c r="QKE34" s="162"/>
      <c r="QKF34" s="165"/>
      <c r="QKG34" s="162"/>
      <c r="QKH34" s="165"/>
      <c r="QKI34" s="162"/>
      <c r="QKJ34" s="165"/>
      <c r="QKK34" s="162"/>
      <c r="QKL34" s="165"/>
      <c r="QKM34" s="162"/>
      <c r="QKN34" s="165"/>
      <c r="QKO34" s="162"/>
      <c r="QKP34" s="165"/>
      <c r="QKQ34" s="162"/>
      <c r="QKR34" s="165"/>
      <c r="QKS34" s="162"/>
      <c r="QKT34" s="165"/>
      <c r="QKU34" s="162"/>
      <c r="QKV34" s="165"/>
      <c r="QKW34" s="162"/>
      <c r="QKX34" s="165"/>
      <c r="QKY34" s="162"/>
      <c r="QKZ34" s="165"/>
      <c r="QLA34" s="162"/>
      <c r="QLB34" s="165"/>
      <c r="QLC34" s="162"/>
      <c r="QLD34" s="165"/>
      <c r="QLE34" s="162"/>
      <c r="QLF34" s="165"/>
      <c r="QLG34" s="162"/>
      <c r="QLH34" s="165"/>
      <c r="QLI34" s="162"/>
      <c r="QLJ34" s="165"/>
      <c r="QLK34" s="162"/>
      <c r="QLL34" s="165"/>
      <c r="QLM34" s="162"/>
      <c r="QLN34" s="165"/>
      <c r="QLO34" s="162"/>
      <c r="QLP34" s="165"/>
      <c r="QLQ34" s="162"/>
      <c r="QLR34" s="165"/>
      <c r="QLS34" s="162"/>
      <c r="QLT34" s="165"/>
      <c r="QLU34" s="162"/>
      <c r="QLV34" s="165"/>
      <c r="QLW34" s="162"/>
      <c r="QLX34" s="165"/>
      <c r="QLY34" s="162"/>
      <c r="QLZ34" s="165"/>
      <c r="QMA34" s="162"/>
      <c r="QMB34" s="165"/>
      <c r="QMC34" s="162"/>
      <c r="QMD34" s="165"/>
      <c r="QME34" s="162"/>
      <c r="QMF34" s="165"/>
      <c r="QMG34" s="162"/>
      <c r="QMH34" s="165"/>
      <c r="QMI34" s="162"/>
      <c r="QMJ34" s="165"/>
      <c r="QMK34" s="162"/>
      <c r="QML34" s="165"/>
      <c r="QMM34" s="162"/>
      <c r="QMN34" s="165"/>
      <c r="QMO34" s="162"/>
      <c r="QMP34" s="165"/>
      <c r="QMQ34" s="162"/>
      <c r="QMR34" s="165"/>
      <c r="QMS34" s="162"/>
      <c r="QMT34" s="165"/>
      <c r="QMU34" s="162"/>
      <c r="QMV34" s="165"/>
      <c r="QMW34" s="162"/>
      <c r="QMX34" s="165"/>
      <c r="QMY34" s="162"/>
      <c r="QMZ34" s="165"/>
      <c r="QNA34" s="162"/>
      <c r="QNB34" s="165"/>
      <c r="QNC34" s="162"/>
      <c r="QND34" s="165"/>
      <c r="QNE34" s="162"/>
      <c r="QNF34" s="165"/>
      <c r="QNG34" s="162"/>
      <c r="QNH34" s="165"/>
      <c r="QNI34" s="162"/>
      <c r="QNJ34" s="165"/>
      <c r="QNK34" s="162"/>
      <c r="QNL34" s="165"/>
      <c r="QNM34" s="162"/>
      <c r="QNN34" s="165"/>
      <c r="QNO34" s="162"/>
      <c r="QNP34" s="165"/>
      <c r="QNQ34" s="162"/>
      <c r="QNR34" s="165"/>
      <c r="QNS34" s="162"/>
      <c r="QNT34" s="165"/>
      <c r="QNU34" s="162"/>
      <c r="QNV34" s="165"/>
      <c r="QNW34" s="162"/>
      <c r="QNX34" s="165"/>
      <c r="QNY34" s="162"/>
      <c r="QNZ34" s="165"/>
      <c r="QOA34" s="162"/>
      <c r="QOB34" s="165"/>
      <c r="QOC34" s="162"/>
      <c r="QOD34" s="165"/>
      <c r="QOE34" s="162"/>
      <c r="QOF34" s="165"/>
      <c r="QOG34" s="162"/>
      <c r="QOH34" s="165"/>
      <c r="QOI34" s="162"/>
      <c r="QOJ34" s="165"/>
      <c r="QOK34" s="162"/>
      <c r="QOL34" s="165"/>
      <c r="QOM34" s="162"/>
      <c r="QON34" s="165"/>
      <c r="QOO34" s="162"/>
      <c r="QOP34" s="165"/>
      <c r="QOQ34" s="162"/>
      <c r="QOR34" s="165"/>
      <c r="QOS34" s="162"/>
      <c r="QOT34" s="165"/>
      <c r="QOU34" s="162"/>
      <c r="QOV34" s="165"/>
      <c r="QOW34" s="162"/>
      <c r="QOX34" s="165"/>
      <c r="QOY34" s="162"/>
      <c r="QOZ34" s="165"/>
      <c r="QPA34" s="162"/>
      <c r="QPB34" s="165"/>
      <c r="QPC34" s="162"/>
      <c r="QPD34" s="165"/>
      <c r="QPE34" s="162"/>
      <c r="QPF34" s="165"/>
      <c r="QPG34" s="162"/>
      <c r="QPH34" s="165"/>
      <c r="QPI34" s="162"/>
      <c r="QPJ34" s="165"/>
      <c r="QPK34" s="162"/>
      <c r="QPL34" s="165"/>
      <c r="QPM34" s="162"/>
      <c r="QPN34" s="165"/>
      <c r="QPO34" s="162"/>
      <c r="QPP34" s="165"/>
      <c r="QPQ34" s="162"/>
      <c r="QPR34" s="165"/>
      <c r="QPS34" s="162"/>
      <c r="QPT34" s="165"/>
      <c r="QPU34" s="162"/>
      <c r="QPV34" s="165"/>
      <c r="QPW34" s="162"/>
      <c r="QPX34" s="165"/>
      <c r="QPY34" s="162"/>
      <c r="QPZ34" s="165"/>
      <c r="QQA34" s="162"/>
      <c r="QQB34" s="165"/>
      <c r="QQC34" s="162"/>
      <c r="QQD34" s="165"/>
      <c r="QQE34" s="162"/>
      <c r="QQF34" s="165"/>
      <c r="QQG34" s="162"/>
      <c r="QQH34" s="165"/>
      <c r="QQI34" s="162"/>
      <c r="QQJ34" s="165"/>
      <c r="QQK34" s="162"/>
      <c r="QQL34" s="165"/>
      <c r="QQM34" s="162"/>
      <c r="QQN34" s="165"/>
      <c r="QQO34" s="162"/>
      <c r="QQP34" s="165"/>
      <c r="QQQ34" s="162"/>
      <c r="QQR34" s="165"/>
      <c r="QQS34" s="162"/>
      <c r="QQT34" s="165"/>
      <c r="QQU34" s="162"/>
      <c r="QQV34" s="165"/>
      <c r="QQW34" s="162"/>
      <c r="QQX34" s="165"/>
      <c r="QQY34" s="162"/>
      <c r="QQZ34" s="165"/>
      <c r="QRA34" s="162"/>
      <c r="QRB34" s="165"/>
      <c r="QRC34" s="162"/>
      <c r="QRD34" s="165"/>
      <c r="QRE34" s="162"/>
      <c r="QRF34" s="165"/>
      <c r="QRG34" s="162"/>
      <c r="QRH34" s="165"/>
      <c r="QRI34" s="162"/>
      <c r="QRJ34" s="165"/>
      <c r="QRK34" s="162"/>
      <c r="QRL34" s="165"/>
      <c r="QRM34" s="162"/>
      <c r="QRN34" s="165"/>
      <c r="QRO34" s="162"/>
      <c r="QRP34" s="165"/>
      <c r="QRQ34" s="162"/>
      <c r="QRR34" s="165"/>
      <c r="QRS34" s="162"/>
      <c r="QRT34" s="165"/>
      <c r="QRU34" s="162"/>
      <c r="QRV34" s="165"/>
      <c r="QRW34" s="162"/>
      <c r="QRX34" s="165"/>
      <c r="QRY34" s="162"/>
      <c r="QRZ34" s="165"/>
      <c r="QSA34" s="162"/>
      <c r="QSB34" s="165"/>
      <c r="QSC34" s="162"/>
      <c r="QSD34" s="165"/>
      <c r="QSE34" s="162"/>
      <c r="QSF34" s="165"/>
      <c r="QSG34" s="162"/>
      <c r="QSH34" s="165"/>
      <c r="QSI34" s="162"/>
      <c r="QSJ34" s="165"/>
      <c r="QSK34" s="162"/>
      <c r="QSL34" s="165"/>
      <c r="QSM34" s="162"/>
      <c r="QSN34" s="165"/>
      <c r="QSO34" s="162"/>
      <c r="QSP34" s="165"/>
      <c r="QSQ34" s="162"/>
      <c r="QSR34" s="165"/>
      <c r="QSS34" s="162"/>
      <c r="QST34" s="165"/>
      <c r="QSU34" s="162"/>
      <c r="QSV34" s="165"/>
      <c r="QSW34" s="162"/>
      <c r="QSX34" s="165"/>
      <c r="QSY34" s="162"/>
      <c r="QSZ34" s="165"/>
      <c r="QTA34" s="162"/>
      <c r="QTB34" s="165"/>
      <c r="QTC34" s="162"/>
      <c r="QTD34" s="165"/>
      <c r="QTE34" s="162"/>
      <c r="QTF34" s="165"/>
      <c r="QTG34" s="162"/>
      <c r="QTH34" s="165"/>
      <c r="QTI34" s="162"/>
      <c r="QTJ34" s="165"/>
      <c r="QTK34" s="162"/>
      <c r="QTL34" s="165"/>
      <c r="QTM34" s="162"/>
      <c r="QTN34" s="165"/>
      <c r="QTO34" s="162"/>
      <c r="QTP34" s="165"/>
      <c r="QTQ34" s="162"/>
      <c r="QTR34" s="165"/>
      <c r="QTS34" s="162"/>
      <c r="QTT34" s="165"/>
      <c r="QTU34" s="162"/>
      <c r="QTV34" s="165"/>
      <c r="QTW34" s="162"/>
      <c r="QTX34" s="165"/>
      <c r="QTY34" s="162"/>
      <c r="QTZ34" s="165"/>
      <c r="QUA34" s="162"/>
      <c r="QUB34" s="165"/>
      <c r="QUC34" s="162"/>
      <c r="QUD34" s="165"/>
      <c r="QUE34" s="162"/>
      <c r="QUF34" s="165"/>
      <c r="QUG34" s="162"/>
      <c r="QUH34" s="165"/>
      <c r="QUI34" s="162"/>
      <c r="QUJ34" s="165"/>
      <c r="QUK34" s="162"/>
      <c r="QUL34" s="165"/>
      <c r="QUM34" s="162"/>
      <c r="QUN34" s="165"/>
      <c r="QUO34" s="162"/>
      <c r="QUP34" s="165"/>
      <c r="QUQ34" s="162"/>
      <c r="QUR34" s="165"/>
      <c r="QUS34" s="162"/>
      <c r="QUT34" s="165"/>
      <c r="QUU34" s="162"/>
      <c r="QUV34" s="165"/>
      <c r="QUW34" s="162"/>
      <c r="QUX34" s="165"/>
      <c r="QUY34" s="162"/>
      <c r="QUZ34" s="165"/>
      <c r="QVA34" s="162"/>
      <c r="QVB34" s="165"/>
      <c r="QVC34" s="162"/>
      <c r="QVD34" s="165"/>
      <c r="QVE34" s="162"/>
      <c r="QVF34" s="165"/>
      <c r="QVG34" s="162"/>
      <c r="QVH34" s="165"/>
      <c r="QVI34" s="162"/>
      <c r="QVJ34" s="165"/>
      <c r="QVK34" s="162"/>
      <c r="QVL34" s="165"/>
      <c r="QVM34" s="162"/>
      <c r="QVN34" s="165"/>
      <c r="QVO34" s="162"/>
      <c r="QVP34" s="165"/>
      <c r="QVQ34" s="162"/>
      <c r="QVR34" s="165"/>
      <c r="QVS34" s="162"/>
      <c r="QVT34" s="165"/>
      <c r="QVU34" s="162"/>
      <c r="QVV34" s="165"/>
      <c r="QVW34" s="162"/>
      <c r="QVX34" s="165"/>
      <c r="QVY34" s="162"/>
      <c r="QVZ34" s="165"/>
      <c r="QWA34" s="162"/>
      <c r="QWB34" s="165"/>
      <c r="QWC34" s="162"/>
      <c r="QWD34" s="165"/>
      <c r="QWE34" s="162"/>
      <c r="QWF34" s="165"/>
      <c r="QWG34" s="162"/>
      <c r="QWH34" s="165"/>
      <c r="QWI34" s="162"/>
      <c r="QWJ34" s="165"/>
      <c r="QWK34" s="162"/>
      <c r="QWL34" s="165"/>
      <c r="QWM34" s="162"/>
      <c r="QWN34" s="165"/>
      <c r="QWO34" s="162"/>
      <c r="QWP34" s="165"/>
      <c r="QWQ34" s="162"/>
      <c r="QWR34" s="165"/>
      <c r="QWS34" s="162"/>
      <c r="QWT34" s="165"/>
      <c r="QWU34" s="162"/>
      <c r="QWV34" s="165"/>
      <c r="QWW34" s="162"/>
      <c r="QWX34" s="165"/>
      <c r="QWY34" s="162"/>
      <c r="QWZ34" s="165"/>
      <c r="QXA34" s="162"/>
      <c r="QXB34" s="165"/>
      <c r="QXC34" s="162"/>
      <c r="QXD34" s="165"/>
      <c r="QXE34" s="162"/>
      <c r="QXF34" s="165"/>
      <c r="QXG34" s="162"/>
      <c r="QXH34" s="165"/>
      <c r="QXI34" s="162"/>
      <c r="QXJ34" s="165"/>
      <c r="QXK34" s="162"/>
      <c r="QXL34" s="165"/>
      <c r="QXM34" s="162"/>
      <c r="QXN34" s="165"/>
      <c r="QXO34" s="162"/>
      <c r="QXP34" s="165"/>
      <c r="QXQ34" s="162"/>
      <c r="QXR34" s="165"/>
      <c r="QXS34" s="162"/>
      <c r="QXT34" s="165"/>
      <c r="QXU34" s="162"/>
      <c r="QXV34" s="165"/>
      <c r="QXW34" s="162"/>
      <c r="QXX34" s="165"/>
      <c r="QXY34" s="162"/>
      <c r="QXZ34" s="165"/>
      <c r="QYA34" s="162"/>
      <c r="QYB34" s="165"/>
      <c r="QYC34" s="162"/>
      <c r="QYD34" s="165"/>
      <c r="QYE34" s="162"/>
      <c r="QYF34" s="165"/>
      <c r="QYG34" s="162"/>
      <c r="QYH34" s="165"/>
      <c r="QYI34" s="162"/>
      <c r="QYJ34" s="165"/>
      <c r="QYK34" s="162"/>
      <c r="QYL34" s="165"/>
      <c r="QYM34" s="162"/>
      <c r="QYN34" s="165"/>
      <c r="QYO34" s="162"/>
      <c r="QYP34" s="165"/>
      <c r="QYQ34" s="162"/>
      <c r="QYR34" s="165"/>
      <c r="QYS34" s="162"/>
      <c r="QYT34" s="165"/>
      <c r="QYU34" s="162"/>
      <c r="QYV34" s="165"/>
      <c r="QYW34" s="162"/>
      <c r="QYX34" s="165"/>
      <c r="QYY34" s="162"/>
      <c r="QYZ34" s="165"/>
      <c r="QZA34" s="162"/>
      <c r="QZB34" s="165"/>
      <c r="QZC34" s="162"/>
      <c r="QZD34" s="165"/>
      <c r="QZE34" s="162"/>
      <c r="QZF34" s="165"/>
      <c r="QZG34" s="162"/>
      <c r="QZH34" s="165"/>
      <c r="QZI34" s="162"/>
      <c r="QZJ34" s="165"/>
      <c r="QZK34" s="162"/>
      <c r="QZL34" s="165"/>
      <c r="QZM34" s="162"/>
      <c r="QZN34" s="165"/>
      <c r="QZO34" s="162"/>
      <c r="QZP34" s="165"/>
      <c r="QZQ34" s="162"/>
      <c r="QZR34" s="165"/>
      <c r="QZS34" s="162"/>
      <c r="QZT34" s="165"/>
      <c r="QZU34" s="162"/>
      <c r="QZV34" s="165"/>
      <c r="QZW34" s="162"/>
      <c r="QZX34" s="165"/>
      <c r="QZY34" s="162"/>
      <c r="QZZ34" s="165"/>
      <c r="RAA34" s="162"/>
      <c r="RAB34" s="165"/>
      <c r="RAC34" s="162"/>
      <c r="RAD34" s="165"/>
      <c r="RAE34" s="162"/>
      <c r="RAF34" s="165"/>
      <c r="RAG34" s="162"/>
      <c r="RAH34" s="165"/>
      <c r="RAI34" s="162"/>
      <c r="RAJ34" s="165"/>
      <c r="RAK34" s="162"/>
      <c r="RAL34" s="165"/>
      <c r="RAM34" s="162"/>
      <c r="RAN34" s="165"/>
      <c r="RAO34" s="162"/>
      <c r="RAP34" s="165"/>
      <c r="RAQ34" s="162"/>
      <c r="RAR34" s="165"/>
      <c r="RAS34" s="162"/>
      <c r="RAT34" s="165"/>
      <c r="RAU34" s="162"/>
      <c r="RAV34" s="165"/>
      <c r="RAW34" s="162"/>
      <c r="RAX34" s="165"/>
      <c r="RAY34" s="162"/>
      <c r="RAZ34" s="165"/>
      <c r="RBA34" s="162"/>
      <c r="RBB34" s="165"/>
      <c r="RBC34" s="162"/>
      <c r="RBD34" s="165"/>
      <c r="RBE34" s="162"/>
      <c r="RBF34" s="165"/>
      <c r="RBG34" s="162"/>
      <c r="RBH34" s="165"/>
      <c r="RBI34" s="162"/>
      <c r="RBJ34" s="165"/>
      <c r="RBK34" s="162"/>
      <c r="RBL34" s="165"/>
      <c r="RBM34" s="162"/>
      <c r="RBN34" s="165"/>
      <c r="RBO34" s="162"/>
      <c r="RBP34" s="165"/>
      <c r="RBQ34" s="162"/>
      <c r="RBR34" s="165"/>
      <c r="RBS34" s="162"/>
      <c r="RBT34" s="165"/>
      <c r="RBU34" s="162"/>
      <c r="RBV34" s="165"/>
      <c r="RBW34" s="162"/>
      <c r="RBX34" s="165"/>
      <c r="RBY34" s="162"/>
      <c r="RBZ34" s="165"/>
      <c r="RCA34" s="162"/>
      <c r="RCB34" s="165"/>
      <c r="RCC34" s="162"/>
      <c r="RCD34" s="165"/>
      <c r="RCE34" s="162"/>
      <c r="RCF34" s="165"/>
      <c r="RCG34" s="162"/>
      <c r="RCH34" s="165"/>
      <c r="RCI34" s="162"/>
      <c r="RCJ34" s="165"/>
      <c r="RCK34" s="162"/>
      <c r="RCL34" s="165"/>
      <c r="RCM34" s="162"/>
      <c r="RCN34" s="165"/>
      <c r="RCO34" s="162"/>
      <c r="RCP34" s="165"/>
      <c r="RCQ34" s="162"/>
      <c r="RCR34" s="165"/>
      <c r="RCS34" s="162"/>
      <c r="RCT34" s="165"/>
      <c r="RCU34" s="162"/>
      <c r="RCV34" s="165"/>
      <c r="RCW34" s="162"/>
      <c r="RCX34" s="165"/>
      <c r="RCY34" s="162"/>
      <c r="RCZ34" s="165"/>
      <c r="RDA34" s="162"/>
      <c r="RDB34" s="165"/>
      <c r="RDC34" s="162"/>
      <c r="RDD34" s="165"/>
      <c r="RDE34" s="162"/>
      <c r="RDF34" s="165"/>
      <c r="RDG34" s="162"/>
      <c r="RDH34" s="165"/>
      <c r="RDI34" s="162"/>
      <c r="RDJ34" s="165"/>
      <c r="RDK34" s="162"/>
      <c r="RDL34" s="165"/>
      <c r="RDM34" s="162"/>
      <c r="RDN34" s="165"/>
      <c r="RDO34" s="162"/>
      <c r="RDP34" s="165"/>
      <c r="RDQ34" s="162"/>
      <c r="RDR34" s="165"/>
      <c r="RDS34" s="162"/>
      <c r="RDT34" s="165"/>
      <c r="RDU34" s="162"/>
      <c r="RDV34" s="165"/>
      <c r="RDW34" s="162"/>
      <c r="RDX34" s="165"/>
      <c r="RDY34" s="162"/>
      <c r="RDZ34" s="165"/>
      <c r="REA34" s="162"/>
      <c r="REB34" s="165"/>
      <c r="REC34" s="162"/>
      <c r="RED34" s="165"/>
      <c r="REE34" s="162"/>
      <c r="REF34" s="165"/>
      <c r="REG34" s="162"/>
      <c r="REH34" s="165"/>
      <c r="REI34" s="162"/>
      <c r="REJ34" s="165"/>
      <c r="REK34" s="162"/>
      <c r="REL34" s="165"/>
      <c r="REM34" s="162"/>
      <c r="REN34" s="165"/>
      <c r="REO34" s="162"/>
      <c r="REP34" s="165"/>
      <c r="REQ34" s="162"/>
      <c r="RER34" s="165"/>
      <c r="RES34" s="162"/>
      <c r="RET34" s="165"/>
      <c r="REU34" s="162"/>
      <c r="REV34" s="165"/>
      <c r="REW34" s="162"/>
      <c r="REX34" s="165"/>
      <c r="REY34" s="162"/>
      <c r="REZ34" s="165"/>
      <c r="RFA34" s="162"/>
      <c r="RFB34" s="165"/>
      <c r="RFC34" s="162"/>
      <c r="RFD34" s="165"/>
      <c r="RFE34" s="162"/>
      <c r="RFF34" s="165"/>
      <c r="RFG34" s="162"/>
      <c r="RFH34" s="165"/>
      <c r="RFI34" s="162"/>
      <c r="RFJ34" s="165"/>
      <c r="RFK34" s="162"/>
      <c r="RFL34" s="165"/>
      <c r="RFM34" s="162"/>
      <c r="RFN34" s="165"/>
      <c r="RFO34" s="162"/>
      <c r="RFP34" s="165"/>
      <c r="RFQ34" s="162"/>
      <c r="RFR34" s="165"/>
      <c r="RFS34" s="162"/>
      <c r="RFT34" s="165"/>
      <c r="RFU34" s="162"/>
      <c r="RFV34" s="165"/>
      <c r="RFW34" s="162"/>
      <c r="RFX34" s="165"/>
      <c r="RFY34" s="162"/>
      <c r="RFZ34" s="165"/>
      <c r="RGA34" s="162"/>
      <c r="RGB34" s="165"/>
      <c r="RGC34" s="162"/>
      <c r="RGD34" s="165"/>
      <c r="RGE34" s="162"/>
      <c r="RGF34" s="165"/>
      <c r="RGG34" s="162"/>
      <c r="RGH34" s="165"/>
      <c r="RGI34" s="162"/>
      <c r="RGJ34" s="165"/>
      <c r="RGK34" s="162"/>
      <c r="RGL34" s="165"/>
      <c r="RGM34" s="162"/>
      <c r="RGN34" s="165"/>
      <c r="RGO34" s="162"/>
      <c r="RGP34" s="165"/>
      <c r="RGQ34" s="162"/>
      <c r="RGR34" s="165"/>
      <c r="RGS34" s="162"/>
      <c r="RGT34" s="165"/>
      <c r="RGU34" s="162"/>
      <c r="RGV34" s="165"/>
      <c r="RGW34" s="162"/>
      <c r="RGX34" s="165"/>
      <c r="RGY34" s="162"/>
      <c r="RGZ34" s="165"/>
      <c r="RHA34" s="162"/>
      <c r="RHB34" s="165"/>
      <c r="RHC34" s="162"/>
      <c r="RHD34" s="165"/>
      <c r="RHE34" s="162"/>
      <c r="RHF34" s="165"/>
      <c r="RHG34" s="162"/>
      <c r="RHH34" s="165"/>
      <c r="RHI34" s="162"/>
      <c r="RHJ34" s="165"/>
      <c r="RHK34" s="162"/>
      <c r="RHL34" s="165"/>
      <c r="RHM34" s="162"/>
      <c r="RHN34" s="165"/>
      <c r="RHO34" s="162"/>
      <c r="RHP34" s="165"/>
      <c r="RHQ34" s="162"/>
      <c r="RHR34" s="165"/>
      <c r="RHS34" s="162"/>
      <c r="RHT34" s="165"/>
      <c r="RHU34" s="162"/>
      <c r="RHV34" s="165"/>
      <c r="RHW34" s="162"/>
      <c r="RHX34" s="165"/>
      <c r="RHY34" s="162"/>
      <c r="RHZ34" s="165"/>
      <c r="RIA34" s="162"/>
      <c r="RIB34" s="165"/>
      <c r="RIC34" s="162"/>
      <c r="RID34" s="165"/>
      <c r="RIE34" s="162"/>
      <c r="RIF34" s="165"/>
      <c r="RIG34" s="162"/>
      <c r="RIH34" s="165"/>
      <c r="RII34" s="162"/>
      <c r="RIJ34" s="165"/>
      <c r="RIK34" s="162"/>
      <c r="RIL34" s="165"/>
      <c r="RIM34" s="162"/>
      <c r="RIN34" s="165"/>
      <c r="RIO34" s="162"/>
      <c r="RIP34" s="165"/>
      <c r="RIQ34" s="162"/>
      <c r="RIR34" s="165"/>
      <c r="RIS34" s="162"/>
      <c r="RIT34" s="165"/>
      <c r="RIU34" s="162"/>
      <c r="RIV34" s="165"/>
      <c r="RIW34" s="162"/>
      <c r="RIX34" s="165"/>
      <c r="RIY34" s="162"/>
      <c r="RIZ34" s="165"/>
      <c r="RJA34" s="162"/>
      <c r="RJB34" s="165"/>
      <c r="RJC34" s="162"/>
      <c r="RJD34" s="165"/>
      <c r="RJE34" s="162"/>
      <c r="RJF34" s="165"/>
      <c r="RJG34" s="162"/>
      <c r="RJH34" s="165"/>
      <c r="RJI34" s="162"/>
      <c r="RJJ34" s="165"/>
      <c r="RJK34" s="162"/>
      <c r="RJL34" s="165"/>
      <c r="RJM34" s="162"/>
      <c r="RJN34" s="165"/>
      <c r="RJO34" s="162"/>
      <c r="RJP34" s="165"/>
      <c r="RJQ34" s="162"/>
      <c r="RJR34" s="165"/>
      <c r="RJS34" s="162"/>
      <c r="RJT34" s="165"/>
      <c r="RJU34" s="162"/>
      <c r="RJV34" s="165"/>
      <c r="RJW34" s="162"/>
      <c r="RJX34" s="165"/>
      <c r="RJY34" s="162"/>
      <c r="RJZ34" s="165"/>
      <c r="RKA34" s="162"/>
      <c r="RKB34" s="165"/>
      <c r="RKC34" s="162"/>
      <c r="RKD34" s="165"/>
      <c r="RKE34" s="162"/>
      <c r="RKF34" s="165"/>
      <c r="RKG34" s="162"/>
      <c r="RKH34" s="165"/>
      <c r="RKI34" s="162"/>
      <c r="RKJ34" s="165"/>
      <c r="RKK34" s="162"/>
      <c r="RKL34" s="165"/>
      <c r="RKM34" s="162"/>
      <c r="RKN34" s="165"/>
      <c r="RKO34" s="162"/>
      <c r="RKP34" s="165"/>
      <c r="RKQ34" s="162"/>
      <c r="RKR34" s="165"/>
      <c r="RKS34" s="162"/>
      <c r="RKT34" s="165"/>
      <c r="RKU34" s="162"/>
      <c r="RKV34" s="165"/>
      <c r="RKW34" s="162"/>
      <c r="RKX34" s="165"/>
      <c r="RKY34" s="162"/>
      <c r="RKZ34" s="165"/>
      <c r="RLA34" s="162"/>
      <c r="RLB34" s="165"/>
      <c r="RLC34" s="162"/>
      <c r="RLD34" s="165"/>
      <c r="RLE34" s="162"/>
      <c r="RLF34" s="165"/>
      <c r="RLG34" s="162"/>
      <c r="RLH34" s="165"/>
      <c r="RLI34" s="162"/>
      <c r="RLJ34" s="165"/>
      <c r="RLK34" s="162"/>
      <c r="RLL34" s="165"/>
      <c r="RLM34" s="162"/>
      <c r="RLN34" s="165"/>
      <c r="RLO34" s="162"/>
      <c r="RLP34" s="165"/>
      <c r="RLQ34" s="162"/>
      <c r="RLR34" s="165"/>
      <c r="RLS34" s="162"/>
      <c r="RLT34" s="165"/>
      <c r="RLU34" s="162"/>
      <c r="RLV34" s="165"/>
      <c r="RLW34" s="162"/>
      <c r="RLX34" s="165"/>
      <c r="RLY34" s="162"/>
      <c r="RLZ34" s="165"/>
      <c r="RMA34" s="162"/>
      <c r="RMB34" s="165"/>
      <c r="RMC34" s="162"/>
      <c r="RMD34" s="165"/>
      <c r="RME34" s="162"/>
      <c r="RMF34" s="165"/>
      <c r="RMG34" s="162"/>
      <c r="RMH34" s="165"/>
      <c r="RMI34" s="162"/>
      <c r="RMJ34" s="165"/>
      <c r="RMK34" s="162"/>
      <c r="RML34" s="165"/>
      <c r="RMM34" s="162"/>
      <c r="RMN34" s="165"/>
      <c r="RMO34" s="162"/>
      <c r="RMP34" s="165"/>
      <c r="RMQ34" s="162"/>
      <c r="RMR34" s="165"/>
      <c r="RMS34" s="162"/>
      <c r="RMT34" s="165"/>
      <c r="RMU34" s="162"/>
      <c r="RMV34" s="165"/>
      <c r="RMW34" s="162"/>
      <c r="RMX34" s="165"/>
      <c r="RMY34" s="162"/>
      <c r="RMZ34" s="165"/>
      <c r="RNA34" s="162"/>
      <c r="RNB34" s="165"/>
      <c r="RNC34" s="162"/>
      <c r="RND34" s="165"/>
      <c r="RNE34" s="162"/>
      <c r="RNF34" s="165"/>
      <c r="RNG34" s="162"/>
      <c r="RNH34" s="165"/>
      <c r="RNI34" s="162"/>
      <c r="RNJ34" s="165"/>
      <c r="RNK34" s="162"/>
      <c r="RNL34" s="165"/>
      <c r="RNM34" s="162"/>
      <c r="RNN34" s="165"/>
      <c r="RNO34" s="162"/>
      <c r="RNP34" s="165"/>
      <c r="RNQ34" s="162"/>
      <c r="RNR34" s="165"/>
      <c r="RNS34" s="162"/>
      <c r="RNT34" s="165"/>
      <c r="RNU34" s="162"/>
      <c r="RNV34" s="165"/>
      <c r="RNW34" s="162"/>
      <c r="RNX34" s="165"/>
      <c r="RNY34" s="162"/>
      <c r="RNZ34" s="165"/>
      <c r="ROA34" s="162"/>
      <c r="ROB34" s="165"/>
      <c r="ROC34" s="162"/>
      <c r="ROD34" s="165"/>
      <c r="ROE34" s="162"/>
      <c r="ROF34" s="165"/>
      <c r="ROG34" s="162"/>
      <c r="ROH34" s="165"/>
      <c r="ROI34" s="162"/>
      <c r="ROJ34" s="165"/>
      <c r="ROK34" s="162"/>
      <c r="ROL34" s="165"/>
      <c r="ROM34" s="162"/>
      <c r="RON34" s="165"/>
      <c r="ROO34" s="162"/>
      <c r="ROP34" s="165"/>
      <c r="ROQ34" s="162"/>
      <c r="ROR34" s="165"/>
      <c r="ROS34" s="162"/>
      <c r="ROT34" s="165"/>
      <c r="ROU34" s="162"/>
      <c r="ROV34" s="165"/>
      <c r="ROW34" s="162"/>
      <c r="ROX34" s="165"/>
      <c r="ROY34" s="162"/>
      <c r="ROZ34" s="165"/>
      <c r="RPA34" s="162"/>
      <c r="RPB34" s="165"/>
      <c r="RPC34" s="162"/>
      <c r="RPD34" s="165"/>
      <c r="RPE34" s="162"/>
      <c r="RPF34" s="165"/>
      <c r="RPG34" s="162"/>
      <c r="RPH34" s="165"/>
      <c r="RPI34" s="162"/>
      <c r="RPJ34" s="165"/>
      <c r="RPK34" s="162"/>
      <c r="RPL34" s="165"/>
      <c r="RPM34" s="162"/>
      <c r="RPN34" s="165"/>
      <c r="RPO34" s="162"/>
      <c r="RPP34" s="165"/>
      <c r="RPQ34" s="162"/>
      <c r="RPR34" s="165"/>
      <c r="RPS34" s="162"/>
      <c r="RPT34" s="165"/>
      <c r="RPU34" s="162"/>
      <c r="RPV34" s="165"/>
      <c r="RPW34" s="162"/>
      <c r="RPX34" s="165"/>
      <c r="RPY34" s="162"/>
      <c r="RPZ34" s="165"/>
      <c r="RQA34" s="162"/>
      <c r="RQB34" s="165"/>
      <c r="RQC34" s="162"/>
      <c r="RQD34" s="165"/>
      <c r="RQE34" s="162"/>
      <c r="RQF34" s="165"/>
      <c r="RQG34" s="162"/>
      <c r="RQH34" s="165"/>
      <c r="RQI34" s="162"/>
      <c r="RQJ34" s="165"/>
      <c r="RQK34" s="162"/>
      <c r="RQL34" s="165"/>
      <c r="RQM34" s="162"/>
      <c r="RQN34" s="165"/>
      <c r="RQO34" s="162"/>
      <c r="RQP34" s="165"/>
      <c r="RQQ34" s="162"/>
      <c r="RQR34" s="165"/>
      <c r="RQS34" s="162"/>
      <c r="RQT34" s="165"/>
      <c r="RQU34" s="162"/>
      <c r="RQV34" s="165"/>
      <c r="RQW34" s="162"/>
      <c r="RQX34" s="165"/>
      <c r="RQY34" s="162"/>
      <c r="RQZ34" s="165"/>
      <c r="RRA34" s="162"/>
      <c r="RRB34" s="165"/>
      <c r="RRC34" s="162"/>
      <c r="RRD34" s="165"/>
      <c r="RRE34" s="162"/>
      <c r="RRF34" s="165"/>
      <c r="RRG34" s="162"/>
      <c r="RRH34" s="165"/>
      <c r="RRI34" s="162"/>
      <c r="RRJ34" s="165"/>
      <c r="RRK34" s="162"/>
      <c r="RRL34" s="165"/>
      <c r="RRM34" s="162"/>
      <c r="RRN34" s="165"/>
      <c r="RRO34" s="162"/>
      <c r="RRP34" s="165"/>
      <c r="RRQ34" s="162"/>
      <c r="RRR34" s="165"/>
      <c r="RRS34" s="162"/>
      <c r="RRT34" s="165"/>
      <c r="RRU34" s="162"/>
      <c r="RRV34" s="165"/>
      <c r="RRW34" s="162"/>
      <c r="RRX34" s="165"/>
      <c r="RRY34" s="162"/>
      <c r="RRZ34" s="165"/>
      <c r="RSA34" s="162"/>
      <c r="RSB34" s="165"/>
      <c r="RSC34" s="162"/>
      <c r="RSD34" s="165"/>
      <c r="RSE34" s="162"/>
      <c r="RSF34" s="165"/>
      <c r="RSG34" s="162"/>
      <c r="RSH34" s="165"/>
      <c r="RSI34" s="162"/>
      <c r="RSJ34" s="165"/>
      <c r="RSK34" s="162"/>
      <c r="RSL34" s="165"/>
      <c r="RSM34" s="162"/>
      <c r="RSN34" s="165"/>
      <c r="RSO34" s="162"/>
      <c r="RSP34" s="165"/>
      <c r="RSQ34" s="162"/>
      <c r="RSR34" s="165"/>
      <c r="RSS34" s="162"/>
      <c r="RST34" s="165"/>
      <c r="RSU34" s="162"/>
      <c r="RSV34" s="165"/>
      <c r="RSW34" s="162"/>
      <c r="RSX34" s="165"/>
      <c r="RSY34" s="162"/>
      <c r="RSZ34" s="165"/>
      <c r="RTA34" s="162"/>
      <c r="RTB34" s="165"/>
      <c r="RTC34" s="162"/>
      <c r="RTD34" s="165"/>
      <c r="RTE34" s="162"/>
      <c r="RTF34" s="165"/>
      <c r="RTG34" s="162"/>
      <c r="RTH34" s="165"/>
      <c r="RTI34" s="162"/>
      <c r="RTJ34" s="165"/>
      <c r="RTK34" s="162"/>
      <c r="RTL34" s="165"/>
      <c r="RTM34" s="162"/>
      <c r="RTN34" s="165"/>
      <c r="RTO34" s="162"/>
      <c r="RTP34" s="165"/>
      <c r="RTQ34" s="162"/>
      <c r="RTR34" s="165"/>
      <c r="RTS34" s="162"/>
      <c r="RTT34" s="165"/>
      <c r="RTU34" s="162"/>
      <c r="RTV34" s="165"/>
      <c r="RTW34" s="162"/>
      <c r="RTX34" s="165"/>
      <c r="RTY34" s="162"/>
      <c r="RTZ34" s="165"/>
      <c r="RUA34" s="162"/>
      <c r="RUB34" s="165"/>
      <c r="RUC34" s="162"/>
      <c r="RUD34" s="165"/>
      <c r="RUE34" s="162"/>
      <c r="RUF34" s="165"/>
      <c r="RUG34" s="162"/>
      <c r="RUH34" s="165"/>
      <c r="RUI34" s="162"/>
      <c r="RUJ34" s="165"/>
      <c r="RUK34" s="162"/>
      <c r="RUL34" s="165"/>
      <c r="RUM34" s="162"/>
      <c r="RUN34" s="165"/>
      <c r="RUO34" s="162"/>
      <c r="RUP34" s="165"/>
      <c r="RUQ34" s="162"/>
      <c r="RUR34" s="165"/>
      <c r="RUS34" s="162"/>
      <c r="RUT34" s="165"/>
      <c r="RUU34" s="162"/>
      <c r="RUV34" s="165"/>
      <c r="RUW34" s="162"/>
      <c r="RUX34" s="165"/>
      <c r="RUY34" s="162"/>
      <c r="RUZ34" s="165"/>
      <c r="RVA34" s="162"/>
      <c r="RVB34" s="165"/>
      <c r="RVC34" s="162"/>
      <c r="RVD34" s="165"/>
      <c r="RVE34" s="162"/>
      <c r="RVF34" s="165"/>
      <c r="RVG34" s="162"/>
      <c r="RVH34" s="165"/>
      <c r="RVI34" s="162"/>
      <c r="RVJ34" s="165"/>
      <c r="RVK34" s="162"/>
      <c r="RVL34" s="165"/>
      <c r="RVM34" s="162"/>
      <c r="RVN34" s="165"/>
      <c r="RVO34" s="162"/>
      <c r="RVP34" s="165"/>
      <c r="RVQ34" s="162"/>
      <c r="RVR34" s="165"/>
      <c r="RVS34" s="162"/>
      <c r="RVT34" s="165"/>
      <c r="RVU34" s="162"/>
      <c r="RVV34" s="165"/>
      <c r="RVW34" s="162"/>
      <c r="RVX34" s="165"/>
      <c r="RVY34" s="162"/>
      <c r="RVZ34" s="165"/>
      <c r="RWA34" s="162"/>
      <c r="RWB34" s="165"/>
      <c r="RWC34" s="162"/>
      <c r="RWD34" s="165"/>
      <c r="RWE34" s="162"/>
      <c r="RWF34" s="165"/>
      <c r="RWG34" s="162"/>
      <c r="RWH34" s="165"/>
      <c r="RWI34" s="162"/>
      <c r="RWJ34" s="165"/>
      <c r="RWK34" s="162"/>
      <c r="RWL34" s="165"/>
      <c r="RWM34" s="162"/>
      <c r="RWN34" s="165"/>
      <c r="RWO34" s="162"/>
      <c r="RWP34" s="165"/>
      <c r="RWQ34" s="162"/>
      <c r="RWR34" s="165"/>
      <c r="RWS34" s="162"/>
      <c r="RWT34" s="165"/>
      <c r="RWU34" s="162"/>
      <c r="RWV34" s="165"/>
      <c r="RWW34" s="162"/>
      <c r="RWX34" s="165"/>
      <c r="RWY34" s="162"/>
      <c r="RWZ34" s="165"/>
      <c r="RXA34" s="162"/>
      <c r="RXB34" s="165"/>
      <c r="RXC34" s="162"/>
      <c r="RXD34" s="165"/>
      <c r="RXE34" s="162"/>
      <c r="RXF34" s="165"/>
      <c r="RXG34" s="162"/>
      <c r="RXH34" s="165"/>
      <c r="RXI34" s="162"/>
      <c r="RXJ34" s="165"/>
      <c r="RXK34" s="162"/>
      <c r="RXL34" s="165"/>
      <c r="RXM34" s="162"/>
      <c r="RXN34" s="165"/>
      <c r="RXO34" s="162"/>
      <c r="RXP34" s="165"/>
      <c r="RXQ34" s="162"/>
      <c r="RXR34" s="165"/>
      <c r="RXS34" s="162"/>
      <c r="RXT34" s="165"/>
      <c r="RXU34" s="162"/>
      <c r="RXV34" s="165"/>
      <c r="RXW34" s="162"/>
      <c r="RXX34" s="165"/>
      <c r="RXY34" s="162"/>
      <c r="RXZ34" s="165"/>
      <c r="RYA34" s="162"/>
      <c r="RYB34" s="165"/>
      <c r="RYC34" s="162"/>
      <c r="RYD34" s="165"/>
      <c r="RYE34" s="162"/>
      <c r="RYF34" s="165"/>
      <c r="RYG34" s="162"/>
      <c r="RYH34" s="165"/>
      <c r="RYI34" s="162"/>
      <c r="RYJ34" s="165"/>
      <c r="RYK34" s="162"/>
      <c r="RYL34" s="165"/>
      <c r="RYM34" s="162"/>
      <c r="RYN34" s="165"/>
      <c r="RYO34" s="162"/>
      <c r="RYP34" s="165"/>
      <c r="RYQ34" s="162"/>
      <c r="RYR34" s="165"/>
      <c r="RYS34" s="162"/>
      <c r="RYT34" s="165"/>
      <c r="RYU34" s="162"/>
      <c r="RYV34" s="165"/>
      <c r="RYW34" s="162"/>
      <c r="RYX34" s="165"/>
      <c r="RYY34" s="162"/>
      <c r="RYZ34" s="165"/>
      <c r="RZA34" s="162"/>
      <c r="RZB34" s="165"/>
      <c r="RZC34" s="162"/>
      <c r="RZD34" s="165"/>
      <c r="RZE34" s="162"/>
      <c r="RZF34" s="165"/>
      <c r="RZG34" s="162"/>
      <c r="RZH34" s="165"/>
      <c r="RZI34" s="162"/>
      <c r="RZJ34" s="165"/>
      <c r="RZK34" s="162"/>
      <c r="RZL34" s="165"/>
      <c r="RZM34" s="162"/>
      <c r="RZN34" s="165"/>
      <c r="RZO34" s="162"/>
      <c r="RZP34" s="165"/>
      <c r="RZQ34" s="162"/>
      <c r="RZR34" s="165"/>
      <c r="RZS34" s="162"/>
      <c r="RZT34" s="165"/>
      <c r="RZU34" s="162"/>
      <c r="RZV34" s="165"/>
      <c r="RZW34" s="162"/>
      <c r="RZX34" s="165"/>
      <c r="RZY34" s="162"/>
      <c r="RZZ34" s="165"/>
      <c r="SAA34" s="162"/>
      <c r="SAB34" s="165"/>
      <c r="SAC34" s="162"/>
      <c r="SAD34" s="165"/>
      <c r="SAE34" s="162"/>
      <c r="SAF34" s="165"/>
      <c r="SAG34" s="162"/>
      <c r="SAH34" s="165"/>
      <c r="SAI34" s="162"/>
      <c r="SAJ34" s="165"/>
      <c r="SAK34" s="162"/>
      <c r="SAL34" s="165"/>
      <c r="SAM34" s="162"/>
      <c r="SAN34" s="165"/>
      <c r="SAO34" s="162"/>
      <c r="SAP34" s="165"/>
      <c r="SAQ34" s="162"/>
      <c r="SAR34" s="165"/>
      <c r="SAS34" s="162"/>
      <c r="SAT34" s="165"/>
      <c r="SAU34" s="162"/>
      <c r="SAV34" s="165"/>
      <c r="SAW34" s="162"/>
      <c r="SAX34" s="165"/>
      <c r="SAY34" s="162"/>
      <c r="SAZ34" s="165"/>
      <c r="SBA34" s="162"/>
      <c r="SBB34" s="165"/>
      <c r="SBC34" s="162"/>
      <c r="SBD34" s="165"/>
      <c r="SBE34" s="162"/>
      <c r="SBF34" s="165"/>
      <c r="SBG34" s="162"/>
      <c r="SBH34" s="165"/>
      <c r="SBI34" s="162"/>
      <c r="SBJ34" s="165"/>
      <c r="SBK34" s="162"/>
      <c r="SBL34" s="165"/>
      <c r="SBM34" s="162"/>
      <c r="SBN34" s="165"/>
      <c r="SBO34" s="162"/>
      <c r="SBP34" s="165"/>
      <c r="SBQ34" s="162"/>
      <c r="SBR34" s="165"/>
      <c r="SBS34" s="162"/>
      <c r="SBT34" s="165"/>
      <c r="SBU34" s="162"/>
      <c r="SBV34" s="165"/>
      <c r="SBW34" s="162"/>
      <c r="SBX34" s="165"/>
      <c r="SBY34" s="162"/>
      <c r="SBZ34" s="165"/>
      <c r="SCA34" s="162"/>
      <c r="SCB34" s="165"/>
      <c r="SCC34" s="162"/>
      <c r="SCD34" s="165"/>
      <c r="SCE34" s="162"/>
      <c r="SCF34" s="165"/>
      <c r="SCG34" s="162"/>
      <c r="SCH34" s="165"/>
      <c r="SCI34" s="162"/>
      <c r="SCJ34" s="165"/>
      <c r="SCK34" s="162"/>
      <c r="SCL34" s="165"/>
      <c r="SCM34" s="162"/>
      <c r="SCN34" s="165"/>
      <c r="SCO34" s="162"/>
      <c r="SCP34" s="165"/>
      <c r="SCQ34" s="162"/>
      <c r="SCR34" s="165"/>
      <c r="SCS34" s="162"/>
      <c r="SCT34" s="165"/>
      <c r="SCU34" s="162"/>
      <c r="SCV34" s="165"/>
      <c r="SCW34" s="162"/>
      <c r="SCX34" s="165"/>
      <c r="SCY34" s="162"/>
      <c r="SCZ34" s="165"/>
      <c r="SDA34" s="162"/>
      <c r="SDB34" s="165"/>
      <c r="SDC34" s="162"/>
      <c r="SDD34" s="165"/>
      <c r="SDE34" s="162"/>
      <c r="SDF34" s="165"/>
      <c r="SDG34" s="162"/>
      <c r="SDH34" s="165"/>
      <c r="SDI34" s="162"/>
      <c r="SDJ34" s="165"/>
      <c r="SDK34" s="162"/>
      <c r="SDL34" s="165"/>
      <c r="SDM34" s="162"/>
      <c r="SDN34" s="165"/>
      <c r="SDO34" s="162"/>
      <c r="SDP34" s="165"/>
      <c r="SDQ34" s="162"/>
      <c r="SDR34" s="165"/>
      <c r="SDS34" s="162"/>
      <c r="SDT34" s="165"/>
      <c r="SDU34" s="162"/>
      <c r="SDV34" s="165"/>
      <c r="SDW34" s="162"/>
      <c r="SDX34" s="165"/>
      <c r="SDY34" s="162"/>
      <c r="SDZ34" s="165"/>
      <c r="SEA34" s="162"/>
      <c r="SEB34" s="165"/>
      <c r="SEC34" s="162"/>
      <c r="SED34" s="165"/>
      <c r="SEE34" s="162"/>
      <c r="SEF34" s="165"/>
      <c r="SEG34" s="162"/>
      <c r="SEH34" s="165"/>
      <c r="SEI34" s="162"/>
      <c r="SEJ34" s="165"/>
      <c r="SEK34" s="162"/>
      <c r="SEL34" s="165"/>
      <c r="SEM34" s="162"/>
      <c r="SEN34" s="165"/>
      <c r="SEO34" s="162"/>
      <c r="SEP34" s="165"/>
      <c r="SEQ34" s="162"/>
      <c r="SER34" s="165"/>
      <c r="SES34" s="162"/>
      <c r="SET34" s="165"/>
      <c r="SEU34" s="162"/>
      <c r="SEV34" s="165"/>
      <c r="SEW34" s="162"/>
      <c r="SEX34" s="165"/>
      <c r="SEY34" s="162"/>
      <c r="SEZ34" s="165"/>
      <c r="SFA34" s="162"/>
      <c r="SFB34" s="165"/>
      <c r="SFC34" s="162"/>
      <c r="SFD34" s="165"/>
      <c r="SFE34" s="162"/>
      <c r="SFF34" s="165"/>
      <c r="SFG34" s="162"/>
      <c r="SFH34" s="165"/>
      <c r="SFI34" s="162"/>
      <c r="SFJ34" s="165"/>
      <c r="SFK34" s="162"/>
      <c r="SFL34" s="165"/>
      <c r="SFM34" s="162"/>
      <c r="SFN34" s="165"/>
      <c r="SFO34" s="162"/>
      <c r="SFP34" s="165"/>
      <c r="SFQ34" s="162"/>
      <c r="SFR34" s="165"/>
      <c r="SFS34" s="162"/>
      <c r="SFT34" s="165"/>
      <c r="SFU34" s="162"/>
      <c r="SFV34" s="165"/>
      <c r="SFW34" s="162"/>
      <c r="SFX34" s="165"/>
      <c r="SFY34" s="162"/>
      <c r="SFZ34" s="165"/>
      <c r="SGA34" s="162"/>
      <c r="SGB34" s="165"/>
      <c r="SGC34" s="162"/>
      <c r="SGD34" s="165"/>
      <c r="SGE34" s="162"/>
      <c r="SGF34" s="165"/>
      <c r="SGG34" s="162"/>
      <c r="SGH34" s="165"/>
      <c r="SGI34" s="162"/>
      <c r="SGJ34" s="165"/>
      <c r="SGK34" s="162"/>
      <c r="SGL34" s="165"/>
      <c r="SGM34" s="162"/>
      <c r="SGN34" s="165"/>
      <c r="SGO34" s="162"/>
      <c r="SGP34" s="165"/>
      <c r="SGQ34" s="162"/>
      <c r="SGR34" s="165"/>
      <c r="SGS34" s="162"/>
      <c r="SGT34" s="165"/>
      <c r="SGU34" s="162"/>
      <c r="SGV34" s="165"/>
      <c r="SGW34" s="162"/>
      <c r="SGX34" s="165"/>
      <c r="SGY34" s="162"/>
      <c r="SGZ34" s="165"/>
      <c r="SHA34" s="162"/>
      <c r="SHB34" s="165"/>
      <c r="SHC34" s="162"/>
      <c r="SHD34" s="165"/>
      <c r="SHE34" s="162"/>
      <c r="SHF34" s="165"/>
      <c r="SHG34" s="162"/>
      <c r="SHH34" s="165"/>
      <c r="SHI34" s="162"/>
      <c r="SHJ34" s="165"/>
      <c r="SHK34" s="162"/>
      <c r="SHL34" s="165"/>
      <c r="SHM34" s="162"/>
      <c r="SHN34" s="165"/>
      <c r="SHO34" s="162"/>
      <c r="SHP34" s="165"/>
      <c r="SHQ34" s="162"/>
      <c r="SHR34" s="165"/>
      <c r="SHS34" s="162"/>
      <c r="SHT34" s="165"/>
      <c r="SHU34" s="162"/>
      <c r="SHV34" s="165"/>
      <c r="SHW34" s="162"/>
      <c r="SHX34" s="165"/>
      <c r="SHY34" s="162"/>
      <c r="SHZ34" s="165"/>
      <c r="SIA34" s="162"/>
      <c r="SIB34" s="165"/>
      <c r="SIC34" s="162"/>
      <c r="SID34" s="165"/>
      <c r="SIE34" s="162"/>
      <c r="SIF34" s="165"/>
      <c r="SIG34" s="162"/>
      <c r="SIH34" s="165"/>
      <c r="SII34" s="162"/>
      <c r="SIJ34" s="165"/>
      <c r="SIK34" s="162"/>
      <c r="SIL34" s="165"/>
      <c r="SIM34" s="162"/>
      <c r="SIN34" s="165"/>
      <c r="SIO34" s="162"/>
      <c r="SIP34" s="165"/>
      <c r="SIQ34" s="162"/>
      <c r="SIR34" s="165"/>
      <c r="SIS34" s="162"/>
      <c r="SIT34" s="165"/>
      <c r="SIU34" s="162"/>
      <c r="SIV34" s="165"/>
      <c r="SIW34" s="162"/>
      <c r="SIX34" s="165"/>
      <c r="SIY34" s="162"/>
      <c r="SIZ34" s="165"/>
      <c r="SJA34" s="162"/>
      <c r="SJB34" s="165"/>
      <c r="SJC34" s="162"/>
      <c r="SJD34" s="165"/>
      <c r="SJE34" s="162"/>
      <c r="SJF34" s="165"/>
      <c r="SJG34" s="162"/>
      <c r="SJH34" s="165"/>
      <c r="SJI34" s="162"/>
      <c r="SJJ34" s="165"/>
      <c r="SJK34" s="162"/>
      <c r="SJL34" s="165"/>
      <c r="SJM34" s="162"/>
      <c r="SJN34" s="165"/>
      <c r="SJO34" s="162"/>
      <c r="SJP34" s="165"/>
      <c r="SJQ34" s="162"/>
      <c r="SJR34" s="165"/>
      <c r="SJS34" s="162"/>
      <c r="SJT34" s="165"/>
      <c r="SJU34" s="162"/>
      <c r="SJV34" s="165"/>
      <c r="SJW34" s="162"/>
      <c r="SJX34" s="165"/>
      <c r="SJY34" s="162"/>
      <c r="SJZ34" s="165"/>
      <c r="SKA34" s="162"/>
      <c r="SKB34" s="165"/>
      <c r="SKC34" s="162"/>
      <c r="SKD34" s="165"/>
      <c r="SKE34" s="162"/>
      <c r="SKF34" s="165"/>
      <c r="SKG34" s="162"/>
      <c r="SKH34" s="165"/>
      <c r="SKI34" s="162"/>
      <c r="SKJ34" s="165"/>
      <c r="SKK34" s="162"/>
      <c r="SKL34" s="165"/>
      <c r="SKM34" s="162"/>
      <c r="SKN34" s="165"/>
      <c r="SKO34" s="162"/>
      <c r="SKP34" s="165"/>
      <c r="SKQ34" s="162"/>
      <c r="SKR34" s="165"/>
      <c r="SKS34" s="162"/>
      <c r="SKT34" s="165"/>
      <c r="SKU34" s="162"/>
      <c r="SKV34" s="165"/>
      <c r="SKW34" s="162"/>
      <c r="SKX34" s="165"/>
      <c r="SKY34" s="162"/>
      <c r="SKZ34" s="165"/>
      <c r="SLA34" s="162"/>
      <c r="SLB34" s="165"/>
      <c r="SLC34" s="162"/>
      <c r="SLD34" s="165"/>
      <c r="SLE34" s="162"/>
      <c r="SLF34" s="165"/>
      <c r="SLG34" s="162"/>
      <c r="SLH34" s="165"/>
      <c r="SLI34" s="162"/>
      <c r="SLJ34" s="165"/>
      <c r="SLK34" s="162"/>
      <c r="SLL34" s="165"/>
      <c r="SLM34" s="162"/>
      <c r="SLN34" s="165"/>
      <c r="SLO34" s="162"/>
      <c r="SLP34" s="165"/>
      <c r="SLQ34" s="162"/>
      <c r="SLR34" s="165"/>
      <c r="SLS34" s="162"/>
      <c r="SLT34" s="165"/>
      <c r="SLU34" s="162"/>
      <c r="SLV34" s="165"/>
      <c r="SLW34" s="162"/>
      <c r="SLX34" s="165"/>
      <c r="SLY34" s="162"/>
      <c r="SLZ34" s="165"/>
      <c r="SMA34" s="162"/>
      <c r="SMB34" s="165"/>
      <c r="SMC34" s="162"/>
      <c r="SMD34" s="165"/>
      <c r="SME34" s="162"/>
      <c r="SMF34" s="165"/>
      <c r="SMG34" s="162"/>
      <c r="SMH34" s="165"/>
      <c r="SMI34" s="162"/>
      <c r="SMJ34" s="165"/>
      <c r="SMK34" s="162"/>
      <c r="SML34" s="165"/>
      <c r="SMM34" s="162"/>
      <c r="SMN34" s="165"/>
      <c r="SMO34" s="162"/>
      <c r="SMP34" s="165"/>
      <c r="SMQ34" s="162"/>
      <c r="SMR34" s="165"/>
      <c r="SMS34" s="162"/>
      <c r="SMT34" s="165"/>
      <c r="SMU34" s="162"/>
      <c r="SMV34" s="165"/>
      <c r="SMW34" s="162"/>
      <c r="SMX34" s="165"/>
      <c r="SMY34" s="162"/>
      <c r="SMZ34" s="165"/>
      <c r="SNA34" s="162"/>
      <c r="SNB34" s="165"/>
      <c r="SNC34" s="162"/>
      <c r="SND34" s="165"/>
      <c r="SNE34" s="162"/>
      <c r="SNF34" s="165"/>
      <c r="SNG34" s="162"/>
      <c r="SNH34" s="165"/>
      <c r="SNI34" s="162"/>
      <c r="SNJ34" s="165"/>
      <c r="SNK34" s="162"/>
      <c r="SNL34" s="165"/>
      <c r="SNM34" s="162"/>
      <c r="SNN34" s="165"/>
      <c r="SNO34" s="162"/>
      <c r="SNP34" s="165"/>
      <c r="SNQ34" s="162"/>
      <c r="SNR34" s="165"/>
      <c r="SNS34" s="162"/>
      <c r="SNT34" s="165"/>
      <c r="SNU34" s="162"/>
      <c r="SNV34" s="165"/>
      <c r="SNW34" s="162"/>
      <c r="SNX34" s="165"/>
      <c r="SNY34" s="162"/>
      <c r="SNZ34" s="165"/>
      <c r="SOA34" s="162"/>
      <c r="SOB34" s="165"/>
      <c r="SOC34" s="162"/>
      <c r="SOD34" s="165"/>
      <c r="SOE34" s="162"/>
      <c r="SOF34" s="165"/>
      <c r="SOG34" s="162"/>
      <c r="SOH34" s="165"/>
      <c r="SOI34" s="162"/>
      <c r="SOJ34" s="165"/>
      <c r="SOK34" s="162"/>
      <c r="SOL34" s="165"/>
      <c r="SOM34" s="162"/>
      <c r="SON34" s="165"/>
      <c r="SOO34" s="162"/>
      <c r="SOP34" s="165"/>
      <c r="SOQ34" s="162"/>
      <c r="SOR34" s="165"/>
      <c r="SOS34" s="162"/>
      <c r="SOT34" s="165"/>
      <c r="SOU34" s="162"/>
      <c r="SOV34" s="165"/>
      <c r="SOW34" s="162"/>
      <c r="SOX34" s="165"/>
      <c r="SOY34" s="162"/>
      <c r="SOZ34" s="165"/>
      <c r="SPA34" s="162"/>
      <c r="SPB34" s="165"/>
      <c r="SPC34" s="162"/>
      <c r="SPD34" s="165"/>
      <c r="SPE34" s="162"/>
      <c r="SPF34" s="165"/>
      <c r="SPG34" s="162"/>
      <c r="SPH34" s="165"/>
      <c r="SPI34" s="162"/>
      <c r="SPJ34" s="165"/>
      <c r="SPK34" s="162"/>
      <c r="SPL34" s="165"/>
      <c r="SPM34" s="162"/>
      <c r="SPN34" s="165"/>
      <c r="SPO34" s="162"/>
      <c r="SPP34" s="165"/>
      <c r="SPQ34" s="162"/>
      <c r="SPR34" s="165"/>
      <c r="SPS34" s="162"/>
      <c r="SPT34" s="165"/>
      <c r="SPU34" s="162"/>
      <c r="SPV34" s="165"/>
      <c r="SPW34" s="162"/>
      <c r="SPX34" s="165"/>
      <c r="SPY34" s="162"/>
      <c r="SPZ34" s="165"/>
      <c r="SQA34" s="162"/>
      <c r="SQB34" s="165"/>
      <c r="SQC34" s="162"/>
      <c r="SQD34" s="165"/>
      <c r="SQE34" s="162"/>
      <c r="SQF34" s="165"/>
      <c r="SQG34" s="162"/>
      <c r="SQH34" s="165"/>
      <c r="SQI34" s="162"/>
      <c r="SQJ34" s="165"/>
      <c r="SQK34" s="162"/>
      <c r="SQL34" s="165"/>
      <c r="SQM34" s="162"/>
      <c r="SQN34" s="165"/>
      <c r="SQO34" s="162"/>
      <c r="SQP34" s="165"/>
      <c r="SQQ34" s="162"/>
      <c r="SQR34" s="165"/>
      <c r="SQS34" s="162"/>
      <c r="SQT34" s="165"/>
      <c r="SQU34" s="162"/>
      <c r="SQV34" s="165"/>
      <c r="SQW34" s="162"/>
      <c r="SQX34" s="165"/>
      <c r="SQY34" s="162"/>
      <c r="SQZ34" s="165"/>
      <c r="SRA34" s="162"/>
      <c r="SRB34" s="165"/>
      <c r="SRC34" s="162"/>
      <c r="SRD34" s="165"/>
      <c r="SRE34" s="162"/>
      <c r="SRF34" s="165"/>
      <c r="SRG34" s="162"/>
      <c r="SRH34" s="165"/>
      <c r="SRI34" s="162"/>
      <c r="SRJ34" s="165"/>
      <c r="SRK34" s="162"/>
      <c r="SRL34" s="165"/>
      <c r="SRM34" s="162"/>
      <c r="SRN34" s="165"/>
      <c r="SRO34" s="162"/>
      <c r="SRP34" s="165"/>
      <c r="SRQ34" s="162"/>
      <c r="SRR34" s="165"/>
      <c r="SRS34" s="162"/>
      <c r="SRT34" s="165"/>
      <c r="SRU34" s="162"/>
      <c r="SRV34" s="165"/>
      <c r="SRW34" s="162"/>
      <c r="SRX34" s="165"/>
      <c r="SRY34" s="162"/>
      <c r="SRZ34" s="165"/>
      <c r="SSA34" s="162"/>
      <c r="SSB34" s="165"/>
      <c r="SSC34" s="162"/>
      <c r="SSD34" s="165"/>
      <c r="SSE34" s="162"/>
      <c r="SSF34" s="165"/>
      <c r="SSG34" s="162"/>
      <c r="SSH34" s="165"/>
      <c r="SSI34" s="162"/>
      <c r="SSJ34" s="165"/>
      <c r="SSK34" s="162"/>
      <c r="SSL34" s="165"/>
      <c r="SSM34" s="162"/>
      <c r="SSN34" s="165"/>
      <c r="SSO34" s="162"/>
      <c r="SSP34" s="165"/>
      <c r="SSQ34" s="162"/>
      <c r="SSR34" s="165"/>
      <c r="SSS34" s="162"/>
      <c r="SST34" s="165"/>
      <c r="SSU34" s="162"/>
      <c r="SSV34" s="165"/>
      <c r="SSW34" s="162"/>
      <c r="SSX34" s="165"/>
      <c r="SSY34" s="162"/>
      <c r="SSZ34" s="165"/>
      <c r="STA34" s="162"/>
      <c r="STB34" s="165"/>
      <c r="STC34" s="162"/>
      <c r="STD34" s="165"/>
      <c r="STE34" s="162"/>
      <c r="STF34" s="165"/>
      <c r="STG34" s="162"/>
      <c r="STH34" s="165"/>
      <c r="STI34" s="162"/>
      <c r="STJ34" s="165"/>
      <c r="STK34" s="162"/>
      <c r="STL34" s="165"/>
      <c r="STM34" s="162"/>
      <c r="STN34" s="165"/>
      <c r="STO34" s="162"/>
      <c r="STP34" s="165"/>
      <c r="STQ34" s="162"/>
      <c r="STR34" s="165"/>
      <c r="STS34" s="162"/>
      <c r="STT34" s="165"/>
      <c r="STU34" s="162"/>
      <c r="STV34" s="165"/>
      <c r="STW34" s="162"/>
      <c r="STX34" s="165"/>
      <c r="STY34" s="162"/>
      <c r="STZ34" s="165"/>
      <c r="SUA34" s="162"/>
      <c r="SUB34" s="165"/>
      <c r="SUC34" s="162"/>
      <c r="SUD34" s="165"/>
      <c r="SUE34" s="162"/>
      <c r="SUF34" s="165"/>
      <c r="SUG34" s="162"/>
      <c r="SUH34" s="165"/>
      <c r="SUI34" s="162"/>
      <c r="SUJ34" s="165"/>
      <c r="SUK34" s="162"/>
      <c r="SUL34" s="165"/>
      <c r="SUM34" s="162"/>
      <c r="SUN34" s="165"/>
      <c r="SUO34" s="162"/>
      <c r="SUP34" s="165"/>
      <c r="SUQ34" s="162"/>
      <c r="SUR34" s="165"/>
      <c r="SUS34" s="162"/>
      <c r="SUT34" s="165"/>
      <c r="SUU34" s="162"/>
      <c r="SUV34" s="165"/>
      <c r="SUW34" s="162"/>
      <c r="SUX34" s="165"/>
      <c r="SUY34" s="162"/>
      <c r="SUZ34" s="165"/>
      <c r="SVA34" s="162"/>
      <c r="SVB34" s="165"/>
      <c r="SVC34" s="162"/>
      <c r="SVD34" s="165"/>
      <c r="SVE34" s="162"/>
      <c r="SVF34" s="165"/>
      <c r="SVG34" s="162"/>
      <c r="SVH34" s="165"/>
      <c r="SVI34" s="162"/>
      <c r="SVJ34" s="165"/>
      <c r="SVK34" s="162"/>
      <c r="SVL34" s="165"/>
      <c r="SVM34" s="162"/>
      <c r="SVN34" s="165"/>
      <c r="SVO34" s="162"/>
      <c r="SVP34" s="165"/>
      <c r="SVQ34" s="162"/>
      <c r="SVR34" s="165"/>
      <c r="SVS34" s="162"/>
      <c r="SVT34" s="165"/>
      <c r="SVU34" s="162"/>
      <c r="SVV34" s="165"/>
      <c r="SVW34" s="162"/>
      <c r="SVX34" s="165"/>
      <c r="SVY34" s="162"/>
      <c r="SVZ34" s="165"/>
      <c r="SWA34" s="162"/>
      <c r="SWB34" s="165"/>
      <c r="SWC34" s="162"/>
      <c r="SWD34" s="165"/>
      <c r="SWE34" s="162"/>
      <c r="SWF34" s="165"/>
      <c r="SWG34" s="162"/>
      <c r="SWH34" s="165"/>
      <c r="SWI34" s="162"/>
      <c r="SWJ34" s="165"/>
      <c r="SWK34" s="162"/>
      <c r="SWL34" s="165"/>
      <c r="SWM34" s="162"/>
      <c r="SWN34" s="165"/>
      <c r="SWO34" s="162"/>
      <c r="SWP34" s="165"/>
      <c r="SWQ34" s="162"/>
      <c r="SWR34" s="165"/>
      <c r="SWS34" s="162"/>
      <c r="SWT34" s="165"/>
      <c r="SWU34" s="162"/>
      <c r="SWV34" s="165"/>
      <c r="SWW34" s="162"/>
      <c r="SWX34" s="165"/>
      <c r="SWY34" s="162"/>
      <c r="SWZ34" s="165"/>
      <c r="SXA34" s="162"/>
      <c r="SXB34" s="165"/>
      <c r="SXC34" s="162"/>
      <c r="SXD34" s="165"/>
      <c r="SXE34" s="162"/>
      <c r="SXF34" s="165"/>
      <c r="SXG34" s="162"/>
      <c r="SXH34" s="165"/>
      <c r="SXI34" s="162"/>
      <c r="SXJ34" s="165"/>
      <c r="SXK34" s="162"/>
      <c r="SXL34" s="165"/>
      <c r="SXM34" s="162"/>
      <c r="SXN34" s="165"/>
      <c r="SXO34" s="162"/>
      <c r="SXP34" s="165"/>
      <c r="SXQ34" s="162"/>
      <c r="SXR34" s="165"/>
      <c r="SXS34" s="162"/>
      <c r="SXT34" s="165"/>
      <c r="SXU34" s="162"/>
      <c r="SXV34" s="165"/>
      <c r="SXW34" s="162"/>
      <c r="SXX34" s="165"/>
      <c r="SXY34" s="162"/>
      <c r="SXZ34" s="165"/>
      <c r="SYA34" s="162"/>
      <c r="SYB34" s="165"/>
      <c r="SYC34" s="162"/>
      <c r="SYD34" s="165"/>
      <c r="SYE34" s="162"/>
      <c r="SYF34" s="165"/>
      <c r="SYG34" s="162"/>
      <c r="SYH34" s="165"/>
      <c r="SYI34" s="162"/>
      <c r="SYJ34" s="165"/>
      <c r="SYK34" s="162"/>
      <c r="SYL34" s="165"/>
      <c r="SYM34" s="162"/>
      <c r="SYN34" s="165"/>
      <c r="SYO34" s="162"/>
      <c r="SYP34" s="165"/>
      <c r="SYQ34" s="162"/>
      <c r="SYR34" s="165"/>
      <c r="SYS34" s="162"/>
      <c r="SYT34" s="165"/>
      <c r="SYU34" s="162"/>
      <c r="SYV34" s="165"/>
      <c r="SYW34" s="162"/>
      <c r="SYX34" s="165"/>
      <c r="SYY34" s="162"/>
      <c r="SYZ34" s="165"/>
      <c r="SZA34" s="162"/>
      <c r="SZB34" s="165"/>
      <c r="SZC34" s="162"/>
      <c r="SZD34" s="165"/>
      <c r="SZE34" s="162"/>
      <c r="SZF34" s="165"/>
      <c r="SZG34" s="162"/>
      <c r="SZH34" s="165"/>
      <c r="SZI34" s="162"/>
      <c r="SZJ34" s="165"/>
      <c r="SZK34" s="162"/>
      <c r="SZL34" s="165"/>
      <c r="SZM34" s="162"/>
      <c r="SZN34" s="165"/>
      <c r="SZO34" s="162"/>
      <c r="SZP34" s="165"/>
      <c r="SZQ34" s="162"/>
      <c r="SZR34" s="165"/>
      <c r="SZS34" s="162"/>
      <c r="SZT34" s="165"/>
      <c r="SZU34" s="162"/>
      <c r="SZV34" s="165"/>
      <c r="SZW34" s="162"/>
      <c r="SZX34" s="165"/>
      <c r="SZY34" s="162"/>
      <c r="SZZ34" s="165"/>
      <c r="TAA34" s="162"/>
      <c r="TAB34" s="165"/>
      <c r="TAC34" s="162"/>
      <c r="TAD34" s="165"/>
      <c r="TAE34" s="162"/>
      <c r="TAF34" s="165"/>
      <c r="TAG34" s="162"/>
      <c r="TAH34" s="165"/>
      <c r="TAI34" s="162"/>
      <c r="TAJ34" s="165"/>
      <c r="TAK34" s="162"/>
      <c r="TAL34" s="165"/>
      <c r="TAM34" s="162"/>
      <c r="TAN34" s="165"/>
      <c r="TAO34" s="162"/>
      <c r="TAP34" s="165"/>
      <c r="TAQ34" s="162"/>
      <c r="TAR34" s="165"/>
      <c r="TAS34" s="162"/>
      <c r="TAT34" s="165"/>
      <c r="TAU34" s="162"/>
      <c r="TAV34" s="165"/>
      <c r="TAW34" s="162"/>
      <c r="TAX34" s="165"/>
      <c r="TAY34" s="162"/>
      <c r="TAZ34" s="165"/>
      <c r="TBA34" s="162"/>
      <c r="TBB34" s="165"/>
      <c r="TBC34" s="162"/>
      <c r="TBD34" s="165"/>
      <c r="TBE34" s="162"/>
      <c r="TBF34" s="165"/>
      <c r="TBG34" s="162"/>
      <c r="TBH34" s="165"/>
      <c r="TBI34" s="162"/>
      <c r="TBJ34" s="165"/>
      <c r="TBK34" s="162"/>
      <c r="TBL34" s="165"/>
      <c r="TBM34" s="162"/>
      <c r="TBN34" s="165"/>
      <c r="TBO34" s="162"/>
      <c r="TBP34" s="165"/>
      <c r="TBQ34" s="162"/>
      <c r="TBR34" s="165"/>
      <c r="TBS34" s="162"/>
      <c r="TBT34" s="165"/>
      <c r="TBU34" s="162"/>
      <c r="TBV34" s="165"/>
      <c r="TBW34" s="162"/>
      <c r="TBX34" s="165"/>
      <c r="TBY34" s="162"/>
      <c r="TBZ34" s="165"/>
      <c r="TCA34" s="162"/>
      <c r="TCB34" s="165"/>
      <c r="TCC34" s="162"/>
      <c r="TCD34" s="165"/>
      <c r="TCE34" s="162"/>
      <c r="TCF34" s="165"/>
      <c r="TCG34" s="162"/>
      <c r="TCH34" s="165"/>
      <c r="TCI34" s="162"/>
      <c r="TCJ34" s="165"/>
      <c r="TCK34" s="162"/>
      <c r="TCL34" s="165"/>
      <c r="TCM34" s="162"/>
      <c r="TCN34" s="165"/>
      <c r="TCO34" s="162"/>
      <c r="TCP34" s="165"/>
      <c r="TCQ34" s="162"/>
      <c r="TCR34" s="165"/>
      <c r="TCS34" s="162"/>
      <c r="TCT34" s="165"/>
      <c r="TCU34" s="162"/>
      <c r="TCV34" s="165"/>
      <c r="TCW34" s="162"/>
      <c r="TCX34" s="165"/>
      <c r="TCY34" s="162"/>
      <c r="TCZ34" s="165"/>
      <c r="TDA34" s="162"/>
      <c r="TDB34" s="165"/>
      <c r="TDC34" s="162"/>
      <c r="TDD34" s="165"/>
      <c r="TDE34" s="162"/>
      <c r="TDF34" s="165"/>
      <c r="TDG34" s="162"/>
      <c r="TDH34" s="165"/>
      <c r="TDI34" s="162"/>
      <c r="TDJ34" s="165"/>
      <c r="TDK34" s="162"/>
      <c r="TDL34" s="165"/>
      <c r="TDM34" s="162"/>
      <c r="TDN34" s="165"/>
      <c r="TDO34" s="162"/>
      <c r="TDP34" s="165"/>
      <c r="TDQ34" s="162"/>
      <c r="TDR34" s="165"/>
      <c r="TDS34" s="162"/>
      <c r="TDT34" s="165"/>
      <c r="TDU34" s="162"/>
      <c r="TDV34" s="165"/>
      <c r="TDW34" s="162"/>
      <c r="TDX34" s="165"/>
      <c r="TDY34" s="162"/>
      <c r="TDZ34" s="165"/>
      <c r="TEA34" s="162"/>
      <c r="TEB34" s="165"/>
      <c r="TEC34" s="162"/>
      <c r="TED34" s="165"/>
      <c r="TEE34" s="162"/>
      <c r="TEF34" s="165"/>
      <c r="TEG34" s="162"/>
      <c r="TEH34" s="165"/>
      <c r="TEI34" s="162"/>
      <c r="TEJ34" s="165"/>
      <c r="TEK34" s="162"/>
      <c r="TEL34" s="165"/>
      <c r="TEM34" s="162"/>
      <c r="TEN34" s="165"/>
      <c r="TEO34" s="162"/>
      <c r="TEP34" s="165"/>
      <c r="TEQ34" s="162"/>
      <c r="TER34" s="165"/>
      <c r="TES34" s="162"/>
      <c r="TET34" s="165"/>
      <c r="TEU34" s="162"/>
      <c r="TEV34" s="165"/>
      <c r="TEW34" s="162"/>
      <c r="TEX34" s="165"/>
      <c r="TEY34" s="162"/>
      <c r="TEZ34" s="165"/>
      <c r="TFA34" s="162"/>
      <c r="TFB34" s="165"/>
      <c r="TFC34" s="162"/>
      <c r="TFD34" s="165"/>
      <c r="TFE34" s="162"/>
      <c r="TFF34" s="165"/>
      <c r="TFG34" s="162"/>
      <c r="TFH34" s="165"/>
      <c r="TFI34" s="162"/>
      <c r="TFJ34" s="165"/>
      <c r="TFK34" s="162"/>
      <c r="TFL34" s="165"/>
      <c r="TFM34" s="162"/>
      <c r="TFN34" s="165"/>
      <c r="TFO34" s="162"/>
      <c r="TFP34" s="165"/>
      <c r="TFQ34" s="162"/>
      <c r="TFR34" s="165"/>
      <c r="TFS34" s="162"/>
      <c r="TFT34" s="165"/>
      <c r="TFU34" s="162"/>
      <c r="TFV34" s="165"/>
      <c r="TFW34" s="162"/>
      <c r="TFX34" s="165"/>
      <c r="TFY34" s="162"/>
      <c r="TFZ34" s="165"/>
      <c r="TGA34" s="162"/>
      <c r="TGB34" s="165"/>
      <c r="TGC34" s="162"/>
      <c r="TGD34" s="165"/>
      <c r="TGE34" s="162"/>
      <c r="TGF34" s="165"/>
      <c r="TGG34" s="162"/>
      <c r="TGH34" s="165"/>
      <c r="TGI34" s="162"/>
      <c r="TGJ34" s="165"/>
      <c r="TGK34" s="162"/>
      <c r="TGL34" s="165"/>
      <c r="TGM34" s="162"/>
      <c r="TGN34" s="165"/>
      <c r="TGO34" s="162"/>
      <c r="TGP34" s="165"/>
      <c r="TGQ34" s="162"/>
      <c r="TGR34" s="165"/>
      <c r="TGS34" s="162"/>
      <c r="TGT34" s="165"/>
      <c r="TGU34" s="162"/>
      <c r="TGV34" s="165"/>
      <c r="TGW34" s="162"/>
      <c r="TGX34" s="165"/>
      <c r="TGY34" s="162"/>
      <c r="TGZ34" s="165"/>
      <c r="THA34" s="162"/>
      <c r="THB34" s="165"/>
      <c r="THC34" s="162"/>
      <c r="THD34" s="165"/>
      <c r="THE34" s="162"/>
      <c r="THF34" s="165"/>
      <c r="THG34" s="162"/>
      <c r="THH34" s="165"/>
      <c r="THI34" s="162"/>
      <c r="THJ34" s="165"/>
      <c r="THK34" s="162"/>
      <c r="THL34" s="165"/>
      <c r="THM34" s="162"/>
      <c r="THN34" s="165"/>
      <c r="THO34" s="162"/>
      <c r="THP34" s="165"/>
      <c r="THQ34" s="162"/>
      <c r="THR34" s="165"/>
      <c r="THS34" s="162"/>
      <c r="THT34" s="165"/>
      <c r="THU34" s="162"/>
      <c r="THV34" s="165"/>
      <c r="THW34" s="162"/>
      <c r="THX34" s="165"/>
      <c r="THY34" s="162"/>
      <c r="THZ34" s="165"/>
      <c r="TIA34" s="162"/>
      <c r="TIB34" s="165"/>
      <c r="TIC34" s="162"/>
      <c r="TID34" s="165"/>
      <c r="TIE34" s="162"/>
      <c r="TIF34" s="165"/>
      <c r="TIG34" s="162"/>
      <c r="TIH34" s="165"/>
      <c r="TII34" s="162"/>
      <c r="TIJ34" s="165"/>
      <c r="TIK34" s="162"/>
      <c r="TIL34" s="165"/>
      <c r="TIM34" s="162"/>
      <c r="TIN34" s="165"/>
      <c r="TIO34" s="162"/>
      <c r="TIP34" s="165"/>
      <c r="TIQ34" s="162"/>
      <c r="TIR34" s="165"/>
      <c r="TIS34" s="162"/>
      <c r="TIT34" s="165"/>
      <c r="TIU34" s="162"/>
      <c r="TIV34" s="165"/>
      <c r="TIW34" s="162"/>
      <c r="TIX34" s="165"/>
      <c r="TIY34" s="162"/>
      <c r="TIZ34" s="165"/>
      <c r="TJA34" s="162"/>
      <c r="TJB34" s="165"/>
      <c r="TJC34" s="162"/>
      <c r="TJD34" s="165"/>
      <c r="TJE34" s="162"/>
      <c r="TJF34" s="165"/>
      <c r="TJG34" s="162"/>
      <c r="TJH34" s="165"/>
      <c r="TJI34" s="162"/>
      <c r="TJJ34" s="165"/>
      <c r="TJK34" s="162"/>
      <c r="TJL34" s="165"/>
      <c r="TJM34" s="162"/>
      <c r="TJN34" s="165"/>
      <c r="TJO34" s="162"/>
      <c r="TJP34" s="165"/>
      <c r="TJQ34" s="162"/>
      <c r="TJR34" s="165"/>
      <c r="TJS34" s="162"/>
      <c r="TJT34" s="165"/>
      <c r="TJU34" s="162"/>
      <c r="TJV34" s="165"/>
      <c r="TJW34" s="162"/>
      <c r="TJX34" s="165"/>
      <c r="TJY34" s="162"/>
      <c r="TJZ34" s="165"/>
      <c r="TKA34" s="162"/>
      <c r="TKB34" s="165"/>
      <c r="TKC34" s="162"/>
      <c r="TKD34" s="165"/>
      <c r="TKE34" s="162"/>
      <c r="TKF34" s="165"/>
      <c r="TKG34" s="162"/>
      <c r="TKH34" s="165"/>
      <c r="TKI34" s="162"/>
      <c r="TKJ34" s="165"/>
      <c r="TKK34" s="162"/>
      <c r="TKL34" s="165"/>
      <c r="TKM34" s="162"/>
      <c r="TKN34" s="165"/>
      <c r="TKO34" s="162"/>
      <c r="TKP34" s="165"/>
      <c r="TKQ34" s="162"/>
      <c r="TKR34" s="165"/>
      <c r="TKS34" s="162"/>
      <c r="TKT34" s="165"/>
      <c r="TKU34" s="162"/>
      <c r="TKV34" s="165"/>
      <c r="TKW34" s="162"/>
      <c r="TKX34" s="165"/>
      <c r="TKY34" s="162"/>
      <c r="TKZ34" s="165"/>
      <c r="TLA34" s="162"/>
      <c r="TLB34" s="165"/>
      <c r="TLC34" s="162"/>
      <c r="TLD34" s="165"/>
      <c r="TLE34" s="162"/>
      <c r="TLF34" s="165"/>
      <c r="TLG34" s="162"/>
      <c r="TLH34" s="165"/>
      <c r="TLI34" s="162"/>
      <c r="TLJ34" s="165"/>
      <c r="TLK34" s="162"/>
      <c r="TLL34" s="165"/>
      <c r="TLM34" s="162"/>
      <c r="TLN34" s="165"/>
      <c r="TLO34" s="162"/>
      <c r="TLP34" s="165"/>
      <c r="TLQ34" s="162"/>
      <c r="TLR34" s="165"/>
      <c r="TLS34" s="162"/>
      <c r="TLT34" s="165"/>
      <c r="TLU34" s="162"/>
      <c r="TLV34" s="165"/>
      <c r="TLW34" s="162"/>
      <c r="TLX34" s="165"/>
      <c r="TLY34" s="162"/>
      <c r="TLZ34" s="165"/>
      <c r="TMA34" s="162"/>
      <c r="TMB34" s="165"/>
      <c r="TMC34" s="162"/>
      <c r="TMD34" s="165"/>
      <c r="TME34" s="162"/>
      <c r="TMF34" s="165"/>
      <c r="TMG34" s="162"/>
      <c r="TMH34" s="165"/>
      <c r="TMI34" s="162"/>
      <c r="TMJ34" s="165"/>
      <c r="TMK34" s="162"/>
      <c r="TML34" s="165"/>
      <c r="TMM34" s="162"/>
      <c r="TMN34" s="165"/>
      <c r="TMO34" s="162"/>
      <c r="TMP34" s="165"/>
      <c r="TMQ34" s="162"/>
      <c r="TMR34" s="165"/>
      <c r="TMS34" s="162"/>
      <c r="TMT34" s="165"/>
      <c r="TMU34" s="162"/>
      <c r="TMV34" s="165"/>
      <c r="TMW34" s="162"/>
      <c r="TMX34" s="165"/>
      <c r="TMY34" s="162"/>
      <c r="TMZ34" s="165"/>
      <c r="TNA34" s="162"/>
      <c r="TNB34" s="165"/>
      <c r="TNC34" s="162"/>
      <c r="TND34" s="165"/>
      <c r="TNE34" s="162"/>
      <c r="TNF34" s="165"/>
      <c r="TNG34" s="162"/>
      <c r="TNH34" s="165"/>
      <c r="TNI34" s="162"/>
      <c r="TNJ34" s="165"/>
      <c r="TNK34" s="162"/>
      <c r="TNL34" s="165"/>
      <c r="TNM34" s="162"/>
      <c r="TNN34" s="165"/>
      <c r="TNO34" s="162"/>
      <c r="TNP34" s="165"/>
      <c r="TNQ34" s="162"/>
      <c r="TNR34" s="165"/>
      <c r="TNS34" s="162"/>
      <c r="TNT34" s="165"/>
      <c r="TNU34" s="162"/>
      <c r="TNV34" s="165"/>
      <c r="TNW34" s="162"/>
      <c r="TNX34" s="165"/>
      <c r="TNY34" s="162"/>
      <c r="TNZ34" s="165"/>
      <c r="TOA34" s="162"/>
      <c r="TOB34" s="165"/>
      <c r="TOC34" s="162"/>
      <c r="TOD34" s="165"/>
      <c r="TOE34" s="162"/>
      <c r="TOF34" s="165"/>
      <c r="TOG34" s="162"/>
      <c r="TOH34" s="165"/>
      <c r="TOI34" s="162"/>
      <c r="TOJ34" s="165"/>
      <c r="TOK34" s="162"/>
      <c r="TOL34" s="165"/>
      <c r="TOM34" s="162"/>
      <c r="TON34" s="165"/>
      <c r="TOO34" s="162"/>
      <c r="TOP34" s="165"/>
      <c r="TOQ34" s="162"/>
      <c r="TOR34" s="165"/>
      <c r="TOS34" s="162"/>
      <c r="TOT34" s="165"/>
      <c r="TOU34" s="162"/>
      <c r="TOV34" s="165"/>
      <c r="TOW34" s="162"/>
      <c r="TOX34" s="165"/>
      <c r="TOY34" s="162"/>
      <c r="TOZ34" s="165"/>
      <c r="TPA34" s="162"/>
      <c r="TPB34" s="165"/>
      <c r="TPC34" s="162"/>
      <c r="TPD34" s="165"/>
      <c r="TPE34" s="162"/>
      <c r="TPF34" s="165"/>
      <c r="TPG34" s="162"/>
      <c r="TPH34" s="165"/>
      <c r="TPI34" s="162"/>
      <c r="TPJ34" s="165"/>
      <c r="TPK34" s="162"/>
      <c r="TPL34" s="165"/>
      <c r="TPM34" s="162"/>
      <c r="TPN34" s="165"/>
      <c r="TPO34" s="162"/>
      <c r="TPP34" s="165"/>
      <c r="TPQ34" s="162"/>
      <c r="TPR34" s="165"/>
      <c r="TPS34" s="162"/>
      <c r="TPT34" s="165"/>
      <c r="TPU34" s="162"/>
      <c r="TPV34" s="165"/>
      <c r="TPW34" s="162"/>
      <c r="TPX34" s="165"/>
      <c r="TPY34" s="162"/>
      <c r="TPZ34" s="165"/>
      <c r="TQA34" s="162"/>
      <c r="TQB34" s="165"/>
      <c r="TQC34" s="162"/>
      <c r="TQD34" s="165"/>
      <c r="TQE34" s="162"/>
      <c r="TQF34" s="165"/>
      <c r="TQG34" s="162"/>
      <c r="TQH34" s="165"/>
      <c r="TQI34" s="162"/>
      <c r="TQJ34" s="165"/>
      <c r="TQK34" s="162"/>
      <c r="TQL34" s="165"/>
      <c r="TQM34" s="162"/>
      <c r="TQN34" s="165"/>
      <c r="TQO34" s="162"/>
      <c r="TQP34" s="165"/>
      <c r="TQQ34" s="162"/>
      <c r="TQR34" s="165"/>
      <c r="TQS34" s="162"/>
      <c r="TQT34" s="165"/>
      <c r="TQU34" s="162"/>
      <c r="TQV34" s="165"/>
      <c r="TQW34" s="162"/>
      <c r="TQX34" s="165"/>
      <c r="TQY34" s="162"/>
      <c r="TQZ34" s="165"/>
      <c r="TRA34" s="162"/>
      <c r="TRB34" s="165"/>
      <c r="TRC34" s="162"/>
      <c r="TRD34" s="165"/>
      <c r="TRE34" s="162"/>
      <c r="TRF34" s="165"/>
      <c r="TRG34" s="162"/>
      <c r="TRH34" s="165"/>
      <c r="TRI34" s="162"/>
      <c r="TRJ34" s="165"/>
      <c r="TRK34" s="162"/>
      <c r="TRL34" s="165"/>
      <c r="TRM34" s="162"/>
      <c r="TRN34" s="165"/>
      <c r="TRO34" s="162"/>
      <c r="TRP34" s="165"/>
      <c r="TRQ34" s="162"/>
      <c r="TRR34" s="165"/>
      <c r="TRS34" s="162"/>
      <c r="TRT34" s="165"/>
      <c r="TRU34" s="162"/>
      <c r="TRV34" s="165"/>
      <c r="TRW34" s="162"/>
      <c r="TRX34" s="165"/>
      <c r="TRY34" s="162"/>
      <c r="TRZ34" s="165"/>
      <c r="TSA34" s="162"/>
      <c r="TSB34" s="165"/>
      <c r="TSC34" s="162"/>
      <c r="TSD34" s="165"/>
      <c r="TSE34" s="162"/>
      <c r="TSF34" s="165"/>
      <c r="TSG34" s="162"/>
      <c r="TSH34" s="165"/>
      <c r="TSI34" s="162"/>
      <c r="TSJ34" s="165"/>
      <c r="TSK34" s="162"/>
      <c r="TSL34" s="165"/>
      <c r="TSM34" s="162"/>
      <c r="TSN34" s="165"/>
      <c r="TSO34" s="162"/>
      <c r="TSP34" s="165"/>
      <c r="TSQ34" s="162"/>
      <c r="TSR34" s="165"/>
      <c r="TSS34" s="162"/>
      <c r="TST34" s="165"/>
      <c r="TSU34" s="162"/>
      <c r="TSV34" s="165"/>
      <c r="TSW34" s="162"/>
      <c r="TSX34" s="165"/>
      <c r="TSY34" s="162"/>
      <c r="TSZ34" s="165"/>
      <c r="TTA34" s="162"/>
      <c r="TTB34" s="165"/>
      <c r="TTC34" s="162"/>
      <c r="TTD34" s="165"/>
      <c r="TTE34" s="162"/>
      <c r="TTF34" s="165"/>
      <c r="TTG34" s="162"/>
      <c r="TTH34" s="165"/>
      <c r="TTI34" s="162"/>
      <c r="TTJ34" s="165"/>
      <c r="TTK34" s="162"/>
      <c r="TTL34" s="165"/>
      <c r="TTM34" s="162"/>
      <c r="TTN34" s="165"/>
      <c r="TTO34" s="162"/>
      <c r="TTP34" s="165"/>
      <c r="TTQ34" s="162"/>
      <c r="TTR34" s="165"/>
      <c r="TTS34" s="162"/>
      <c r="TTT34" s="165"/>
      <c r="TTU34" s="162"/>
      <c r="TTV34" s="165"/>
      <c r="TTW34" s="162"/>
      <c r="TTX34" s="165"/>
      <c r="TTY34" s="162"/>
      <c r="TTZ34" s="165"/>
      <c r="TUA34" s="162"/>
      <c r="TUB34" s="165"/>
      <c r="TUC34" s="162"/>
      <c r="TUD34" s="165"/>
      <c r="TUE34" s="162"/>
      <c r="TUF34" s="165"/>
      <c r="TUG34" s="162"/>
      <c r="TUH34" s="165"/>
      <c r="TUI34" s="162"/>
      <c r="TUJ34" s="165"/>
      <c r="TUK34" s="162"/>
      <c r="TUL34" s="165"/>
      <c r="TUM34" s="162"/>
      <c r="TUN34" s="165"/>
      <c r="TUO34" s="162"/>
      <c r="TUP34" s="165"/>
      <c r="TUQ34" s="162"/>
      <c r="TUR34" s="165"/>
      <c r="TUS34" s="162"/>
      <c r="TUT34" s="165"/>
      <c r="TUU34" s="162"/>
      <c r="TUV34" s="165"/>
      <c r="TUW34" s="162"/>
      <c r="TUX34" s="165"/>
      <c r="TUY34" s="162"/>
      <c r="TUZ34" s="165"/>
      <c r="TVA34" s="162"/>
      <c r="TVB34" s="165"/>
      <c r="TVC34" s="162"/>
      <c r="TVD34" s="165"/>
      <c r="TVE34" s="162"/>
      <c r="TVF34" s="165"/>
      <c r="TVG34" s="162"/>
      <c r="TVH34" s="165"/>
      <c r="TVI34" s="162"/>
      <c r="TVJ34" s="165"/>
      <c r="TVK34" s="162"/>
      <c r="TVL34" s="165"/>
      <c r="TVM34" s="162"/>
      <c r="TVN34" s="165"/>
      <c r="TVO34" s="162"/>
      <c r="TVP34" s="165"/>
      <c r="TVQ34" s="162"/>
      <c r="TVR34" s="165"/>
      <c r="TVS34" s="162"/>
      <c r="TVT34" s="165"/>
      <c r="TVU34" s="162"/>
      <c r="TVV34" s="165"/>
      <c r="TVW34" s="162"/>
      <c r="TVX34" s="165"/>
      <c r="TVY34" s="162"/>
      <c r="TVZ34" s="165"/>
      <c r="TWA34" s="162"/>
      <c r="TWB34" s="165"/>
      <c r="TWC34" s="162"/>
      <c r="TWD34" s="165"/>
      <c r="TWE34" s="162"/>
      <c r="TWF34" s="165"/>
      <c r="TWG34" s="162"/>
      <c r="TWH34" s="165"/>
      <c r="TWI34" s="162"/>
      <c r="TWJ34" s="165"/>
      <c r="TWK34" s="162"/>
      <c r="TWL34" s="165"/>
      <c r="TWM34" s="162"/>
      <c r="TWN34" s="165"/>
      <c r="TWO34" s="162"/>
      <c r="TWP34" s="165"/>
      <c r="TWQ34" s="162"/>
      <c r="TWR34" s="165"/>
      <c r="TWS34" s="162"/>
      <c r="TWT34" s="165"/>
      <c r="TWU34" s="162"/>
      <c r="TWV34" s="165"/>
      <c r="TWW34" s="162"/>
      <c r="TWX34" s="165"/>
      <c r="TWY34" s="162"/>
      <c r="TWZ34" s="165"/>
      <c r="TXA34" s="162"/>
      <c r="TXB34" s="165"/>
      <c r="TXC34" s="162"/>
      <c r="TXD34" s="165"/>
      <c r="TXE34" s="162"/>
      <c r="TXF34" s="165"/>
      <c r="TXG34" s="162"/>
      <c r="TXH34" s="165"/>
      <c r="TXI34" s="162"/>
      <c r="TXJ34" s="165"/>
      <c r="TXK34" s="162"/>
      <c r="TXL34" s="165"/>
      <c r="TXM34" s="162"/>
      <c r="TXN34" s="165"/>
      <c r="TXO34" s="162"/>
      <c r="TXP34" s="165"/>
      <c r="TXQ34" s="162"/>
      <c r="TXR34" s="165"/>
      <c r="TXS34" s="162"/>
      <c r="TXT34" s="165"/>
      <c r="TXU34" s="162"/>
      <c r="TXV34" s="165"/>
      <c r="TXW34" s="162"/>
      <c r="TXX34" s="165"/>
      <c r="TXY34" s="162"/>
      <c r="TXZ34" s="165"/>
      <c r="TYA34" s="162"/>
      <c r="TYB34" s="165"/>
      <c r="TYC34" s="162"/>
      <c r="TYD34" s="165"/>
      <c r="TYE34" s="162"/>
      <c r="TYF34" s="165"/>
      <c r="TYG34" s="162"/>
      <c r="TYH34" s="165"/>
      <c r="TYI34" s="162"/>
      <c r="TYJ34" s="165"/>
      <c r="TYK34" s="162"/>
      <c r="TYL34" s="165"/>
      <c r="TYM34" s="162"/>
      <c r="TYN34" s="165"/>
      <c r="TYO34" s="162"/>
      <c r="TYP34" s="165"/>
      <c r="TYQ34" s="162"/>
      <c r="TYR34" s="165"/>
      <c r="TYS34" s="162"/>
      <c r="TYT34" s="165"/>
      <c r="TYU34" s="162"/>
      <c r="TYV34" s="165"/>
      <c r="TYW34" s="162"/>
      <c r="TYX34" s="165"/>
      <c r="TYY34" s="162"/>
      <c r="TYZ34" s="165"/>
      <c r="TZA34" s="162"/>
      <c r="TZB34" s="165"/>
      <c r="TZC34" s="162"/>
      <c r="TZD34" s="165"/>
      <c r="TZE34" s="162"/>
      <c r="TZF34" s="165"/>
      <c r="TZG34" s="162"/>
      <c r="TZH34" s="165"/>
      <c r="TZI34" s="162"/>
      <c r="TZJ34" s="165"/>
      <c r="TZK34" s="162"/>
      <c r="TZL34" s="165"/>
      <c r="TZM34" s="162"/>
      <c r="TZN34" s="165"/>
      <c r="TZO34" s="162"/>
      <c r="TZP34" s="165"/>
      <c r="TZQ34" s="162"/>
      <c r="TZR34" s="165"/>
      <c r="TZS34" s="162"/>
      <c r="TZT34" s="165"/>
      <c r="TZU34" s="162"/>
      <c r="TZV34" s="165"/>
      <c r="TZW34" s="162"/>
      <c r="TZX34" s="165"/>
      <c r="TZY34" s="162"/>
      <c r="TZZ34" s="165"/>
      <c r="UAA34" s="162"/>
      <c r="UAB34" s="165"/>
      <c r="UAC34" s="162"/>
      <c r="UAD34" s="165"/>
      <c r="UAE34" s="162"/>
      <c r="UAF34" s="165"/>
      <c r="UAG34" s="162"/>
      <c r="UAH34" s="165"/>
      <c r="UAI34" s="162"/>
      <c r="UAJ34" s="165"/>
      <c r="UAK34" s="162"/>
      <c r="UAL34" s="165"/>
      <c r="UAM34" s="162"/>
      <c r="UAN34" s="165"/>
      <c r="UAO34" s="162"/>
      <c r="UAP34" s="165"/>
      <c r="UAQ34" s="162"/>
      <c r="UAR34" s="165"/>
      <c r="UAS34" s="162"/>
      <c r="UAT34" s="165"/>
      <c r="UAU34" s="162"/>
      <c r="UAV34" s="165"/>
      <c r="UAW34" s="162"/>
      <c r="UAX34" s="165"/>
      <c r="UAY34" s="162"/>
      <c r="UAZ34" s="165"/>
      <c r="UBA34" s="162"/>
      <c r="UBB34" s="165"/>
      <c r="UBC34" s="162"/>
      <c r="UBD34" s="165"/>
      <c r="UBE34" s="162"/>
      <c r="UBF34" s="165"/>
      <c r="UBG34" s="162"/>
      <c r="UBH34" s="165"/>
      <c r="UBI34" s="162"/>
      <c r="UBJ34" s="165"/>
      <c r="UBK34" s="162"/>
      <c r="UBL34" s="165"/>
      <c r="UBM34" s="162"/>
      <c r="UBN34" s="165"/>
      <c r="UBO34" s="162"/>
      <c r="UBP34" s="165"/>
      <c r="UBQ34" s="162"/>
      <c r="UBR34" s="165"/>
      <c r="UBS34" s="162"/>
      <c r="UBT34" s="165"/>
      <c r="UBU34" s="162"/>
      <c r="UBV34" s="165"/>
      <c r="UBW34" s="162"/>
      <c r="UBX34" s="165"/>
      <c r="UBY34" s="162"/>
      <c r="UBZ34" s="165"/>
      <c r="UCA34" s="162"/>
      <c r="UCB34" s="165"/>
      <c r="UCC34" s="162"/>
      <c r="UCD34" s="165"/>
      <c r="UCE34" s="162"/>
      <c r="UCF34" s="165"/>
      <c r="UCG34" s="162"/>
      <c r="UCH34" s="165"/>
      <c r="UCI34" s="162"/>
      <c r="UCJ34" s="165"/>
      <c r="UCK34" s="162"/>
      <c r="UCL34" s="165"/>
      <c r="UCM34" s="162"/>
      <c r="UCN34" s="165"/>
      <c r="UCO34" s="162"/>
      <c r="UCP34" s="165"/>
      <c r="UCQ34" s="162"/>
      <c r="UCR34" s="165"/>
      <c r="UCS34" s="162"/>
      <c r="UCT34" s="165"/>
      <c r="UCU34" s="162"/>
      <c r="UCV34" s="165"/>
      <c r="UCW34" s="162"/>
      <c r="UCX34" s="165"/>
      <c r="UCY34" s="162"/>
      <c r="UCZ34" s="165"/>
      <c r="UDA34" s="162"/>
      <c r="UDB34" s="165"/>
      <c r="UDC34" s="162"/>
      <c r="UDD34" s="165"/>
      <c r="UDE34" s="162"/>
      <c r="UDF34" s="165"/>
      <c r="UDG34" s="162"/>
      <c r="UDH34" s="165"/>
      <c r="UDI34" s="162"/>
      <c r="UDJ34" s="165"/>
      <c r="UDK34" s="162"/>
      <c r="UDL34" s="165"/>
      <c r="UDM34" s="162"/>
      <c r="UDN34" s="165"/>
      <c r="UDO34" s="162"/>
      <c r="UDP34" s="165"/>
      <c r="UDQ34" s="162"/>
      <c r="UDR34" s="165"/>
      <c r="UDS34" s="162"/>
      <c r="UDT34" s="165"/>
      <c r="UDU34" s="162"/>
      <c r="UDV34" s="165"/>
      <c r="UDW34" s="162"/>
      <c r="UDX34" s="165"/>
      <c r="UDY34" s="162"/>
      <c r="UDZ34" s="165"/>
      <c r="UEA34" s="162"/>
      <c r="UEB34" s="165"/>
      <c r="UEC34" s="162"/>
      <c r="UED34" s="165"/>
      <c r="UEE34" s="162"/>
      <c r="UEF34" s="165"/>
      <c r="UEG34" s="162"/>
      <c r="UEH34" s="165"/>
      <c r="UEI34" s="162"/>
      <c r="UEJ34" s="165"/>
      <c r="UEK34" s="162"/>
      <c r="UEL34" s="165"/>
      <c r="UEM34" s="162"/>
      <c r="UEN34" s="165"/>
      <c r="UEO34" s="162"/>
      <c r="UEP34" s="165"/>
      <c r="UEQ34" s="162"/>
      <c r="UER34" s="165"/>
      <c r="UES34" s="162"/>
      <c r="UET34" s="165"/>
      <c r="UEU34" s="162"/>
      <c r="UEV34" s="165"/>
      <c r="UEW34" s="162"/>
      <c r="UEX34" s="165"/>
      <c r="UEY34" s="162"/>
      <c r="UEZ34" s="165"/>
      <c r="UFA34" s="162"/>
      <c r="UFB34" s="165"/>
      <c r="UFC34" s="162"/>
      <c r="UFD34" s="165"/>
      <c r="UFE34" s="162"/>
      <c r="UFF34" s="165"/>
      <c r="UFG34" s="162"/>
      <c r="UFH34" s="165"/>
      <c r="UFI34" s="162"/>
      <c r="UFJ34" s="165"/>
      <c r="UFK34" s="162"/>
      <c r="UFL34" s="165"/>
      <c r="UFM34" s="162"/>
      <c r="UFN34" s="165"/>
      <c r="UFO34" s="162"/>
      <c r="UFP34" s="165"/>
      <c r="UFQ34" s="162"/>
      <c r="UFR34" s="165"/>
      <c r="UFS34" s="162"/>
      <c r="UFT34" s="165"/>
      <c r="UFU34" s="162"/>
      <c r="UFV34" s="165"/>
      <c r="UFW34" s="162"/>
      <c r="UFX34" s="165"/>
      <c r="UFY34" s="162"/>
      <c r="UFZ34" s="165"/>
      <c r="UGA34" s="162"/>
      <c r="UGB34" s="165"/>
      <c r="UGC34" s="162"/>
      <c r="UGD34" s="165"/>
      <c r="UGE34" s="162"/>
      <c r="UGF34" s="165"/>
      <c r="UGG34" s="162"/>
      <c r="UGH34" s="165"/>
      <c r="UGI34" s="162"/>
      <c r="UGJ34" s="165"/>
      <c r="UGK34" s="162"/>
      <c r="UGL34" s="165"/>
      <c r="UGM34" s="162"/>
      <c r="UGN34" s="165"/>
      <c r="UGO34" s="162"/>
      <c r="UGP34" s="165"/>
      <c r="UGQ34" s="162"/>
      <c r="UGR34" s="165"/>
      <c r="UGS34" s="162"/>
      <c r="UGT34" s="165"/>
      <c r="UGU34" s="162"/>
      <c r="UGV34" s="165"/>
      <c r="UGW34" s="162"/>
      <c r="UGX34" s="165"/>
      <c r="UGY34" s="162"/>
      <c r="UGZ34" s="165"/>
      <c r="UHA34" s="162"/>
      <c r="UHB34" s="165"/>
      <c r="UHC34" s="162"/>
      <c r="UHD34" s="165"/>
      <c r="UHE34" s="162"/>
      <c r="UHF34" s="165"/>
      <c r="UHG34" s="162"/>
      <c r="UHH34" s="165"/>
      <c r="UHI34" s="162"/>
      <c r="UHJ34" s="165"/>
      <c r="UHK34" s="162"/>
      <c r="UHL34" s="165"/>
      <c r="UHM34" s="162"/>
      <c r="UHN34" s="165"/>
      <c r="UHO34" s="162"/>
      <c r="UHP34" s="165"/>
      <c r="UHQ34" s="162"/>
      <c r="UHR34" s="165"/>
      <c r="UHS34" s="162"/>
      <c r="UHT34" s="165"/>
      <c r="UHU34" s="162"/>
      <c r="UHV34" s="165"/>
      <c r="UHW34" s="162"/>
      <c r="UHX34" s="165"/>
      <c r="UHY34" s="162"/>
      <c r="UHZ34" s="165"/>
      <c r="UIA34" s="162"/>
      <c r="UIB34" s="165"/>
      <c r="UIC34" s="162"/>
      <c r="UID34" s="165"/>
      <c r="UIE34" s="162"/>
      <c r="UIF34" s="165"/>
      <c r="UIG34" s="162"/>
      <c r="UIH34" s="165"/>
      <c r="UII34" s="162"/>
      <c r="UIJ34" s="165"/>
      <c r="UIK34" s="162"/>
      <c r="UIL34" s="165"/>
      <c r="UIM34" s="162"/>
      <c r="UIN34" s="165"/>
      <c r="UIO34" s="162"/>
      <c r="UIP34" s="165"/>
      <c r="UIQ34" s="162"/>
      <c r="UIR34" s="165"/>
      <c r="UIS34" s="162"/>
      <c r="UIT34" s="165"/>
      <c r="UIU34" s="162"/>
      <c r="UIV34" s="165"/>
      <c r="UIW34" s="162"/>
      <c r="UIX34" s="165"/>
      <c r="UIY34" s="162"/>
      <c r="UIZ34" s="165"/>
      <c r="UJA34" s="162"/>
      <c r="UJB34" s="165"/>
      <c r="UJC34" s="162"/>
      <c r="UJD34" s="165"/>
      <c r="UJE34" s="162"/>
      <c r="UJF34" s="165"/>
      <c r="UJG34" s="162"/>
      <c r="UJH34" s="165"/>
      <c r="UJI34" s="162"/>
      <c r="UJJ34" s="165"/>
      <c r="UJK34" s="162"/>
      <c r="UJL34" s="165"/>
      <c r="UJM34" s="162"/>
      <c r="UJN34" s="165"/>
      <c r="UJO34" s="162"/>
      <c r="UJP34" s="165"/>
      <c r="UJQ34" s="162"/>
      <c r="UJR34" s="165"/>
      <c r="UJS34" s="162"/>
      <c r="UJT34" s="165"/>
      <c r="UJU34" s="162"/>
      <c r="UJV34" s="165"/>
      <c r="UJW34" s="162"/>
      <c r="UJX34" s="165"/>
      <c r="UJY34" s="162"/>
      <c r="UJZ34" s="165"/>
      <c r="UKA34" s="162"/>
      <c r="UKB34" s="165"/>
      <c r="UKC34" s="162"/>
      <c r="UKD34" s="165"/>
      <c r="UKE34" s="162"/>
      <c r="UKF34" s="165"/>
      <c r="UKG34" s="162"/>
      <c r="UKH34" s="165"/>
      <c r="UKI34" s="162"/>
      <c r="UKJ34" s="165"/>
      <c r="UKK34" s="162"/>
      <c r="UKL34" s="165"/>
      <c r="UKM34" s="162"/>
      <c r="UKN34" s="165"/>
      <c r="UKO34" s="162"/>
      <c r="UKP34" s="165"/>
      <c r="UKQ34" s="162"/>
      <c r="UKR34" s="165"/>
      <c r="UKS34" s="162"/>
      <c r="UKT34" s="165"/>
      <c r="UKU34" s="162"/>
      <c r="UKV34" s="165"/>
      <c r="UKW34" s="162"/>
      <c r="UKX34" s="165"/>
      <c r="UKY34" s="162"/>
      <c r="UKZ34" s="165"/>
      <c r="ULA34" s="162"/>
      <c r="ULB34" s="165"/>
      <c r="ULC34" s="162"/>
      <c r="ULD34" s="165"/>
      <c r="ULE34" s="162"/>
      <c r="ULF34" s="165"/>
      <c r="ULG34" s="162"/>
      <c r="ULH34" s="165"/>
      <c r="ULI34" s="162"/>
      <c r="ULJ34" s="165"/>
      <c r="ULK34" s="162"/>
      <c r="ULL34" s="165"/>
      <c r="ULM34" s="162"/>
      <c r="ULN34" s="165"/>
      <c r="ULO34" s="162"/>
      <c r="ULP34" s="165"/>
      <c r="ULQ34" s="162"/>
      <c r="ULR34" s="165"/>
      <c r="ULS34" s="162"/>
      <c r="ULT34" s="165"/>
      <c r="ULU34" s="162"/>
      <c r="ULV34" s="165"/>
      <c r="ULW34" s="162"/>
      <c r="ULX34" s="165"/>
      <c r="ULY34" s="162"/>
      <c r="ULZ34" s="165"/>
      <c r="UMA34" s="162"/>
      <c r="UMB34" s="165"/>
      <c r="UMC34" s="162"/>
      <c r="UMD34" s="165"/>
      <c r="UME34" s="162"/>
      <c r="UMF34" s="165"/>
      <c r="UMG34" s="162"/>
      <c r="UMH34" s="165"/>
      <c r="UMI34" s="162"/>
      <c r="UMJ34" s="165"/>
      <c r="UMK34" s="162"/>
      <c r="UML34" s="165"/>
      <c r="UMM34" s="162"/>
      <c r="UMN34" s="165"/>
      <c r="UMO34" s="162"/>
      <c r="UMP34" s="165"/>
      <c r="UMQ34" s="162"/>
      <c r="UMR34" s="165"/>
      <c r="UMS34" s="162"/>
      <c r="UMT34" s="165"/>
      <c r="UMU34" s="162"/>
      <c r="UMV34" s="165"/>
      <c r="UMW34" s="162"/>
      <c r="UMX34" s="165"/>
      <c r="UMY34" s="162"/>
      <c r="UMZ34" s="165"/>
      <c r="UNA34" s="162"/>
      <c r="UNB34" s="165"/>
      <c r="UNC34" s="162"/>
      <c r="UND34" s="165"/>
      <c r="UNE34" s="162"/>
      <c r="UNF34" s="165"/>
      <c r="UNG34" s="162"/>
      <c r="UNH34" s="165"/>
      <c r="UNI34" s="162"/>
      <c r="UNJ34" s="165"/>
      <c r="UNK34" s="162"/>
      <c r="UNL34" s="165"/>
      <c r="UNM34" s="162"/>
      <c r="UNN34" s="165"/>
      <c r="UNO34" s="162"/>
      <c r="UNP34" s="165"/>
      <c r="UNQ34" s="162"/>
      <c r="UNR34" s="165"/>
      <c r="UNS34" s="162"/>
      <c r="UNT34" s="165"/>
      <c r="UNU34" s="162"/>
      <c r="UNV34" s="165"/>
      <c r="UNW34" s="162"/>
      <c r="UNX34" s="165"/>
      <c r="UNY34" s="162"/>
      <c r="UNZ34" s="165"/>
      <c r="UOA34" s="162"/>
      <c r="UOB34" s="165"/>
      <c r="UOC34" s="162"/>
      <c r="UOD34" s="165"/>
      <c r="UOE34" s="162"/>
      <c r="UOF34" s="165"/>
      <c r="UOG34" s="162"/>
      <c r="UOH34" s="165"/>
      <c r="UOI34" s="162"/>
      <c r="UOJ34" s="165"/>
      <c r="UOK34" s="162"/>
      <c r="UOL34" s="165"/>
      <c r="UOM34" s="162"/>
      <c r="UON34" s="165"/>
      <c r="UOO34" s="162"/>
      <c r="UOP34" s="165"/>
      <c r="UOQ34" s="162"/>
      <c r="UOR34" s="165"/>
      <c r="UOS34" s="162"/>
      <c r="UOT34" s="165"/>
      <c r="UOU34" s="162"/>
      <c r="UOV34" s="165"/>
      <c r="UOW34" s="162"/>
      <c r="UOX34" s="165"/>
      <c r="UOY34" s="162"/>
      <c r="UOZ34" s="165"/>
      <c r="UPA34" s="162"/>
      <c r="UPB34" s="165"/>
      <c r="UPC34" s="162"/>
      <c r="UPD34" s="165"/>
      <c r="UPE34" s="162"/>
      <c r="UPF34" s="165"/>
      <c r="UPG34" s="162"/>
      <c r="UPH34" s="165"/>
      <c r="UPI34" s="162"/>
      <c r="UPJ34" s="165"/>
      <c r="UPK34" s="162"/>
      <c r="UPL34" s="165"/>
      <c r="UPM34" s="162"/>
      <c r="UPN34" s="165"/>
      <c r="UPO34" s="162"/>
      <c r="UPP34" s="165"/>
      <c r="UPQ34" s="162"/>
      <c r="UPR34" s="165"/>
      <c r="UPS34" s="162"/>
      <c r="UPT34" s="165"/>
      <c r="UPU34" s="162"/>
      <c r="UPV34" s="165"/>
      <c r="UPW34" s="162"/>
      <c r="UPX34" s="165"/>
      <c r="UPY34" s="162"/>
      <c r="UPZ34" s="165"/>
      <c r="UQA34" s="162"/>
      <c r="UQB34" s="165"/>
      <c r="UQC34" s="162"/>
      <c r="UQD34" s="165"/>
      <c r="UQE34" s="162"/>
      <c r="UQF34" s="165"/>
      <c r="UQG34" s="162"/>
      <c r="UQH34" s="165"/>
      <c r="UQI34" s="162"/>
      <c r="UQJ34" s="165"/>
      <c r="UQK34" s="162"/>
      <c r="UQL34" s="165"/>
      <c r="UQM34" s="162"/>
      <c r="UQN34" s="165"/>
      <c r="UQO34" s="162"/>
      <c r="UQP34" s="165"/>
      <c r="UQQ34" s="162"/>
      <c r="UQR34" s="165"/>
      <c r="UQS34" s="162"/>
      <c r="UQT34" s="165"/>
      <c r="UQU34" s="162"/>
      <c r="UQV34" s="165"/>
      <c r="UQW34" s="162"/>
      <c r="UQX34" s="165"/>
      <c r="UQY34" s="162"/>
      <c r="UQZ34" s="165"/>
      <c r="URA34" s="162"/>
      <c r="URB34" s="165"/>
      <c r="URC34" s="162"/>
      <c r="URD34" s="165"/>
      <c r="URE34" s="162"/>
      <c r="URF34" s="165"/>
      <c r="URG34" s="162"/>
      <c r="URH34" s="165"/>
      <c r="URI34" s="162"/>
      <c r="URJ34" s="165"/>
      <c r="URK34" s="162"/>
      <c r="URL34" s="165"/>
      <c r="URM34" s="162"/>
      <c r="URN34" s="165"/>
      <c r="URO34" s="162"/>
      <c r="URP34" s="165"/>
      <c r="URQ34" s="162"/>
      <c r="URR34" s="165"/>
      <c r="URS34" s="162"/>
      <c r="URT34" s="165"/>
      <c r="URU34" s="162"/>
      <c r="URV34" s="165"/>
      <c r="URW34" s="162"/>
      <c r="URX34" s="165"/>
      <c r="URY34" s="162"/>
      <c r="URZ34" s="165"/>
      <c r="USA34" s="162"/>
      <c r="USB34" s="165"/>
      <c r="USC34" s="162"/>
      <c r="USD34" s="165"/>
      <c r="USE34" s="162"/>
      <c r="USF34" s="165"/>
      <c r="USG34" s="162"/>
      <c r="USH34" s="165"/>
      <c r="USI34" s="162"/>
      <c r="USJ34" s="165"/>
      <c r="USK34" s="162"/>
      <c r="USL34" s="165"/>
      <c r="USM34" s="162"/>
      <c r="USN34" s="165"/>
      <c r="USO34" s="162"/>
      <c r="USP34" s="165"/>
      <c r="USQ34" s="162"/>
      <c r="USR34" s="165"/>
      <c r="USS34" s="162"/>
      <c r="UST34" s="165"/>
      <c r="USU34" s="162"/>
      <c r="USV34" s="165"/>
      <c r="USW34" s="162"/>
      <c r="USX34" s="165"/>
      <c r="USY34" s="162"/>
      <c r="USZ34" s="165"/>
      <c r="UTA34" s="162"/>
      <c r="UTB34" s="165"/>
      <c r="UTC34" s="162"/>
      <c r="UTD34" s="165"/>
      <c r="UTE34" s="162"/>
      <c r="UTF34" s="165"/>
      <c r="UTG34" s="162"/>
      <c r="UTH34" s="165"/>
      <c r="UTI34" s="162"/>
      <c r="UTJ34" s="165"/>
      <c r="UTK34" s="162"/>
      <c r="UTL34" s="165"/>
      <c r="UTM34" s="162"/>
      <c r="UTN34" s="165"/>
      <c r="UTO34" s="162"/>
      <c r="UTP34" s="165"/>
      <c r="UTQ34" s="162"/>
      <c r="UTR34" s="165"/>
      <c r="UTS34" s="162"/>
      <c r="UTT34" s="165"/>
      <c r="UTU34" s="162"/>
      <c r="UTV34" s="165"/>
      <c r="UTW34" s="162"/>
      <c r="UTX34" s="165"/>
      <c r="UTY34" s="162"/>
      <c r="UTZ34" s="165"/>
      <c r="UUA34" s="162"/>
      <c r="UUB34" s="165"/>
      <c r="UUC34" s="162"/>
      <c r="UUD34" s="165"/>
      <c r="UUE34" s="162"/>
      <c r="UUF34" s="165"/>
      <c r="UUG34" s="162"/>
      <c r="UUH34" s="165"/>
      <c r="UUI34" s="162"/>
      <c r="UUJ34" s="165"/>
      <c r="UUK34" s="162"/>
      <c r="UUL34" s="165"/>
      <c r="UUM34" s="162"/>
      <c r="UUN34" s="165"/>
      <c r="UUO34" s="162"/>
      <c r="UUP34" s="165"/>
      <c r="UUQ34" s="162"/>
      <c r="UUR34" s="165"/>
      <c r="UUS34" s="162"/>
      <c r="UUT34" s="165"/>
      <c r="UUU34" s="162"/>
      <c r="UUV34" s="165"/>
      <c r="UUW34" s="162"/>
      <c r="UUX34" s="165"/>
      <c r="UUY34" s="162"/>
      <c r="UUZ34" s="165"/>
      <c r="UVA34" s="162"/>
      <c r="UVB34" s="165"/>
      <c r="UVC34" s="162"/>
      <c r="UVD34" s="165"/>
      <c r="UVE34" s="162"/>
      <c r="UVF34" s="165"/>
      <c r="UVG34" s="162"/>
      <c r="UVH34" s="165"/>
      <c r="UVI34" s="162"/>
      <c r="UVJ34" s="165"/>
      <c r="UVK34" s="162"/>
      <c r="UVL34" s="165"/>
      <c r="UVM34" s="162"/>
      <c r="UVN34" s="165"/>
      <c r="UVO34" s="162"/>
      <c r="UVP34" s="165"/>
      <c r="UVQ34" s="162"/>
      <c r="UVR34" s="165"/>
      <c r="UVS34" s="162"/>
      <c r="UVT34" s="165"/>
      <c r="UVU34" s="162"/>
      <c r="UVV34" s="165"/>
      <c r="UVW34" s="162"/>
      <c r="UVX34" s="165"/>
      <c r="UVY34" s="162"/>
      <c r="UVZ34" s="165"/>
      <c r="UWA34" s="162"/>
      <c r="UWB34" s="165"/>
      <c r="UWC34" s="162"/>
      <c r="UWD34" s="165"/>
      <c r="UWE34" s="162"/>
      <c r="UWF34" s="165"/>
      <c r="UWG34" s="162"/>
      <c r="UWH34" s="165"/>
      <c r="UWI34" s="162"/>
      <c r="UWJ34" s="165"/>
      <c r="UWK34" s="162"/>
      <c r="UWL34" s="165"/>
      <c r="UWM34" s="162"/>
      <c r="UWN34" s="165"/>
      <c r="UWO34" s="162"/>
      <c r="UWP34" s="165"/>
      <c r="UWQ34" s="162"/>
      <c r="UWR34" s="165"/>
      <c r="UWS34" s="162"/>
      <c r="UWT34" s="165"/>
      <c r="UWU34" s="162"/>
      <c r="UWV34" s="165"/>
      <c r="UWW34" s="162"/>
      <c r="UWX34" s="165"/>
      <c r="UWY34" s="162"/>
      <c r="UWZ34" s="165"/>
      <c r="UXA34" s="162"/>
      <c r="UXB34" s="165"/>
      <c r="UXC34" s="162"/>
      <c r="UXD34" s="165"/>
      <c r="UXE34" s="162"/>
      <c r="UXF34" s="165"/>
      <c r="UXG34" s="162"/>
      <c r="UXH34" s="165"/>
      <c r="UXI34" s="162"/>
      <c r="UXJ34" s="165"/>
      <c r="UXK34" s="162"/>
      <c r="UXL34" s="165"/>
      <c r="UXM34" s="162"/>
      <c r="UXN34" s="165"/>
      <c r="UXO34" s="162"/>
      <c r="UXP34" s="165"/>
      <c r="UXQ34" s="162"/>
      <c r="UXR34" s="165"/>
      <c r="UXS34" s="162"/>
      <c r="UXT34" s="165"/>
      <c r="UXU34" s="162"/>
      <c r="UXV34" s="165"/>
      <c r="UXW34" s="162"/>
      <c r="UXX34" s="165"/>
      <c r="UXY34" s="162"/>
      <c r="UXZ34" s="165"/>
      <c r="UYA34" s="162"/>
      <c r="UYB34" s="165"/>
      <c r="UYC34" s="162"/>
      <c r="UYD34" s="165"/>
      <c r="UYE34" s="162"/>
      <c r="UYF34" s="165"/>
      <c r="UYG34" s="162"/>
      <c r="UYH34" s="165"/>
      <c r="UYI34" s="162"/>
      <c r="UYJ34" s="165"/>
      <c r="UYK34" s="162"/>
      <c r="UYL34" s="165"/>
      <c r="UYM34" s="162"/>
      <c r="UYN34" s="165"/>
      <c r="UYO34" s="162"/>
      <c r="UYP34" s="165"/>
      <c r="UYQ34" s="162"/>
      <c r="UYR34" s="165"/>
      <c r="UYS34" s="162"/>
      <c r="UYT34" s="165"/>
      <c r="UYU34" s="162"/>
      <c r="UYV34" s="165"/>
      <c r="UYW34" s="162"/>
      <c r="UYX34" s="165"/>
      <c r="UYY34" s="162"/>
      <c r="UYZ34" s="165"/>
      <c r="UZA34" s="162"/>
      <c r="UZB34" s="165"/>
      <c r="UZC34" s="162"/>
      <c r="UZD34" s="165"/>
      <c r="UZE34" s="162"/>
      <c r="UZF34" s="165"/>
      <c r="UZG34" s="162"/>
      <c r="UZH34" s="165"/>
      <c r="UZI34" s="162"/>
      <c r="UZJ34" s="165"/>
      <c r="UZK34" s="162"/>
      <c r="UZL34" s="165"/>
      <c r="UZM34" s="162"/>
      <c r="UZN34" s="165"/>
      <c r="UZO34" s="162"/>
      <c r="UZP34" s="165"/>
      <c r="UZQ34" s="162"/>
      <c r="UZR34" s="165"/>
      <c r="UZS34" s="162"/>
      <c r="UZT34" s="165"/>
      <c r="UZU34" s="162"/>
      <c r="UZV34" s="165"/>
      <c r="UZW34" s="162"/>
      <c r="UZX34" s="165"/>
      <c r="UZY34" s="162"/>
      <c r="UZZ34" s="165"/>
      <c r="VAA34" s="162"/>
      <c r="VAB34" s="165"/>
      <c r="VAC34" s="162"/>
      <c r="VAD34" s="165"/>
      <c r="VAE34" s="162"/>
      <c r="VAF34" s="165"/>
      <c r="VAG34" s="162"/>
      <c r="VAH34" s="165"/>
      <c r="VAI34" s="162"/>
      <c r="VAJ34" s="165"/>
      <c r="VAK34" s="162"/>
      <c r="VAL34" s="165"/>
      <c r="VAM34" s="162"/>
      <c r="VAN34" s="165"/>
      <c r="VAO34" s="162"/>
      <c r="VAP34" s="165"/>
      <c r="VAQ34" s="162"/>
      <c r="VAR34" s="165"/>
      <c r="VAS34" s="162"/>
      <c r="VAT34" s="165"/>
      <c r="VAU34" s="162"/>
      <c r="VAV34" s="165"/>
      <c r="VAW34" s="162"/>
      <c r="VAX34" s="165"/>
      <c r="VAY34" s="162"/>
      <c r="VAZ34" s="165"/>
      <c r="VBA34" s="162"/>
      <c r="VBB34" s="165"/>
      <c r="VBC34" s="162"/>
      <c r="VBD34" s="165"/>
      <c r="VBE34" s="162"/>
      <c r="VBF34" s="165"/>
      <c r="VBG34" s="162"/>
      <c r="VBH34" s="165"/>
      <c r="VBI34" s="162"/>
      <c r="VBJ34" s="165"/>
      <c r="VBK34" s="162"/>
      <c r="VBL34" s="165"/>
      <c r="VBM34" s="162"/>
      <c r="VBN34" s="165"/>
      <c r="VBO34" s="162"/>
      <c r="VBP34" s="165"/>
      <c r="VBQ34" s="162"/>
      <c r="VBR34" s="165"/>
      <c r="VBS34" s="162"/>
      <c r="VBT34" s="165"/>
      <c r="VBU34" s="162"/>
      <c r="VBV34" s="165"/>
      <c r="VBW34" s="162"/>
      <c r="VBX34" s="165"/>
      <c r="VBY34" s="162"/>
      <c r="VBZ34" s="165"/>
      <c r="VCA34" s="162"/>
      <c r="VCB34" s="165"/>
      <c r="VCC34" s="162"/>
      <c r="VCD34" s="165"/>
      <c r="VCE34" s="162"/>
      <c r="VCF34" s="165"/>
      <c r="VCG34" s="162"/>
      <c r="VCH34" s="165"/>
      <c r="VCI34" s="162"/>
      <c r="VCJ34" s="165"/>
      <c r="VCK34" s="162"/>
      <c r="VCL34" s="165"/>
      <c r="VCM34" s="162"/>
      <c r="VCN34" s="165"/>
      <c r="VCO34" s="162"/>
      <c r="VCP34" s="165"/>
      <c r="VCQ34" s="162"/>
      <c r="VCR34" s="165"/>
      <c r="VCS34" s="162"/>
      <c r="VCT34" s="165"/>
      <c r="VCU34" s="162"/>
      <c r="VCV34" s="165"/>
      <c r="VCW34" s="162"/>
      <c r="VCX34" s="165"/>
      <c r="VCY34" s="162"/>
      <c r="VCZ34" s="165"/>
      <c r="VDA34" s="162"/>
      <c r="VDB34" s="165"/>
      <c r="VDC34" s="162"/>
      <c r="VDD34" s="165"/>
      <c r="VDE34" s="162"/>
      <c r="VDF34" s="165"/>
      <c r="VDG34" s="162"/>
      <c r="VDH34" s="165"/>
      <c r="VDI34" s="162"/>
      <c r="VDJ34" s="165"/>
      <c r="VDK34" s="162"/>
      <c r="VDL34" s="165"/>
      <c r="VDM34" s="162"/>
      <c r="VDN34" s="165"/>
      <c r="VDO34" s="162"/>
      <c r="VDP34" s="165"/>
      <c r="VDQ34" s="162"/>
      <c r="VDR34" s="165"/>
      <c r="VDS34" s="162"/>
      <c r="VDT34" s="165"/>
      <c r="VDU34" s="162"/>
      <c r="VDV34" s="165"/>
      <c r="VDW34" s="162"/>
      <c r="VDX34" s="165"/>
      <c r="VDY34" s="162"/>
      <c r="VDZ34" s="165"/>
      <c r="VEA34" s="162"/>
      <c r="VEB34" s="165"/>
      <c r="VEC34" s="162"/>
      <c r="VED34" s="165"/>
      <c r="VEE34" s="162"/>
      <c r="VEF34" s="165"/>
      <c r="VEG34" s="162"/>
      <c r="VEH34" s="165"/>
      <c r="VEI34" s="162"/>
      <c r="VEJ34" s="165"/>
      <c r="VEK34" s="162"/>
      <c r="VEL34" s="165"/>
      <c r="VEM34" s="162"/>
      <c r="VEN34" s="165"/>
      <c r="VEO34" s="162"/>
      <c r="VEP34" s="165"/>
      <c r="VEQ34" s="162"/>
      <c r="VER34" s="165"/>
      <c r="VES34" s="162"/>
      <c r="VET34" s="165"/>
      <c r="VEU34" s="162"/>
      <c r="VEV34" s="165"/>
      <c r="VEW34" s="162"/>
      <c r="VEX34" s="165"/>
      <c r="VEY34" s="162"/>
      <c r="VEZ34" s="165"/>
      <c r="VFA34" s="162"/>
      <c r="VFB34" s="165"/>
      <c r="VFC34" s="162"/>
      <c r="VFD34" s="165"/>
      <c r="VFE34" s="162"/>
      <c r="VFF34" s="165"/>
      <c r="VFG34" s="162"/>
      <c r="VFH34" s="165"/>
      <c r="VFI34" s="162"/>
      <c r="VFJ34" s="165"/>
      <c r="VFK34" s="162"/>
      <c r="VFL34" s="165"/>
      <c r="VFM34" s="162"/>
      <c r="VFN34" s="165"/>
      <c r="VFO34" s="162"/>
      <c r="VFP34" s="165"/>
      <c r="VFQ34" s="162"/>
      <c r="VFR34" s="165"/>
      <c r="VFS34" s="162"/>
      <c r="VFT34" s="165"/>
      <c r="VFU34" s="162"/>
      <c r="VFV34" s="165"/>
      <c r="VFW34" s="162"/>
      <c r="VFX34" s="165"/>
      <c r="VFY34" s="162"/>
      <c r="VFZ34" s="165"/>
      <c r="VGA34" s="162"/>
      <c r="VGB34" s="165"/>
      <c r="VGC34" s="162"/>
      <c r="VGD34" s="165"/>
      <c r="VGE34" s="162"/>
      <c r="VGF34" s="165"/>
      <c r="VGG34" s="162"/>
      <c r="VGH34" s="165"/>
      <c r="VGI34" s="162"/>
      <c r="VGJ34" s="165"/>
      <c r="VGK34" s="162"/>
      <c r="VGL34" s="165"/>
      <c r="VGM34" s="162"/>
      <c r="VGN34" s="165"/>
      <c r="VGO34" s="162"/>
      <c r="VGP34" s="165"/>
      <c r="VGQ34" s="162"/>
      <c r="VGR34" s="165"/>
      <c r="VGS34" s="162"/>
      <c r="VGT34" s="165"/>
      <c r="VGU34" s="162"/>
      <c r="VGV34" s="165"/>
      <c r="VGW34" s="162"/>
      <c r="VGX34" s="165"/>
      <c r="VGY34" s="162"/>
      <c r="VGZ34" s="165"/>
      <c r="VHA34" s="162"/>
      <c r="VHB34" s="165"/>
      <c r="VHC34" s="162"/>
      <c r="VHD34" s="165"/>
      <c r="VHE34" s="162"/>
      <c r="VHF34" s="165"/>
      <c r="VHG34" s="162"/>
      <c r="VHH34" s="165"/>
      <c r="VHI34" s="162"/>
      <c r="VHJ34" s="165"/>
      <c r="VHK34" s="162"/>
      <c r="VHL34" s="165"/>
      <c r="VHM34" s="162"/>
      <c r="VHN34" s="165"/>
      <c r="VHO34" s="162"/>
      <c r="VHP34" s="165"/>
      <c r="VHQ34" s="162"/>
      <c r="VHR34" s="165"/>
      <c r="VHS34" s="162"/>
      <c r="VHT34" s="165"/>
      <c r="VHU34" s="162"/>
      <c r="VHV34" s="165"/>
      <c r="VHW34" s="162"/>
      <c r="VHX34" s="165"/>
      <c r="VHY34" s="162"/>
      <c r="VHZ34" s="165"/>
      <c r="VIA34" s="162"/>
      <c r="VIB34" s="165"/>
      <c r="VIC34" s="162"/>
      <c r="VID34" s="165"/>
      <c r="VIE34" s="162"/>
      <c r="VIF34" s="165"/>
      <c r="VIG34" s="162"/>
      <c r="VIH34" s="165"/>
      <c r="VII34" s="162"/>
      <c r="VIJ34" s="165"/>
      <c r="VIK34" s="162"/>
      <c r="VIL34" s="165"/>
      <c r="VIM34" s="162"/>
      <c r="VIN34" s="165"/>
      <c r="VIO34" s="162"/>
      <c r="VIP34" s="165"/>
      <c r="VIQ34" s="162"/>
      <c r="VIR34" s="165"/>
      <c r="VIS34" s="162"/>
      <c r="VIT34" s="165"/>
      <c r="VIU34" s="162"/>
      <c r="VIV34" s="165"/>
      <c r="VIW34" s="162"/>
      <c r="VIX34" s="165"/>
      <c r="VIY34" s="162"/>
      <c r="VIZ34" s="165"/>
      <c r="VJA34" s="162"/>
      <c r="VJB34" s="165"/>
      <c r="VJC34" s="162"/>
      <c r="VJD34" s="165"/>
      <c r="VJE34" s="162"/>
      <c r="VJF34" s="165"/>
      <c r="VJG34" s="162"/>
      <c r="VJH34" s="165"/>
      <c r="VJI34" s="162"/>
      <c r="VJJ34" s="165"/>
      <c r="VJK34" s="162"/>
      <c r="VJL34" s="165"/>
      <c r="VJM34" s="162"/>
      <c r="VJN34" s="165"/>
      <c r="VJO34" s="162"/>
      <c r="VJP34" s="165"/>
      <c r="VJQ34" s="162"/>
      <c r="VJR34" s="165"/>
      <c r="VJS34" s="162"/>
      <c r="VJT34" s="165"/>
      <c r="VJU34" s="162"/>
      <c r="VJV34" s="165"/>
      <c r="VJW34" s="162"/>
      <c r="VJX34" s="165"/>
      <c r="VJY34" s="162"/>
      <c r="VJZ34" s="165"/>
      <c r="VKA34" s="162"/>
      <c r="VKB34" s="165"/>
      <c r="VKC34" s="162"/>
      <c r="VKD34" s="165"/>
      <c r="VKE34" s="162"/>
      <c r="VKF34" s="165"/>
      <c r="VKG34" s="162"/>
      <c r="VKH34" s="165"/>
      <c r="VKI34" s="162"/>
      <c r="VKJ34" s="165"/>
      <c r="VKK34" s="162"/>
      <c r="VKL34" s="165"/>
      <c r="VKM34" s="162"/>
      <c r="VKN34" s="165"/>
      <c r="VKO34" s="162"/>
      <c r="VKP34" s="165"/>
      <c r="VKQ34" s="162"/>
      <c r="VKR34" s="165"/>
      <c r="VKS34" s="162"/>
      <c r="VKT34" s="165"/>
      <c r="VKU34" s="162"/>
      <c r="VKV34" s="165"/>
      <c r="VKW34" s="162"/>
      <c r="VKX34" s="165"/>
      <c r="VKY34" s="162"/>
      <c r="VKZ34" s="165"/>
      <c r="VLA34" s="162"/>
      <c r="VLB34" s="165"/>
      <c r="VLC34" s="162"/>
      <c r="VLD34" s="165"/>
      <c r="VLE34" s="162"/>
      <c r="VLF34" s="165"/>
      <c r="VLG34" s="162"/>
      <c r="VLH34" s="165"/>
      <c r="VLI34" s="162"/>
      <c r="VLJ34" s="165"/>
      <c r="VLK34" s="162"/>
      <c r="VLL34" s="165"/>
      <c r="VLM34" s="162"/>
      <c r="VLN34" s="165"/>
      <c r="VLO34" s="162"/>
      <c r="VLP34" s="165"/>
      <c r="VLQ34" s="162"/>
      <c r="VLR34" s="165"/>
      <c r="VLS34" s="162"/>
      <c r="VLT34" s="165"/>
      <c r="VLU34" s="162"/>
      <c r="VLV34" s="165"/>
      <c r="VLW34" s="162"/>
      <c r="VLX34" s="165"/>
      <c r="VLY34" s="162"/>
      <c r="VLZ34" s="165"/>
      <c r="VMA34" s="162"/>
      <c r="VMB34" s="165"/>
      <c r="VMC34" s="162"/>
      <c r="VMD34" s="165"/>
      <c r="VME34" s="162"/>
      <c r="VMF34" s="165"/>
      <c r="VMG34" s="162"/>
      <c r="VMH34" s="165"/>
      <c r="VMI34" s="162"/>
      <c r="VMJ34" s="165"/>
      <c r="VMK34" s="162"/>
      <c r="VML34" s="165"/>
      <c r="VMM34" s="162"/>
      <c r="VMN34" s="165"/>
      <c r="VMO34" s="162"/>
      <c r="VMP34" s="165"/>
      <c r="VMQ34" s="162"/>
      <c r="VMR34" s="165"/>
      <c r="VMS34" s="162"/>
      <c r="VMT34" s="165"/>
      <c r="VMU34" s="162"/>
      <c r="VMV34" s="165"/>
      <c r="VMW34" s="162"/>
      <c r="VMX34" s="165"/>
      <c r="VMY34" s="162"/>
      <c r="VMZ34" s="165"/>
      <c r="VNA34" s="162"/>
      <c r="VNB34" s="165"/>
      <c r="VNC34" s="162"/>
      <c r="VND34" s="165"/>
      <c r="VNE34" s="162"/>
      <c r="VNF34" s="165"/>
      <c r="VNG34" s="162"/>
      <c r="VNH34" s="165"/>
      <c r="VNI34" s="162"/>
      <c r="VNJ34" s="165"/>
      <c r="VNK34" s="162"/>
      <c r="VNL34" s="165"/>
      <c r="VNM34" s="162"/>
      <c r="VNN34" s="165"/>
      <c r="VNO34" s="162"/>
      <c r="VNP34" s="165"/>
      <c r="VNQ34" s="162"/>
      <c r="VNR34" s="165"/>
      <c r="VNS34" s="162"/>
      <c r="VNT34" s="165"/>
      <c r="VNU34" s="162"/>
      <c r="VNV34" s="165"/>
      <c r="VNW34" s="162"/>
      <c r="VNX34" s="165"/>
      <c r="VNY34" s="162"/>
      <c r="VNZ34" s="165"/>
      <c r="VOA34" s="162"/>
      <c r="VOB34" s="165"/>
      <c r="VOC34" s="162"/>
      <c r="VOD34" s="165"/>
      <c r="VOE34" s="162"/>
      <c r="VOF34" s="165"/>
      <c r="VOG34" s="162"/>
      <c r="VOH34" s="165"/>
      <c r="VOI34" s="162"/>
      <c r="VOJ34" s="165"/>
      <c r="VOK34" s="162"/>
      <c r="VOL34" s="165"/>
      <c r="VOM34" s="162"/>
      <c r="VON34" s="165"/>
      <c r="VOO34" s="162"/>
      <c r="VOP34" s="165"/>
      <c r="VOQ34" s="162"/>
      <c r="VOR34" s="165"/>
      <c r="VOS34" s="162"/>
      <c r="VOT34" s="165"/>
      <c r="VOU34" s="162"/>
      <c r="VOV34" s="165"/>
      <c r="VOW34" s="162"/>
      <c r="VOX34" s="165"/>
      <c r="VOY34" s="162"/>
      <c r="VOZ34" s="165"/>
      <c r="VPA34" s="162"/>
      <c r="VPB34" s="165"/>
      <c r="VPC34" s="162"/>
      <c r="VPD34" s="165"/>
      <c r="VPE34" s="162"/>
      <c r="VPF34" s="165"/>
      <c r="VPG34" s="162"/>
      <c r="VPH34" s="165"/>
      <c r="VPI34" s="162"/>
      <c r="VPJ34" s="165"/>
      <c r="VPK34" s="162"/>
      <c r="VPL34" s="165"/>
      <c r="VPM34" s="162"/>
      <c r="VPN34" s="165"/>
      <c r="VPO34" s="162"/>
      <c r="VPP34" s="165"/>
      <c r="VPQ34" s="162"/>
      <c r="VPR34" s="165"/>
      <c r="VPS34" s="162"/>
      <c r="VPT34" s="165"/>
      <c r="VPU34" s="162"/>
      <c r="VPV34" s="165"/>
      <c r="VPW34" s="162"/>
      <c r="VPX34" s="165"/>
      <c r="VPY34" s="162"/>
      <c r="VPZ34" s="165"/>
      <c r="VQA34" s="162"/>
      <c r="VQB34" s="165"/>
      <c r="VQC34" s="162"/>
      <c r="VQD34" s="165"/>
      <c r="VQE34" s="162"/>
      <c r="VQF34" s="165"/>
      <c r="VQG34" s="162"/>
      <c r="VQH34" s="165"/>
      <c r="VQI34" s="162"/>
      <c r="VQJ34" s="165"/>
      <c r="VQK34" s="162"/>
      <c r="VQL34" s="165"/>
      <c r="VQM34" s="162"/>
      <c r="VQN34" s="165"/>
      <c r="VQO34" s="162"/>
      <c r="VQP34" s="165"/>
      <c r="VQQ34" s="162"/>
      <c r="VQR34" s="165"/>
      <c r="VQS34" s="162"/>
      <c r="VQT34" s="165"/>
      <c r="VQU34" s="162"/>
      <c r="VQV34" s="165"/>
      <c r="VQW34" s="162"/>
      <c r="VQX34" s="165"/>
      <c r="VQY34" s="162"/>
      <c r="VQZ34" s="165"/>
      <c r="VRA34" s="162"/>
      <c r="VRB34" s="165"/>
      <c r="VRC34" s="162"/>
      <c r="VRD34" s="165"/>
      <c r="VRE34" s="162"/>
      <c r="VRF34" s="165"/>
      <c r="VRG34" s="162"/>
      <c r="VRH34" s="165"/>
      <c r="VRI34" s="162"/>
      <c r="VRJ34" s="165"/>
      <c r="VRK34" s="162"/>
      <c r="VRL34" s="165"/>
      <c r="VRM34" s="162"/>
      <c r="VRN34" s="165"/>
      <c r="VRO34" s="162"/>
      <c r="VRP34" s="165"/>
      <c r="VRQ34" s="162"/>
      <c r="VRR34" s="165"/>
      <c r="VRS34" s="162"/>
      <c r="VRT34" s="165"/>
      <c r="VRU34" s="162"/>
      <c r="VRV34" s="165"/>
      <c r="VRW34" s="162"/>
      <c r="VRX34" s="165"/>
      <c r="VRY34" s="162"/>
      <c r="VRZ34" s="165"/>
      <c r="VSA34" s="162"/>
      <c r="VSB34" s="165"/>
      <c r="VSC34" s="162"/>
      <c r="VSD34" s="165"/>
      <c r="VSE34" s="162"/>
      <c r="VSF34" s="165"/>
      <c r="VSG34" s="162"/>
      <c r="VSH34" s="165"/>
      <c r="VSI34" s="162"/>
      <c r="VSJ34" s="165"/>
      <c r="VSK34" s="162"/>
      <c r="VSL34" s="165"/>
      <c r="VSM34" s="162"/>
      <c r="VSN34" s="165"/>
      <c r="VSO34" s="162"/>
      <c r="VSP34" s="165"/>
      <c r="VSQ34" s="162"/>
      <c r="VSR34" s="165"/>
      <c r="VSS34" s="162"/>
      <c r="VST34" s="165"/>
      <c r="VSU34" s="162"/>
      <c r="VSV34" s="165"/>
      <c r="VSW34" s="162"/>
      <c r="VSX34" s="165"/>
      <c r="VSY34" s="162"/>
      <c r="VSZ34" s="165"/>
      <c r="VTA34" s="162"/>
      <c r="VTB34" s="165"/>
      <c r="VTC34" s="162"/>
      <c r="VTD34" s="165"/>
      <c r="VTE34" s="162"/>
      <c r="VTF34" s="165"/>
      <c r="VTG34" s="162"/>
      <c r="VTH34" s="165"/>
      <c r="VTI34" s="162"/>
      <c r="VTJ34" s="165"/>
      <c r="VTK34" s="162"/>
      <c r="VTL34" s="165"/>
      <c r="VTM34" s="162"/>
      <c r="VTN34" s="165"/>
      <c r="VTO34" s="162"/>
      <c r="VTP34" s="165"/>
      <c r="VTQ34" s="162"/>
      <c r="VTR34" s="165"/>
      <c r="VTS34" s="162"/>
      <c r="VTT34" s="165"/>
      <c r="VTU34" s="162"/>
      <c r="VTV34" s="165"/>
      <c r="VTW34" s="162"/>
      <c r="VTX34" s="165"/>
      <c r="VTY34" s="162"/>
      <c r="VTZ34" s="165"/>
      <c r="VUA34" s="162"/>
      <c r="VUB34" s="165"/>
      <c r="VUC34" s="162"/>
      <c r="VUD34" s="165"/>
      <c r="VUE34" s="162"/>
      <c r="VUF34" s="165"/>
      <c r="VUG34" s="162"/>
      <c r="VUH34" s="165"/>
      <c r="VUI34" s="162"/>
      <c r="VUJ34" s="165"/>
      <c r="VUK34" s="162"/>
      <c r="VUL34" s="165"/>
      <c r="VUM34" s="162"/>
      <c r="VUN34" s="165"/>
      <c r="VUO34" s="162"/>
      <c r="VUP34" s="165"/>
      <c r="VUQ34" s="162"/>
      <c r="VUR34" s="165"/>
      <c r="VUS34" s="162"/>
      <c r="VUT34" s="165"/>
      <c r="VUU34" s="162"/>
      <c r="VUV34" s="165"/>
      <c r="VUW34" s="162"/>
      <c r="VUX34" s="165"/>
      <c r="VUY34" s="162"/>
      <c r="VUZ34" s="165"/>
      <c r="VVA34" s="162"/>
      <c r="VVB34" s="165"/>
      <c r="VVC34" s="162"/>
      <c r="VVD34" s="165"/>
      <c r="VVE34" s="162"/>
      <c r="VVF34" s="165"/>
      <c r="VVG34" s="162"/>
      <c r="VVH34" s="165"/>
      <c r="VVI34" s="162"/>
      <c r="VVJ34" s="165"/>
      <c r="VVK34" s="162"/>
      <c r="VVL34" s="165"/>
      <c r="VVM34" s="162"/>
      <c r="VVN34" s="165"/>
      <c r="VVO34" s="162"/>
      <c r="VVP34" s="165"/>
      <c r="VVQ34" s="162"/>
      <c r="VVR34" s="165"/>
      <c r="VVS34" s="162"/>
      <c r="VVT34" s="165"/>
      <c r="VVU34" s="162"/>
      <c r="VVV34" s="165"/>
      <c r="VVW34" s="162"/>
      <c r="VVX34" s="165"/>
      <c r="VVY34" s="162"/>
      <c r="VVZ34" s="165"/>
      <c r="VWA34" s="162"/>
      <c r="VWB34" s="165"/>
      <c r="VWC34" s="162"/>
      <c r="VWD34" s="165"/>
      <c r="VWE34" s="162"/>
      <c r="VWF34" s="165"/>
      <c r="VWG34" s="162"/>
      <c r="VWH34" s="165"/>
      <c r="VWI34" s="162"/>
      <c r="VWJ34" s="165"/>
      <c r="VWK34" s="162"/>
      <c r="VWL34" s="165"/>
      <c r="VWM34" s="162"/>
      <c r="VWN34" s="165"/>
      <c r="VWO34" s="162"/>
      <c r="VWP34" s="165"/>
      <c r="VWQ34" s="162"/>
      <c r="VWR34" s="165"/>
      <c r="VWS34" s="162"/>
      <c r="VWT34" s="165"/>
      <c r="VWU34" s="162"/>
      <c r="VWV34" s="165"/>
      <c r="VWW34" s="162"/>
      <c r="VWX34" s="165"/>
      <c r="VWY34" s="162"/>
      <c r="VWZ34" s="165"/>
      <c r="VXA34" s="162"/>
      <c r="VXB34" s="165"/>
      <c r="VXC34" s="162"/>
      <c r="VXD34" s="165"/>
      <c r="VXE34" s="162"/>
      <c r="VXF34" s="165"/>
      <c r="VXG34" s="162"/>
      <c r="VXH34" s="165"/>
      <c r="VXI34" s="162"/>
      <c r="VXJ34" s="165"/>
      <c r="VXK34" s="162"/>
      <c r="VXL34" s="165"/>
      <c r="VXM34" s="162"/>
      <c r="VXN34" s="165"/>
      <c r="VXO34" s="162"/>
      <c r="VXP34" s="165"/>
      <c r="VXQ34" s="162"/>
      <c r="VXR34" s="165"/>
      <c r="VXS34" s="162"/>
      <c r="VXT34" s="165"/>
      <c r="VXU34" s="162"/>
      <c r="VXV34" s="165"/>
      <c r="VXW34" s="162"/>
      <c r="VXX34" s="165"/>
      <c r="VXY34" s="162"/>
      <c r="VXZ34" s="165"/>
      <c r="VYA34" s="162"/>
      <c r="VYB34" s="165"/>
      <c r="VYC34" s="162"/>
      <c r="VYD34" s="165"/>
      <c r="VYE34" s="162"/>
      <c r="VYF34" s="165"/>
      <c r="VYG34" s="162"/>
      <c r="VYH34" s="165"/>
      <c r="VYI34" s="162"/>
      <c r="VYJ34" s="165"/>
      <c r="VYK34" s="162"/>
      <c r="VYL34" s="165"/>
      <c r="VYM34" s="162"/>
      <c r="VYN34" s="165"/>
      <c r="VYO34" s="162"/>
      <c r="VYP34" s="165"/>
      <c r="VYQ34" s="162"/>
      <c r="VYR34" s="165"/>
      <c r="VYS34" s="162"/>
      <c r="VYT34" s="165"/>
      <c r="VYU34" s="162"/>
      <c r="VYV34" s="165"/>
      <c r="VYW34" s="162"/>
      <c r="VYX34" s="165"/>
      <c r="VYY34" s="162"/>
      <c r="VYZ34" s="165"/>
      <c r="VZA34" s="162"/>
      <c r="VZB34" s="165"/>
      <c r="VZC34" s="162"/>
      <c r="VZD34" s="165"/>
      <c r="VZE34" s="162"/>
      <c r="VZF34" s="165"/>
      <c r="VZG34" s="162"/>
      <c r="VZH34" s="165"/>
      <c r="VZI34" s="162"/>
      <c r="VZJ34" s="165"/>
      <c r="VZK34" s="162"/>
      <c r="VZL34" s="165"/>
      <c r="VZM34" s="162"/>
      <c r="VZN34" s="165"/>
      <c r="VZO34" s="162"/>
      <c r="VZP34" s="165"/>
      <c r="VZQ34" s="162"/>
      <c r="VZR34" s="165"/>
      <c r="VZS34" s="162"/>
      <c r="VZT34" s="165"/>
      <c r="VZU34" s="162"/>
      <c r="VZV34" s="165"/>
      <c r="VZW34" s="162"/>
      <c r="VZX34" s="165"/>
      <c r="VZY34" s="162"/>
      <c r="VZZ34" s="165"/>
      <c r="WAA34" s="162"/>
      <c r="WAB34" s="165"/>
      <c r="WAC34" s="162"/>
      <c r="WAD34" s="165"/>
      <c r="WAE34" s="162"/>
      <c r="WAF34" s="165"/>
      <c r="WAG34" s="162"/>
      <c r="WAH34" s="165"/>
      <c r="WAI34" s="162"/>
      <c r="WAJ34" s="165"/>
      <c r="WAK34" s="162"/>
      <c r="WAL34" s="165"/>
      <c r="WAM34" s="162"/>
      <c r="WAN34" s="165"/>
      <c r="WAO34" s="162"/>
      <c r="WAP34" s="165"/>
      <c r="WAQ34" s="162"/>
      <c r="WAR34" s="165"/>
      <c r="WAS34" s="162"/>
      <c r="WAT34" s="165"/>
      <c r="WAU34" s="162"/>
      <c r="WAV34" s="165"/>
      <c r="WAW34" s="162"/>
      <c r="WAX34" s="165"/>
      <c r="WAY34" s="162"/>
      <c r="WAZ34" s="165"/>
      <c r="WBA34" s="162"/>
      <c r="WBB34" s="165"/>
      <c r="WBC34" s="162"/>
      <c r="WBD34" s="165"/>
      <c r="WBE34" s="162"/>
      <c r="WBF34" s="165"/>
      <c r="WBG34" s="162"/>
      <c r="WBH34" s="165"/>
      <c r="WBI34" s="162"/>
      <c r="WBJ34" s="165"/>
      <c r="WBK34" s="162"/>
      <c r="WBL34" s="165"/>
      <c r="WBM34" s="162"/>
      <c r="WBN34" s="165"/>
      <c r="WBO34" s="162"/>
      <c r="WBP34" s="165"/>
      <c r="WBQ34" s="162"/>
      <c r="WBR34" s="165"/>
      <c r="WBS34" s="162"/>
      <c r="WBT34" s="165"/>
      <c r="WBU34" s="162"/>
      <c r="WBV34" s="165"/>
      <c r="WBW34" s="162"/>
      <c r="WBX34" s="165"/>
      <c r="WBY34" s="162"/>
      <c r="WBZ34" s="165"/>
      <c r="WCA34" s="162"/>
      <c r="WCB34" s="165"/>
      <c r="WCC34" s="162"/>
      <c r="WCD34" s="165"/>
      <c r="WCE34" s="162"/>
      <c r="WCF34" s="165"/>
      <c r="WCG34" s="162"/>
      <c r="WCH34" s="165"/>
      <c r="WCI34" s="162"/>
      <c r="WCJ34" s="165"/>
      <c r="WCK34" s="162"/>
      <c r="WCL34" s="165"/>
      <c r="WCM34" s="162"/>
      <c r="WCN34" s="165"/>
      <c r="WCO34" s="162"/>
      <c r="WCP34" s="165"/>
      <c r="WCQ34" s="162"/>
      <c r="WCR34" s="165"/>
      <c r="WCS34" s="162"/>
      <c r="WCT34" s="165"/>
      <c r="WCU34" s="162"/>
      <c r="WCV34" s="165"/>
      <c r="WCW34" s="162"/>
      <c r="WCX34" s="165"/>
      <c r="WCY34" s="162"/>
      <c r="WCZ34" s="165"/>
      <c r="WDA34" s="162"/>
      <c r="WDB34" s="165"/>
      <c r="WDC34" s="162"/>
      <c r="WDD34" s="165"/>
      <c r="WDE34" s="162"/>
      <c r="WDF34" s="165"/>
      <c r="WDG34" s="162"/>
      <c r="WDH34" s="165"/>
      <c r="WDI34" s="162"/>
      <c r="WDJ34" s="165"/>
      <c r="WDK34" s="162"/>
      <c r="WDL34" s="165"/>
      <c r="WDM34" s="162"/>
      <c r="WDN34" s="165"/>
      <c r="WDO34" s="162"/>
      <c r="WDP34" s="165"/>
      <c r="WDQ34" s="162"/>
      <c r="WDR34" s="165"/>
      <c r="WDS34" s="162"/>
      <c r="WDT34" s="165"/>
      <c r="WDU34" s="162"/>
      <c r="WDV34" s="165"/>
      <c r="WDW34" s="162"/>
      <c r="WDX34" s="165"/>
      <c r="WDY34" s="162"/>
      <c r="WDZ34" s="165"/>
      <c r="WEA34" s="162"/>
      <c r="WEB34" s="165"/>
      <c r="WEC34" s="162"/>
      <c r="WED34" s="165"/>
      <c r="WEE34" s="162"/>
      <c r="WEF34" s="165"/>
      <c r="WEG34" s="162"/>
      <c r="WEH34" s="165"/>
      <c r="WEI34" s="162"/>
      <c r="WEJ34" s="165"/>
      <c r="WEK34" s="162"/>
      <c r="WEL34" s="165"/>
      <c r="WEM34" s="162"/>
      <c r="WEN34" s="165"/>
      <c r="WEO34" s="162"/>
      <c r="WEP34" s="165"/>
      <c r="WEQ34" s="162"/>
      <c r="WER34" s="165"/>
      <c r="WES34" s="162"/>
      <c r="WET34" s="165"/>
      <c r="WEU34" s="162"/>
      <c r="WEV34" s="165"/>
      <c r="WEW34" s="162"/>
      <c r="WEX34" s="165"/>
      <c r="WEY34" s="162"/>
      <c r="WEZ34" s="165"/>
      <c r="WFA34" s="162"/>
      <c r="WFB34" s="165"/>
      <c r="WFC34" s="162"/>
      <c r="WFD34" s="165"/>
      <c r="WFE34" s="162"/>
      <c r="WFF34" s="165"/>
      <c r="WFG34" s="162"/>
      <c r="WFH34" s="165"/>
      <c r="WFI34" s="162"/>
      <c r="WFJ34" s="165"/>
      <c r="WFK34" s="162"/>
      <c r="WFL34" s="165"/>
      <c r="WFM34" s="162"/>
      <c r="WFN34" s="165"/>
      <c r="WFO34" s="162"/>
      <c r="WFP34" s="165"/>
      <c r="WFQ34" s="162"/>
      <c r="WFR34" s="165"/>
      <c r="WFS34" s="162"/>
      <c r="WFT34" s="165"/>
      <c r="WFU34" s="162"/>
      <c r="WFV34" s="165"/>
      <c r="WFW34" s="162"/>
      <c r="WFX34" s="165"/>
      <c r="WFY34" s="162"/>
      <c r="WFZ34" s="165"/>
      <c r="WGA34" s="162"/>
      <c r="WGB34" s="165"/>
      <c r="WGC34" s="162"/>
      <c r="WGD34" s="165"/>
      <c r="WGE34" s="162"/>
      <c r="WGF34" s="165"/>
      <c r="WGG34" s="162"/>
      <c r="WGH34" s="165"/>
      <c r="WGI34" s="162"/>
      <c r="WGJ34" s="165"/>
      <c r="WGK34" s="162"/>
      <c r="WGL34" s="165"/>
      <c r="WGM34" s="162"/>
      <c r="WGN34" s="165"/>
      <c r="WGO34" s="162"/>
      <c r="WGP34" s="165"/>
      <c r="WGQ34" s="162"/>
      <c r="WGR34" s="165"/>
      <c r="WGS34" s="162"/>
      <c r="WGT34" s="165"/>
      <c r="WGU34" s="162"/>
      <c r="WGV34" s="165"/>
      <c r="WGW34" s="162"/>
      <c r="WGX34" s="165"/>
      <c r="WGY34" s="162"/>
      <c r="WGZ34" s="165"/>
      <c r="WHA34" s="162"/>
      <c r="WHB34" s="165"/>
      <c r="WHC34" s="162"/>
      <c r="WHD34" s="165"/>
      <c r="WHE34" s="162"/>
      <c r="WHF34" s="165"/>
      <c r="WHG34" s="162"/>
      <c r="WHH34" s="165"/>
      <c r="WHI34" s="162"/>
      <c r="WHJ34" s="165"/>
      <c r="WHK34" s="162"/>
      <c r="WHL34" s="165"/>
      <c r="WHM34" s="162"/>
      <c r="WHN34" s="165"/>
      <c r="WHO34" s="162"/>
      <c r="WHP34" s="165"/>
      <c r="WHQ34" s="162"/>
      <c r="WHR34" s="165"/>
      <c r="WHS34" s="162"/>
      <c r="WHT34" s="165"/>
      <c r="WHU34" s="162"/>
      <c r="WHV34" s="165"/>
      <c r="WHW34" s="162"/>
      <c r="WHX34" s="165"/>
      <c r="WHY34" s="162"/>
      <c r="WHZ34" s="165"/>
      <c r="WIA34" s="162"/>
      <c r="WIB34" s="165"/>
      <c r="WIC34" s="162"/>
      <c r="WID34" s="165"/>
      <c r="WIE34" s="162"/>
      <c r="WIF34" s="165"/>
      <c r="WIG34" s="162"/>
      <c r="WIH34" s="165"/>
      <c r="WII34" s="162"/>
      <c r="WIJ34" s="165"/>
      <c r="WIK34" s="162"/>
      <c r="WIL34" s="165"/>
      <c r="WIM34" s="162"/>
      <c r="WIN34" s="165"/>
      <c r="WIO34" s="162"/>
      <c r="WIP34" s="165"/>
      <c r="WIQ34" s="162"/>
      <c r="WIR34" s="165"/>
      <c r="WIS34" s="162"/>
      <c r="WIT34" s="165"/>
      <c r="WIU34" s="162"/>
      <c r="WIV34" s="165"/>
      <c r="WIW34" s="162"/>
      <c r="WIX34" s="165"/>
      <c r="WIY34" s="162"/>
      <c r="WIZ34" s="165"/>
      <c r="WJA34" s="162"/>
      <c r="WJB34" s="165"/>
      <c r="WJC34" s="162"/>
      <c r="WJD34" s="165"/>
      <c r="WJE34" s="162"/>
      <c r="WJF34" s="165"/>
      <c r="WJG34" s="162"/>
      <c r="WJH34" s="165"/>
      <c r="WJI34" s="162"/>
      <c r="WJJ34" s="165"/>
      <c r="WJK34" s="162"/>
      <c r="WJL34" s="165"/>
      <c r="WJM34" s="162"/>
      <c r="WJN34" s="165"/>
      <c r="WJO34" s="162"/>
      <c r="WJP34" s="165"/>
      <c r="WJQ34" s="162"/>
      <c r="WJR34" s="165"/>
      <c r="WJS34" s="162"/>
      <c r="WJT34" s="165"/>
      <c r="WJU34" s="162"/>
      <c r="WJV34" s="165"/>
      <c r="WJW34" s="162"/>
      <c r="WJX34" s="165"/>
      <c r="WJY34" s="162"/>
      <c r="WJZ34" s="165"/>
      <c r="WKA34" s="162"/>
      <c r="WKB34" s="165"/>
      <c r="WKC34" s="162"/>
      <c r="WKD34" s="165"/>
      <c r="WKE34" s="162"/>
      <c r="WKF34" s="165"/>
      <c r="WKG34" s="162"/>
      <c r="WKH34" s="165"/>
      <c r="WKI34" s="162"/>
      <c r="WKJ34" s="165"/>
      <c r="WKK34" s="162"/>
      <c r="WKL34" s="165"/>
      <c r="WKM34" s="162"/>
      <c r="WKN34" s="165"/>
      <c r="WKO34" s="162"/>
      <c r="WKP34" s="165"/>
      <c r="WKQ34" s="162"/>
      <c r="WKR34" s="165"/>
      <c r="WKS34" s="162"/>
      <c r="WKT34" s="165"/>
      <c r="WKU34" s="162"/>
      <c r="WKV34" s="165"/>
      <c r="WKW34" s="162"/>
      <c r="WKX34" s="165"/>
      <c r="WKY34" s="162"/>
      <c r="WKZ34" s="165"/>
      <c r="WLA34" s="162"/>
      <c r="WLB34" s="165"/>
      <c r="WLC34" s="162"/>
      <c r="WLD34" s="165"/>
      <c r="WLE34" s="162"/>
      <c r="WLF34" s="165"/>
      <c r="WLG34" s="162"/>
      <c r="WLH34" s="165"/>
      <c r="WLI34" s="162"/>
      <c r="WLJ34" s="165"/>
      <c r="WLK34" s="162"/>
      <c r="WLL34" s="165"/>
      <c r="WLM34" s="162"/>
      <c r="WLN34" s="165"/>
      <c r="WLO34" s="162"/>
      <c r="WLP34" s="165"/>
      <c r="WLQ34" s="162"/>
      <c r="WLR34" s="165"/>
      <c r="WLS34" s="162"/>
      <c r="WLT34" s="165"/>
      <c r="WLU34" s="162"/>
      <c r="WLV34" s="165"/>
      <c r="WLW34" s="162"/>
      <c r="WLX34" s="165"/>
      <c r="WLY34" s="162"/>
      <c r="WLZ34" s="165"/>
      <c r="WMA34" s="162"/>
      <c r="WMB34" s="165"/>
      <c r="WMC34" s="162"/>
      <c r="WMD34" s="165"/>
      <c r="WME34" s="162"/>
      <c r="WMF34" s="165"/>
      <c r="WMG34" s="162"/>
      <c r="WMH34" s="165"/>
      <c r="WMI34" s="162"/>
      <c r="WMJ34" s="165"/>
      <c r="WMK34" s="162"/>
      <c r="WML34" s="165"/>
      <c r="WMM34" s="162"/>
      <c r="WMN34" s="165"/>
      <c r="WMO34" s="162"/>
      <c r="WMP34" s="165"/>
      <c r="WMQ34" s="162"/>
      <c r="WMR34" s="165"/>
      <c r="WMS34" s="162"/>
      <c r="WMT34" s="165"/>
      <c r="WMU34" s="162"/>
      <c r="WMV34" s="165"/>
      <c r="WMW34" s="162"/>
      <c r="WMX34" s="165"/>
      <c r="WMY34" s="162"/>
      <c r="WMZ34" s="165"/>
      <c r="WNA34" s="162"/>
      <c r="WNB34" s="165"/>
      <c r="WNC34" s="162"/>
      <c r="WND34" s="165"/>
      <c r="WNE34" s="162"/>
      <c r="WNF34" s="165"/>
      <c r="WNG34" s="162"/>
      <c r="WNH34" s="165"/>
      <c r="WNI34" s="162"/>
      <c r="WNJ34" s="165"/>
      <c r="WNK34" s="162"/>
      <c r="WNL34" s="165"/>
      <c r="WNM34" s="162"/>
      <c r="WNN34" s="165"/>
      <c r="WNO34" s="162"/>
      <c r="WNP34" s="165"/>
      <c r="WNQ34" s="162"/>
      <c r="WNR34" s="165"/>
      <c r="WNS34" s="162"/>
      <c r="WNT34" s="165"/>
      <c r="WNU34" s="162"/>
      <c r="WNV34" s="165"/>
      <c r="WNW34" s="162"/>
      <c r="WNX34" s="165"/>
      <c r="WNY34" s="162"/>
      <c r="WNZ34" s="165"/>
      <c r="WOA34" s="162"/>
      <c r="WOB34" s="165"/>
      <c r="WOC34" s="162"/>
      <c r="WOD34" s="165"/>
      <c r="WOE34" s="162"/>
      <c r="WOF34" s="165"/>
      <c r="WOG34" s="162"/>
      <c r="WOH34" s="165"/>
      <c r="WOI34" s="162"/>
      <c r="WOJ34" s="165"/>
      <c r="WOK34" s="162"/>
      <c r="WOL34" s="165"/>
      <c r="WOM34" s="162"/>
      <c r="WON34" s="165"/>
      <c r="WOO34" s="162"/>
      <c r="WOP34" s="165"/>
      <c r="WOQ34" s="162"/>
      <c r="WOR34" s="165"/>
      <c r="WOS34" s="162"/>
      <c r="WOT34" s="165"/>
      <c r="WOU34" s="162"/>
      <c r="WOV34" s="165"/>
      <c r="WOW34" s="162"/>
      <c r="WOX34" s="165"/>
      <c r="WOY34" s="162"/>
      <c r="WOZ34" s="165"/>
      <c r="WPA34" s="162"/>
      <c r="WPB34" s="165"/>
      <c r="WPC34" s="162"/>
      <c r="WPD34" s="165"/>
      <c r="WPE34" s="162"/>
      <c r="WPF34" s="165"/>
      <c r="WPG34" s="162"/>
      <c r="WPH34" s="165"/>
      <c r="WPI34" s="162"/>
      <c r="WPJ34" s="165"/>
      <c r="WPK34" s="162"/>
      <c r="WPL34" s="165"/>
      <c r="WPM34" s="162"/>
      <c r="WPN34" s="165"/>
      <c r="WPO34" s="162"/>
      <c r="WPP34" s="165"/>
      <c r="WPQ34" s="162"/>
      <c r="WPR34" s="165"/>
      <c r="WPS34" s="162"/>
      <c r="WPT34" s="165"/>
      <c r="WPU34" s="162"/>
      <c r="WPV34" s="165"/>
      <c r="WPW34" s="162"/>
      <c r="WPX34" s="165"/>
      <c r="WPY34" s="162"/>
      <c r="WPZ34" s="165"/>
      <c r="WQA34" s="162"/>
      <c r="WQB34" s="165"/>
      <c r="WQC34" s="162"/>
      <c r="WQD34" s="165"/>
      <c r="WQE34" s="162"/>
      <c r="WQF34" s="165"/>
      <c r="WQG34" s="162"/>
      <c r="WQH34" s="165"/>
      <c r="WQI34" s="162"/>
      <c r="WQJ34" s="165"/>
      <c r="WQK34" s="162"/>
      <c r="WQL34" s="165"/>
      <c r="WQM34" s="162"/>
      <c r="WQN34" s="165"/>
      <c r="WQO34" s="162"/>
      <c r="WQP34" s="165"/>
      <c r="WQQ34" s="162"/>
      <c r="WQR34" s="165"/>
      <c r="WQS34" s="162"/>
      <c r="WQT34" s="165"/>
      <c r="WQU34" s="162"/>
      <c r="WQV34" s="165"/>
      <c r="WQW34" s="162"/>
      <c r="WQX34" s="165"/>
      <c r="WQY34" s="162"/>
      <c r="WQZ34" s="165"/>
      <c r="WRA34" s="162"/>
      <c r="WRB34" s="165"/>
      <c r="WRC34" s="162"/>
      <c r="WRD34" s="165"/>
      <c r="WRE34" s="162"/>
      <c r="WRF34" s="165"/>
      <c r="WRG34" s="162"/>
      <c r="WRH34" s="165"/>
      <c r="WRI34" s="162"/>
      <c r="WRJ34" s="165"/>
      <c r="WRK34" s="162"/>
      <c r="WRL34" s="165"/>
      <c r="WRM34" s="162"/>
      <c r="WRN34" s="165"/>
      <c r="WRO34" s="162"/>
      <c r="WRP34" s="165"/>
      <c r="WRQ34" s="162"/>
      <c r="WRR34" s="165"/>
      <c r="WRS34" s="162"/>
      <c r="WRT34" s="165"/>
      <c r="WRU34" s="162"/>
      <c r="WRV34" s="165"/>
      <c r="WRW34" s="162"/>
      <c r="WRX34" s="165"/>
      <c r="WRY34" s="162"/>
      <c r="WRZ34" s="165"/>
      <c r="WSA34" s="162"/>
      <c r="WSB34" s="165"/>
      <c r="WSC34" s="162"/>
      <c r="WSD34" s="165"/>
      <c r="WSE34" s="162"/>
      <c r="WSF34" s="165"/>
      <c r="WSG34" s="162"/>
      <c r="WSH34" s="165"/>
      <c r="WSI34" s="162"/>
      <c r="WSJ34" s="165"/>
      <c r="WSK34" s="162"/>
      <c r="WSL34" s="165"/>
      <c r="WSM34" s="162"/>
      <c r="WSN34" s="165"/>
      <c r="WSO34" s="162"/>
      <c r="WSP34" s="165"/>
      <c r="WSQ34" s="162"/>
      <c r="WSR34" s="165"/>
      <c r="WSS34" s="162"/>
      <c r="WST34" s="165"/>
      <c r="WSU34" s="162"/>
      <c r="WSV34" s="165"/>
      <c r="WSW34" s="162"/>
      <c r="WSX34" s="165"/>
      <c r="WSY34" s="162"/>
      <c r="WSZ34" s="165"/>
      <c r="WTA34" s="162"/>
      <c r="WTB34" s="165"/>
      <c r="WTC34" s="162"/>
      <c r="WTD34" s="165"/>
      <c r="WTE34" s="162"/>
      <c r="WTF34" s="165"/>
      <c r="WTG34" s="162"/>
      <c r="WTH34" s="165"/>
      <c r="WTI34" s="162"/>
      <c r="WTJ34" s="165"/>
      <c r="WTK34" s="162"/>
      <c r="WTL34" s="165"/>
      <c r="WTM34" s="162"/>
      <c r="WTN34" s="165"/>
      <c r="WTO34" s="162"/>
      <c r="WTP34" s="165"/>
      <c r="WTQ34" s="162"/>
      <c r="WTR34" s="165"/>
      <c r="WTS34" s="162"/>
      <c r="WTT34" s="165"/>
      <c r="WTU34" s="162"/>
      <c r="WTV34" s="165"/>
      <c r="WTW34" s="162"/>
      <c r="WTX34" s="165"/>
      <c r="WTY34" s="162"/>
      <c r="WTZ34" s="165"/>
      <c r="WUA34" s="162"/>
      <c r="WUB34" s="165"/>
      <c r="WUC34" s="162"/>
      <c r="WUD34" s="165"/>
      <c r="WUE34" s="162"/>
      <c r="WUF34" s="165"/>
      <c r="WUG34" s="162"/>
      <c r="WUH34" s="165"/>
      <c r="WUI34" s="162"/>
      <c r="WUJ34" s="165"/>
      <c r="WUK34" s="162"/>
      <c r="WUL34" s="165"/>
      <c r="WUM34" s="162"/>
      <c r="WUN34" s="165"/>
      <c r="WUO34" s="162"/>
      <c r="WUP34" s="165"/>
      <c r="WUQ34" s="162"/>
      <c r="WUR34" s="165"/>
      <c r="WUS34" s="162"/>
      <c r="WUT34" s="165"/>
      <c r="WUU34" s="162"/>
      <c r="WUV34" s="165"/>
      <c r="WUW34" s="162"/>
      <c r="WUX34" s="165"/>
      <c r="WUY34" s="162"/>
      <c r="WUZ34" s="165"/>
      <c r="WVA34" s="162"/>
      <c r="WVB34" s="165"/>
      <c r="WVC34" s="162"/>
      <c r="WVD34" s="165"/>
      <c r="WVE34" s="162"/>
      <c r="WVF34" s="165"/>
      <c r="WVG34" s="162"/>
      <c r="WVH34" s="165"/>
      <c r="WVI34" s="162"/>
      <c r="WVJ34" s="165"/>
      <c r="WVK34" s="162"/>
      <c r="WVL34" s="165"/>
      <c r="WVM34" s="162"/>
      <c r="WVN34" s="165"/>
      <c r="WVO34" s="162"/>
      <c r="WVP34" s="165"/>
      <c r="WVQ34" s="162"/>
      <c r="WVR34" s="165"/>
      <c r="WVS34" s="162"/>
      <c r="WVT34" s="165"/>
      <c r="WVU34" s="162"/>
      <c r="WVV34" s="165"/>
      <c r="WVW34" s="162"/>
      <c r="WVX34" s="165"/>
      <c r="WVY34" s="162"/>
      <c r="WVZ34" s="165"/>
      <c r="WWA34" s="162"/>
      <c r="WWB34" s="165"/>
      <c r="WWC34" s="162"/>
      <c r="WWD34" s="165"/>
      <c r="WWE34" s="162"/>
      <c r="WWF34" s="165"/>
      <c r="WWG34" s="162"/>
      <c r="WWH34" s="165"/>
      <c r="WWI34" s="162"/>
      <c r="WWJ34" s="165"/>
      <c r="WWK34" s="162"/>
      <c r="WWL34" s="165"/>
      <c r="WWM34" s="162"/>
      <c r="WWN34" s="165"/>
      <c r="WWO34" s="162"/>
      <c r="WWP34" s="165"/>
      <c r="WWQ34" s="162"/>
      <c r="WWR34" s="165"/>
      <c r="WWS34" s="162"/>
      <c r="WWT34" s="165"/>
      <c r="WWU34" s="162"/>
      <c r="WWV34" s="165"/>
      <c r="WWW34" s="162"/>
      <c r="WWX34" s="165"/>
      <c r="WWY34" s="162"/>
      <c r="WWZ34" s="165"/>
      <c r="WXA34" s="162"/>
      <c r="WXB34" s="165"/>
      <c r="WXC34" s="162"/>
      <c r="WXD34" s="165"/>
      <c r="WXE34" s="162"/>
      <c r="WXF34" s="165"/>
      <c r="WXG34" s="162"/>
      <c r="WXH34" s="165"/>
      <c r="WXI34" s="162"/>
      <c r="WXJ34" s="165"/>
      <c r="WXK34" s="162"/>
      <c r="WXL34" s="165"/>
      <c r="WXM34" s="162"/>
      <c r="WXN34" s="165"/>
      <c r="WXO34" s="162"/>
      <c r="WXP34" s="165"/>
      <c r="WXQ34" s="162"/>
      <c r="WXR34" s="165"/>
      <c r="WXS34" s="162"/>
      <c r="WXT34" s="165"/>
      <c r="WXU34" s="162"/>
      <c r="WXV34" s="165"/>
      <c r="WXW34" s="162"/>
      <c r="WXX34" s="165"/>
      <c r="WXY34" s="162"/>
      <c r="WXZ34" s="165"/>
      <c r="WYA34" s="162"/>
      <c r="WYB34" s="165"/>
      <c r="WYC34" s="162"/>
      <c r="WYD34" s="165"/>
      <c r="WYE34" s="162"/>
      <c r="WYF34" s="165"/>
      <c r="WYG34" s="162"/>
      <c r="WYH34" s="165"/>
      <c r="WYI34" s="162"/>
      <c r="WYJ34" s="165"/>
      <c r="WYK34" s="162"/>
      <c r="WYL34" s="165"/>
      <c r="WYM34" s="162"/>
      <c r="WYN34" s="165"/>
      <c r="WYO34" s="162"/>
      <c r="WYP34" s="165"/>
      <c r="WYQ34" s="162"/>
      <c r="WYR34" s="165"/>
      <c r="WYS34" s="162"/>
      <c r="WYT34" s="165"/>
      <c r="WYU34" s="162"/>
      <c r="WYV34" s="165"/>
      <c r="WYW34" s="162"/>
      <c r="WYX34" s="165"/>
      <c r="WYY34" s="162"/>
      <c r="WYZ34" s="165"/>
      <c r="WZA34" s="162"/>
      <c r="WZB34" s="165"/>
      <c r="WZC34" s="162"/>
      <c r="WZD34" s="165"/>
      <c r="WZE34" s="162"/>
      <c r="WZF34" s="165"/>
      <c r="WZG34" s="162"/>
      <c r="WZH34" s="165"/>
      <c r="WZI34" s="162"/>
      <c r="WZJ34" s="165"/>
      <c r="WZK34" s="162"/>
      <c r="WZL34" s="165"/>
      <c r="WZM34" s="162"/>
      <c r="WZN34" s="165"/>
      <c r="WZO34" s="162"/>
      <c r="WZP34" s="165"/>
      <c r="WZQ34" s="162"/>
      <c r="WZR34" s="165"/>
      <c r="WZS34" s="162"/>
      <c r="WZT34" s="165"/>
      <c r="WZU34" s="162"/>
      <c r="WZV34" s="165"/>
      <c r="WZW34" s="162"/>
      <c r="WZX34" s="165"/>
      <c r="WZY34" s="162"/>
      <c r="WZZ34" s="165"/>
      <c r="XAA34" s="162"/>
      <c r="XAB34" s="165"/>
      <c r="XAC34" s="162"/>
      <c r="XAD34" s="165"/>
      <c r="XAE34" s="162"/>
      <c r="XAF34" s="165"/>
      <c r="XAG34" s="162"/>
      <c r="XAH34" s="165"/>
      <c r="XAI34" s="162"/>
      <c r="XAJ34" s="165"/>
      <c r="XAK34" s="162"/>
      <c r="XAL34" s="165"/>
      <c r="XAM34" s="162"/>
      <c r="XAN34" s="165"/>
      <c r="XAO34" s="162"/>
      <c r="XAP34" s="165"/>
      <c r="XAQ34" s="162"/>
      <c r="XAR34" s="165"/>
      <c r="XAS34" s="162"/>
      <c r="XAT34" s="165"/>
      <c r="XAU34" s="162"/>
      <c r="XAV34" s="165"/>
      <c r="XAW34" s="162"/>
      <c r="XAX34" s="165"/>
      <c r="XAY34" s="162"/>
      <c r="XAZ34" s="165"/>
      <c r="XBA34" s="162"/>
      <c r="XBB34" s="165"/>
      <c r="XBC34" s="162"/>
      <c r="XBD34" s="165"/>
      <c r="XBE34" s="162"/>
      <c r="XBF34" s="165"/>
      <c r="XBG34" s="162"/>
      <c r="XBH34" s="165"/>
      <c r="XBI34" s="162"/>
      <c r="XBJ34" s="165"/>
      <c r="XBK34" s="162"/>
      <c r="XBL34" s="165"/>
      <c r="XBM34" s="162"/>
      <c r="XBN34" s="165"/>
      <c r="XBO34" s="162"/>
      <c r="XBP34" s="165"/>
      <c r="XBQ34" s="162"/>
      <c r="XBR34" s="165"/>
      <c r="XBS34" s="162"/>
      <c r="XBT34" s="165"/>
      <c r="XBU34" s="162"/>
      <c r="XBV34" s="165"/>
      <c r="XBW34" s="162"/>
      <c r="XBX34" s="165"/>
      <c r="XBY34" s="162"/>
      <c r="XBZ34" s="165"/>
      <c r="XCA34" s="162"/>
      <c r="XCB34" s="165"/>
      <c r="XCC34" s="162"/>
      <c r="XCD34" s="165"/>
      <c r="XCE34" s="162"/>
      <c r="XCF34" s="165"/>
      <c r="XCG34" s="162"/>
      <c r="XCH34" s="165"/>
      <c r="XCI34" s="162"/>
      <c r="XCJ34" s="165"/>
      <c r="XCK34" s="162"/>
      <c r="XCL34" s="165"/>
      <c r="XCM34" s="162"/>
      <c r="XCN34" s="165"/>
      <c r="XCO34" s="162"/>
      <c r="XCP34" s="165"/>
      <c r="XCQ34" s="162"/>
      <c r="XCR34" s="165"/>
      <c r="XCS34" s="162"/>
      <c r="XCT34" s="165"/>
      <c r="XCU34" s="162"/>
      <c r="XCV34" s="165"/>
      <c r="XCW34" s="162"/>
      <c r="XCX34" s="165"/>
      <c r="XCY34" s="162"/>
      <c r="XCZ34" s="165"/>
      <c r="XDA34" s="162"/>
      <c r="XDB34" s="165"/>
      <c r="XDC34" s="162"/>
      <c r="XDD34" s="165"/>
      <c r="XDE34" s="162"/>
      <c r="XDF34" s="165"/>
      <c r="XDG34" s="162"/>
      <c r="XDH34" s="165"/>
      <c r="XDI34" s="162"/>
      <c r="XDJ34" s="165"/>
      <c r="XDK34" s="162"/>
      <c r="XDL34" s="165"/>
      <c r="XDM34" s="162"/>
      <c r="XDN34" s="165"/>
      <c r="XDO34" s="162"/>
      <c r="XDP34" s="165"/>
      <c r="XDQ34" s="162"/>
      <c r="XDR34" s="165"/>
      <c r="XDS34" s="162"/>
      <c r="XDT34" s="165"/>
      <c r="XDU34" s="162"/>
      <c r="XDV34" s="165"/>
      <c r="XDW34" s="162"/>
      <c r="XDX34" s="165"/>
      <c r="XDY34" s="162"/>
      <c r="XDZ34" s="165"/>
      <c r="XEA34" s="162"/>
      <c r="XEB34" s="165"/>
      <c r="XEC34" s="162"/>
      <c r="XED34" s="165"/>
      <c r="XEE34" s="162"/>
      <c r="XEF34" s="165"/>
      <c r="XEG34" s="162"/>
      <c r="XEH34" s="165"/>
      <c r="XEI34" s="162"/>
      <c r="XEJ34" s="165"/>
      <c r="XEK34" s="162"/>
      <c r="XEL34" s="165"/>
      <c r="XEM34" s="162"/>
      <c r="XEN34" s="165"/>
      <c r="XEO34" s="162"/>
      <c r="XEP34" s="165"/>
      <c r="XEQ34" s="162"/>
      <c r="XER34" s="165"/>
      <c r="XES34" s="162"/>
      <c r="XET34" s="165"/>
      <c r="XEU34" s="162"/>
      <c r="XEV34" s="165"/>
      <c r="XEW34" s="162"/>
      <c r="XEX34" s="165"/>
      <c r="XEY34" s="162"/>
      <c r="XEZ34" s="165"/>
      <c r="XFA34" s="162"/>
      <c r="XFB34" s="165"/>
      <c r="XFC34" s="166" t="s">
        <v>8</v>
      </c>
    </row>
    <row r="35" spans="1:16383" ht="122.5">
      <c r="A35" s="163" t="s">
        <v>53</v>
      </c>
      <c r="B35" s="175" t="s">
        <v>54</v>
      </c>
      <c r="XFB35" s="174"/>
    </row>
    <row r="36" spans="1:16383" ht="17.5">
      <c r="A36" s="163" t="s">
        <v>55</v>
      </c>
      <c r="B36" s="173" t="s">
        <v>56</v>
      </c>
      <c r="XFB36" s="174"/>
    </row>
    <row r="37" spans="1:16383" ht="17.5">
      <c r="A37" s="167" t="s">
        <v>57</v>
      </c>
      <c r="B37" s="177"/>
    </row>
    <row r="38" spans="1:16383" ht="16.5" customHeight="1">
      <c r="A38" s="160" t="s">
        <v>7</v>
      </c>
      <c r="B38" s="161" t="s">
        <v>8</v>
      </c>
      <c r="C38" s="162"/>
      <c r="D38" s="165"/>
      <c r="E38" s="162"/>
      <c r="F38" s="165"/>
      <c r="G38" s="162"/>
      <c r="H38" s="165"/>
      <c r="I38" s="162"/>
      <c r="J38" s="165"/>
      <c r="K38" s="162"/>
      <c r="L38" s="165"/>
      <c r="M38" s="162"/>
      <c r="N38" s="165"/>
      <c r="O38" s="162"/>
      <c r="P38" s="165"/>
      <c r="Q38" s="162"/>
      <c r="R38" s="165"/>
      <c r="S38" s="162"/>
      <c r="T38" s="165"/>
      <c r="U38" s="162"/>
      <c r="V38" s="165"/>
      <c r="W38" s="162"/>
      <c r="X38" s="165"/>
      <c r="Y38" s="162"/>
      <c r="Z38" s="165"/>
      <c r="AA38" s="162"/>
      <c r="AB38" s="165"/>
      <c r="AC38" s="162"/>
      <c r="AD38" s="165"/>
      <c r="AE38" s="162"/>
      <c r="AF38" s="165"/>
      <c r="AG38" s="162"/>
      <c r="AH38" s="165"/>
      <c r="AI38" s="162"/>
      <c r="AJ38" s="165"/>
      <c r="AK38" s="162"/>
      <c r="AL38" s="165"/>
      <c r="AM38" s="162"/>
      <c r="AN38" s="165"/>
      <c r="AO38" s="162"/>
      <c r="AP38" s="165"/>
      <c r="AQ38" s="162"/>
      <c r="AR38" s="165"/>
      <c r="AS38" s="162"/>
      <c r="AT38" s="165"/>
      <c r="AU38" s="162"/>
      <c r="AV38" s="165"/>
      <c r="AW38" s="162"/>
      <c r="AX38" s="165"/>
      <c r="AY38" s="162"/>
      <c r="AZ38" s="165"/>
      <c r="BA38" s="162"/>
      <c r="BB38" s="165"/>
      <c r="BC38" s="162"/>
      <c r="BD38" s="165"/>
      <c r="BE38" s="162"/>
      <c r="BF38" s="165"/>
      <c r="BG38" s="162"/>
      <c r="BH38" s="165"/>
      <c r="BI38" s="162"/>
      <c r="BJ38" s="165"/>
      <c r="BK38" s="162"/>
      <c r="BL38" s="165"/>
      <c r="BM38" s="162"/>
      <c r="BN38" s="165"/>
      <c r="BO38" s="162"/>
      <c r="BP38" s="165"/>
      <c r="BQ38" s="162"/>
      <c r="BR38" s="165"/>
      <c r="BS38" s="162"/>
      <c r="BT38" s="165"/>
      <c r="BU38" s="162"/>
      <c r="BV38" s="165"/>
      <c r="BW38" s="162"/>
      <c r="BX38" s="165"/>
      <c r="BY38" s="162"/>
      <c r="BZ38" s="165"/>
      <c r="CA38" s="162"/>
      <c r="CB38" s="165"/>
      <c r="CC38" s="162"/>
      <c r="CD38" s="165"/>
      <c r="CE38" s="162"/>
      <c r="CF38" s="165"/>
      <c r="CG38" s="162"/>
      <c r="CH38" s="165"/>
      <c r="CI38" s="162"/>
      <c r="CJ38" s="165"/>
      <c r="CK38" s="162"/>
      <c r="CL38" s="165"/>
      <c r="CM38" s="162"/>
      <c r="CN38" s="165"/>
      <c r="CO38" s="162"/>
      <c r="CP38" s="165"/>
      <c r="CQ38" s="162"/>
      <c r="CR38" s="165"/>
      <c r="CS38" s="162"/>
      <c r="CT38" s="165"/>
      <c r="CU38" s="162"/>
      <c r="CV38" s="165"/>
      <c r="CW38" s="162"/>
      <c r="CX38" s="165"/>
      <c r="CY38" s="162"/>
      <c r="CZ38" s="165"/>
      <c r="DA38" s="162"/>
      <c r="DB38" s="165"/>
      <c r="DC38" s="162"/>
      <c r="DD38" s="165"/>
      <c r="DE38" s="162"/>
      <c r="DF38" s="165"/>
      <c r="DG38" s="162"/>
      <c r="DH38" s="165"/>
      <c r="DI38" s="162"/>
      <c r="DJ38" s="165"/>
      <c r="DK38" s="162"/>
      <c r="DL38" s="165"/>
      <c r="DM38" s="162"/>
      <c r="DN38" s="165"/>
      <c r="DO38" s="162"/>
      <c r="DP38" s="165"/>
      <c r="DQ38" s="162"/>
      <c r="DR38" s="165"/>
      <c r="DS38" s="162"/>
      <c r="DT38" s="165"/>
      <c r="DU38" s="162"/>
      <c r="DV38" s="165"/>
      <c r="DW38" s="162"/>
      <c r="DX38" s="165"/>
      <c r="DY38" s="162"/>
      <c r="DZ38" s="165"/>
      <c r="EA38" s="162"/>
      <c r="EB38" s="165"/>
      <c r="EC38" s="162"/>
      <c r="ED38" s="165"/>
      <c r="EE38" s="162"/>
      <c r="EF38" s="165"/>
      <c r="EG38" s="162"/>
      <c r="EH38" s="165"/>
      <c r="EI38" s="162"/>
      <c r="EJ38" s="165"/>
      <c r="EK38" s="162"/>
      <c r="EL38" s="165"/>
      <c r="EM38" s="162"/>
      <c r="EN38" s="165"/>
      <c r="EO38" s="162"/>
      <c r="EP38" s="165"/>
      <c r="EQ38" s="162"/>
      <c r="ER38" s="165"/>
      <c r="ES38" s="162"/>
      <c r="ET38" s="165"/>
      <c r="EU38" s="162"/>
      <c r="EV38" s="165"/>
      <c r="EW38" s="162"/>
      <c r="EX38" s="165"/>
      <c r="EY38" s="162"/>
      <c r="EZ38" s="165"/>
      <c r="FA38" s="162"/>
      <c r="FB38" s="165"/>
      <c r="FC38" s="162"/>
      <c r="FD38" s="165"/>
      <c r="FE38" s="162"/>
      <c r="FF38" s="165"/>
      <c r="FG38" s="162"/>
      <c r="FH38" s="165"/>
      <c r="FI38" s="162"/>
      <c r="FJ38" s="165"/>
      <c r="FK38" s="162"/>
      <c r="FL38" s="165"/>
      <c r="FM38" s="162"/>
      <c r="FN38" s="165"/>
      <c r="FO38" s="162"/>
      <c r="FP38" s="165"/>
      <c r="FQ38" s="162"/>
      <c r="FR38" s="165"/>
      <c r="FS38" s="162"/>
      <c r="FT38" s="165"/>
      <c r="FU38" s="162"/>
      <c r="FV38" s="165"/>
      <c r="FW38" s="162"/>
      <c r="FX38" s="165"/>
      <c r="FY38" s="162"/>
      <c r="FZ38" s="165"/>
      <c r="GA38" s="162"/>
      <c r="GB38" s="165"/>
      <c r="GC38" s="162"/>
      <c r="GD38" s="165"/>
      <c r="GE38" s="162"/>
      <c r="GF38" s="165"/>
      <c r="GG38" s="162"/>
      <c r="GH38" s="165"/>
      <c r="GI38" s="162"/>
      <c r="GJ38" s="165"/>
      <c r="GK38" s="162"/>
      <c r="GL38" s="165"/>
      <c r="GM38" s="162"/>
      <c r="GN38" s="165"/>
      <c r="GO38" s="162"/>
      <c r="GP38" s="165"/>
      <c r="GQ38" s="162"/>
      <c r="GR38" s="165"/>
      <c r="GS38" s="162"/>
      <c r="GT38" s="165"/>
      <c r="GU38" s="162"/>
      <c r="GV38" s="165"/>
      <c r="GW38" s="162"/>
      <c r="GX38" s="165"/>
      <c r="GY38" s="162"/>
      <c r="GZ38" s="165"/>
      <c r="HA38" s="162"/>
      <c r="HB38" s="165"/>
      <c r="HC38" s="162"/>
      <c r="HD38" s="165"/>
      <c r="HE38" s="162"/>
      <c r="HF38" s="165"/>
      <c r="HG38" s="162"/>
      <c r="HH38" s="165"/>
      <c r="HI38" s="162"/>
      <c r="HJ38" s="165"/>
      <c r="HK38" s="162"/>
      <c r="HL38" s="165"/>
      <c r="HM38" s="162"/>
      <c r="HN38" s="165"/>
      <c r="HO38" s="162"/>
      <c r="HP38" s="165"/>
      <c r="HQ38" s="162"/>
      <c r="HR38" s="165"/>
      <c r="HS38" s="162"/>
      <c r="HT38" s="165"/>
      <c r="HU38" s="162"/>
      <c r="HV38" s="165"/>
      <c r="HW38" s="162"/>
      <c r="HX38" s="165"/>
      <c r="HY38" s="162"/>
      <c r="HZ38" s="165"/>
      <c r="IA38" s="162"/>
      <c r="IB38" s="165"/>
      <c r="IC38" s="162"/>
      <c r="ID38" s="165"/>
      <c r="IE38" s="162"/>
      <c r="IF38" s="165"/>
      <c r="IG38" s="162"/>
      <c r="IH38" s="165"/>
      <c r="II38" s="162"/>
      <c r="IJ38" s="165"/>
      <c r="IK38" s="162"/>
      <c r="IL38" s="165"/>
      <c r="IM38" s="162"/>
      <c r="IN38" s="165"/>
      <c r="IO38" s="162"/>
      <c r="IP38" s="165"/>
      <c r="IQ38" s="162"/>
      <c r="IR38" s="165"/>
      <c r="IS38" s="162"/>
      <c r="IT38" s="165"/>
      <c r="IU38" s="162"/>
      <c r="IV38" s="165"/>
      <c r="IW38" s="162"/>
      <c r="IX38" s="165"/>
      <c r="IY38" s="162"/>
      <c r="IZ38" s="165"/>
      <c r="JA38" s="162"/>
      <c r="JB38" s="165"/>
      <c r="JC38" s="162"/>
      <c r="JD38" s="165"/>
      <c r="JE38" s="162"/>
      <c r="JF38" s="165"/>
      <c r="JG38" s="162"/>
      <c r="JH38" s="165"/>
      <c r="JI38" s="162"/>
      <c r="JJ38" s="165"/>
      <c r="JK38" s="162"/>
      <c r="JL38" s="165"/>
      <c r="JM38" s="162"/>
      <c r="JN38" s="165"/>
      <c r="JO38" s="162"/>
      <c r="JP38" s="165"/>
      <c r="JQ38" s="162"/>
      <c r="JR38" s="165"/>
      <c r="JS38" s="162"/>
      <c r="JT38" s="165"/>
      <c r="JU38" s="162"/>
      <c r="JV38" s="165"/>
      <c r="JW38" s="162"/>
      <c r="JX38" s="165"/>
      <c r="JY38" s="162"/>
      <c r="JZ38" s="165"/>
      <c r="KA38" s="162"/>
      <c r="KB38" s="165"/>
      <c r="KC38" s="162"/>
      <c r="KD38" s="165"/>
      <c r="KE38" s="162"/>
      <c r="KF38" s="165"/>
      <c r="KG38" s="162"/>
      <c r="KH38" s="165"/>
      <c r="KI38" s="162"/>
      <c r="KJ38" s="165"/>
      <c r="KK38" s="162"/>
      <c r="KL38" s="165"/>
      <c r="KM38" s="162"/>
      <c r="KN38" s="165"/>
      <c r="KO38" s="162"/>
      <c r="KP38" s="165"/>
      <c r="KQ38" s="162"/>
      <c r="KR38" s="165"/>
      <c r="KS38" s="162"/>
      <c r="KT38" s="165"/>
      <c r="KU38" s="162"/>
      <c r="KV38" s="165"/>
      <c r="KW38" s="162"/>
      <c r="KX38" s="165"/>
      <c r="KY38" s="162"/>
      <c r="KZ38" s="165"/>
      <c r="LA38" s="162"/>
      <c r="LB38" s="165"/>
      <c r="LC38" s="162"/>
      <c r="LD38" s="165"/>
      <c r="LE38" s="162"/>
      <c r="LF38" s="165"/>
      <c r="LG38" s="162"/>
      <c r="LH38" s="165"/>
      <c r="LI38" s="162"/>
      <c r="LJ38" s="165"/>
      <c r="LK38" s="162"/>
      <c r="LL38" s="165"/>
      <c r="LM38" s="162"/>
      <c r="LN38" s="165"/>
      <c r="LO38" s="162"/>
      <c r="LP38" s="165"/>
      <c r="LQ38" s="162"/>
      <c r="LR38" s="165"/>
      <c r="LS38" s="162"/>
      <c r="LT38" s="165"/>
      <c r="LU38" s="162"/>
      <c r="LV38" s="165"/>
      <c r="LW38" s="162"/>
      <c r="LX38" s="165"/>
      <c r="LY38" s="162"/>
      <c r="LZ38" s="165"/>
      <c r="MA38" s="162"/>
      <c r="MB38" s="165"/>
      <c r="MC38" s="162"/>
      <c r="MD38" s="165"/>
      <c r="ME38" s="162"/>
      <c r="MF38" s="165"/>
      <c r="MG38" s="162"/>
      <c r="MH38" s="165"/>
      <c r="MI38" s="162"/>
      <c r="MJ38" s="165"/>
      <c r="MK38" s="162"/>
      <c r="ML38" s="165"/>
      <c r="MM38" s="162"/>
      <c r="MN38" s="165"/>
      <c r="MO38" s="162"/>
      <c r="MP38" s="165"/>
      <c r="MQ38" s="162"/>
      <c r="MR38" s="165"/>
      <c r="MS38" s="162"/>
      <c r="MT38" s="165"/>
      <c r="MU38" s="162"/>
      <c r="MV38" s="165"/>
      <c r="MW38" s="162"/>
      <c r="MX38" s="165"/>
      <c r="MY38" s="162"/>
      <c r="MZ38" s="165"/>
      <c r="NA38" s="162"/>
      <c r="NB38" s="165"/>
      <c r="NC38" s="162"/>
      <c r="ND38" s="165"/>
      <c r="NE38" s="162"/>
      <c r="NF38" s="165"/>
      <c r="NG38" s="162"/>
      <c r="NH38" s="165"/>
      <c r="NI38" s="162"/>
      <c r="NJ38" s="165"/>
      <c r="NK38" s="162"/>
      <c r="NL38" s="165"/>
      <c r="NM38" s="162"/>
      <c r="NN38" s="165"/>
      <c r="NO38" s="162"/>
      <c r="NP38" s="165"/>
      <c r="NQ38" s="162"/>
      <c r="NR38" s="165"/>
      <c r="NS38" s="162"/>
      <c r="NT38" s="165"/>
      <c r="NU38" s="162"/>
      <c r="NV38" s="165"/>
      <c r="NW38" s="162"/>
      <c r="NX38" s="165"/>
      <c r="NY38" s="162"/>
      <c r="NZ38" s="165"/>
      <c r="OA38" s="162"/>
      <c r="OB38" s="165"/>
      <c r="OC38" s="162"/>
      <c r="OD38" s="165"/>
      <c r="OE38" s="162"/>
      <c r="OF38" s="165"/>
      <c r="OG38" s="162"/>
      <c r="OH38" s="165"/>
      <c r="OI38" s="162"/>
      <c r="OJ38" s="165"/>
      <c r="OK38" s="162"/>
      <c r="OL38" s="165"/>
      <c r="OM38" s="162"/>
      <c r="ON38" s="165"/>
      <c r="OO38" s="162"/>
      <c r="OP38" s="165"/>
      <c r="OQ38" s="162"/>
      <c r="OR38" s="165"/>
      <c r="OS38" s="162"/>
      <c r="OT38" s="165"/>
      <c r="OU38" s="162"/>
      <c r="OV38" s="165"/>
      <c r="OW38" s="162"/>
      <c r="OX38" s="165"/>
      <c r="OY38" s="162"/>
      <c r="OZ38" s="165"/>
      <c r="PA38" s="162"/>
      <c r="PB38" s="165"/>
      <c r="PC38" s="162"/>
      <c r="PD38" s="165"/>
      <c r="PE38" s="162"/>
      <c r="PF38" s="165"/>
      <c r="PG38" s="162"/>
      <c r="PH38" s="165"/>
      <c r="PI38" s="162"/>
      <c r="PJ38" s="165"/>
      <c r="PK38" s="162"/>
      <c r="PL38" s="165"/>
      <c r="PM38" s="162"/>
      <c r="PN38" s="165"/>
      <c r="PO38" s="162"/>
      <c r="PP38" s="165"/>
      <c r="PQ38" s="162"/>
      <c r="PR38" s="165"/>
      <c r="PS38" s="162"/>
      <c r="PT38" s="165"/>
      <c r="PU38" s="162"/>
      <c r="PV38" s="165"/>
      <c r="PW38" s="162"/>
      <c r="PX38" s="165"/>
      <c r="PY38" s="162"/>
      <c r="PZ38" s="165"/>
      <c r="QA38" s="162"/>
      <c r="QB38" s="165"/>
      <c r="QC38" s="162"/>
      <c r="QD38" s="165"/>
      <c r="QE38" s="162"/>
      <c r="QF38" s="165"/>
      <c r="QG38" s="162"/>
      <c r="QH38" s="165"/>
      <c r="QI38" s="162"/>
      <c r="QJ38" s="165"/>
      <c r="QK38" s="162"/>
      <c r="QL38" s="165"/>
      <c r="QM38" s="162"/>
      <c r="QN38" s="165"/>
      <c r="QO38" s="162"/>
      <c r="QP38" s="165"/>
      <c r="QQ38" s="162"/>
      <c r="QR38" s="165"/>
      <c r="QS38" s="162"/>
      <c r="QT38" s="165"/>
      <c r="QU38" s="162"/>
      <c r="QV38" s="165"/>
      <c r="QW38" s="162"/>
      <c r="QX38" s="165"/>
      <c r="QY38" s="162"/>
      <c r="QZ38" s="165"/>
      <c r="RA38" s="162"/>
      <c r="RB38" s="165"/>
      <c r="RC38" s="162"/>
      <c r="RD38" s="165"/>
      <c r="RE38" s="162"/>
      <c r="RF38" s="165"/>
      <c r="RG38" s="162"/>
      <c r="RH38" s="165"/>
      <c r="RI38" s="162"/>
      <c r="RJ38" s="165"/>
      <c r="RK38" s="162"/>
      <c r="RL38" s="165"/>
      <c r="RM38" s="162"/>
      <c r="RN38" s="165"/>
      <c r="RO38" s="162"/>
      <c r="RP38" s="165"/>
      <c r="RQ38" s="162"/>
      <c r="RR38" s="165"/>
      <c r="RS38" s="162"/>
      <c r="RT38" s="165"/>
      <c r="RU38" s="162"/>
      <c r="RV38" s="165"/>
      <c r="RW38" s="162"/>
      <c r="RX38" s="165"/>
      <c r="RY38" s="162"/>
      <c r="RZ38" s="165"/>
      <c r="SA38" s="162"/>
      <c r="SB38" s="165"/>
      <c r="SC38" s="162"/>
      <c r="SD38" s="165"/>
      <c r="SE38" s="162"/>
      <c r="SF38" s="165"/>
      <c r="SG38" s="162"/>
      <c r="SH38" s="165"/>
      <c r="SI38" s="162"/>
      <c r="SJ38" s="165"/>
      <c r="SK38" s="162"/>
      <c r="SL38" s="165"/>
      <c r="SM38" s="162"/>
      <c r="SN38" s="165"/>
      <c r="SO38" s="162"/>
      <c r="SP38" s="165"/>
      <c r="SQ38" s="162"/>
      <c r="SR38" s="165"/>
      <c r="SS38" s="162"/>
      <c r="ST38" s="165"/>
      <c r="SU38" s="162"/>
      <c r="SV38" s="165"/>
      <c r="SW38" s="162"/>
      <c r="SX38" s="165"/>
      <c r="SY38" s="162"/>
      <c r="SZ38" s="165"/>
      <c r="TA38" s="162"/>
      <c r="TB38" s="165"/>
      <c r="TC38" s="162"/>
      <c r="TD38" s="165"/>
      <c r="TE38" s="162"/>
      <c r="TF38" s="165"/>
      <c r="TG38" s="162"/>
      <c r="TH38" s="165"/>
      <c r="TI38" s="162"/>
      <c r="TJ38" s="165"/>
      <c r="TK38" s="162"/>
      <c r="TL38" s="165"/>
      <c r="TM38" s="162"/>
      <c r="TN38" s="165"/>
      <c r="TO38" s="162"/>
      <c r="TP38" s="165"/>
      <c r="TQ38" s="162"/>
      <c r="TR38" s="165"/>
      <c r="TS38" s="162"/>
      <c r="TT38" s="165"/>
      <c r="TU38" s="162"/>
      <c r="TV38" s="165"/>
      <c r="TW38" s="162"/>
      <c r="TX38" s="165"/>
      <c r="TY38" s="162"/>
      <c r="TZ38" s="165"/>
      <c r="UA38" s="162"/>
      <c r="UB38" s="165"/>
      <c r="UC38" s="162"/>
      <c r="UD38" s="165"/>
      <c r="UE38" s="162"/>
      <c r="UF38" s="165"/>
      <c r="UG38" s="162"/>
      <c r="UH38" s="165"/>
      <c r="UI38" s="162"/>
      <c r="UJ38" s="165"/>
      <c r="UK38" s="162"/>
      <c r="UL38" s="165"/>
      <c r="UM38" s="162"/>
      <c r="UN38" s="165"/>
      <c r="UO38" s="162"/>
      <c r="UP38" s="165"/>
      <c r="UQ38" s="162"/>
      <c r="UR38" s="165"/>
      <c r="US38" s="162"/>
      <c r="UT38" s="165"/>
      <c r="UU38" s="162"/>
      <c r="UV38" s="165"/>
      <c r="UW38" s="162"/>
      <c r="UX38" s="165"/>
      <c r="UY38" s="162"/>
      <c r="UZ38" s="165"/>
      <c r="VA38" s="162"/>
      <c r="VB38" s="165"/>
      <c r="VC38" s="162"/>
      <c r="VD38" s="165"/>
      <c r="VE38" s="162"/>
      <c r="VF38" s="165"/>
      <c r="VG38" s="162"/>
      <c r="VH38" s="165"/>
      <c r="VI38" s="162"/>
      <c r="VJ38" s="165"/>
      <c r="VK38" s="162"/>
      <c r="VL38" s="165"/>
      <c r="VM38" s="162"/>
      <c r="VN38" s="165"/>
      <c r="VO38" s="162"/>
      <c r="VP38" s="165"/>
      <c r="VQ38" s="162"/>
      <c r="VR38" s="165"/>
      <c r="VS38" s="162"/>
      <c r="VT38" s="165"/>
      <c r="VU38" s="162"/>
      <c r="VV38" s="165"/>
      <c r="VW38" s="162"/>
      <c r="VX38" s="165"/>
      <c r="VY38" s="162"/>
      <c r="VZ38" s="165"/>
      <c r="WA38" s="162"/>
      <c r="WB38" s="165"/>
      <c r="WC38" s="162"/>
      <c r="WD38" s="165"/>
      <c r="WE38" s="162"/>
      <c r="WF38" s="165"/>
      <c r="WG38" s="162"/>
      <c r="WH38" s="165"/>
      <c r="WI38" s="162"/>
      <c r="WJ38" s="165"/>
      <c r="WK38" s="162"/>
      <c r="WL38" s="165"/>
      <c r="WM38" s="162"/>
      <c r="WN38" s="165"/>
      <c r="WO38" s="162"/>
      <c r="WP38" s="165"/>
      <c r="WQ38" s="162"/>
      <c r="WR38" s="165"/>
      <c r="WS38" s="162"/>
      <c r="WT38" s="165"/>
      <c r="WU38" s="162"/>
      <c r="WV38" s="165"/>
      <c r="WW38" s="162"/>
      <c r="WX38" s="165"/>
      <c r="WY38" s="162"/>
      <c r="WZ38" s="165"/>
      <c r="XA38" s="162"/>
      <c r="XB38" s="165"/>
      <c r="XC38" s="162"/>
      <c r="XD38" s="165"/>
      <c r="XE38" s="162"/>
      <c r="XF38" s="165"/>
      <c r="XG38" s="162"/>
      <c r="XH38" s="165"/>
      <c r="XI38" s="162"/>
      <c r="XJ38" s="165"/>
      <c r="XK38" s="162"/>
      <c r="XL38" s="165"/>
      <c r="XM38" s="162"/>
      <c r="XN38" s="165"/>
      <c r="XO38" s="162"/>
      <c r="XP38" s="165"/>
      <c r="XQ38" s="162"/>
      <c r="XR38" s="165"/>
      <c r="XS38" s="162"/>
      <c r="XT38" s="165"/>
      <c r="XU38" s="162"/>
      <c r="XV38" s="165"/>
      <c r="XW38" s="162"/>
      <c r="XX38" s="165"/>
      <c r="XY38" s="162"/>
      <c r="XZ38" s="165"/>
      <c r="YA38" s="162"/>
      <c r="YB38" s="165"/>
      <c r="YC38" s="162"/>
      <c r="YD38" s="165"/>
      <c r="YE38" s="162"/>
      <c r="YF38" s="165"/>
      <c r="YG38" s="162"/>
      <c r="YH38" s="165"/>
      <c r="YI38" s="162"/>
      <c r="YJ38" s="165"/>
      <c r="YK38" s="162"/>
      <c r="YL38" s="165"/>
      <c r="YM38" s="162"/>
      <c r="YN38" s="165"/>
      <c r="YO38" s="162"/>
      <c r="YP38" s="165"/>
      <c r="YQ38" s="162"/>
      <c r="YR38" s="165"/>
      <c r="YS38" s="162"/>
      <c r="YT38" s="165"/>
      <c r="YU38" s="162"/>
      <c r="YV38" s="165"/>
      <c r="YW38" s="162"/>
      <c r="YX38" s="165"/>
      <c r="YY38" s="162"/>
      <c r="YZ38" s="165"/>
      <c r="ZA38" s="162"/>
      <c r="ZB38" s="165"/>
      <c r="ZC38" s="162"/>
      <c r="ZD38" s="165"/>
      <c r="ZE38" s="162"/>
      <c r="ZF38" s="165"/>
      <c r="ZG38" s="162"/>
      <c r="ZH38" s="165"/>
      <c r="ZI38" s="162"/>
      <c r="ZJ38" s="165"/>
      <c r="ZK38" s="162"/>
      <c r="ZL38" s="165"/>
      <c r="ZM38" s="162"/>
      <c r="ZN38" s="165"/>
      <c r="ZO38" s="162"/>
      <c r="ZP38" s="165"/>
      <c r="ZQ38" s="162"/>
      <c r="ZR38" s="165"/>
      <c r="ZS38" s="162"/>
      <c r="ZT38" s="165"/>
      <c r="ZU38" s="162"/>
      <c r="ZV38" s="165"/>
      <c r="ZW38" s="162"/>
      <c r="ZX38" s="165"/>
      <c r="ZY38" s="162"/>
      <c r="ZZ38" s="165"/>
      <c r="AAA38" s="162"/>
      <c r="AAB38" s="165"/>
      <c r="AAC38" s="162"/>
      <c r="AAD38" s="165"/>
      <c r="AAE38" s="162"/>
      <c r="AAF38" s="165"/>
      <c r="AAG38" s="162"/>
      <c r="AAH38" s="165"/>
      <c r="AAI38" s="162"/>
      <c r="AAJ38" s="165"/>
      <c r="AAK38" s="162"/>
      <c r="AAL38" s="165"/>
      <c r="AAM38" s="162"/>
      <c r="AAN38" s="165"/>
      <c r="AAO38" s="162"/>
      <c r="AAP38" s="165"/>
      <c r="AAQ38" s="162"/>
      <c r="AAR38" s="165"/>
      <c r="AAS38" s="162"/>
      <c r="AAT38" s="165"/>
      <c r="AAU38" s="162"/>
      <c r="AAV38" s="165"/>
      <c r="AAW38" s="162"/>
      <c r="AAX38" s="165"/>
      <c r="AAY38" s="162"/>
      <c r="AAZ38" s="165"/>
      <c r="ABA38" s="162"/>
      <c r="ABB38" s="165"/>
      <c r="ABC38" s="162"/>
      <c r="ABD38" s="165"/>
      <c r="ABE38" s="162"/>
      <c r="ABF38" s="165"/>
      <c r="ABG38" s="162"/>
      <c r="ABH38" s="165"/>
      <c r="ABI38" s="162"/>
      <c r="ABJ38" s="165"/>
      <c r="ABK38" s="162"/>
      <c r="ABL38" s="165"/>
      <c r="ABM38" s="162"/>
      <c r="ABN38" s="165"/>
      <c r="ABO38" s="162"/>
      <c r="ABP38" s="165"/>
      <c r="ABQ38" s="162"/>
      <c r="ABR38" s="165"/>
      <c r="ABS38" s="162"/>
      <c r="ABT38" s="165"/>
      <c r="ABU38" s="162"/>
      <c r="ABV38" s="165"/>
      <c r="ABW38" s="162"/>
      <c r="ABX38" s="165"/>
      <c r="ABY38" s="162"/>
      <c r="ABZ38" s="165"/>
      <c r="ACA38" s="162"/>
      <c r="ACB38" s="165"/>
      <c r="ACC38" s="162"/>
      <c r="ACD38" s="165"/>
      <c r="ACE38" s="162"/>
      <c r="ACF38" s="165"/>
      <c r="ACG38" s="162"/>
      <c r="ACH38" s="165"/>
      <c r="ACI38" s="162"/>
      <c r="ACJ38" s="165"/>
      <c r="ACK38" s="162"/>
      <c r="ACL38" s="165"/>
      <c r="ACM38" s="162"/>
      <c r="ACN38" s="165"/>
      <c r="ACO38" s="162"/>
      <c r="ACP38" s="165"/>
      <c r="ACQ38" s="162"/>
      <c r="ACR38" s="165"/>
      <c r="ACS38" s="162"/>
      <c r="ACT38" s="165"/>
      <c r="ACU38" s="162"/>
      <c r="ACV38" s="165"/>
      <c r="ACW38" s="162"/>
      <c r="ACX38" s="165"/>
      <c r="ACY38" s="162"/>
      <c r="ACZ38" s="165"/>
      <c r="ADA38" s="162"/>
      <c r="ADB38" s="165"/>
      <c r="ADC38" s="162"/>
      <c r="ADD38" s="165"/>
      <c r="ADE38" s="162"/>
      <c r="ADF38" s="165"/>
      <c r="ADG38" s="162"/>
      <c r="ADH38" s="165"/>
      <c r="ADI38" s="162"/>
      <c r="ADJ38" s="165"/>
      <c r="ADK38" s="162"/>
      <c r="ADL38" s="165"/>
      <c r="ADM38" s="162"/>
      <c r="ADN38" s="165"/>
      <c r="ADO38" s="162"/>
      <c r="ADP38" s="165"/>
      <c r="ADQ38" s="162"/>
      <c r="ADR38" s="165"/>
      <c r="ADS38" s="162"/>
      <c r="ADT38" s="165"/>
      <c r="ADU38" s="162"/>
      <c r="ADV38" s="165"/>
      <c r="ADW38" s="162"/>
      <c r="ADX38" s="165"/>
      <c r="ADY38" s="162"/>
      <c r="ADZ38" s="165"/>
      <c r="AEA38" s="162"/>
      <c r="AEB38" s="165"/>
      <c r="AEC38" s="162"/>
      <c r="AED38" s="165"/>
      <c r="AEE38" s="162"/>
      <c r="AEF38" s="165"/>
      <c r="AEG38" s="162"/>
      <c r="AEH38" s="165"/>
      <c r="AEI38" s="162"/>
      <c r="AEJ38" s="165"/>
      <c r="AEK38" s="162"/>
      <c r="AEL38" s="165"/>
      <c r="AEM38" s="162"/>
      <c r="AEN38" s="165"/>
      <c r="AEO38" s="162"/>
      <c r="AEP38" s="165"/>
      <c r="AEQ38" s="162"/>
      <c r="AER38" s="165"/>
      <c r="AES38" s="162"/>
      <c r="AET38" s="165"/>
      <c r="AEU38" s="162"/>
      <c r="AEV38" s="165"/>
      <c r="AEW38" s="162"/>
      <c r="AEX38" s="165"/>
      <c r="AEY38" s="162"/>
      <c r="AEZ38" s="165"/>
      <c r="AFA38" s="162"/>
      <c r="AFB38" s="165"/>
      <c r="AFC38" s="162"/>
      <c r="AFD38" s="165"/>
      <c r="AFE38" s="162"/>
      <c r="AFF38" s="165"/>
      <c r="AFG38" s="162"/>
      <c r="AFH38" s="165"/>
      <c r="AFI38" s="162"/>
      <c r="AFJ38" s="165"/>
      <c r="AFK38" s="162"/>
      <c r="AFL38" s="165"/>
      <c r="AFM38" s="162"/>
      <c r="AFN38" s="165"/>
      <c r="AFO38" s="162"/>
      <c r="AFP38" s="165"/>
      <c r="AFQ38" s="162"/>
      <c r="AFR38" s="165"/>
      <c r="AFS38" s="162"/>
      <c r="AFT38" s="165"/>
      <c r="AFU38" s="162"/>
      <c r="AFV38" s="165"/>
      <c r="AFW38" s="162"/>
      <c r="AFX38" s="165"/>
      <c r="AFY38" s="162"/>
      <c r="AFZ38" s="165"/>
      <c r="AGA38" s="162"/>
      <c r="AGB38" s="165"/>
      <c r="AGC38" s="162"/>
      <c r="AGD38" s="165"/>
      <c r="AGE38" s="162"/>
      <c r="AGF38" s="165"/>
      <c r="AGG38" s="162"/>
      <c r="AGH38" s="165"/>
      <c r="AGI38" s="162"/>
      <c r="AGJ38" s="165"/>
      <c r="AGK38" s="162"/>
      <c r="AGL38" s="165"/>
      <c r="AGM38" s="162"/>
      <c r="AGN38" s="165"/>
      <c r="AGO38" s="162"/>
      <c r="AGP38" s="165"/>
      <c r="AGQ38" s="162"/>
      <c r="AGR38" s="165"/>
      <c r="AGS38" s="162"/>
      <c r="AGT38" s="165"/>
      <c r="AGU38" s="162"/>
      <c r="AGV38" s="165"/>
      <c r="AGW38" s="162"/>
      <c r="AGX38" s="165"/>
      <c r="AGY38" s="162"/>
      <c r="AGZ38" s="165"/>
      <c r="AHA38" s="162"/>
      <c r="AHB38" s="165"/>
      <c r="AHC38" s="162"/>
      <c r="AHD38" s="165"/>
      <c r="AHE38" s="162"/>
      <c r="AHF38" s="165"/>
      <c r="AHG38" s="162"/>
      <c r="AHH38" s="165"/>
      <c r="AHI38" s="162"/>
      <c r="AHJ38" s="165"/>
      <c r="AHK38" s="162"/>
      <c r="AHL38" s="165"/>
      <c r="AHM38" s="162"/>
      <c r="AHN38" s="165"/>
      <c r="AHO38" s="162"/>
      <c r="AHP38" s="165"/>
      <c r="AHQ38" s="162"/>
      <c r="AHR38" s="165"/>
      <c r="AHS38" s="162"/>
      <c r="AHT38" s="165"/>
      <c r="AHU38" s="162"/>
      <c r="AHV38" s="165"/>
      <c r="AHW38" s="162"/>
      <c r="AHX38" s="165"/>
      <c r="AHY38" s="162"/>
      <c r="AHZ38" s="165"/>
      <c r="AIA38" s="162"/>
      <c r="AIB38" s="165"/>
      <c r="AIC38" s="162"/>
      <c r="AID38" s="165"/>
      <c r="AIE38" s="162"/>
      <c r="AIF38" s="165"/>
      <c r="AIG38" s="162"/>
      <c r="AIH38" s="165"/>
      <c r="AII38" s="162"/>
      <c r="AIJ38" s="165"/>
      <c r="AIK38" s="162"/>
      <c r="AIL38" s="165"/>
      <c r="AIM38" s="162"/>
      <c r="AIN38" s="165"/>
      <c r="AIO38" s="162"/>
      <c r="AIP38" s="165"/>
      <c r="AIQ38" s="162"/>
      <c r="AIR38" s="165"/>
      <c r="AIS38" s="162"/>
      <c r="AIT38" s="165"/>
      <c r="AIU38" s="162"/>
      <c r="AIV38" s="165"/>
      <c r="AIW38" s="162"/>
      <c r="AIX38" s="165"/>
      <c r="AIY38" s="162"/>
      <c r="AIZ38" s="165"/>
      <c r="AJA38" s="162"/>
      <c r="AJB38" s="165"/>
      <c r="AJC38" s="162"/>
      <c r="AJD38" s="165"/>
      <c r="AJE38" s="162"/>
      <c r="AJF38" s="165"/>
      <c r="AJG38" s="162"/>
      <c r="AJH38" s="165"/>
      <c r="AJI38" s="162"/>
      <c r="AJJ38" s="165"/>
      <c r="AJK38" s="162"/>
      <c r="AJL38" s="165"/>
      <c r="AJM38" s="162"/>
      <c r="AJN38" s="165"/>
      <c r="AJO38" s="162"/>
      <c r="AJP38" s="165"/>
      <c r="AJQ38" s="162"/>
      <c r="AJR38" s="165"/>
      <c r="AJS38" s="162"/>
      <c r="AJT38" s="165"/>
      <c r="AJU38" s="162"/>
      <c r="AJV38" s="165"/>
      <c r="AJW38" s="162"/>
      <c r="AJX38" s="165"/>
      <c r="AJY38" s="162"/>
      <c r="AJZ38" s="165"/>
      <c r="AKA38" s="162"/>
      <c r="AKB38" s="165"/>
      <c r="AKC38" s="162"/>
      <c r="AKD38" s="165"/>
      <c r="AKE38" s="162"/>
      <c r="AKF38" s="165"/>
      <c r="AKG38" s="162"/>
      <c r="AKH38" s="165"/>
      <c r="AKI38" s="162"/>
      <c r="AKJ38" s="165"/>
      <c r="AKK38" s="162"/>
      <c r="AKL38" s="165"/>
      <c r="AKM38" s="162"/>
      <c r="AKN38" s="165"/>
      <c r="AKO38" s="162"/>
      <c r="AKP38" s="165"/>
      <c r="AKQ38" s="162"/>
      <c r="AKR38" s="165"/>
      <c r="AKS38" s="162"/>
      <c r="AKT38" s="165"/>
      <c r="AKU38" s="162"/>
      <c r="AKV38" s="165"/>
      <c r="AKW38" s="162"/>
      <c r="AKX38" s="165"/>
      <c r="AKY38" s="162"/>
      <c r="AKZ38" s="165"/>
      <c r="ALA38" s="162"/>
      <c r="ALB38" s="165"/>
      <c r="ALC38" s="162"/>
      <c r="ALD38" s="165"/>
      <c r="ALE38" s="162"/>
      <c r="ALF38" s="165"/>
      <c r="ALG38" s="162"/>
      <c r="ALH38" s="165"/>
      <c r="ALI38" s="162"/>
      <c r="ALJ38" s="165"/>
      <c r="ALK38" s="162"/>
      <c r="ALL38" s="165"/>
      <c r="ALM38" s="162"/>
      <c r="ALN38" s="165"/>
      <c r="ALO38" s="162"/>
      <c r="ALP38" s="165"/>
      <c r="ALQ38" s="162"/>
      <c r="ALR38" s="165"/>
      <c r="ALS38" s="162"/>
      <c r="ALT38" s="165"/>
      <c r="ALU38" s="162"/>
      <c r="ALV38" s="165"/>
      <c r="ALW38" s="162"/>
      <c r="ALX38" s="165"/>
      <c r="ALY38" s="162"/>
      <c r="ALZ38" s="165"/>
      <c r="AMA38" s="162"/>
      <c r="AMB38" s="165"/>
      <c r="AMC38" s="162"/>
      <c r="AMD38" s="165"/>
      <c r="AME38" s="162"/>
      <c r="AMF38" s="165"/>
      <c r="AMG38" s="162"/>
      <c r="AMH38" s="165"/>
      <c r="AMI38" s="162"/>
      <c r="AMJ38" s="165"/>
      <c r="AMK38" s="162"/>
      <c r="AML38" s="165"/>
      <c r="AMM38" s="162"/>
      <c r="AMN38" s="165"/>
      <c r="AMO38" s="162"/>
      <c r="AMP38" s="165"/>
      <c r="AMQ38" s="162"/>
      <c r="AMR38" s="165"/>
      <c r="AMS38" s="162"/>
      <c r="AMT38" s="165"/>
      <c r="AMU38" s="162"/>
      <c r="AMV38" s="165"/>
      <c r="AMW38" s="162"/>
      <c r="AMX38" s="165"/>
      <c r="AMY38" s="162"/>
      <c r="AMZ38" s="165"/>
      <c r="ANA38" s="162"/>
      <c r="ANB38" s="165"/>
      <c r="ANC38" s="162"/>
      <c r="AND38" s="165"/>
      <c r="ANE38" s="162"/>
      <c r="ANF38" s="165"/>
      <c r="ANG38" s="162"/>
      <c r="ANH38" s="165"/>
      <c r="ANI38" s="162"/>
      <c r="ANJ38" s="165"/>
      <c r="ANK38" s="162"/>
      <c r="ANL38" s="165"/>
      <c r="ANM38" s="162"/>
      <c r="ANN38" s="165"/>
      <c r="ANO38" s="162"/>
      <c r="ANP38" s="165"/>
      <c r="ANQ38" s="162"/>
      <c r="ANR38" s="165"/>
      <c r="ANS38" s="162"/>
      <c r="ANT38" s="165"/>
      <c r="ANU38" s="162"/>
      <c r="ANV38" s="165"/>
      <c r="ANW38" s="162"/>
      <c r="ANX38" s="165"/>
      <c r="ANY38" s="162"/>
      <c r="ANZ38" s="165"/>
      <c r="AOA38" s="162"/>
      <c r="AOB38" s="165"/>
      <c r="AOC38" s="162"/>
      <c r="AOD38" s="165"/>
      <c r="AOE38" s="162"/>
      <c r="AOF38" s="165"/>
      <c r="AOG38" s="162"/>
      <c r="AOH38" s="165"/>
      <c r="AOI38" s="162"/>
      <c r="AOJ38" s="165"/>
      <c r="AOK38" s="162"/>
      <c r="AOL38" s="165"/>
      <c r="AOM38" s="162"/>
      <c r="AON38" s="165"/>
      <c r="AOO38" s="162"/>
      <c r="AOP38" s="165"/>
      <c r="AOQ38" s="162"/>
      <c r="AOR38" s="165"/>
      <c r="AOS38" s="162"/>
      <c r="AOT38" s="165"/>
      <c r="AOU38" s="162"/>
      <c r="AOV38" s="165"/>
      <c r="AOW38" s="162"/>
      <c r="AOX38" s="165"/>
      <c r="AOY38" s="162"/>
      <c r="AOZ38" s="165"/>
      <c r="APA38" s="162"/>
      <c r="APB38" s="165"/>
      <c r="APC38" s="162"/>
      <c r="APD38" s="165"/>
      <c r="APE38" s="162"/>
      <c r="APF38" s="165"/>
      <c r="APG38" s="162"/>
      <c r="APH38" s="165"/>
      <c r="API38" s="162"/>
      <c r="APJ38" s="165"/>
      <c r="APK38" s="162"/>
      <c r="APL38" s="165"/>
      <c r="APM38" s="162"/>
      <c r="APN38" s="165"/>
      <c r="APO38" s="162"/>
      <c r="APP38" s="165"/>
      <c r="APQ38" s="162"/>
      <c r="APR38" s="165"/>
      <c r="APS38" s="162"/>
      <c r="APT38" s="165"/>
      <c r="APU38" s="162"/>
      <c r="APV38" s="165"/>
      <c r="APW38" s="162"/>
      <c r="APX38" s="165"/>
      <c r="APY38" s="162"/>
      <c r="APZ38" s="165"/>
      <c r="AQA38" s="162"/>
      <c r="AQB38" s="165"/>
      <c r="AQC38" s="162"/>
      <c r="AQD38" s="165"/>
      <c r="AQE38" s="162"/>
      <c r="AQF38" s="165"/>
      <c r="AQG38" s="162"/>
      <c r="AQH38" s="165"/>
      <c r="AQI38" s="162"/>
      <c r="AQJ38" s="165"/>
      <c r="AQK38" s="162"/>
      <c r="AQL38" s="165"/>
      <c r="AQM38" s="162"/>
      <c r="AQN38" s="165"/>
      <c r="AQO38" s="162"/>
      <c r="AQP38" s="165"/>
      <c r="AQQ38" s="162"/>
      <c r="AQR38" s="165"/>
      <c r="AQS38" s="162"/>
      <c r="AQT38" s="165"/>
      <c r="AQU38" s="162"/>
      <c r="AQV38" s="165"/>
      <c r="AQW38" s="162"/>
      <c r="AQX38" s="165"/>
      <c r="AQY38" s="162"/>
      <c r="AQZ38" s="165"/>
      <c r="ARA38" s="162"/>
      <c r="ARB38" s="165"/>
      <c r="ARC38" s="162"/>
      <c r="ARD38" s="165"/>
      <c r="ARE38" s="162"/>
      <c r="ARF38" s="165"/>
      <c r="ARG38" s="162"/>
      <c r="ARH38" s="165"/>
      <c r="ARI38" s="162"/>
      <c r="ARJ38" s="165"/>
      <c r="ARK38" s="162"/>
      <c r="ARL38" s="165"/>
      <c r="ARM38" s="162"/>
      <c r="ARN38" s="165"/>
      <c r="ARO38" s="162"/>
      <c r="ARP38" s="165"/>
      <c r="ARQ38" s="162"/>
      <c r="ARR38" s="165"/>
      <c r="ARS38" s="162"/>
      <c r="ART38" s="165"/>
      <c r="ARU38" s="162"/>
      <c r="ARV38" s="165"/>
      <c r="ARW38" s="162"/>
      <c r="ARX38" s="165"/>
      <c r="ARY38" s="162"/>
      <c r="ARZ38" s="165"/>
      <c r="ASA38" s="162"/>
      <c r="ASB38" s="165"/>
      <c r="ASC38" s="162"/>
      <c r="ASD38" s="165"/>
      <c r="ASE38" s="162"/>
      <c r="ASF38" s="165"/>
      <c r="ASG38" s="162"/>
      <c r="ASH38" s="165"/>
      <c r="ASI38" s="162"/>
      <c r="ASJ38" s="165"/>
      <c r="ASK38" s="162"/>
      <c r="ASL38" s="165"/>
      <c r="ASM38" s="162"/>
      <c r="ASN38" s="165"/>
      <c r="ASO38" s="162"/>
      <c r="ASP38" s="165"/>
      <c r="ASQ38" s="162"/>
      <c r="ASR38" s="165"/>
      <c r="ASS38" s="162"/>
      <c r="AST38" s="165"/>
      <c r="ASU38" s="162"/>
      <c r="ASV38" s="165"/>
      <c r="ASW38" s="162"/>
      <c r="ASX38" s="165"/>
      <c r="ASY38" s="162"/>
      <c r="ASZ38" s="165"/>
      <c r="ATA38" s="162"/>
      <c r="ATB38" s="165"/>
      <c r="ATC38" s="162"/>
      <c r="ATD38" s="165"/>
      <c r="ATE38" s="162"/>
      <c r="ATF38" s="165"/>
      <c r="ATG38" s="162"/>
      <c r="ATH38" s="165"/>
      <c r="ATI38" s="162"/>
      <c r="ATJ38" s="165"/>
      <c r="ATK38" s="162"/>
      <c r="ATL38" s="165"/>
      <c r="ATM38" s="162"/>
      <c r="ATN38" s="165"/>
      <c r="ATO38" s="162"/>
      <c r="ATP38" s="165"/>
      <c r="ATQ38" s="162"/>
      <c r="ATR38" s="165"/>
      <c r="ATS38" s="162"/>
      <c r="ATT38" s="165"/>
      <c r="ATU38" s="162"/>
      <c r="ATV38" s="165"/>
      <c r="ATW38" s="162"/>
      <c r="ATX38" s="165"/>
      <c r="ATY38" s="162"/>
      <c r="ATZ38" s="165"/>
      <c r="AUA38" s="162"/>
      <c r="AUB38" s="165"/>
      <c r="AUC38" s="162"/>
      <c r="AUD38" s="165"/>
      <c r="AUE38" s="162"/>
      <c r="AUF38" s="165"/>
      <c r="AUG38" s="162"/>
      <c r="AUH38" s="165"/>
      <c r="AUI38" s="162"/>
      <c r="AUJ38" s="165"/>
      <c r="AUK38" s="162"/>
      <c r="AUL38" s="165"/>
      <c r="AUM38" s="162"/>
      <c r="AUN38" s="165"/>
      <c r="AUO38" s="162"/>
      <c r="AUP38" s="165"/>
      <c r="AUQ38" s="162"/>
      <c r="AUR38" s="165"/>
      <c r="AUS38" s="162"/>
      <c r="AUT38" s="165"/>
      <c r="AUU38" s="162"/>
      <c r="AUV38" s="165"/>
      <c r="AUW38" s="162"/>
      <c r="AUX38" s="165"/>
      <c r="AUY38" s="162"/>
      <c r="AUZ38" s="165"/>
      <c r="AVA38" s="162"/>
      <c r="AVB38" s="165"/>
      <c r="AVC38" s="162"/>
      <c r="AVD38" s="165"/>
      <c r="AVE38" s="162"/>
      <c r="AVF38" s="165"/>
      <c r="AVG38" s="162"/>
      <c r="AVH38" s="165"/>
      <c r="AVI38" s="162"/>
      <c r="AVJ38" s="165"/>
      <c r="AVK38" s="162"/>
      <c r="AVL38" s="165"/>
      <c r="AVM38" s="162"/>
      <c r="AVN38" s="165"/>
      <c r="AVO38" s="162"/>
      <c r="AVP38" s="165"/>
      <c r="AVQ38" s="162"/>
      <c r="AVR38" s="165"/>
      <c r="AVS38" s="162"/>
      <c r="AVT38" s="165"/>
      <c r="AVU38" s="162"/>
      <c r="AVV38" s="165"/>
      <c r="AVW38" s="162"/>
      <c r="AVX38" s="165"/>
      <c r="AVY38" s="162"/>
      <c r="AVZ38" s="165"/>
      <c r="AWA38" s="162"/>
      <c r="AWB38" s="165"/>
      <c r="AWC38" s="162"/>
      <c r="AWD38" s="165"/>
      <c r="AWE38" s="162"/>
      <c r="AWF38" s="165"/>
      <c r="AWG38" s="162"/>
      <c r="AWH38" s="165"/>
      <c r="AWI38" s="162"/>
      <c r="AWJ38" s="165"/>
      <c r="AWK38" s="162"/>
      <c r="AWL38" s="165"/>
      <c r="AWM38" s="162"/>
      <c r="AWN38" s="165"/>
      <c r="AWO38" s="162"/>
      <c r="AWP38" s="165"/>
      <c r="AWQ38" s="162"/>
      <c r="AWR38" s="165"/>
      <c r="AWS38" s="162"/>
      <c r="AWT38" s="165"/>
      <c r="AWU38" s="162"/>
      <c r="AWV38" s="165"/>
      <c r="AWW38" s="162"/>
      <c r="AWX38" s="165"/>
      <c r="AWY38" s="162"/>
      <c r="AWZ38" s="165"/>
      <c r="AXA38" s="162"/>
      <c r="AXB38" s="165"/>
      <c r="AXC38" s="162"/>
      <c r="AXD38" s="165"/>
      <c r="AXE38" s="162"/>
      <c r="AXF38" s="165"/>
      <c r="AXG38" s="162"/>
      <c r="AXH38" s="165"/>
      <c r="AXI38" s="162"/>
      <c r="AXJ38" s="165"/>
      <c r="AXK38" s="162"/>
      <c r="AXL38" s="165"/>
      <c r="AXM38" s="162"/>
      <c r="AXN38" s="165"/>
      <c r="AXO38" s="162"/>
      <c r="AXP38" s="165"/>
      <c r="AXQ38" s="162"/>
      <c r="AXR38" s="165"/>
      <c r="AXS38" s="162"/>
      <c r="AXT38" s="165"/>
      <c r="AXU38" s="162"/>
      <c r="AXV38" s="165"/>
      <c r="AXW38" s="162"/>
      <c r="AXX38" s="165"/>
      <c r="AXY38" s="162"/>
      <c r="AXZ38" s="165"/>
      <c r="AYA38" s="162"/>
      <c r="AYB38" s="165"/>
      <c r="AYC38" s="162"/>
      <c r="AYD38" s="165"/>
      <c r="AYE38" s="162"/>
      <c r="AYF38" s="165"/>
      <c r="AYG38" s="162"/>
      <c r="AYH38" s="165"/>
      <c r="AYI38" s="162"/>
      <c r="AYJ38" s="165"/>
      <c r="AYK38" s="162"/>
      <c r="AYL38" s="165"/>
      <c r="AYM38" s="162"/>
      <c r="AYN38" s="165"/>
      <c r="AYO38" s="162"/>
      <c r="AYP38" s="165"/>
      <c r="AYQ38" s="162"/>
      <c r="AYR38" s="165"/>
      <c r="AYS38" s="162"/>
      <c r="AYT38" s="165"/>
      <c r="AYU38" s="162"/>
      <c r="AYV38" s="165"/>
      <c r="AYW38" s="162"/>
      <c r="AYX38" s="165"/>
      <c r="AYY38" s="162"/>
      <c r="AYZ38" s="165"/>
      <c r="AZA38" s="162"/>
      <c r="AZB38" s="165"/>
      <c r="AZC38" s="162"/>
      <c r="AZD38" s="165"/>
      <c r="AZE38" s="162"/>
      <c r="AZF38" s="165"/>
      <c r="AZG38" s="162"/>
      <c r="AZH38" s="165"/>
      <c r="AZI38" s="162"/>
      <c r="AZJ38" s="165"/>
      <c r="AZK38" s="162"/>
      <c r="AZL38" s="165"/>
      <c r="AZM38" s="162"/>
      <c r="AZN38" s="165"/>
      <c r="AZO38" s="162"/>
      <c r="AZP38" s="165"/>
      <c r="AZQ38" s="162"/>
      <c r="AZR38" s="165"/>
      <c r="AZS38" s="162"/>
      <c r="AZT38" s="165"/>
      <c r="AZU38" s="162"/>
      <c r="AZV38" s="165"/>
      <c r="AZW38" s="162"/>
      <c r="AZX38" s="165"/>
      <c r="AZY38" s="162"/>
      <c r="AZZ38" s="165"/>
      <c r="BAA38" s="162"/>
      <c r="BAB38" s="165"/>
      <c r="BAC38" s="162"/>
      <c r="BAD38" s="165"/>
      <c r="BAE38" s="162"/>
      <c r="BAF38" s="165"/>
      <c r="BAG38" s="162"/>
      <c r="BAH38" s="165"/>
      <c r="BAI38" s="162"/>
      <c r="BAJ38" s="165"/>
      <c r="BAK38" s="162"/>
      <c r="BAL38" s="165"/>
      <c r="BAM38" s="162"/>
      <c r="BAN38" s="165"/>
      <c r="BAO38" s="162"/>
      <c r="BAP38" s="165"/>
      <c r="BAQ38" s="162"/>
      <c r="BAR38" s="165"/>
      <c r="BAS38" s="162"/>
      <c r="BAT38" s="165"/>
      <c r="BAU38" s="162"/>
      <c r="BAV38" s="165"/>
      <c r="BAW38" s="162"/>
      <c r="BAX38" s="165"/>
      <c r="BAY38" s="162"/>
      <c r="BAZ38" s="165"/>
      <c r="BBA38" s="162"/>
      <c r="BBB38" s="165"/>
      <c r="BBC38" s="162"/>
      <c r="BBD38" s="165"/>
      <c r="BBE38" s="162"/>
      <c r="BBF38" s="165"/>
      <c r="BBG38" s="162"/>
      <c r="BBH38" s="165"/>
      <c r="BBI38" s="162"/>
      <c r="BBJ38" s="165"/>
      <c r="BBK38" s="162"/>
      <c r="BBL38" s="165"/>
      <c r="BBM38" s="162"/>
      <c r="BBN38" s="165"/>
      <c r="BBO38" s="162"/>
      <c r="BBP38" s="165"/>
      <c r="BBQ38" s="162"/>
      <c r="BBR38" s="165"/>
      <c r="BBS38" s="162"/>
      <c r="BBT38" s="165"/>
      <c r="BBU38" s="162"/>
      <c r="BBV38" s="165"/>
      <c r="BBW38" s="162"/>
      <c r="BBX38" s="165"/>
      <c r="BBY38" s="162"/>
      <c r="BBZ38" s="165"/>
      <c r="BCA38" s="162"/>
      <c r="BCB38" s="165"/>
      <c r="BCC38" s="162"/>
      <c r="BCD38" s="165"/>
      <c r="BCE38" s="162"/>
      <c r="BCF38" s="165"/>
      <c r="BCG38" s="162"/>
      <c r="BCH38" s="165"/>
      <c r="BCI38" s="162"/>
      <c r="BCJ38" s="165"/>
      <c r="BCK38" s="162"/>
      <c r="BCL38" s="165"/>
      <c r="BCM38" s="162"/>
      <c r="BCN38" s="165"/>
      <c r="BCO38" s="162"/>
      <c r="BCP38" s="165"/>
      <c r="BCQ38" s="162"/>
      <c r="BCR38" s="165"/>
      <c r="BCS38" s="162"/>
      <c r="BCT38" s="165"/>
      <c r="BCU38" s="162"/>
      <c r="BCV38" s="165"/>
      <c r="BCW38" s="162"/>
      <c r="BCX38" s="165"/>
      <c r="BCY38" s="162"/>
      <c r="BCZ38" s="165"/>
      <c r="BDA38" s="162"/>
      <c r="BDB38" s="165"/>
      <c r="BDC38" s="162"/>
      <c r="BDD38" s="165"/>
      <c r="BDE38" s="162"/>
      <c r="BDF38" s="165"/>
      <c r="BDG38" s="162"/>
      <c r="BDH38" s="165"/>
      <c r="BDI38" s="162"/>
      <c r="BDJ38" s="165"/>
      <c r="BDK38" s="162"/>
      <c r="BDL38" s="165"/>
      <c r="BDM38" s="162"/>
      <c r="BDN38" s="165"/>
      <c r="BDO38" s="162"/>
      <c r="BDP38" s="165"/>
      <c r="BDQ38" s="162"/>
      <c r="BDR38" s="165"/>
      <c r="BDS38" s="162"/>
      <c r="BDT38" s="165"/>
      <c r="BDU38" s="162"/>
      <c r="BDV38" s="165"/>
      <c r="BDW38" s="162"/>
      <c r="BDX38" s="165"/>
      <c r="BDY38" s="162"/>
      <c r="BDZ38" s="165"/>
      <c r="BEA38" s="162"/>
      <c r="BEB38" s="165"/>
      <c r="BEC38" s="162"/>
      <c r="BED38" s="165"/>
      <c r="BEE38" s="162"/>
      <c r="BEF38" s="165"/>
      <c r="BEG38" s="162"/>
      <c r="BEH38" s="165"/>
      <c r="BEI38" s="162"/>
      <c r="BEJ38" s="165"/>
      <c r="BEK38" s="162"/>
      <c r="BEL38" s="165"/>
      <c r="BEM38" s="162"/>
      <c r="BEN38" s="165"/>
      <c r="BEO38" s="162"/>
      <c r="BEP38" s="165"/>
      <c r="BEQ38" s="162"/>
      <c r="BER38" s="165"/>
      <c r="BES38" s="162"/>
      <c r="BET38" s="165"/>
      <c r="BEU38" s="162"/>
      <c r="BEV38" s="165"/>
      <c r="BEW38" s="162"/>
      <c r="BEX38" s="165"/>
      <c r="BEY38" s="162"/>
      <c r="BEZ38" s="165"/>
      <c r="BFA38" s="162"/>
      <c r="BFB38" s="165"/>
      <c r="BFC38" s="162"/>
      <c r="BFD38" s="165"/>
      <c r="BFE38" s="162"/>
      <c r="BFF38" s="165"/>
      <c r="BFG38" s="162"/>
      <c r="BFH38" s="165"/>
      <c r="BFI38" s="162"/>
      <c r="BFJ38" s="165"/>
      <c r="BFK38" s="162"/>
      <c r="BFL38" s="165"/>
      <c r="BFM38" s="162"/>
      <c r="BFN38" s="165"/>
      <c r="BFO38" s="162"/>
      <c r="BFP38" s="165"/>
      <c r="BFQ38" s="162"/>
      <c r="BFR38" s="165"/>
      <c r="BFS38" s="162"/>
      <c r="BFT38" s="165"/>
      <c r="BFU38" s="162"/>
      <c r="BFV38" s="165"/>
      <c r="BFW38" s="162"/>
      <c r="BFX38" s="165"/>
      <c r="BFY38" s="162"/>
      <c r="BFZ38" s="165"/>
      <c r="BGA38" s="162"/>
      <c r="BGB38" s="165"/>
      <c r="BGC38" s="162"/>
      <c r="BGD38" s="165"/>
      <c r="BGE38" s="162"/>
      <c r="BGF38" s="165"/>
      <c r="BGG38" s="162"/>
      <c r="BGH38" s="165"/>
      <c r="BGI38" s="162"/>
      <c r="BGJ38" s="165"/>
      <c r="BGK38" s="162"/>
      <c r="BGL38" s="165"/>
      <c r="BGM38" s="162"/>
      <c r="BGN38" s="165"/>
      <c r="BGO38" s="162"/>
      <c r="BGP38" s="165"/>
      <c r="BGQ38" s="162"/>
      <c r="BGR38" s="165"/>
      <c r="BGS38" s="162"/>
      <c r="BGT38" s="165"/>
      <c r="BGU38" s="162"/>
      <c r="BGV38" s="165"/>
      <c r="BGW38" s="162"/>
      <c r="BGX38" s="165"/>
      <c r="BGY38" s="162"/>
      <c r="BGZ38" s="165"/>
      <c r="BHA38" s="162"/>
      <c r="BHB38" s="165"/>
      <c r="BHC38" s="162"/>
      <c r="BHD38" s="165"/>
      <c r="BHE38" s="162"/>
      <c r="BHF38" s="165"/>
      <c r="BHG38" s="162"/>
      <c r="BHH38" s="165"/>
      <c r="BHI38" s="162"/>
      <c r="BHJ38" s="165"/>
      <c r="BHK38" s="162"/>
      <c r="BHL38" s="165"/>
      <c r="BHM38" s="162"/>
      <c r="BHN38" s="165"/>
      <c r="BHO38" s="162"/>
      <c r="BHP38" s="165"/>
      <c r="BHQ38" s="162"/>
      <c r="BHR38" s="165"/>
      <c r="BHS38" s="162"/>
      <c r="BHT38" s="165"/>
      <c r="BHU38" s="162"/>
      <c r="BHV38" s="165"/>
      <c r="BHW38" s="162"/>
      <c r="BHX38" s="165"/>
      <c r="BHY38" s="162"/>
      <c r="BHZ38" s="165"/>
      <c r="BIA38" s="162"/>
      <c r="BIB38" s="165"/>
      <c r="BIC38" s="162"/>
      <c r="BID38" s="165"/>
      <c r="BIE38" s="162"/>
      <c r="BIF38" s="165"/>
      <c r="BIG38" s="162"/>
      <c r="BIH38" s="165"/>
      <c r="BII38" s="162"/>
      <c r="BIJ38" s="165"/>
      <c r="BIK38" s="162"/>
      <c r="BIL38" s="165"/>
      <c r="BIM38" s="162"/>
      <c r="BIN38" s="165"/>
      <c r="BIO38" s="162"/>
      <c r="BIP38" s="165"/>
      <c r="BIQ38" s="162"/>
      <c r="BIR38" s="165"/>
      <c r="BIS38" s="162"/>
      <c r="BIT38" s="165"/>
      <c r="BIU38" s="162"/>
      <c r="BIV38" s="165"/>
      <c r="BIW38" s="162"/>
      <c r="BIX38" s="165"/>
      <c r="BIY38" s="162"/>
      <c r="BIZ38" s="165"/>
      <c r="BJA38" s="162"/>
      <c r="BJB38" s="165"/>
      <c r="BJC38" s="162"/>
      <c r="BJD38" s="165"/>
      <c r="BJE38" s="162"/>
      <c r="BJF38" s="165"/>
      <c r="BJG38" s="162"/>
      <c r="BJH38" s="165"/>
      <c r="BJI38" s="162"/>
      <c r="BJJ38" s="165"/>
      <c r="BJK38" s="162"/>
      <c r="BJL38" s="165"/>
      <c r="BJM38" s="162"/>
      <c r="BJN38" s="165"/>
      <c r="BJO38" s="162"/>
      <c r="BJP38" s="165"/>
      <c r="BJQ38" s="162"/>
      <c r="BJR38" s="165"/>
      <c r="BJS38" s="162"/>
      <c r="BJT38" s="165"/>
      <c r="BJU38" s="162"/>
      <c r="BJV38" s="165"/>
      <c r="BJW38" s="162"/>
      <c r="BJX38" s="165"/>
      <c r="BJY38" s="162"/>
      <c r="BJZ38" s="165"/>
      <c r="BKA38" s="162"/>
      <c r="BKB38" s="165"/>
      <c r="BKC38" s="162"/>
      <c r="BKD38" s="165"/>
      <c r="BKE38" s="162"/>
      <c r="BKF38" s="165"/>
      <c r="BKG38" s="162"/>
      <c r="BKH38" s="165"/>
      <c r="BKI38" s="162"/>
      <c r="BKJ38" s="165"/>
      <c r="BKK38" s="162"/>
      <c r="BKL38" s="165"/>
      <c r="BKM38" s="162"/>
      <c r="BKN38" s="165"/>
      <c r="BKO38" s="162"/>
      <c r="BKP38" s="165"/>
      <c r="BKQ38" s="162"/>
      <c r="BKR38" s="165"/>
      <c r="BKS38" s="162"/>
      <c r="BKT38" s="165"/>
      <c r="BKU38" s="162"/>
      <c r="BKV38" s="165"/>
      <c r="BKW38" s="162"/>
      <c r="BKX38" s="165"/>
      <c r="BKY38" s="162"/>
      <c r="BKZ38" s="165"/>
      <c r="BLA38" s="162"/>
      <c r="BLB38" s="165"/>
      <c r="BLC38" s="162"/>
      <c r="BLD38" s="165"/>
      <c r="BLE38" s="162"/>
      <c r="BLF38" s="165"/>
      <c r="BLG38" s="162"/>
      <c r="BLH38" s="165"/>
      <c r="BLI38" s="162"/>
      <c r="BLJ38" s="165"/>
      <c r="BLK38" s="162"/>
      <c r="BLL38" s="165"/>
      <c r="BLM38" s="162"/>
      <c r="BLN38" s="165"/>
      <c r="BLO38" s="162"/>
      <c r="BLP38" s="165"/>
      <c r="BLQ38" s="162"/>
      <c r="BLR38" s="165"/>
      <c r="BLS38" s="162"/>
      <c r="BLT38" s="165"/>
      <c r="BLU38" s="162"/>
      <c r="BLV38" s="165"/>
      <c r="BLW38" s="162"/>
      <c r="BLX38" s="165"/>
      <c r="BLY38" s="162"/>
      <c r="BLZ38" s="165"/>
      <c r="BMA38" s="162"/>
      <c r="BMB38" s="165"/>
      <c r="BMC38" s="162"/>
      <c r="BMD38" s="165"/>
      <c r="BME38" s="162"/>
      <c r="BMF38" s="165"/>
      <c r="BMG38" s="162"/>
      <c r="BMH38" s="165"/>
      <c r="BMI38" s="162"/>
      <c r="BMJ38" s="165"/>
      <c r="BMK38" s="162"/>
      <c r="BML38" s="165"/>
      <c r="BMM38" s="162"/>
      <c r="BMN38" s="165"/>
      <c r="BMO38" s="162"/>
      <c r="BMP38" s="165"/>
      <c r="BMQ38" s="162"/>
      <c r="BMR38" s="165"/>
      <c r="BMS38" s="162"/>
      <c r="BMT38" s="165"/>
      <c r="BMU38" s="162"/>
      <c r="BMV38" s="165"/>
      <c r="BMW38" s="162"/>
      <c r="BMX38" s="165"/>
      <c r="BMY38" s="162"/>
      <c r="BMZ38" s="165"/>
      <c r="BNA38" s="162"/>
      <c r="BNB38" s="165"/>
      <c r="BNC38" s="162"/>
      <c r="BND38" s="165"/>
      <c r="BNE38" s="162"/>
      <c r="BNF38" s="165"/>
      <c r="BNG38" s="162"/>
      <c r="BNH38" s="165"/>
      <c r="BNI38" s="162"/>
      <c r="BNJ38" s="165"/>
      <c r="BNK38" s="162"/>
      <c r="BNL38" s="165"/>
      <c r="BNM38" s="162"/>
      <c r="BNN38" s="165"/>
      <c r="BNO38" s="162"/>
      <c r="BNP38" s="165"/>
      <c r="BNQ38" s="162"/>
      <c r="BNR38" s="165"/>
      <c r="BNS38" s="162"/>
      <c r="BNT38" s="165"/>
      <c r="BNU38" s="162"/>
      <c r="BNV38" s="165"/>
      <c r="BNW38" s="162"/>
      <c r="BNX38" s="165"/>
      <c r="BNY38" s="162"/>
      <c r="BNZ38" s="165"/>
      <c r="BOA38" s="162"/>
      <c r="BOB38" s="165"/>
      <c r="BOC38" s="162"/>
      <c r="BOD38" s="165"/>
      <c r="BOE38" s="162"/>
      <c r="BOF38" s="165"/>
      <c r="BOG38" s="162"/>
      <c r="BOH38" s="165"/>
      <c r="BOI38" s="162"/>
      <c r="BOJ38" s="165"/>
      <c r="BOK38" s="162"/>
      <c r="BOL38" s="165"/>
      <c r="BOM38" s="162"/>
      <c r="BON38" s="165"/>
      <c r="BOO38" s="162"/>
      <c r="BOP38" s="165"/>
      <c r="BOQ38" s="162"/>
      <c r="BOR38" s="165"/>
      <c r="BOS38" s="162"/>
      <c r="BOT38" s="165"/>
      <c r="BOU38" s="162"/>
      <c r="BOV38" s="165"/>
      <c r="BOW38" s="162"/>
      <c r="BOX38" s="165"/>
      <c r="BOY38" s="162"/>
      <c r="BOZ38" s="165"/>
      <c r="BPA38" s="162"/>
      <c r="BPB38" s="165"/>
      <c r="BPC38" s="162"/>
      <c r="BPD38" s="165"/>
      <c r="BPE38" s="162"/>
      <c r="BPF38" s="165"/>
      <c r="BPG38" s="162"/>
      <c r="BPH38" s="165"/>
      <c r="BPI38" s="162"/>
      <c r="BPJ38" s="165"/>
      <c r="BPK38" s="162"/>
      <c r="BPL38" s="165"/>
      <c r="BPM38" s="162"/>
      <c r="BPN38" s="165"/>
      <c r="BPO38" s="162"/>
      <c r="BPP38" s="165"/>
      <c r="BPQ38" s="162"/>
      <c r="BPR38" s="165"/>
      <c r="BPS38" s="162"/>
      <c r="BPT38" s="165"/>
      <c r="BPU38" s="162"/>
      <c r="BPV38" s="165"/>
      <c r="BPW38" s="162"/>
      <c r="BPX38" s="165"/>
      <c r="BPY38" s="162"/>
      <c r="BPZ38" s="165"/>
      <c r="BQA38" s="162"/>
      <c r="BQB38" s="165"/>
      <c r="BQC38" s="162"/>
      <c r="BQD38" s="165"/>
      <c r="BQE38" s="162"/>
      <c r="BQF38" s="165"/>
      <c r="BQG38" s="162"/>
      <c r="BQH38" s="165"/>
      <c r="BQI38" s="162"/>
      <c r="BQJ38" s="165"/>
      <c r="BQK38" s="162"/>
      <c r="BQL38" s="165"/>
      <c r="BQM38" s="162"/>
      <c r="BQN38" s="165"/>
      <c r="BQO38" s="162"/>
      <c r="BQP38" s="165"/>
      <c r="BQQ38" s="162"/>
      <c r="BQR38" s="165"/>
      <c r="BQS38" s="162"/>
      <c r="BQT38" s="165"/>
      <c r="BQU38" s="162"/>
      <c r="BQV38" s="165"/>
      <c r="BQW38" s="162"/>
      <c r="BQX38" s="165"/>
      <c r="BQY38" s="162"/>
      <c r="BQZ38" s="165"/>
      <c r="BRA38" s="162"/>
      <c r="BRB38" s="165"/>
      <c r="BRC38" s="162"/>
      <c r="BRD38" s="165"/>
      <c r="BRE38" s="162"/>
      <c r="BRF38" s="165"/>
      <c r="BRG38" s="162"/>
      <c r="BRH38" s="165"/>
      <c r="BRI38" s="162"/>
      <c r="BRJ38" s="165"/>
      <c r="BRK38" s="162"/>
      <c r="BRL38" s="165"/>
      <c r="BRM38" s="162"/>
      <c r="BRN38" s="165"/>
      <c r="BRO38" s="162"/>
      <c r="BRP38" s="165"/>
      <c r="BRQ38" s="162"/>
      <c r="BRR38" s="165"/>
      <c r="BRS38" s="162"/>
      <c r="BRT38" s="165"/>
      <c r="BRU38" s="162"/>
      <c r="BRV38" s="165"/>
      <c r="BRW38" s="162"/>
      <c r="BRX38" s="165"/>
      <c r="BRY38" s="162"/>
      <c r="BRZ38" s="165"/>
      <c r="BSA38" s="162"/>
      <c r="BSB38" s="165"/>
      <c r="BSC38" s="162"/>
      <c r="BSD38" s="165"/>
      <c r="BSE38" s="162"/>
      <c r="BSF38" s="165"/>
      <c r="BSG38" s="162"/>
      <c r="BSH38" s="165"/>
      <c r="BSI38" s="162"/>
      <c r="BSJ38" s="165"/>
      <c r="BSK38" s="162"/>
      <c r="BSL38" s="165"/>
      <c r="BSM38" s="162"/>
      <c r="BSN38" s="165"/>
      <c r="BSO38" s="162"/>
      <c r="BSP38" s="165"/>
      <c r="BSQ38" s="162"/>
      <c r="BSR38" s="165"/>
      <c r="BSS38" s="162"/>
      <c r="BST38" s="165"/>
      <c r="BSU38" s="162"/>
      <c r="BSV38" s="165"/>
      <c r="BSW38" s="162"/>
      <c r="BSX38" s="165"/>
      <c r="BSY38" s="162"/>
      <c r="BSZ38" s="165"/>
      <c r="BTA38" s="162"/>
      <c r="BTB38" s="165"/>
      <c r="BTC38" s="162"/>
      <c r="BTD38" s="165"/>
      <c r="BTE38" s="162"/>
      <c r="BTF38" s="165"/>
      <c r="BTG38" s="162"/>
      <c r="BTH38" s="165"/>
      <c r="BTI38" s="162"/>
      <c r="BTJ38" s="165"/>
      <c r="BTK38" s="162"/>
      <c r="BTL38" s="165"/>
      <c r="BTM38" s="162"/>
      <c r="BTN38" s="165"/>
      <c r="BTO38" s="162"/>
      <c r="BTP38" s="165"/>
      <c r="BTQ38" s="162"/>
      <c r="BTR38" s="165"/>
      <c r="BTS38" s="162"/>
      <c r="BTT38" s="165"/>
      <c r="BTU38" s="162"/>
      <c r="BTV38" s="165"/>
      <c r="BTW38" s="162"/>
      <c r="BTX38" s="165"/>
      <c r="BTY38" s="162"/>
      <c r="BTZ38" s="165"/>
      <c r="BUA38" s="162"/>
      <c r="BUB38" s="165"/>
      <c r="BUC38" s="162"/>
      <c r="BUD38" s="165"/>
      <c r="BUE38" s="162"/>
      <c r="BUF38" s="165"/>
      <c r="BUG38" s="162"/>
      <c r="BUH38" s="165"/>
      <c r="BUI38" s="162"/>
      <c r="BUJ38" s="165"/>
      <c r="BUK38" s="162"/>
      <c r="BUL38" s="165"/>
      <c r="BUM38" s="162"/>
      <c r="BUN38" s="165"/>
      <c r="BUO38" s="162"/>
      <c r="BUP38" s="165"/>
      <c r="BUQ38" s="162"/>
      <c r="BUR38" s="165"/>
      <c r="BUS38" s="162"/>
      <c r="BUT38" s="165"/>
      <c r="BUU38" s="162"/>
      <c r="BUV38" s="165"/>
      <c r="BUW38" s="162"/>
      <c r="BUX38" s="165"/>
      <c r="BUY38" s="162"/>
      <c r="BUZ38" s="165"/>
      <c r="BVA38" s="162"/>
      <c r="BVB38" s="165"/>
      <c r="BVC38" s="162"/>
      <c r="BVD38" s="165"/>
      <c r="BVE38" s="162"/>
      <c r="BVF38" s="165"/>
      <c r="BVG38" s="162"/>
      <c r="BVH38" s="165"/>
      <c r="BVI38" s="162"/>
      <c r="BVJ38" s="165"/>
      <c r="BVK38" s="162"/>
      <c r="BVL38" s="165"/>
      <c r="BVM38" s="162"/>
      <c r="BVN38" s="165"/>
      <c r="BVO38" s="162"/>
      <c r="BVP38" s="165"/>
      <c r="BVQ38" s="162"/>
      <c r="BVR38" s="165"/>
      <c r="BVS38" s="162"/>
      <c r="BVT38" s="165"/>
      <c r="BVU38" s="162"/>
      <c r="BVV38" s="165"/>
      <c r="BVW38" s="162"/>
      <c r="BVX38" s="165"/>
      <c r="BVY38" s="162"/>
      <c r="BVZ38" s="165"/>
      <c r="BWA38" s="162"/>
      <c r="BWB38" s="165"/>
      <c r="BWC38" s="162"/>
      <c r="BWD38" s="165"/>
      <c r="BWE38" s="162"/>
      <c r="BWF38" s="165"/>
      <c r="BWG38" s="162"/>
      <c r="BWH38" s="165"/>
      <c r="BWI38" s="162"/>
      <c r="BWJ38" s="165"/>
      <c r="BWK38" s="162"/>
      <c r="BWL38" s="165"/>
      <c r="BWM38" s="162"/>
      <c r="BWN38" s="165"/>
      <c r="BWO38" s="162"/>
      <c r="BWP38" s="165"/>
      <c r="BWQ38" s="162"/>
      <c r="BWR38" s="165"/>
      <c r="BWS38" s="162"/>
      <c r="BWT38" s="165"/>
      <c r="BWU38" s="162"/>
      <c r="BWV38" s="165"/>
      <c r="BWW38" s="162"/>
      <c r="BWX38" s="165"/>
      <c r="BWY38" s="162"/>
      <c r="BWZ38" s="165"/>
      <c r="BXA38" s="162"/>
      <c r="BXB38" s="165"/>
      <c r="BXC38" s="162"/>
      <c r="BXD38" s="165"/>
      <c r="BXE38" s="162"/>
      <c r="BXF38" s="165"/>
      <c r="BXG38" s="162"/>
      <c r="BXH38" s="165"/>
      <c r="BXI38" s="162"/>
      <c r="BXJ38" s="165"/>
      <c r="BXK38" s="162"/>
      <c r="BXL38" s="165"/>
      <c r="BXM38" s="162"/>
      <c r="BXN38" s="165"/>
      <c r="BXO38" s="162"/>
      <c r="BXP38" s="165"/>
      <c r="BXQ38" s="162"/>
      <c r="BXR38" s="165"/>
      <c r="BXS38" s="162"/>
      <c r="BXT38" s="165"/>
      <c r="BXU38" s="162"/>
      <c r="BXV38" s="165"/>
      <c r="BXW38" s="162"/>
      <c r="BXX38" s="165"/>
      <c r="BXY38" s="162"/>
      <c r="BXZ38" s="165"/>
      <c r="BYA38" s="162"/>
      <c r="BYB38" s="165"/>
      <c r="BYC38" s="162"/>
      <c r="BYD38" s="165"/>
      <c r="BYE38" s="162"/>
      <c r="BYF38" s="165"/>
      <c r="BYG38" s="162"/>
      <c r="BYH38" s="165"/>
      <c r="BYI38" s="162"/>
      <c r="BYJ38" s="165"/>
      <c r="BYK38" s="162"/>
      <c r="BYL38" s="165"/>
      <c r="BYM38" s="162"/>
      <c r="BYN38" s="165"/>
      <c r="BYO38" s="162"/>
      <c r="BYP38" s="165"/>
      <c r="BYQ38" s="162"/>
      <c r="BYR38" s="165"/>
      <c r="BYS38" s="162"/>
      <c r="BYT38" s="165"/>
      <c r="BYU38" s="162"/>
      <c r="BYV38" s="165"/>
      <c r="BYW38" s="162"/>
      <c r="BYX38" s="165"/>
      <c r="BYY38" s="162"/>
      <c r="BYZ38" s="165"/>
      <c r="BZA38" s="162"/>
      <c r="BZB38" s="165"/>
      <c r="BZC38" s="162"/>
      <c r="BZD38" s="165"/>
      <c r="BZE38" s="162"/>
      <c r="BZF38" s="165"/>
      <c r="BZG38" s="162"/>
      <c r="BZH38" s="165"/>
      <c r="BZI38" s="162"/>
      <c r="BZJ38" s="165"/>
      <c r="BZK38" s="162"/>
      <c r="BZL38" s="165"/>
      <c r="BZM38" s="162"/>
      <c r="BZN38" s="165"/>
      <c r="BZO38" s="162"/>
      <c r="BZP38" s="165"/>
      <c r="BZQ38" s="162"/>
      <c r="BZR38" s="165"/>
      <c r="BZS38" s="162"/>
      <c r="BZT38" s="165"/>
      <c r="BZU38" s="162"/>
      <c r="BZV38" s="165"/>
      <c r="BZW38" s="162"/>
      <c r="BZX38" s="165"/>
      <c r="BZY38" s="162"/>
      <c r="BZZ38" s="165"/>
      <c r="CAA38" s="162"/>
      <c r="CAB38" s="165"/>
      <c r="CAC38" s="162"/>
      <c r="CAD38" s="165"/>
      <c r="CAE38" s="162"/>
      <c r="CAF38" s="165"/>
      <c r="CAG38" s="162"/>
      <c r="CAH38" s="165"/>
      <c r="CAI38" s="162"/>
      <c r="CAJ38" s="165"/>
      <c r="CAK38" s="162"/>
      <c r="CAL38" s="165"/>
      <c r="CAM38" s="162"/>
      <c r="CAN38" s="165"/>
      <c r="CAO38" s="162"/>
      <c r="CAP38" s="165"/>
      <c r="CAQ38" s="162"/>
      <c r="CAR38" s="165"/>
      <c r="CAS38" s="162"/>
      <c r="CAT38" s="165"/>
      <c r="CAU38" s="162"/>
      <c r="CAV38" s="165"/>
      <c r="CAW38" s="162"/>
      <c r="CAX38" s="165"/>
      <c r="CAY38" s="162"/>
      <c r="CAZ38" s="165"/>
      <c r="CBA38" s="162"/>
      <c r="CBB38" s="165"/>
      <c r="CBC38" s="162"/>
      <c r="CBD38" s="165"/>
      <c r="CBE38" s="162"/>
      <c r="CBF38" s="165"/>
      <c r="CBG38" s="162"/>
      <c r="CBH38" s="165"/>
      <c r="CBI38" s="162"/>
      <c r="CBJ38" s="165"/>
      <c r="CBK38" s="162"/>
      <c r="CBL38" s="165"/>
      <c r="CBM38" s="162"/>
      <c r="CBN38" s="165"/>
      <c r="CBO38" s="162"/>
      <c r="CBP38" s="165"/>
      <c r="CBQ38" s="162"/>
      <c r="CBR38" s="165"/>
      <c r="CBS38" s="162"/>
      <c r="CBT38" s="165"/>
      <c r="CBU38" s="162"/>
      <c r="CBV38" s="165"/>
      <c r="CBW38" s="162"/>
      <c r="CBX38" s="165"/>
      <c r="CBY38" s="162"/>
      <c r="CBZ38" s="165"/>
      <c r="CCA38" s="162"/>
      <c r="CCB38" s="165"/>
      <c r="CCC38" s="162"/>
      <c r="CCD38" s="165"/>
      <c r="CCE38" s="162"/>
      <c r="CCF38" s="165"/>
      <c r="CCG38" s="162"/>
      <c r="CCH38" s="165"/>
      <c r="CCI38" s="162"/>
      <c r="CCJ38" s="165"/>
      <c r="CCK38" s="162"/>
      <c r="CCL38" s="165"/>
      <c r="CCM38" s="162"/>
      <c r="CCN38" s="165"/>
      <c r="CCO38" s="162"/>
      <c r="CCP38" s="165"/>
      <c r="CCQ38" s="162"/>
      <c r="CCR38" s="165"/>
      <c r="CCS38" s="162"/>
      <c r="CCT38" s="165"/>
      <c r="CCU38" s="162"/>
      <c r="CCV38" s="165"/>
      <c r="CCW38" s="162"/>
      <c r="CCX38" s="165"/>
      <c r="CCY38" s="162"/>
      <c r="CCZ38" s="165"/>
      <c r="CDA38" s="162"/>
      <c r="CDB38" s="165"/>
      <c r="CDC38" s="162"/>
      <c r="CDD38" s="165"/>
      <c r="CDE38" s="162"/>
      <c r="CDF38" s="165"/>
      <c r="CDG38" s="162"/>
      <c r="CDH38" s="165"/>
      <c r="CDI38" s="162"/>
      <c r="CDJ38" s="165"/>
      <c r="CDK38" s="162"/>
      <c r="CDL38" s="165"/>
      <c r="CDM38" s="162"/>
      <c r="CDN38" s="165"/>
      <c r="CDO38" s="162"/>
      <c r="CDP38" s="165"/>
      <c r="CDQ38" s="162"/>
      <c r="CDR38" s="165"/>
      <c r="CDS38" s="162"/>
      <c r="CDT38" s="165"/>
      <c r="CDU38" s="162"/>
      <c r="CDV38" s="165"/>
      <c r="CDW38" s="162"/>
      <c r="CDX38" s="165"/>
      <c r="CDY38" s="162"/>
      <c r="CDZ38" s="165"/>
      <c r="CEA38" s="162"/>
      <c r="CEB38" s="165"/>
      <c r="CEC38" s="162"/>
      <c r="CED38" s="165"/>
      <c r="CEE38" s="162"/>
      <c r="CEF38" s="165"/>
      <c r="CEG38" s="162"/>
      <c r="CEH38" s="165"/>
      <c r="CEI38" s="162"/>
      <c r="CEJ38" s="165"/>
      <c r="CEK38" s="162"/>
      <c r="CEL38" s="165"/>
      <c r="CEM38" s="162"/>
      <c r="CEN38" s="165"/>
      <c r="CEO38" s="162"/>
      <c r="CEP38" s="165"/>
      <c r="CEQ38" s="162"/>
      <c r="CER38" s="165"/>
      <c r="CES38" s="162"/>
      <c r="CET38" s="165"/>
      <c r="CEU38" s="162"/>
      <c r="CEV38" s="165"/>
      <c r="CEW38" s="162"/>
      <c r="CEX38" s="165"/>
      <c r="CEY38" s="162"/>
      <c r="CEZ38" s="165"/>
      <c r="CFA38" s="162"/>
      <c r="CFB38" s="165"/>
      <c r="CFC38" s="162"/>
      <c r="CFD38" s="165"/>
      <c r="CFE38" s="162"/>
      <c r="CFF38" s="165"/>
      <c r="CFG38" s="162"/>
      <c r="CFH38" s="165"/>
      <c r="CFI38" s="162"/>
      <c r="CFJ38" s="165"/>
      <c r="CFK38" s="162"/>
      <c r="CFL38" s="165"/>
      <c r="CFM38" s="162"/>
      <c r="CFN38" s="165"/>
      <c r="CFO38" s="162"/>
      <c r="CFP38" s="165"/>
      <c r="CFQ38" s="162"/>
      <c r="CFR38" s="165"/>
      <c r="CFS38" s="162"/>
      <c r="CFT38" s="165"/>
      <c r="CFU38" s="162"/>
      <c r="CFV38" s="165"/>
      <c r="CFW38" s="162"/>
      <c r="CFX38" s="165"/>
      <c r="CFY38" s="162"/>
      <c r="CFZ38" s="165"/>
      <c r="CGA38" s="162"/>
      <c r="CGB38" s="165"/>
      <c r="CGC38" s="162"/>
      <c r="CGD38" s="165"/>
      <c r="CGE38" s="162"/>
      <c r="CGF38" s="165"/>
      <c r="CGG38" s="162"/>
      <c r="CGH38" s="165"/>
      <c r="CGI38" s="162"/>
      <c r="CGJ38" s="165"/>
      <c r="CGK38" s="162"/>
      <c r="CGL38" s="165"/>
      <c r="CGM38" s="162"/>
      <c r="CGN38" s="165"/>
      <c r="CGO38" s="162"/>
      <c r="CGP38" s="165"/>
      <c r="CGQ38" s="162"/>
      <c r="CGR38" s="165"/>
      <c r="CGS38" s="162"/>
      <c r="CGT38" s="165"/>
      <c r="CGU38" s="162"/>
      <c r="CGV38" s="165"/>
      <c r="CGW38" s="162"/>
      <c r="CGX38" s="165"/>
      <c r="CGY38" s="162"/>
      <c r="CGZ38" s="165"/>
      <c r="CHA38" s="162"/>
      <c r="CHB38" s="165"/>
      <c r="CHC38" s="162"/>
      <c r="CHD38" s="165"/>
      <c r="CHE38" s="162"/>
      <c r="CHF38" s="165"/>
      <c r="CHG38" s="162"/>
      <c r="CHH38" s="165"/>
      <c r="CHI38" s="162"/>
      <c r="CHJ38" s="165"/>
      <c r="CHK38" s="162"/>
      <c r="CHL38" s="165"/>
      <c r="CHM38" s="162"/>
      <c r="CHN38" s="165"/>
      <c r="CHO38" s="162"/>
      <c r="CHP38" s="165"/>
      <c r="CHQ38" s="162"/>
      <c r="CHR38" s="165"/>
      <c r="CHS38" s="162"/>
      <c r="CHT38" s="165"/>
      <c r="CHU38" s="162"/>
      <c r="CHV38" s="165"/>
      <c r="CHW38" s="162"/>
      <c r="CHX38" s="165"/>
      <c r="CHY38" s="162"/>
      <c r="CHZ38" s="165"/>
      <c r="CIA38" s="162"/>
      <c r="CIB38" s="165"/>
      <c r="CIC38" s="162"/>
      <c r="CID38" s="165"/>
      <c r="CIE38" s="162"/>
      <c r="CIF38" s="165"/>
      <c r="CIG38" s="162"/>
      <c r="CIH38" s="165"/>
      <c r="CII38" s="162"/>
      <c r="CIJ38" s="165"/>
      <c r="CIK38" s="162"/>
      <c r="CIL38" s="165"/>
      <c r="CIM38" s="162"/>
      <c r="CIN38" s="165"/>
      <c r="CIO38" s="162"/>
      <c r="CIP38" s="165"/>
      <c r="CIQ38" s="162"/>
      <c r="CIR38" s="165"/>
      <c r="CIS38" s="162"/>
      <c r="CIT38" s="165"/>
      <c r="CIU38" s="162"/>
      <c r="CIV38" s="165"/>
      <c r="CIW38" s="162"/>
      <c r="CIX38" s="165"/>
      <c r="CIY38" s="162"/>
      <c r="CIZ38" s="165"/>
      <c r="CJA38" s="162"/>
      <c r="CJB38" s="165"/>
      <c r="CJC38" s="162"/>
      <c r="CJD38" s="165"/>
      <c r="CJE38" s="162"/>
      <c r="CJF38" s="165"/>
      <c r="CJG38" s="162"/>
      <c r="CJH38" s="165"/>
      <c r="CJI38" s="162"/>
      <c r="CJJ38" s="165"/>
      <c r="CJK38" s="162"/>
      <c r="CJL38" s="165"/>
      <c r="CJM38" s="162"/>
      <c r="CJN38" s="165"/>
      <c r="CJO38" s="162"/>
      <c r="CJP38" s="165"/>
      <c r="CJQ38" s="162"/>
      <c r="CJR38" s="165"/>
      <c r="CJS38" s="162"/>
      <c r="CJT38" s="165"/>
      <c r="CJU38" s="162"/>
      <c r="CJV38" s="165"/>
      <c r="CJW38" s="162"/>
      <c r="CJX38" s="165"/>
      <c r="CJY38" s="162"/>
      <c r="CJZ38" s="165"/>
      <c r="CKA38" s="162"/>
      <c r="CKB38" s="165"/>
      <c r="CKC38" s="162"/>
      <c r="CKD38" s="165"/>
      <c r="CKE38" s="162"/>
      <c r="CKF38" s="165"/>
      <c r="CKG38" s="162"/>
      <c r="CKH38" s="165"/>
      <c r="CKI38" s="162"/>
      <c r="CKJ38" s="165"/>
      <c r="CKK38" s="162"/>
      <c r="CKL38" s="165"/>
      <c r="CKM38" s="162"/>
      <c r="CKN38" s="165"/>
      <c r="CKO38" s="162"/>
      <c r="CKP38" s="165"/>
      <c r="CKQ38" s="162"/>
      <c r="CKR38" s="165"/>
      <c r="CKS38" s="162"/>
      <c r="CKT38" s="165"/>
      <c r="CKU38" s="162"/>
      <c r="CKV38" s="165"/>
      <c r="CKW38" s="162"/>
      <c r="CKX38" s="165"/>
      <c r="CKY38" s="162"/>
      <c r="CKZ38" s="165"/>
      <c r="CLA38" s="162"/>
      <c r="CLB38" s="165"/>
      <c r="CLC38" s="162"/>
      <c r="CLD38" s="165"/>
      <c r="CLE38" s="162"/>
      <c r="CLF38" s="165"/>
      <c r="CLG38" s="162"/>
      <c r="CLH38" s="165"/>
      <c r="CLI38" s="162"/>
      <c r="CLJ38" s="165"/>
      <c r="CLK38" s="162"/>
      <c r="CLL38" s="165"/>
      <c r="CLM38" s="162"/>
      <c r="CLN38" s="165"/>
      <c r="CLO38" s="162"/>
      <c r="CLP38" s="165"/>
      <c r="CLQ38" s="162"/>
      <c r="CLR38" s="165"/>
      <c r="CLS38" s="162"/>
      <c r="CLT38" s="165"/>
      <c r="CLU38" s="162"/>
      <c r="CLV38" s="165"/>
      <c r="CLW38" s="162"/>
      <c r="CLX38" s="165"/>
      <c r="CLY38" s="162"/>
      <c r="CLZ38" s="165"/>
      <c r="CMA38" s="162"/>
      <c r="CMB38" s="165"/>
      <c r="CMC38" s="162"/>
      <c r="CMD38" s="165"/>
      <c r="CME38" s="162"/>
      <c r="CMF38" s="165"/>
      <c r="CMG38" s="162"/>
      <c r="CMH38" s="165"/>
      <c r="CMI38" s="162"/>
      <c r="CMJ38" s="165"/>
      <c r="CMK38" s="162"/>
      <c r="CML38" s="165"/>
      <c r="CMM38" s="162"/>
      <c r="CMN38" s="165"/>
      <c r="CMO38" s="162"/>
      <c r="CMP38" s="165"/>
      <c r="CMQ38" s="162"/>
      <c r="CMR38" s="165"/>
      <c r="CMS38" s="162"/>
      <c r="CMT38" s="165"/>
      <c r="CMU38" s="162"/>
      <c r="CMV38" s="165"/>
      <c r="CMW38" s="162"/>
      <c r="CMX38" s="165"/>
      <c r="CMY38" s="162"/>
      <c r="CMZ38" s="165"/>
      <c r="CNA38" s="162"/>
      <c r="CNB38" s="165"/>
      <c r="CNC38" s="162"/>
      <c r="CND38" s="165"/>
      <c r="CNE38" s="162"/>
      <c r="CNF38" s="165"/>
      <c r="CNG38" s="162"/>
      <c r="CNH38" s="165"/>
      <c r="CNI38" s="162"/>
      <c r="CNJ38" s="165"/>
      <c r="CNK38" s="162"/>
      <c r="CNL38" s="165"/>
      <c r="CNM38" s="162"/>
      <c r="CNN38" s="165"/>
      <c r="CNO38" s="162"/>
      <c r="CNP38" s="165"/>
      <c r="CNQ38" s="162"/>
      <c r="CNR38" s="165"/>
      <c r="CNS38" s="162"/>
      <c r="CNT38" s="165"/>
      <c r="CNU38" s="162"/>
      <c r="CNV38" s="165"/>
      <c r="CNW38" s="162"/>
      <c r="CNX38" s="165"/>
      <c r="CNY38" s="162"/>
      <c r="CNZ38" s="165"/>
      <c r="COA38" s="162"/>
      <c r="COB38" s="165"/>
      <c r="COC38" s="162"/>
      <c r="COD38" s="165"/>
      <c r="COE38" s="162"/>
      <c r="COF38" s="165"/>
      <c r="COG38" s="162"/>
      <c r="COH38" s="165"/>
      <c r="COI38" s="162"/>
      <c r="COJ38" s="165"/>
      <c r="COK38" s="162"/>
      <c r="COL38" s="165"/>
      <c r="COM38" s="162"/>
      <c r="CON38" s="165"/>
      <c r="COO38" s="162"/>
      <c r="COP38" s="165"/>
      <c r="COQ38" s="162"/>
      <c r="COR38" s="165"/>
      <c r="COS38" s="162"/>
      <c r="COT38" s="165"/>
      <c r="COU38" s="162"/>
      <c r="COV38" s="165"/>
      <c r="COW38" s="162"/>
      <c r="COX38" s="165"/>
      <c r="COY38" s="162"/>
      <c r="COZ38" s="165"/>
      <c r="CPA38" s="162"/>
      <c r="CPB38" s="165"/>
      <c r="CPC38" s="162"/>
      <c r="CPD38" s="165"/>
      <c r="CPE38" s="162"/>
      <c r="CPF38" s="165"/>
      <c r="CPG38" s="162"/>
      <c r="CPH38" s="165"/>
      <c r="CPI38" s="162"/>
      <c r="CPJ38" s="165"/>
      <c r="CPK38" s="162"/>
      <c r="CPL38" s="165"/>
      <c r="CPM38" s="162"/>
      <c r="CPN38" s="165"/>
      <c r="CPO38" s="162"/>
      <c r="CPP38" s="165"/>
      <c r="CPQ38" s="162"/>
      <c r="CPR38" s="165"/>
      <c r="CPS38" s="162"/>
      <c r="CPT38" s="165"/>
      <c r="CPU38" s="162"/>
      <c r="CPV38" s="165"/>
      <c r="CPW38" s="162"/>
      <c r="CPX38" s="165"/>
      <c r="CPY38" s="162"/>
      <c r="CPZ38" s="165"/>
      <c r="CQA38" s="162"/>
      <c r="CQB38" s="165"/>
      <c r="CQC38" s="162"/>
      <c r="CQD38" s="165"/>
      <c r="CQE38" s="162"/>
      <c r="CQF38" s="165"/>
      <c r="CQG38" s="162"/>
      <c r="CQH38" s="165"/>
      <c r="CQI38" s="162"/>
      <c r="CQJ38" s="165"/>
      <c r="CQK38" s="162"/>
      <c r="CQL38" s="165"/>
      <c r="CQM38" s="162"/>
      <c r="CQN38" s="165"/>
      <c r="CQO38" s="162"/>
      <c r="CQP38" s="165"/>
      <c r="CQQ38" s="162"/>
      <c r="CQR38" s="165"/>
      <c r="CQS38" s="162"/>
      <c r="CQT38" s="165"/>
      <c r="CQU38" s="162"/>
      <c r="CQV38" s="165"/>
      <c r="CQW38" s="162"/>
      <c r="CQX38" s="165"/>
      <c r="CQY38" s="162"/>
      <c r="CQZ38" s="165"/>
      <c r="CRA38" s="162"/>
      <c r="CRB38" s="165"/>
      <c r="CRC38" s="162"/>
      <c r="CRD38" s="165"/>
      <c r="CRE38" s="162"/>
      <c r="CRF38" s="165"/>
      <c r="CRG38" s="162"/>
      <c r="CRH38" s="165"/>
      <c r="CRI38" s="162"/>
      <c r="CRJ38" s="165"/>
      <c r="CRK38" s="162"/>
      <c r="CRL38" s="165"/>
      <c r="CRM38" s="162"/>
      <c r="CRN38" s="165"/>
      <c r="CRO38" s="162"/>
      <c r="CRP38" s="165"/>
      <c r="CRQ38" s="162"/>
      <c r="CRR38" s="165"/>
      <c r="CRS38" s="162"/>
      <c r="CRT38" s="165"/>
      <c r="CRU38" s="162"/>
      <c r="CRV38" s="165"/>
      <c r="CRW38" s="162"/>
      <c r="CRX38" s="165"/>
      <c r="CRY38" s="162"/>
      <c r="CRZ38" s="165"/>
      <c r="CSA38" s="162"/>
      <c r="CSB38" s="165"/>
      <c r="CSC38" s="162"/>
      <c r="CSD38" s="165"/>
      <c r="CSE38" s="162"/>
      <c r="CSF38" s="165"/>
      <c r="CSG38" s="162"/>
      <c r="CSH38" s="165"/>
      <c r="CSI38" s="162"/>
      <c r="CSJ38" s="165"/>
      <c r="CSK38" s="162"/>
      <c r="CSL38" s="165"/>
      <c r="CSM38" s="162"/>
      <c r="CSN38" s="165"/>
      <c r="CSO38" s="162"/>
      <c r="CSP38" s="165"/>
      <c r="CSQ38" s="162"/>
      <c r="CSR38" s="165"/>
      <c r="CSS38" s="162"/>
      <c r="CST38" s="165"/>
      <c r="CSU38" s="162"/>
      <c r="CSV38" s="165"/>
      <c r="CSW38" s="162"/>
      <c r="CSX38" s="165"/>
      <c r="CSY38" s="162"/>
      <c r="CSZ38" s="165"/>
      <c r="CTA38" s="162"/>
      <c r="CTB38" s="165"/>
      <c r="CTC38" s="162"/>
      <c r="CTD38" s="165"/>
      <c r="CTE38" s="162"/>
      <c r="CTF38" s="165"/>
      <c r="CTG38" s="162"/>
      <c r="CTH38" s="165"/>
      <c r="CTI38" s="162"/>
      <c r="CTJ38" s="165"/>
      <c r="CTK38" s="162"/>
      <c r="CTL38" s="165"/>
      <c r="CTM38" s="162"/>
      <c r="CTN38" s="165"/>
      <c r="CTO38" s="162"/>
      <c r="CTP38" s="165"/>
      <c r="CTQ38" s="162"/>
      <c r="CTR38" s="165"/>
      <c r="CTS38" s="162"/>
      <c r="CTT38" s="165"/>
      <c r="CTU38" s="162"/>
      <c r="CTV38" s="165"/>
      <c r="CTW38" s="162"/>
      <c r="CTX38" s="165"/>
      <c r="CTY38" s="162"/>
      <c r="CTZ38" s="165"/>
      <c r="CUA38" s="162"/>
      <c r="CUB38" s="165"/>
      <c r="CUC38" s="162"/>
      <c r="CUD38" s="165"/>
      <c r="CUE38" s="162"/>
      <c r="CUF38" s="165"/>
      <c r="CUG38" s="162"/>
      <c r="CUH38" s="165"/>
      <c r="CUI38" s="162"/>
      <c r="CUJ38" s="165"/>
      <c r="CUK38" s="162"/>
      <c r="CUL38" s="165"/>
      <c r="CUM38" s="162"/>
      <c r="CUN38" s="165"/>
      <c r="CUO38" s="162"/>
      <c r="CUP38" s="165"/>
      <c r="CUQ38" s="162"/>
      <c r="CUR38" s="165"/>
      <c r="CUS38" s="162"/>
      <c r="CUT38" s="165"/>
      <c r="CUU38" s="162"/>
      <c r="CUV38" s="165"/>
      <c r="CUW38" s="162"/>
      <c r="CUX38" s="165"/>
      <c r="CUY38" s="162"/>
      <c r="CUZ38" s="165"/>
      <c r="CVA38" s="162"/>
      <c r="CVB38" s="165"/>
      <c r="CVC38" s="162"/>
      <c r="CVD38" s="165"/>
      <c r="CVE38" s="162"/>
      <c r="CVF38" s="165"/>
      <c r="CVG38" s="162"/>
      <c r="CVH38" s="165"/>
      <c r="CVI38" s="162"/>
      <c r="CVJ38" s="165"/>
      <c r="CVK38" s="162"/>
      <c r="CVL38" s="165"/>
      <c r="CVM38" s="162"/>
      <c r="CVN38" s="165"/>
      <c r="CVO38" s="162"/>
      <c r="CVP38" s="165"/>
      <c r="CVQ38" s="162"/>
      <c r="CVR38" s="165"/>
      <c r="CVS38" s="162"/>
      <c r="CVT38" s="165"/>
      <c r="CVU38" s="162"/>
      <c r="CVV38" s="165"/>
      <c r="CVW38" s="162"/>
      <c r="CVX38" s="165"/>
      <c r="CVY38" s="162"/>
      <c r="CVZ38" s="165"/>
      <c r="CWA38" s="162"/>
      <c r="CWB38" s="165"/>
      <c r="CWC38" s="162"/>
      <c r="CWD38" s="165"/>
      <c r="CWE38" s="162"/>
      <c r="CWF38" s="165"/>
      <c r="CWG38" s="162"/>
      <c r="CWH38" s="165"/>
      <c r="CWI38" s="162"/>
      <c r="CWJ38" s="165"/>
      <c r="CWK38" s="162"/>
      <c r="CWL38" s="165"/>
      <c r="CWM38" s="162"/>
      <c r="CWN38" s="165"/>
      <c r="CWO38" s="162"/>
      <c r="CWP38" s="165"/>
      <c r="CWQ38" s="162"/>
      <c r="CWR38" s="165"/>
      <c r="CWS38" s="162"/>
      <c r="CWT38" s="165"/>
      <c r="CWU38" s="162"/>
      <c r="CWV38" s="165"/>
      <c r="CWW38" s="162"/>
      <c r="CWX38" s="165"/>
      <c r="CWY38" s="162"/>
      <c r="CWZ38" s="165"/>
      <c r="CXA38" s="162"/>
      <c r="CXB38" s="165"/>
      <c r="CXC38" s="162"/>
      <c r="CXD38" s="165"/>
      <c r="CXE38" s="162"/>
      <c r="CXF38" s="165"/>
      <c r="CXG38" s="162"/>
      <c r="CXH38" s="165"/>
      <c r="CXI38" s="162"/>
      <c r="CXJ38" s="165"/>
      <c r="CXK38" s="162"/>
      <c r="CXL38" s="165"/>
      <c r="CXM38" s="162"/>
      <c r="CXN38" s="165"/>
      <c r="CXO38" s="162"/>
      <c r="CXP38" s="165"/>
      <c r="CXQ38" s="162"/>
      <c r="CXR38" s="165"/>
      <c r="CXS38" s="162"/>
      <c r="CXT38" s="165"/>
      <c r="CXU38" s="162"/>
      <c r="CXV38" s="165"/>
      <c r="CXW38" s="162"/>
      <c r="CXX38" s="165"/>
      <c r="CXY38" s="162"/>
      <c r="CXZ38" s="165"/>
      <c r="CYA38" s="162"/>
      <c r="CYB38" s="165"/>
      <c r="CYC38" s="162"/>
      <c r="CYD38" s="165"/>
      <c r="CYE38" s="162"/>
      <c r="CYF38" s="165"/>
      <c r="CYG38" s="162"/>
      <c r="CYH38" s="165"/>
      <c r="CYI38" s="162"/>
      <c r="CYJ38" s="165"/>
      <c r="CYK38" s="162"/>
      <c r="CYL38" s="165"/>
      <c r="CYM38" s="162"/>
      <c r="CYN38" s="165"/>
      <c r="CYO38" s="162"/>
      <c r="CYP38" s="165"/>
      <c r="CYQ38" s="162"/>
      <c r="CYR38" s="165"/>
      <c r="CYS38" s="162"/>
      <c r="CYT38" s="165"/>
      <c r="CYU38" s="162"/>
      <c r="CYV38" s="165"/>
      <c r="CYW38" s="162"/>
      <c r="CYX38" s="165"/>
      <c r="CYY38" s="162"/>
      <c r="CYZ38" s="165"/>
      <c r="CZA38" s="162"/>
      <c r="CZB38" s="165"/>
      <c r="CZC38" s="162"/>
      <c r="CZD38" s="165"/>
      <c r="CZE38" s="162"/>
      <c r="CZF38" s="165"/>
      <c r="CZG38" s="162"/>
      <c r="CZH38" s="165"/>
      <c r="CZI38" s="162"/>
      <c r="CZJ38" s="165"/>
      <c r="CZK38" s="162"/>
      <c r="CZL38" s="165"/>
      <c r="CZM38" s="162"/>
      <c r="CZN38" s="165"/>
      <c r="CZO38" s="162"/>
      <c r="CZP38" s="165"/>
      <c r="CZQ38" s="162"/>
      <c r="CZR38" s="165"/>
      <c r="CZS38" s="162"/>
      <c r="CZT38" s="165"/>
      <c r="CZU38" s="162"/>
      <c r="CZV38" s="165"/>
      <c r="CZW38" s="162"/>
      <c r="CZX38" s="165"/>
      <c r="CZY38" s="162"/>
      <c r="CZZ38" s="165"/>
      <c r="DAA38" s="162"/>
      <c r="DAB38" s="165"/>
      <c r="DAC38" s="162"/>
      <c r="DAD38" s="165"/>
      <c r="DAE38" s="162"/>
      <c r="DAF38" s="165"/>
      <c r="DAG38" s="162"/>
      <c r="DAH38" s="165"/>
      <c r="DAI38" s="162"/>
      <c r="DAJ38" s="165"/>
      <c r="DAK38" s="162"/>
      <c r="DAL38" s="165"/>
      <c r="DAM38" s="162"/>
      <c r="DAN38" s="165"/>
      <c r="DAO38" s="162"/>
      <c r="DAP38" s="165"/>
      <c r="DAQ38" s="162"/>
      <c r="DAR38" s="165"/>
      <c r="DAS38" s="162"/>
      <c r="DAT38" s="165"/>
      <c r="DAU38" s="162"/>
      <c r="DAV38" s="165"/>
      <c r="DAW38" s="162"/>
      <c r="DAX38" s="165"/>
      <c r="DAY38" s="162"/>
      <c r="DAZ38" s="165"/>
      <c r="DBA38" s="162"/>
      <c r="DBB38" s="165"/>
      <c r="DBC38" s="162"/>
      <c r="DBD38" s="165"/>
      <c r="DBE38" s="162"/>
      <c r="DBF38" s="165"/>
      <c r="DBG38" s="162"/>
      <c r="DBH38" s="165"/>
      <c r="DBI38" s="162"/>
      <c r="DBJ38" s="165"/>
      <c r="DBK38" s="162"/>
      <c r="DBL38" s="165"/>
      <c r="DBM38" s="162"/>
      <c r="DBN38" s="165"/>
      <c r="DBO38" s="162"/>
      <c r="DBP38" s="165"/>
      <c r="DBQ38" s="162"/>
      <c r="DBR38" s="165"/>
      <c r="DBS38" s="162"/>
      <c r="DBT38" s="165"/>
      <c r="DBU38" s="162"/>
      <c r="DBV38" s="165"/>
      <c r="DBW38" s="162"/>
      <c r="DBX38" s="165"/>
      <c r="DBY38" s="162"/>
      <c r="DBZ38" s="165"/>
      <c r="DCA38" s="162"/>
      <c r="DCB38" s="165"/>
      <c r="DCC38" s="162"/>
      <c r="DCD38" s="165"/>
      <c r="DCE38" s="162"/>
      <c r="DCF38" s="165"/>
      <c r="DCG38" s="162"/>
      <c r="DCH38" s="165"/>
      <c r="DCI38" s="162"/>
      <c r="DCJ38" s="165"/>
      <c r="DCK38" s="162"/>
      <c r="DCL38" s="165"/>
      <c r="DCM38" s="162"/>
      <c r="DCN38" s="165"/>
      <c r="DCO38" s="162"/>
      <c r="DCP38" s="165"/>
      <c r="DCQ38" s="162"/>
      <c r="DCR38" s="165"/>
      <c r="DCS38" s="162"/>
      <c r="DCT38" s="165"/>
      <c r="DCU38" s="162"/>
      <c r="DCV38" s="165"/>
      <c r="DCW38" s="162"/>
      <c r="DCX38" s="165"/>
      <c r="DCY38" s="162"/>
      <c r="DCZ38" s="165"/>
      <c r="DDA38" s="162"/>
      <c r="DDB38" s="165"/>
      <c r="DDC38" s="162"/>
      <c r="DDD38" s="165"/>
      <c r="DDE38" s="162"/>
      <c r="DDF38" s="165"/>
      <c r="DDG38" s="162"/>
      <c r="DDH38" s="165"/>
      <c r="DDI38" s="162"/>
      <c r="DDJ38" s="165"/>
      <c r="DDK38" s="162"/>
      <c r="DDL38" s="165"/>
      <c r="DDM38" s="162"/>
      <c r="DDN38" s="165"/>
      <c r="DDO38" s="162"/>
      <c r="DDP38" s="165"/>
      <c r="DDQ38" s="162"/>
      <c r="DDR38" s="165"/>
      <c r="DDS38" s="162"/>
      <c r="DDT38" s="165"/>
      <c r="DDU38" s="162"/>
      <c r="DDV38" s="165"/>
      <c r="DDW38" s="162"/>
      <c r="DDX38" s="165"/>
      <c r="DDY38" s="162"/>
      <c r="DDZ38" s="165"/>
      <c r="DEA38" s="162"/>
      <c r="DEB38" s="165"/>
      <c r="DEC38" s="162"/>
      <c r="DED38" s="165"/>
      <c r="DEE38" s="162"/>
      <c r="DEF38" s="165"/>
      <c r="DEG38" s="162"/>
      <c r="DEH38" s="165"/>
      <c r="DEI38" s="162"/>
      <c r="DEJ38" s="165"/>
      <c r="DEK38" s="162"/>
      <c r="DEL38" s="165"/>
      <c r="DEM38" s="162"/>
      <c r="DEN38" s="165"/>
      <c r="DEO38" s="162"/>
      <c r="DEP38" s="165"/>
      <c r="DEQ38" s="162"/>
      <c r="DER38" s="165"/>
      <c r="DES38" s="162"/>
      <c r="DET38" s="165"/>
      <c r="DEU38" s="162"/>
      <c r="DEV38" s="165"/>
      <c r="DEW38" s="162"/>
      <c r="DEX38" s="165"/>
      <c r="DEY38" s="162"/>
      <c r="DEZ38" s="165"/>
      <c r="DFA38" s="162"/>
      <c r="DFB38" s="165"/>
      <c r="DFC38" s="162"/>
      <c r="DFD38" s="165"/>
      <c r="DFE38" s="162"/>
      <c r="DFF38" s="165"/>
      <c r="DFG38" s="162"/>
      <c r="DFH38" s="165"/>
      <c r="DFI38" s="162"/>
      <c r="DFJ38" s="165"/>
      <c r="DFK38" s="162"/>
      <c r="DFL38" s="165"/>
      <c r="DFM38" s="162"/>
      <c r="DFN38" s="165"/>
      <c r="DFO38" s="162"/>
      <c r="DFP38" s="165"/>
      <c r="DFQ38" s="162"/>
      <c r="DFR38" s="165"/>
      <c r="DFS38" s="162"/>
      <c r="DFT38" s="165"/>
      <c r="DFU38" s="162"/>
      <c r="DFV38" s="165"/>
      <c r="DFW38" s="162"/>
      <c r="DFX38" s="165"/>
      <c r="DFY38" s="162"/>
      <c r="DFZ38" s="165"/>
      <c r="DGA38" s="162"/>
      <c r="DGB38" s="165"/>
      <c r="DGC38" s="162"/>
      <c r="DGD38" s="165"/>
      <c r="DGE38" s="162"/>
      <c r="DGF38" s="165"/>
      <c r="DGG38" s="162"/>
      <c r="DGH38" s="165"/>
      <c r="DGI38" s="162"/>
      <c r="DGJ38" s="165"/>
      <c r="DGK38" s="162"/>
      <c r="DGL38" s="165"/>
      <c r="DGM38" s="162"/>
      <c r="DGN38" s="165"/>
      <c r="DGO38" s="162"/>
      <c r="DGP38" s="165"/>
      <c r="DGQ38" s="162"/>
      <c r="DGR38" s="165"/>
      <c r="DGS38" s="162"/>
      <c r="DGT38" s="165"/>
      <c r="DGU38" s="162"/>
      <c r="DGV38" s="165"/>
      <c r="DGW38" s="162"/>
      <c r="DGX38" s="165"/>
      <c r="DGY38" s="162"/>
      <c r="DGZ38" s="165"/>
      <c r="DHA38" s="162"/>
      <c r="DHB38" s="165"/>
      <c r="DHC38" s="162"/>
      <c r="DHD38" s="165"/>
      <c r="DHE38" s="162"/>
      <c r="DHF38" s="165"/>
      <c r="DHG38" s="162"/>
      <c r="DHH38" s="165"/>
      <c r="DHI38" s="162"/>
      <c r="DHJ38" s="165"/>
      <c r="DHK38" s="162"/>
      <c r="DHL38" s="165"/>
      <c r="DHM38" s="162"/>
      <c r="DHN38" s="165"/>
      <c r="DHO38" s="162"/>
      <c r="DHP38" s="165"/>
      <c r="DHQ38" s="162"/>
      <c r="DHR38" s="165"/>
      <c r="DHS38" s="162"/>
      <c r="DHT38" s="165"/>
      <c r="DHU38" s="162"/>
      <c r="DHV38" s="165"/>
      <c r="DHW38" s="162"/>
      <c r="DHX38" s="165"/>
      <c r="DHY38" s="162"/>
      <c r="DHZ38" s="165"/>
      <c r="DIA38" s="162"/>
      <c r="DIB38" s="165"/>
      <c r="DIC38" s="162"/>
      <c r="DID38" s="165"/>
      <c r="DIE38" s="162"/>
      <c r="DIF38" s="165"/>
      <c r="DIG38" s="162"/>
      <c r="DIH38" s="165"/>
      <c r="DII38" s="162"/>
      <c r="DIJ38" s="165"/>
      <c r="DIK38" s="162"/>
      <c r="DIL38" s="165"/>
      <c r="DIM38" s="162"/>
      <c r="DIN38" s="165"/>
      <c r="DIO38" s="162"/>
      <c r="DIP38" s="165"/>
      <c r="DIQ38" s="162"/>
      <c r="DIR38" s="165"/>
      <c r="DIS38" s="162"/>
      <c r="DIT38" s="165"/>
      <c r="DIU38" s="162"/>
      <c r="DIV38" s="165"/>
      <c r="DIW38" s="162"/>
      <c r="DIX38" s="165"/>
      <c r="DIY38" s="162"/>
      <c r="DIZ38" s="165"/>
      <c r="DJA38" s="162"/>
      <c r="DJB38" s="165"/>
      <c r="DJC38" s="162"/>
      <c r="DJD38" s="165"/>
      <c r="DJE38" s="162"/>
      <c r="DJF38" s="165"/>
      <c r="DJG38" s="162"/>
      <c r="DJH38" s="165"/>
      <c r="DJI38" s="162"/>
      <c r="DJJ38" s="165"/>
      <c r="DJK38" s="162"/>
      <c r="DJL38" s="165"/>
      <c r="DJM38" s="162"/>
      <c r="DJN38" s="165"/>
      <c r="DJO38" s="162"/>
      <c r="DJP38" s="165"/>
      <c r="DJQ38" s="162"/>
      <c r="DJR38" s="165"/>
      <c r="DJS38" s="162"/>
      <c r="DJT38" s="165"/>
      <c r="DJU38" s="162"/>
      <c r="DJV38" s="165"/>
      <c r="DJW38" s="162"/>
      <c r="DJX38" s="165"/>
      <c r="DJY38" s="162"/>
      <c r="DJZ38" s="165"/>
      <c r="DKA38" s="162"/>
      <c r="DKB38" s="165"/>
      <c r="DKC38" s="162"/>
      <c r="DKD38" s="165"/>
      <c r="DKE38" s="162"/>
      <c r="DKF38" s="165"/>
      <c r="DKG38" s="162"/>
      <c r="DKH38" s="165"/>
      <c r="DKI38" s="162"/>
      <c r="DKJ38" s="165"/>
      <c r="DKK38" s="162"/>
      <c r="DKL38" s="165"/>
      <c r="DKM38" s="162"/>
      <c r="DKN38" s="165"/>
      <c r="DKO38" s="162"/>
      <c r="DKP38" s="165"/>
      <c r="DKQ38" s="162"/>
      <c r="DKR38" s="165"/>
      <c r="DKS38" s="162"/>
      <c r="DKT38" s="165"/>
      <c r="DKU38" s="162"/>
      <c r="DKV38" s="165"/>
      <c r="DKW38" s="162"/>
      <c r="DKX38" s="165"/>
      <c r="DKY38" s="162"/>
      <c r="DKZ38" s="165"/>
      <c r="DLA38" s="162"/>
      <c r="DLB38" s="165"/>
      <c r="DLC38" s="162"/>
      <c r="DLD38" s="165"/>
      <c r="DLE38" s="162"/>
      <c r="DLF38" s="165"/>
      <c r="DLG38" s="162"/>
      <c r="DLH38" s="165"/>
      <c r="DLI38" s="162"/>
      <c r="DLJ38" s="165"/>
      <c r="DLK38" s="162"/>
      <c r="DLL38" s="165"/>
      <c r="DLM38" s="162"/>
      <c r="DLN38" s="165"/>
      <c r="DLO38" s="162"/>
      <c r="DLP38" s="165"/>
      <c r="DLQ38" s="162"/>
      <c r="DLR38" s="165"/>
      <c r="DLS38" s="162"/>
      <c r="DLT38" s="165"/>
      <c r="DLU38" s="162"/>
      <c r="DLV38" s="165"/>
      <c r="DLW38" s="162"/>
      <c r="DLX38" s="165"/>
      <c r="DLY38" s="162"/>
      <c r="DLZ38" s="165"/>
      <c r="DMA38" s="162"/>
      <c r="DMB38" s="165"/>
      <c r="DMC38" s="162"/>
      <c r="DMD38" s="165"/>
      <c r="DME38" s="162"/>
      <c r="DMF38" s="165"/>
      <c r="DMG38" s="162"/>
      <c r="DMH38" s="165"/>
      <c r="DMI38" s="162"/>
      <c r="DMJ38" s="165"/>
      <c r="DMK38" s="162"/>
      <c r="DML38" s="165"/>
      <c r="DMM38" s="162"/>
      <c r="DMN38" s="165"/>
      <c r="DMO38" s="162"/>
      <c r="DMP38" s="165"/>
      <c r="DMQ38" s="162"/>
      <c r="DMR38" s="165"/>
      <c r="DMS38" s="162"/>
      <c r="DMT38" s="165"/>
      <c r="DMU38" s="162"/>
      <c r="DMV38" s="165"/>
      <c r="DMW38" s="162"/>
      <c r="DMX38" s="165"/>
      <c r="DMY38" s="162"/>
      <c r="DMZ38" s="165"/>
      <c r="DNA38" s="162"/>
      <c r="DNB38" s="165"/>
      <c r="DNC38" s="162"/>
      <c r="DND38" s="165"/>
      <c r="DNE38" s="162"/>
      <c r="DNF38" s="165"/>
      <c r="DNG38" s="162"/>
      <c r="DNH38" s="165"/>
      <c r="DNI38" s="162"/>
      <c r="DNJ38" s="165"/>
      <c r="DNK38" s="162"/>
      <c r="DNL38" s="165"/>
      <c r="DNM38" s="162"/>
      <c r="DNN38" s="165"/>
      <c r="DNO38" s="162"/>
      <c r="DNP38" s="165"/>
      <c r="DNQ38" s="162"/>
      <c r="DNR38" s="165"/>
      <c r="DNS38" s="162"/>
      <c r="DNT38" s="165"/>
      <c r="DNU38" s="162"/>
      <c r="DNV38" s="165"/>
      <c r="DNW38" s="162"/>
      <c r="DNX38" s="165"/>
      <c r="DNY38" s="162"/>
      <c r="DNZ38" s="165"/>
      <c r="DOA38" s="162"/>
      <c r="DOB38" s="165"/>
      <c r="DOC38" s="162"/>
      <c r="DOD38" s="165"/>
      <c r="DOE38" s="162"/>
      <c r="DOF38" s="165"/>
      <c r="DOG38" s="162"/>
      <c r="DOH38" s="165"/>
      <c r="DOI38" s="162"/>
      <c r="DOJ38" s="165"/>
      <c r="DOK38" s="162"/>
      <c r="DOL38" s="165"/>
      <c r="DOM38" s="162"/>
      <c r="DON38" s="165"/>
      <c r="DOO38" s="162"/>
      <c r="DOP38" s="165"/>
      <c r="DOQ38" s="162"/>
      <c r="DOR38" s="165"/>
      <c r="DOS38" s="162"/>
      <c r="DOT38" s="165"/>
      <c r="DOU38" s="162"/>
      <c r="DOV38" s="165"/>
      <c r="DOW38" s="162"/>
      <c r="DOX38" s="165"/>
      <c r="DOY38" s="162"/>
      <c r="DOZ38" s="165"/>
      <c r="DPA38" s="162"/>
      <c r="DPB38" s="165"/>
      <c r="DPC38" s="162"/>
      <c r="DPD38" s="165"/>
      <c r="DPE38" s="162"/>
      <c r="DPF38" s="165"/>
      <c r="DPG38" s="162"/>
      <c r="DPH38" s="165"/>
      <c r="DPI38" s="162"/>
      <c r="DPJ38" s="165"/>
      <c r="DPK38" s="162"/>
      <c r="DPL38" s="165"/>
      <c r="DPM38" s="162"/>
      <c r="DPN38" s="165"/>
      <c r="DPO38" s="162"/>
      <c r="DPP38" s="165"/>
      <c r="DPQ38" s="162"/>
      <c r="DPR38" s="165"/>
      <c r="DPS38" s="162"/>
      <c r="DPT38" s="165"/>
      <c r="DPU38" s="162"/>
      <c r="DPV38" s="165"/>
      <c r="DPW38" s="162"/>
      <c r="DPX38" s="165"/>
      <c r="DPY38" s="162"/>
      <c r="DPZ38" s="165"/>
      <c r="DQA38" s="162"/>
      <c r="DQB38" s="165"/>
      <c r="DQC38" s="162"/>
      <c r="DQD38" s="165"/>
      <c r="DQE38" s="162"/>
      <c r="DQF38" s="165"/>
      <c r="DQG38" s="162"/>
      <c r="DQH38" s="165"/>
      <c r="DQI38" s="162"/>
      <c r="DQJ38" s="165"/>
      <c r="DQK38" s="162"/>
      <c r="DQL38" s="165"/>
      <c r="DQM38" s="162"/>
      <c r="DQN38" s="165"/>
      <c r="DQO38" s="162"/>
      <c r="DQP38" s="165"/>
      <c r="DQQ38" s="162"/>
      <c r="DQR38" s="165"/>
      <c r="DQS38" s="162"/>
      <c r="DQT38" s="165"/>
      <c r="DQU38" s="162"/>
      <c r="DQV38" s="165"/>
      <c r="DQW38" s="162"/>
      <c r="DQX38" s="165"/>
      <c r="DQY38" s="162"/>
      <c r="DQZ38" s="165"/>
      <c r="DRA38" s="162"/>
      <c r="DRB38" s="165"/>
      <c r="DRC38" s="162"/>
      <c r="DRD38" s="165"/>
      <c r="DRE38" s="162"/>
      <c r="DRF38" s="165"/>
      <c r="DRG38" s="162"/>
      <c r="DRH38" s="165"/>
      <c r="DRI38" s="162"/>
      <c r="DRJ38" s="165"/>
      <c r="DRK38" s="162"/>
      <c r="DRL38" s="165"/>
      <c r="DRM38" s="162"/>
      <c r="DRN38" s="165"/>
      <c r="DRO38" s="162"/>
      <c r="DRP38" s="165"/>
      <c r="DRQ38" s="162"/>
      <c r="DRR38" s="165"/>
      <c r="DRS38" s="162"/>
      <c r="DRT38" s="165"/>
      <c r="DRU38" s="162"/>
      <c r="DRV38" s="165"/>
      <c r="DRW38" s="162"/>
      <c r="DRX38" s="165"/>
      <c r="DRY38" s="162"/>
      <c r="DRZ38" s="165"/>
      <c r="DSA38" s="162"/>
      <c r="DSB38" s="165"/>
      <c r="DSC38" s="162"/>
      <c r="DSD38" s="165"/>
      <c r="DSE38" s="162"/>
      <c r="DSF38" s="165"/>
      <c r="DSG38" s="162"/>
      <c r="DSH38" s="165"/>
      <c r="DSI38" s="162"/>
      <c r="DSJ38" s="165"/>
      <c r="DSK38" s="162"/>
      <c r="DSL38" s="165"/>
      <c r="DSM38" s="162"/>
      <c r="DSN38" s="165"/>
      <c r="DSO38" s="162"/>
      <c r="DSP38" s="165"/>
      <c r="DSQ38" s="162"/>
      <c r="DSR38" s="165"/>
      <c r="DSS38" s="162"/>
      <c r="DST38" s="165"/>
      <c r="DSU38" s="162"/>
      <c r="DSV38" s="165"/>
      <c r="DSW38" s="162"/>
      <c r="DSX38" s="165"/>
      <c r="DSY38" s="162"/>
      <c r="DSZ38" s="165"/>
      <c r="DTA38" s="162"/>
      <c r="DTB38" s="165"/>
      <c r="DTC38" s="162"/>
      <c r="DTD38" s="165"/>
      <c r="DTE38" s="162"/>
      <c r="DTF38" s="165"/>
      <c r="DTG38" s="162"/>
      <c r="DTH38" s="165"/>
      <c r="DTI38" s="162"/>
      <c r="DTJ38" s="165"/>
      <c r="DTK38" s="162"/>
      <c r="DTL38" s="165"/>
      <c r="DTM38" s="162"/>
      <c r="DTN38" s="165"/>
      <c r="DTO38" s="162"/>
      <c r="DTP38" s="165"/>
      <c r="DTQ38" s="162"/>
      <c r="DTR38" s="165"/>
      <c r="DTS38" s="162"/>
      <c r="DTT38" s="165"/>
      <c r="DTU38" s="162"/>
      <c r="DTV38" s="165"/>
      <c r="DTW38" s="162"/>
      <c r="DTX38" s="165"/>
      <c r="DTY38" s="162"/>
      <c r="DTZ38" s="165"/>
      <c r="DUA38" s="162"/>
      <c r="DUB38" s="165"/>
      <c r="DUC38" s="162"/>
      <c r="DUD38" s="165"/>
      <c r="DUE38" s="162"/>
      <c r="DUF38" s="165"/>
      <c r="DUG38" s="162"/>
      <c r="DUH38" s="165"/>
      <c r="DUI38" s="162"/>
      <c r="DUJ38" s="165"/>
      <c r="DUK38" s="162"/>
      <c r="DUL38" s="165"/>
      <c r="DUM38" s="162"/>
      <c r="DUN38" s="165"/>
      <c r="DUO38" s="162"/>
      <c r="DUP38" s="165"/>
      <c r="DUQ38" s="162"/>
      <c r="DUR38" s="165"/>
      <c r="DUS38" s="162"/>
      <c r="DUT38" s="165"/>
      <c r="DUU38" s="162"/>
      <c r="DUV38" s="165"/>
      <c r="DUW38" s="162"/>
      <c r="DUX38" s="165"/>
      <c r="DUY38" s="162"/>
      <c r="DUZ38" s="165"/>
      <c r="DVA38" s="162"/>
      <c r="DVB38" s="165"/>
      <c r="DVC38" s="162"/>
      <c r="DVD38" s="165"/>
      <c r="DVE38" s="162"/>
      <c r="DVF38" s="165"/>
      <c r="DVG38" s="162"/>
      <c r="DVH38" s="165"/>
      <c r="DVI38" s="162"/>
      <c r="DVJ38" s="165"/>
      <c r="DVK38" s="162"/>
      <c r="DVL38" s="165"/>
      <c r="DVM38" s="162"/>
      <c r="DVN38" s="165"/>
      <c r="DVO38" s="162"/>
      <c r="DVP38" s="165"/>
      <c r="DVQ38" s="162"/>
      <c r="DVR38" s="165"/>
      <c r="DVS38" s="162"/>
      <c r="DVT38" s="165"/>
      <c r="DVU38" s="162"/>
      <c r="DVV38" s="165"/>
      <c r="DVW38" s="162"/>
      <c r="DVX38" s="165"/>
      <c r="DVY38" s="162"/>
      <c r="DVZ38" s="165"/>
      <c r="DWA38" s="162"/>
      <c r="DWB38" s="165"/>
      <c r="DWC38" s="162"/>
      <c r="DWD38" s="165"/>
      <c r="DWE38" s="162"/>
      <c r="DWF38" s="165"/>
      <c r="DWG38" s="162"/>
      <c r="DWH38" s="165"/>
      <c r="DWI38" s="162"/>
      <c r="DWJ38" s="165"/>
      <c r="DWK38" s="162"/>
      <c r="DWL38" s="165"/>
      <c r="DWM38" s="162"/>
      <c r="DWN38" s="165"/>
      <c r="DWO38" s="162"/>
      <c r="DWP38" s="165"/>
      <c r="DWQ38" s="162"/>
      <c r="DWR38" s="165"/>
      <c r="DWS38" s="162"/>
      <c r="DWT38" s="165"/>
      <c r="DWU38" s="162"/>
      <c r="DWV38" s="165"/>
      <c r="DWW38" s="162"/>
      <c r="DWX38" s="165"/>
      <c r="DWY38" s="162"/>
      <c r="DWZ38" s="165"/>
      <c r="DXA38" s="162"/>
      <c r="DXB38" s="165"/>
      <c r="DXC38" s="162"/>
      <c r="DXD38" s="165"/>
      <c r="DXE38" s="162"/>
      <c r="DXF38" s="165"/>
      <c r="DXG38" s="162"/>
      <c r="DXH38" s="165"/>
      <c r="DXI38" s="162"/>
      <c r="DXJ38" s="165"/>
      <c r="DXK38" s="162"/>
      <c r="DXL38" s="165"/>
      <c r="DXM38" s="162"/>
      <c r="DXN38" s="165"/>
      <c r="DXO38" s="162"/>
      <c r="DXP38" s="165"/>
      <c r="DXQ38" s="162"/>
      <c r="DXR38" s="165"/>
      <c r="DXS38" s="162"/>
      <c r="DXT38" s="165"/>
      <c r="DXU38" s="162"/>
      <c r="DXV38" s="165"/>
      <c r="DXW38" s="162"/>
      <c r="DXX38" s="165"/>
      <c r="DXY38" s="162"/>
      <c r="DXZ38" s="165"/>
      <c r="DYA38" s="162"/>
      <c r="DYB38" s="165"/>
      <c r="DYC38" s="162"/>
      <c r="DYD38" s="165"/>
      <c r="DYE38" s="162"/>
      <c r="DYF38" s="165"/>
      <c r="DYG38" s="162"/>
      <c r="DYH38" s="165"/>
      <c r="DYI38" s="162"/>
      <c r="DYJ38" s="165"/>
      <c r="DYK38" s="162"/>
      <c r="DYL38" s="165"/>
      <c r="DYM38" s="162"/>
      <c r="DYN38" s="165"/>
      <c r="DYO38" s="162"/>
      <c r="DYP38" s="165"/>
      <c r="DYQ38" s="162"/>
      <c r="DYR38" s="165"/>
      <c r="DYS38" s="162"/>
      <c r="DYT38" s="165"/>
      <c r="DYU38" s="162"/>
      <c r="DYV38" s="165"/>
      <c r="DYW38" s="162"/>
      <c r="DYX38" s="165"/>
      <c r="DYY38" s="162"/>
      <c r="DYZ38" s="165"/>
      <c r="DZA38" s="162"/>
      <c r="DZB38" s="165"/>
      <c r="DZC38" s="162"/>
      <c r="DZD38" s="165"/>
      <c r="DZE38" s="162"/>
      <c r="DZF38" s="165"/>
      <c r="DZG38" s="162"/>
      <c r="DZH38" s="165"/>
      <c r="DZI38" s="162"/>
      <c r="DZJ38" s="165"/>
      <c r="DZK38" s="162"/>
      <c r="DZL38" s="165"/>
      <c r="DZM38" s="162"/>
      <c r="DZN38" s="165"/>
      <c r="DZO38" s="162"/>
      <c r="DZP38" s="165"/>
      <c r="DZQ38" s="162"/>
      <c r="DZR38" s="165"/>
      <c r="DZS38" s="162"/>
      <c r="DZT38" s="165"/>
      <c r="DZU38" s="162"/>
      <c r="DZV38" s="165"/>
      <c r="DZW38" s="162"/>
      <c r="DZX38" s="165"/>
      <c r="DZY38" s="162"/>
      <c r="DZZ38" s="165"/>
      <c r="EAA38" s="162"/>
      <c r="EAB38" s="165"/>
      <c r="EAC38" s="162"/>
      <c r="EAD38" s="165"/>
      <c r="EAE38" s="162"/>
      <c r="EAF38" s="165"/>
      <c r="EAG38" s="162"/>
      <c r="EAH38" s="165"/>
      <c r="EAI38" s="162"/>
      <c r="EAJ38" s="165"/>
      <c r="EAK38" s="162"/>
      <c r="EAL38" s="165"/>
      <c r="EAM38" s="162"/>
      <c r="EAN38" s="165"/>
      <c r="EAO38" s="162"/>
      <c r="EAP38" s="165"/>
      <c r="EAQ38" s="162"/>
      <c r="EAR38" s="165"/>
      <c r="EAS38" s="162"/>
      <c r="EAT38" s="165"/>
      <c r="EAU38" s="162"/>
      <c r="EAV38" s="165"/>
      <c r="EAW38" s="162"/>
      <c r="EAX38" s="165"/>
      <c r="EAY38" s="162"/>
      <c r="EAZ38" s="165"/>
      <c r="EBA38" s="162"/>
      <c r="EBB38" s="165"/>
      <c r="EBC38" s="162"/>
      <c r="EBD38" s="165"/>
      <c r="EBE38" s="162"/>
      <c r="EBF38" s="165"/>
      <c r="EBG38" s="162"/>
      <c r="EBH38" s="165"/>
      <c r="EBI38" s="162"/>
      <c r="EBJ38" s="165"/>
      <c r="EBK38" s="162"/>
      <c r="EBL38" s="165"/>
      <c r="EBM38" s="162"/>
      <c r="EBN38" s="165"/>
      <c r="EBO38" s="162"/>
      <c r="EBP38" s="165"/>
      <c r="EBQ38" s="162"/>
      <c r="EBR38" s="165"/>
      <c r="EBS38" s="162"/>
      <c r="EBT38" s="165"/>
      <c r="EBU38" s="162"/>
      <c r="EBV38" s="165"/>
      <c r="EBW38" s="162"/>
      <c r="EBX38" s="165"/>
      <c r="EBY38" s="162"/>
      <c r="EBZ38" s="165"/>
      <c r="ECA38" s="162"/>
      <c r="ECB38" s="165"/>
      <c r="ECC38" s="162"/>
      <c r="ECD38" s="165"/>
      <c r="ECE38" s="162"/>
      <c r="ECF38" s="165"/>
      <c r="ECG38" s="162"/>
      <c r="ECH38" s="165"/>
      <c r="ECI38" s="162"/>
      <c r="ECJ38" s="165"/>
      <c r="ECK38" s="162"/>
      <c r="ECL38" s="165"/>
      <c r="ECM38" s="162"/>
      <c r="ECN38" s="165"/>
      <c r="ECO38" s="162"/>
      <c r="ECP38" s="165"/>
      <c r="ECQ38" s="162"/>
      <c r="ECR38" s="165"/>
      <c r="ECS38" s="162"/>
      <c r="ECT38" s="165"/>
      <c r="ECU38" s="162"/>
      <c r="ECV38" s="165"/>
      <c r="ECW38" s="162"/>
      <c r="ECX38" s="165"/>
      <c r="ECY38" s="162"/>
      <c r="ECZ38" s="165"/>
      <c r="EDA38" s="162"/>
      <c r="EDB38" s="165"/>
      <c r="EDC38" s="162"/>
      <c r="EDD38" s="165"/>
      <c r="EDE38" s="162"/>
      <c r="EDF38" s="165"/>
      <c r="EDG38" s="162"/>
      <c r="EDH38" s="165"/>
      <c r="EDI38" s="162"/>
      <c r="EDJ38" s="165"/>
      <c r="EDK38" s="162"/>
      <c r="EDL38" s="165"/>
      <c r="EDM38" s="162"/>
      <c r="EDN38" s="165"/>
      <c r="EDO38" s="162"/>
      <c r="EDP38" s="165"/>
      <c r="EDQ38" s="162"/>
      <c r="EDR38" s="165"/>
      <c r="EDS38" s="162"/>
      <c r="EDT38" s="165"/>
      <c r="EDU38" s="162"/>
      <c r="EDV38" s="165"/>
      <c r="EDW38" s="162"/>
      <c r="EDX38" s="165"/>
      <c r="EDY38" s="162"/>
      <c r="EDZ38" s="165"/>
      <c r="EEA38" s="162"/>
      <c r="EEB38" s="165"/>
      <c r="EEC38" s="162"/>
      <c r="EED38" s="165"/>
      <c r="EEE38" s="162"/>
      <c r="EEF38" s="165"/>
      <c r="EEG38" s="162"/>
      <c r="EEH38" s="165"/>
      <c r="EEI38" s="162"/>
      <c r="EEJ38" s="165"/>
      <c r="EEK38" s="162"/>
      <c r="EEL38" s="165"/>
      <c r="EEM38" s="162"/>
      <c r="EEN38" s="165"/>
      <c r="EEO38" s="162"/>
      <c r="EEP38" s="165"/>
      <c r="EEQ38" s="162"/>
      <c r="EER38" s="165"/>
      <c r="EES38" s="162"/>
      <c r="EET38" s="165"/>
      <c r="EEU38" s="162"/>
      <c r="EEV38" s="165"/>
      <c r="EEW38" s="162"/>
      <c r="EEX38" s="165"/>
      <c r="EEY38" s="162"/>
      <c r="EEZ38" s="165"/>
      <c r="EFA38" s="162"/>
      <c r="EFB38" s="165"/>
      <c r="EFC38" s="162"/>
      <c r="EFD38" s="165"/>
      <c r="EFE38" s="162"/>
      <c r="EFF38" s="165"/>
      <c r="EFG38" s="162"/>
      <c r="EFH38" s="165"/>
      <c r="EFI38" s="162"/>
      <c r="EFJ38" s="165"/>
      <c r="EFK38" s="162"/>
      <c r="EFL38" s="165"/>
      <c r="EFM38" s="162"/>
      <c r="EFN38" s="165"/>
      <c r="EFO38" s="162"/>
      <c r="EFP38" s="165"/>
      <c r="EFQ38" s="162"/>
      <c r="EFR38" s="165"/>
      <c r="EFS38" s="162"/>
      <c r="EFT38" s="165"/>
      <c r="EFU38" s="162"/>
      <c r="EFV38" s="165"/>
      <c r="EFW38" s="162"/>
      <c r="EFX38" s="165"/>
      <c r="EFY38" s="162"/>
      <c r="EFZ38" s="165"/>
      <c r="EGA38" s="162"/>
      <c r="EGB38" s="165"/>
      <c r="EGC38" s="162"/>
      <c r="EGD38" s="165"/>
      <c r="EGE38" s="162"/>
      <c r="EGF38" s="165"/>
      <c r="EGG38" s="162"/>
      <c r="EGH38" s="165"/>
      <c r="EGI38" s="162"/>
      <c r="EGJ38" s="165"/>
      <c r="EGK38" s="162"/>
      <c r="EGL38" s="165"/>
      <c r="EGM38" s="162"/>
      <c r="EGN38" s="165"/>
      <c r="EGO38" s="162"/>
      <c r="EGP38" s="165"/>
      <c r="EGQ38" s="162"/>
      <c r="EGR38" s="165"/>
      <c r="EGS38" s="162"/>
      <c r="EGT38" s="165"/>
      <c r="EGU38" s="162"/>
      <c r="EGV38" s="165"/>
      <c r="EGW38" s="162"/>
      <c r="EGX38" s="165"/>
      <c r="EGY38" s="162"/>
      <c r="EGZ38" s="165"/>
      <c r="EHA38" s="162"/>
      <c r="EHB38" s="165"/>
      <c r="EHC38" s="162"/>
      <c r="EHD38" s="165"/>
      <c r="EHE38" s="162"/>
      <c r="EHF38" s="165"/>
      <c r="EHG38" s="162"/>
      <c r="EHH38" s="165"/>
      <c r="EHI38" s="162"/>
      <c r="EHJ38" s="165"/>
      <c r="EHK38" s="162"/>
      <c r="EHL38" s="165"/>
      <c r="EHM38" s="162"/>
      <c r="EHN38" s="165"/>
      <c r="EHO38" s="162"/>
      <c r="EHP38" s="165"/>
      <c r="EHQ38" s="162"/>
      <c r="EHR38" s="165"/>
      <c r="EHS38" s="162"/>
      <c r="EHT38" s="165"/>
      <c r="EHU38" s="162"/>
      <c r="EHV38" s="165"/>
      <c r="EHW38" s="162"/>
      <c r="EHX38" s="165"/>
      <c r="EHY38" s="162"/>
      <c r="EHZ38" s="165"/>
      <c r="EIA38" s="162"/>
      <c r="EIB38" s="165"/>
      <c r="EIC38" s="162"/>
      <c r="EID38" s="165"/>
      <c r="EIE38" s="162"/>
      <c r="EIF38" s="165"/>
      <c r="EIG38" s="162"/>
      <c r="EIH38" s="165"/>
      <c r="EII38" s="162"/>
      <c r="EIJ38" s="165"/>
      <c r="EIK38" s="162"/>
      <c r="EIL38" s="165"/>
      <c r="EIM38" s="162"/>
      <c r="EIN38" s="165"/>
      <c r="EIO38" s="162"/>
      <c r="EIP38" s="165"/>
      <c r="EIQ38" s="162"/>
      <c r="EIR38" s="165"/>
      <c r="EIS38" s="162"/>
      <c r="EIT38" s="165"/>
      <c r="EIU38" s="162"/>
      <c r="EIV38" s="165"/>
      <c r="EIW38" s="162"/>
      <c r="EIX38" s="165"/>
      <c r="EIY38" s="162"/>
      <c r="EIZ38" s="165"/>
      <c r="EJA38" s="162"/>
      <c r="EJB38" s="165"/>
      <c r="EJC38" s="162"/>
      <c r="EJD38" s="165"/>
      <c r="EJE38" s="162"/>
      <c r="EJF38" s="165"/>
      <c r="EJG38" s="162"/>
      <c r="EJH38" s="165"/>
      <c r="EJI38" s="162"/>
      <c r="EJJ38" s="165"/>
      <c r="EJK38" s="162"/>
      <c r="EJL38" s="165"/>
      <c r="EJM38" s="162"/>
      <c r="EJN38" s="165"/>
      <c r="EJO38" s="162"/>
      <c r="EJP38" s="165"/>
      <c r="EJQ38" s="162"/>
      <c r="EJR38" s="165"/>
      <c r="EJS38" s="162"/>
      <c r="EJT38" s="165"/>
      <c r="EJU38" s="162"/>
      <c r="EJV38" s="165"/>
      <c r="EJW38" s="162"/>
      <c r="EJX38" s="165"/>
      <c r="EJY38" s="162"/>
      <c r="EJZ38" s="165"/>
      <c r="EKA38" s="162"/>
      <c r="EKB38" s="165"/>
      <c r="EKC38" s="162"/>
      <c r="EKD38" s="165"/>
      <c r="EKE38" s="162"/>
      <c r="EKF38" s="165"/>
      <c r="EKG38" s="162"/>
      <c r="EKH38" s="165"/>
      <c r="EKI38" s="162"/>
      <c r="EKJ38" s="165"/>
      <c r="EKK38" s="162"/>
      <c r="EKL38" s="165"/>
      <c r="EKM38" s="162"/>
      <c r="EKN38" s="165"/>
      <c r="EKO38" s="162"/>
      <c r="EKP38" s="165"/>
      <c r="EKQ38" s="162"/>
      <c r="EKR38" s="165"/>
      <c r="EKS38" s="162"/>
      <c r="EKT38" s="165"/>
      <c r="EKU38" s="162"/>
      <c r="EKV38" s="165"/>
      <c r="EKW38" s="162"/>
      <c r="EKX38" s="165"/>
      <c r="EKY38" s="162"/>
      <c r="EKZ38" s="165"/>
      <c r="ELA38" s="162"/>
      <c r="ELB38" s="165"/>
      <c r="ELC38" s="162"/>
      <c r="ELD38" s="165"/>
      <c r="ELE38" s="162"/>
      <c r="ELF38" s="165"/>
      <c r="ELG38" s="162"/>
      <c r="ELH38" s="165"/>
      <c r="ELI38" s="162"/>
      <c r="ELJ38" s="165"/>
      <c r="ELK38" s="162"/>
      <c r="ELL38" s="165"/>
      <c r="ELM38" s="162"/>
      <c r="ELN38" s="165"/>
      <c r="ELO38" s="162"/>
      <c r="ELP38" s="165"/>
      <c r="ELQ38" s="162"/>
      <c r="ELR38" s="165"/>
      <c r="ELS38" s="162"/>
      <c r="ELT38" s="165"/>
      <c r="ELU38" s="162"/>
      <c r="ELV38" s="165"/>
      <c r="ELW38" s="162"/>
      <c r="ELX38" s="165"/>
      <c r="ELY38" s="162"/>
      <c r="ELZ38" s="165"/>
      <c r="EMA38" s="162"/>
      <c r="EMB38" s="165"/>
      <c r="EMC38" s="162"/>
      <c r="EMD38" s="165"/>
      <c r="EME38" s="162"/>
      <c r="EMF38" s="165"/>
      <c r="EMG38" s="162"/>
      <c r="EMH38" s="165"/>
      <c r="EMI38" s="162"/>
      <c r="EMJ38" s="165"/>
      <c r="EMK38" s="162"/>
      <c r="EML38" s="165"/>
      <c r="EMM38" s="162"/>
      <c r="EMN38" s="165"/>
      <c r="EMO38" s="162"/>
      <c r="EMP38" s="165"/>
      <c r="EMQ38" s="162"/>
      <c r="EMR38" s="165"/>
      <c r="EMS38" s="162"/>
      <c r="EMT38" s="165"/>
      <c r="EMU38" s="162"/>
      <c r="EMV38" s="165"/>
      <c r="EMW38" s="162"/>
      <c r="EMX38" s="165"/>
      <c r="EMY38" s="162"/>
      <c r="EMZ38" s="165"/>
      <c r="ENA38" s="162"/>
      <c r="ENB38" s="165"/>
      <c r="ENC38" s="162"/>
      <c r="END38" s="165"/>
      <c r="ENE38" s="162"/>
      <c r="ENF38" s="165"/>
      <c r="ENG38" s="162"/>
      <c r="ENH38" s="165"/>
      <c r="ENI38" s="162"/>
      <c r="ENJ38" s="165"/>
      <c r="ENK38" s="162"/>
      <c r="ENL38" s="165"/>
      <c r="ENM38" s="162"/>
      <c r="ENN38" s="165"/>
      <c r="ENO38" s="162"/>
      <c r="ENP38" s="165"/>
      <c r="ENQ38" s="162"/>
      <c r="ENR38" s="165"/>
      <c r="ENS38" s="162"/>
      <c r="ENT38" s="165"/>
      <c r="ENU38" s="162"/>
      <c r="ENV38" s="165"/>
      <c r="ENW38" s="162"/>
      <c r="ENX38" s="165"/>
      <c r="ENY38" s="162"/>
      <c r="ENZ38" s="165"/>
      <c r="EOA38" s="162"/>
      <c r="EOB38" s="165"/>
      <c r="EOC38" s="162"/>
      <c r="EOD38" s="165"/>
      <c r="EOE38" s="162"/>
      <c r="EOF38" s="165"/>
      <c r="EOG38" s="162"/>
      <c r="EOH38" s="165"/>
      <c r="EOI38" s="162"/>
      <c r="EOJ38" s="165"/>
      <c r="EOK38" s="162"/>
      <c r="EOL38" s="165"/>
      <c r="EOM38" s="162"/>
      <c r="EON38" s="165"/>
      <c r="EOO38" s="162"/>
      <c r="EOP38" s="165"/>
      <c r="EOQ38" s="162"/>
      <c r="EOR38" s="165"/>
      <c r="EOS38" s="162"/>
      <c r="EOT38" s="165"/>
      <c r="EOU38" s="162"/>
      <c r="EOV38" s="165"/>
      <c r="EOW38" s="162"/>
      <c r="EOX38" s="165"/>
      <c r="EOY38" s="162"/>
      <c r="EOZ38" s="165"/>
      <c r="EPA38" s="162"/>
      <c r="EPB38" s="165"/>
      <c r="EPC38" s="162"/>
      <c r="EPD38" s="165"/>
      <c r="EPE38" s="162"/>
      <c r="EPF38" s="165"/>
      <c r="EPG38" s="162"/>
      <c r="EPH38" s="165"/>
      <c r="EPI38" s="162"/>
      <c r="EPJ38" s="165"/>
      <c r="EPK38" s="162"/>
      <c r="EPL38" s="165"/>
      <c r="EPM38" s="162"/>
      <c r="EPN38" s="165"/>
      <c r="EPO38" s="162"/>
      <c r="EPP38" s="165"/>
      <c r="EPQ38" s="162"/>
      <c r="EPR38" s="165"/>
      <c r="EPS38" s="162"/>
      <c r="EPT38" s="165"/>
      <c r="EPU38" s="162"/>
      <c r="EPV38" s="165"/>
      <c r="EPW38" s="162"/>
      <c r="EPX38" s="165"/>
      <c r="EPY38" s="162"/>
      <c r="EPZ38" s="165"/>
      <c r="EQA38" s="162"/>
      <c r="EQB38" s="165"/>
      <c r="EQC38" s="162"/>
      <c r="EQD38" s="165"/>
      <c r="EQE38" s="162"/>
      <c r="EQF38" s="165"/>
      <c r="EQG38" s="162"/>
      <c r="EQH38" s="165"/>
      <c r="EQI38" s="162"/>
      <c r="EQJ38" s="165"/>
      <c r="EQK38" s="162"/>
      <c r="EQL38" s="165"/>
      <c r="EQM38" s="162"/>
      <c r="EQN38" s="165"/>
      <c r="EQO38" s="162"/>
      <c r="EQP38" s="165"/>
      <c r="EQQ38" s="162"/>
      <c r="EQR38" s="165"/>
      <c r="EQS38" s="162"/>
      <c r="EQT38" s="165"/>
      <c r="EQU38" s="162"/>
      <c r="EQV38" s="165"/>
      <c r="EQW38" s="162"/>
      <c r="EQX38" s="165"/>
      <c r="EQY38" s="162"/>
      <c r="EQZ38" s="165"/>
      <c r="ERA38" s="162"/>
      <c r="ERB38" s="165"/>
      <c r="ERC38" s="162"/>
      <c r="ERD38" s="165"/>
      <c r="ERE38" s="162"/>
      <c r="ERF38" s="165"/>
      <c r="ERG38" s="162"/>
      <c r="ERH38" s="165"/>
      <c r="ERI38" s="162"/>
      <c r="ERJ38" s="165"/>
      <c r="ERK38" s="162"/>
      <c r="ERL38" s="165"/>
      <c r="ERM38" s="162"/>
      <c r="ERN38" s="165"/>
      <c r="ERO38" s="162"/>
      <c r="ERP38" s="165"/>
      <c r="ERQ38" s="162"/>
      <c r="ERR38" s="165"/>
      <c r="ERS38" s="162"/>
      <c r="ERT38" s="165"/>
      <c r="ERU38" s="162"/>
      <c r="ERV38" s="165"/>
      <c r="ERW38" s="162"/>
      <c r="ERX38" s="165"/>
      <c r="ERY38" s="162"/>
      <c r="ERZ38" s="165"/>
      <c r="ESA38" s="162"/>
      <c r="ESB38" s="165"/>
      <c r="ESC38" s="162"/>
      <c r="ESD38" s="165"/>
      <c r="ESE38" s="162"/>
      <c r="ESF38" s="165"/>
      <c r="ESG38" s="162"/>
      <c r="ESH38" s="165"/>
      <c r="ESI38" s="162"/>
      <c r="ESJ38" s="165"/>
      <c r="ESK38" s="162"/>
      <c r="ESL38" s="165"/>
      <c r="ESM38" s="162"/>
      <c r="ESN38" s="165"/>
      <c r="ESO38" s="162"/>
      <c r="ESP38" s="165"/>
      <c r="ESQ38" s="162"/>
      <c r="ESR38" s="165"/>
      <c r="ESS38" s="162"/>
      <c r="EST38" s="165"/>
      <c r="ESU38" s="162"/>
      <c r="ESV38" s="165"/>
      <c r="ESW38" s="162"/>
      <c r="ESX38" s="165"/>
      <c r="ESY38" s="162"/>
      <c r="ESZ38" s="165"/>
      <c r="ETA38" s="162"/>
      <c r="ETB38" s="165"/>
      <c r="ETC38" s="162"/>
      <c r="ETD38" s="165"/>
      <c r="ETE38" s="162"/>
      <c r="ETF38" s="165"/>
      <c r="ETG38" s="162"/>
      <c r="ETH38" s="165"/>
      <c r="ETI38" s="162"/>
      <c r="ETJ38" s="165"/>
      <c r="ETK38" s="162"/>
      <c r="ETL38" s="165"/>
      <c r="ETM38" s="162"/>
      <c r="ETN38" s="165"/>
      <c r="ETO38" s="162"/>
      <c r="ETP38" s="165"/>
      <c r="ETQ38" s="162"/>
      <c r="ETR38" s="165"/>
      <c r="ETS38" s="162"/>
      <c r="ETT38" s="165"/>
      <c r="ETU38" s="162"/>
      <c r="ETV38" s="165"/>
      <c r="ETW38" s="162"/>
      <c r="ETX38" s="165"/>
      <c r="ETY38" s="162"/>
      <c r="ETZ38" s="165"/>
      <c r="EUA38" s="162"/>
      <c r="EUB38" s="165"/>
      <c r="EUC38" s="162"/>
      <c r="EUD38" s="165"/>
      <c r="EUE38" s="162"/>
      <c r="EUF38" s="165"/>
      <c r="EUG38" s="162"/>
      <c r="EUH38" s="165"/>
      <c r="EUI38" s="162"/>
      <c r="EUJ38" s="165"/>
      <c r="EUK38" s="162"/>
      <c r="EUL38" s="165"/>
      <c r="EUM38" s="162"/>
      <c r="EUN38" s="165"/>
      <c r="EUO38" s="162"/>
      <c r="EUP38" s="165"/>
      <c r="EUQ38" s="162"/>
      <c r="EUR38" s="165"/>
      <c r="EUS38" s="162"/>
      <c r="EUT38" s="165"/>
      <c r="EUU38" s="162"/>
      <c r="EUV38" s="165"/>
      <c r="EUW38" s="162"/>
      <c r="EUX38" s="165"/>
      <c r="EUY38" s="162"/>
      <c r="EUZ38" s="165"/>
      <c r="EVA38" s="162"/>
      <c r="EVB38" s="165"/>
      <c r="EVC38" s="162"/>
      <c r="EVD38" s="165"/>
      <c r="EVE38" s="162"/>
      <c r="EVF38" s="165"/>
      <c r="EVG38" s="162"/>
      <c r="EVH38" s="165"/>
      <c r="EVI38" s="162"/>
      <c r="EVJ38" s="165"/>
      <c r="EVK38" s="162"/>
      <c r="EVL38" s="165"/>
      <c r="EVM38" s="162"/>
      <c r="EVN38" s="165"/>
      <c r="EVO38" s="162"/>
      <c r="EVP38" s="165"/>
      <c r="EVQ38" s="162"/>
      <c r="EVR38" s="165"/>
      <c r="EVS38" s="162"/>
      <c r="EVT38" s="165"/>
      <c r="EVU38" s="162"/>
      <c r="EVV38" s="165"/>
      <c r="EVW38" s="162"/>
      <c r="EVX38" s="165"/>
      <c r="EVY38" s="162"/>
      <c r="EVZ38" s="165"/>
      <c r="EWA38" s="162"/>
      <c r="EWB38" s="165"/>
      <c r="EWC38" s="162"/>
      <c r="EWD38" s="165"/>
      <c r="EWE38" s="162"/>
      <c r="EWF38" s="165"/>
      <c r="EWG38" s="162"/>
      <c r="EWH38" s="165"/>
      <c r="EWI38" s="162"/>
      <c r="EWJ38" s="165"/>
      <c r="EWK38" s="162"/>
      <c r="EWL38" s="165"/>
      <c r="EWM38" s="162"/>
      <c r="EWN38" s="165"/>
      <c r="EWO38" s="162"/>
      <c r="EWP38" s="165"/>
      <c r="EWQ38" s="162"/>
      <c r="EWR38" s="165"/>
      <c r="EWS38" s="162"/>
      <c r="EWT38" s="165"/>
      <c r="EWU38" s="162"/>
      <c r="EWV38" s="165"/>
      <c r="EWW38" s="162"/>
      <c r="EWX38" s="165"/>
      <c r="EWY38" s="162"/>
      <c r="EWZ38" s="165"/>
      <c r="EXA38" s="162"/>
      <c r="EXB38" s="165"/>
      <c r="EXC38" s="162"/>
      <c r="EXD38" s="165"/>
      <c r="EXE38" s="162"/>
      <c r="EXF38" s="165"/>
      <c r="EXG38" s="162"/>
      <c r="EXH38" s="165"/>
      <c r="EXI38" s="162"/>
      <c r="EXJ38" s="165"/>
      <c r="EXK38" s="162"/>
      <c r="EXL38" s="165"/>
      <c r="EXM38" s="162"/>
      <c r="EXN38" s="165"/>
      <c r="EXO38" s="162"/>
      <c r="EXP38" s="165"/>
      <c r="EXQ38" s="162"/>
      <c r="EXR38" s="165"/>
      <c r="EXS38" s="162"/>
      <c r="EXT38" s="165"/>
      <c r="EXU38" s="162"/>
      <c r="EXV38" s="165"/>
      <c r="EXW38" s="162"/>
      <c r="EXX38" s="165"/>
      <c r="EXY38" s="162"/>
      <c r="EXZ38" s="165"/>
      <c r="EYA38" s="162"/>
      <c r="EYB38" s="165"/>
      <c r="EYC38" s="162"/>
      <c r="EYD38" s="165"/>
      <c r="EYE38" s="162"/>
      <c r="EYF38" s="165"/>
      <c r="EYG38" s="162"/>
      <c r="EYH38" s="165"/>
      <c r="EYI38" s="162"/>
      <c r="EYJ38" s="165"/>
      <c r="EYK38" s="162"/>
      <c r="EYL38" s="165"/>
      <c r="EYM38" s="162"/>
      <c r="EYN38" s="165"/>
      <c r="EYO38" s="162"/>
      <c r="EYP38" s="165"/>
      <c r="EYQ38" s="162"/>
      <c r="EYR38" s="165"/>
      <c r="EYS38" s="162"/>
      <c r="EYT38" s="165"/>
      <c r="EYU38" s="162"/>
      <c r="EYV38" s="165"/>
      <c r="EYW38" s="162"/>
      <c r="EYX38" s="165"/>
      <c r="EYY38" s="162"/>
      <c r="EYZ38" s="165"/>
      <c r="EZA38" s="162"/>
      <c r="EZB38" s="165"/>
      <c r="EZC38" s="162"/>
      <c r="EZD38" s="165"/>
      <c r="EZE38" s="162"/>
      <c r="EZF38" s="165"/>
      <c r="EZG38" s="162"/>
      <c r="EZH38" s="165"/>
      <c r="EZI38" s="162"/>
      <c r="EZJ38" s="165"/>
      <c r="EZK38" s="162"/>
      <c r="EZL38" s="165"/>
      <c r="EZM38" s="162"/>
      <c r="EZN38" s="165"/>
      <c r="EZO38" s="162"/>
      <c r="EZP38" s="165"/>
      <c r="EZQ38" s="162"/>
      <c r="EZR38" s="165"/>
      <c r="EZS38" s="162"/>
      <c r="EZT38" s="165"/>
      <c r="EZU38" s="162"/>
      <c r="EZV38" s="165"/>
      <c r="EZW38" s="162"/>
      <c r="EZX38" s="165"/>
      <c r="EZY38" s="162"/>
      <c r="EZZ38" s="165"/>
      <c r="FAA38" s="162"/>
      <c r="FAB38" s="165"/>
      <c r="FAC38" s="162"/>
      <c r="FAD38" s="165"/>
      <c r="FAE38" s="162"/>
      <c r="FAF38" s="165"/>
      <c r="FAG38" s="162"/>
      <c r="FAH38" s="165"/>
      <c r="FAI38" s="162"/>
      <c r="FAJ38" s="165"/>
      <c r="FAK38" s="162"/>
      <c r="FAL38" s="165"/>
      <c r="FAM38" s="162"/>
      <c r="FAN38" s="165"/>
      <c r="FAO38" s="162"/>
      <c r="FAP38" s="165"/>
      <c r="FAQ38" s="162"/>
      <c r="FAR38" s="165"/>
      <c r="FAS38" s="162"/>
      <c r="FAT38" s="165"/>
      <c r="FAU38" s="162"/>
      <c r="FAV38" s="165"/>
      <c r="FAW38" s="162"/>
      <c r="FAX38" s="165"/>
      <c r="FAY38" s="162"/>
      <c r="FAZ38" s="165"/>
      <c r="FBA38" s="162"/>
      <c r="FBB38" s="165"/>
      <c r="FBC38" s="162"/>
      <c r="FBD38" s="165"/>
      <c r="FBE38" s="162"/>
      <c r="FBF38" s="165"/>
      <c r="FBG38" s="162"/>
      <c r="FBH38" s="165"/>
      <c r="FBI38" s="162"/>
      <c r="FBJ38" s="165"/>
      <c r="FBK38" s="162"/>
      <c r="FBL38" s="165"/>
      <c r="FBM38" s="162"/>
      <c r="FBN38" s="165"/>
      <c r="FBO38" s="162"/>
      <c r="FBP38" s="165"/>
      <c r="FBQ38" s="162"/>
      <c r="FBR38" s="165"/>
      <c r="FBS38" s="162"/>
      <c r="FBT38" s="165"/>
      <c r="FBU38" s="162"/>
      <c r="FBV38" s="165"/>
      <c r="FBW38" s="162"/>
      <c r="FBX38" s="165"/>
      <c r="FBY38" s="162"/>
      <c r="FBZ38" s="165"/>
      <c r="FCA38" s="162"/>
      <c r="FCB38" s="165"/>
      <c r="FCC38" s="162"/>
      <c r="FCD38" s="165"/>
      <c r="FCE38" s="162"/>
      <c r="FCF38" s="165"/>
      <c r="FCG38" s="162"/>
      <c r="FCH38" s="165"/>
      <c r="FCI38" s="162"/>
      <c r="FCJ38" s="165"/>
      <c r="FCK38" s="162"/>
      <c r="FCL38" s="165"/>
      <c r="FCM38" s="162"/>
      <c r="FCN38" s="165"/>
      <c r="FCO38" s="162"/>
      <c r="FCP38" s="165"/>
      <c r="FCQ38" s="162"/>
      <c r="FCR38" s="165"/>
      <c r="FCS38" s="162"/>
      <c r="FCT38" s="165"/>
      <c r="FCU38" s="162"/>
      <c r="FCV38" s="165"/>
      <c r="FCW38" s="162"/>
      <c r="FCX38" s="165"/>
      <c r="FCY38" s="162"/>
      <c r="FCZ38" s="165"/>
      <c r="FDA38" s="162"/>
      <c r="FDB38" s="165"/>
      <c r="FDC38" s="162"/>
      <c r="FDD38" s="165"/>
      <c r="FDE38" s="162"/>
      <c r="FDF38" s="165"/>
      <c r="FDG38" s="162"/>
      <c r="FDH38" s="165"/>
      <c r="FDI38" s="162"/>
      <c r="FDJ38" s="165"/>
      <c r="FDK38" s="162"/>
      <c r="FDL38" s="165"/>
      <c r="FDM38" s="162"/>
      <c r="FDN38" s="165"/>
      <c r="FDO38" s="162"/>
      <c r="FDP38" s="165"/>
      <c r="FDQ38" s="162"/>
      <c r="FDR38" s="165"/>
      <c r="FDS38" s="162"/>
      <c r="FDT38" s="165"/>
      <c r="FDU38" s="162"/>
      <c r="FDV38" s="165"/>
      <c r="FDW38" s="162"/>
      <c r="FDX38" s="165"/>
      <c r="FDY38" s="162"/>
      <c r="FDZ38" s="165"/>
      <c r="FEA38" s="162"/>
      <c r="FEB38" s="165"/>
      <c r="FEC38" s="162"/>
      <c r="FED38" s="165"/>
      <c r="FEE38" s="162"/>
      <c r="FEF38" s="165"/>
      <c r="FEG38" s="162"/>
      <c r="FEH38" s="165"/>
      <c r="FEI38" s="162"/>
      <c r="FEJ38" s="165"/>
      <c r="FEK38" s="162"/>
      <c r="FEL38" s="165"/>
      <c r="FEM38" s="162"/>
      <c r="FEN38" s="165"/>
      <c r="FEO38" s="162"/>
      <c r="FEP38" s="165"/>
      <c r="FEQ38" s="162"/>
      <c r="FER38" s="165"/>
      <c r="FES38" s="162"/>
      <c r="FET38" s="165"/>
      <c r="FEU38" s="162"/>
      <c r="FEV38" s="165"/>
      <c r="FEW38" s="162"/>
      <c r="FEX38" s="165"/>
      <c r="FEY38" s="162"/>
      <c r="FEZ38" s="165"/>
      <c r="FFA38" s="162"/>
      <c r="FFB38" s="165"/>
      <c r="FFC38" s="162"/>
      <c r="FFD38" s="165"/>
      <c r="FFE38" s="162"/>
      <c r="FFF38" s="165"/>
      <c r="FFG38" s="162"/>
      <c r="FFH38" s="165"/>
      <c r="FFI38" s="162"/>
      <c r="FFJ38" s="165"/>
      <c r="FFK38" s="162"/>
      <c r="FFL38" s="165"/>
      <c r="FFM38" s="162"/>
      <c r="FFN38" s="165"/>
      <c r="FFO38" s="162"/>
      <c r="FFP38" s="165"/>
      <c r="FFQ38" s="162"/>
      <c r="FFR38" s="165"/>
      <c r="FFS38" s="162"/>
      <c r="FFT38" s="165"/>
      <c r="FFU38" s="162"/>
      <c r="FFV38" s="165"/>
      <c r="FFW38" s="162"/>
      <c r="FFX38" s="165"/>
      <c r="FFY38" s="162"/>
      <c r="FFZ38" s="165"/>
      <c r="FGA38" s="162"/>
      <c r="FGB38" s="165"/>
      <c r="FGC38" s="162"/>
      <c r="FGD38" s="165"/>
      <c r="FGE38" s="162"/>
      <c r="FGF38" s="165"/>
      <c r="FGG38" s="162"/>
      <c r="FGH38" s="165"/>
      <c r="FGI38" s="162"/>
      <c r="FGJ38" s="165"/>
      <c r="FGK38" s="162"/>
      <c r="FGL38" s="165"/>
      <c r="FGM38" s="162"/>
      <c r="FGN38" s="165"/>
      <c r="FGO38" s="162"/>
      <c r="FGP38" s="165"/>
      <c r="FGQ38" s="162"/>
      <c r="FGR38" s="165"/>
      <c r="FGS38" s="162"/>
      <c r="FGT38" s="165"/>
      <c r="FGU38" s="162"/>
      <c r="FGV38" s="165"/>
      <c r="FGW38" s="162"/>
      <c r="FGX38" s="165"/>
      <c r="FGY38" s="162"/>
      <c r="FGZ38" s="165"/>
      <c r="FHA38" s="162"/>
      <c r="FHB38" s="165"/>
      <c r="FHC38" s="162"/>
      <c r="FHD38" s="165"/>
      <c r="FHE38" s="162"/>
      <c r="FHF38" s="165"/>
      <c r="FHG38" s="162"/>
      <c r="FHH38" s="165"/>
      <c r="FHI38" s="162"/>
      <c r="FHJ38" s="165"/>
      <c r="FHK38" s="162"/>
      <c r="FHL38" s="165"/>
      <c r="FHM38" s="162"/>
      <c r="FHN38" s="165"/>
      <c r="FHO38" s="162"/>
      <c r="FHP38" s="165"/>
      <c r="FHQ38" s="162"/>
      <c r="FHR38" s="165"/>
      <c r="FHS38" s="162"/>
      <c r="FHT38" s="165"/>
      <c r="FHU38" s="162"/>
      <c r="FHV38" s="165"/>
      <c r="FHW38" s="162"/>
      <c r="FHX38" s="165"/>
      <c r="FHY38" s="162"/>
      <c r="FHZ38" s="165"/>
      <c r="FIA38" s="162"/>
      <c r="FIB38" s="165"/>
      <c r="FIC38" s="162"/>
      <c r="FID38" s="165"/>
      <c r="FIE38" s="162"/>
      <c r="FIF38" s="165"/>
      <c r="FIG38" s="162"/>
      <c r="FIH38" s="165"/>
      <c r="FII38" s="162"/>
      <c r="FIJ38" s="165"/>
      <c r="FIK38" s="162"/>
      <c r="FIL38" s="165"/>
      <c r="FIM38" s="162"/>
      <c r="FIN38" s="165"/>
      <c r="FIO38" s="162"/>
      <c r="FIP38" s="165"/>
      <c r="FIQ38" s="162"/>
      <c r="FIR38" s="165"/>
      <c r="FIS38" s="162"/>
      <c r="FIT38" s="165"/>
      <c r="FIU38" s="162"/>
      <c r="FIV38" s="165"/>
      <c r="FIW38" s="162"/>
      <c r="FIX38" s="165"/>
      <c r="FIY38" s="162"/>
      <c r="FIZ38" s="165"/>
      <c r="FJA38" s="162"/>
      <c r="FJB38" s="165"/>
      <c r="FJC38" s="162"/>
      <c r="FJD38" s="165"/>
      <c r="FJE38" s="162"/>
      <c r="FJF38" s="165"/>
      <c r="FJG38" s="162"/>
      <c r="FJH38" s="165"/>
      <c r="FJI38" s="162"/>
      <c r="FJJ38" s="165"/>
      <c r="FJK38" s="162"/>
      <c r="FJL38" s="165"/>
      <c r="FJM38" s="162"/>
      <c r="FJN38" s="165"/>
      <c r="FJO38" s="162"/>
      <c r="FJP38" s="165"/>
      <c r="FJQ38" s="162"/>
      <c r="FJR38" s="165"/>
      <c r="FJS38" s="162"/>
      <c r="FJT38" s="165"/>
      <c r="FJU38" s="162"/>
      <c r="FJV38" s="165"/>
      <c r="FJW38" s="162"/>
      <c r="FJX38" s="165"/>
      <c r="FJY38" s="162"/>
      <c r="FJZ38" s="165"/>
      <c r="FKA38" s="162"/>
      <c r="FKB38" s="165"/>
      <c r="FKC38" s="162"/>
      <c r="FKD38" s="165"/>
      <c r="FKE38" s="162"/>
      <c r="FKF38" s="165"/>
      <c r="FKG38" s="162"/>
      <c r="FKH38" s="165"/>
      <c r="FKI38" s="162"/>
      <c r="FKJ38" s="165"/>
      <c r="FKK38" s="162"/>
      <c r="FKL38" s="165"/>
      <c r="FKM38" s="162"/>
      <c r="FKN38" s="165"/>
      <c r="FKO38" s="162"/>
      <c r="FKP38" s="165"/>
      <c r="FKQ38" s="162"/>
      <c r="FKR38" s="165"/>
      <c r="FKS38" s="162"/>
      <c r="FKT38" s="165"/>
      <c r="FKU38" s="162"/>
      <c r="FKV38" s="165"/>
      <c r="FKW38" s="162"/>
      <c r="FKX38" s="165"/>
      <c r="FKY38" s="162"/>
      <c r="FKZ38" s="165"/>
      <c r="FLA38" s="162"/>
      <c r="FLB38" s="165"/>
      <c r="FLC38" s="162"/>
      <c r="FLD38" s="165"/>
      <c r="FLE38" s="162"/>
      <c r="FLF38" s="165"/>
      <c r="FLG38" s="162"/>
      <c r="FLH38" s="165"/>
      <c r="FLI38" s="162"/>
      <c r="FLJ38" s="165"/>
      <c r="FLK38" s="162"/>
      <c r="FLL38" s="165"/>
      <c r="FLM38" s="162"/>
      <c r="FLN38" s="165"/>
      <c r="FLO38" s="162"/>
      <c r="FLP38" s="165"/>
      <c r="FLQ38" s="162"/>
      <c r="FLR38" s="165"/>
      <c r="FLS38" s="162"/>
      <c r="FLT38" s="165"/>
      <c r="FLU38" s="162"/>
      <c r="FLV38" s="165"/>
      <c r="FLW38" s="162"/>
      <c r="FLX38" s="165"/>
      <c r="FLY38" s="162"/>
      <c r="FLZ38" s="165"/>
      <c r="FMA38" s="162"/>
      <c r="FMB38" s="165"/>
      <c r="FMC38" s="162"/>
      <c r="FMD38" s="165"/>
      <c r="FME38" s="162"/>
      <c r="FMF38" s="165"/>
      <c r="FMG38" s="162"/>
      <c r="FMH38" s="165"/>
      <c r="FMI38" s="162"/>
      <c r="FMJ38" s="165"/>
      <c r="FMK38" s="162"/>
      <c r="FML38" s="165"/>
      <c r="FMM38" s="162"/>
      <c r="FMN38" s="165"/>
      <c r="FMO38" s="162"/>
      <c r="FMP38" s="165"/>
      <c r="FMQ38" s="162"/>
      <c r="FMR38" s="165"/>
      <c r="FMS38" s="162"/>
      <c r="FMT38" s="165"/>
      <c r="FMU38" s="162"/>
      <c r="FMV38" s="165"/>
      <c r="FMW38" s="162"/>
      <c r="FMX38" s="165"/>
      <c r="FMY38" s="162"/>
      <c r="FMZ38" s="165"/>
      <c r="FNA38" s="162"/>
      <c r="FNB38" s="165"/>
      <c r="FNC38" s="162"/>
      <c r="FND38" s="165"/>
      <c r="FNE38" s="162"/>
      <c r="FNF38" s="165"/>
      <c r="FNG38" s="162"/>
      <c r="FNH38" s="165"/>
      <c r="FNI38" s="162"/>
      <c r="FNJ38" s="165"/>
      <c r="FNK38" s="162"/>
      <c r="FNL38" s="165"/>
      <c r="FNM38" s="162"/>
      <c r="FNN38" s="165"/>
      <c r="FNO38" s="162"/>
      <c r="FNP38" s="165"/>
      <c r="FNQ38" s="162"/>
      <c r="FNR38" s="165"/>
      <c r="FNS38" s="162"/>
      <c r="FNT38" s="165"/>
      <c r="FNU38" s="162"/>
      <c r="FNV38" s="165"/>
      <c r="FNW38" s="162"/>
      <c r="FNX38" s="165"/>
      <c r="FNY38" s="162"/>
      <c r="FNZ38" s="165"/>
      <c r="FOA38" s="162"/>
      <c r="FOB38" s="165"/>
      <c r="FOC38" s="162"/>
      <c r="FOD38" s="165"/>
      <c r="FOE38" s="162"/>
      <c r="FOF38" s="165"/>
      <c r="FOG38" s="162"/>
      <c r="FOH38" s="165"/>
      <c r="FOI38" s="162"/>
      <c r="FOJ38" s="165"/>
      <c r="FOK38" s="162"/>
      <c r="FOL38" s="165"/>
      <c r="FOM38" s="162"/>
      <c r="FON38" s="165"/>
      <c r="FOO38" s="162"/>
      <c r="FOP38" s="165"/>
      <c r="FOQ38" s="162"/>
      <c r="FOR38" s="165"/>
      <c r="FOS38" s="162"/>
      <c r="FOT38" s="165"/>
      <c r="FOU38" s="162"/>
      <c r="FOV38" s="165"/>
      <c r="FOW38" s="162"/>
      <c r="FOX38" s="165"/>
      <c r="FOY38" s="162"/>
      <c r="FOZ38" s="165"/>
      <c r="FPA38" s="162"/>
      <c r="FPB38" s="165"/>
      <c r="FPC38" s="162"/>
      <c r="FPD38" s="165"/>
      <c r="FPE38" s="162"/>
      <c r="FPF38" s="165"/>
      <c r="FPG38" s="162"/>
      <c r="FPH38" s="165"/>
      <c r="FPI38" s="162"/>
      <c r="FPJ38" s="165"/>
      <c r="FPK38" s="162"/>
      <c r="FPL38" s="165"/>
      <c r="FPM38" s="162"/>
      <c r="FPN38" s="165"/>
      <c r="FPO38" s="162"/>
      <c r="FPP38" s="165"/>
      <c r="FPQ38" s="162"/>
      <c r="FPR38" s="165"/>
      <c r="FPS38" s="162"/>
      <c r="FPT38" s="165"/>
      <c r="FPU38" s="162"/>
      <c r="FPV38" s="165"/>
      <c r="FPW38" s="162"/>
      <c r="FPX38" s="165"/>
      <c r="FPY38" s="162"/>
      <c r="FPZ38" s="165"/>
      <c r="FQA38" s="162"/>
      <c r="FQB38" s="165"/>
      <c r="FQC38" s="162"/>
      <c r="FQD38" s="165"/>
      <c r="FQE38" s="162"/>
      <c r="FQF38" s="165"/>
      <c r="FQG38" s="162"/>
      <c r="FQH38" s="165"/>
      <c r="FQI38" s="162"/>
      <c r="FQJ38" s="165"/>
      <c r="FQK38" s="162"/>
      <c r="FQL38" s="165"/>
      <c r="FQM38" s="162"/>
      <c r="FQN38" s="165"/>
      <c r="FQO38" s="162"/>
      <c r="FQP38" s="165"/>
      <c r="FQQ38" s="162"/>
      <c r="FQR38" s="165"/>
      <c r="FQS38" s="162"/>
      <c r="FQT38" s="165"/>
      <c r="FQU38" s="162"/>
      <c r="FQV38" s="165"/>
      <c r="FQW38" s="162"/>
      <c r="FQX38" s="165"/>
      <c r="FQY38" s="162"/>
      <c r="FQZ38" s="165"/>
      <c r="FRA38" s="162"/>
      <c r="FRB38" s="165"/>
      <c r="FRC38" s="162"/>
      <c r="FRD38" s="165"/>
      <c r="FRE38" s="162"/>
      <c r="FRF38" s="165"/>
      <c r="FRG38" s="162"/>
      <c r="FRH38" s="165"/>
      <c r="FRI38" s="162"/>
      <c r="FRJ38" s="165"/>
      <c r="FRK38" s="162"/>
      <c r="FRL38" s="165"/>
      <c r="FRM38" s="162"/>
      <c r="FRN38" s="165"/>
      <c r="FRO38" s="162"/>
      <c r="FRP38" s="165"/>
      <c r="FRQ38" s="162"/>
      <c r="FRR38" s="165"/>
      <c r="FRS38" s="162"/>
      <c r="FRT38" s="165"/>
      <c r="FRU38" s="162"/>
      <c r="FRV38" s="165"/>
      <c r="FRW38" s="162"/>
      <c r="FRX38" s="165"/>
      <c r="FRY38" s="162"/>
      <c r="FRZ38" s="165"/>
      <c r="FSA38" s="162"/>
      <c r="FSB38" s="165"/>
      <c r="FSC38" s="162"/>
      <c r="FSD38" s="165"/>
      <c r="FSE38" s="162"/>
      <c r="FSF38" s="165"/>
      <c r="FSG38" s="162"/>
      <c r="FSH38" s="165"/>
      <c r="FSI38" s="162"/>
      <c r="FSJ38" s="165"/>
      <c r="FSK38" s="162"/>
      <c r="FSL38" s="165"/>
      <c r="FSM38" s="162"/>
      <c r="FSN38" s="165"/>
      <c r="FSO38" s="162"/>
      <c r="FSP38" s="165"/>
      <c r="FSQ38" s="162"/>
      <c r="FSR38" s="165"/>
      <c r="FSS38" s="162"/>
      <c r="FST38" s="165"/>
      <c r="FSU38" s="162"/>
      <c r="FSV38" s="165"/>
      <c r="FSW38" s="162"/>
      <c r="FSX38" s="165"/>
      <c r="FSY38" s="162"/>
      <c r="FSZ38" s="165"/>
      <c r="FTA38" s="162"/>
      <c r="FTB38" s="165"/>
      <c r="FTC38" s="162"/>
      <c r="FTD38" s="165"/>
      <c r="FTE38" s="162"/>
      <c r="FTF38" s="165"/>
      <c r="FTG38" s="162"/>
      <c r="FTH38" s="165"/>
      <c r="FTI38" s="162"/>
      <c r="FTJ38" s="165"/>
      <c r="FTK38" s="162"/>
      <c r="FTL38" s="165"/>
      <c r="FTM38" s="162"/>
      <c r="FTN38" s="165"/>
      <c r="FTO38" s="162"/>
      <c r="FTP38" s="165"/>
      <c r="FTQ38" s="162"/>
      <c r="FTR38" s="165"/>
      <c r="FTS38" s="162"/>
      <c r="FTT38" s="165"/>
      <c r="FTU38" s="162"/>
      <c r="FTV38" s="165"/>
      <c r="FTW38" s="162"/>
      <c r="FTX38" s="165"/>
      <c r="FTY38" s="162"/>
      <c r="FTZ38" s="165"/>
      <c r="FUA38" s="162"/>
      <c r="FUB38" s="165"/>
      <c r="FUC38" s="162"/>
      <c r="FUD38" s="165"/>
      <c r="FUE38" s="162"/>
      <c r="FUF38" s="165"/>
      <c r="FUG38" s="162"/>
      <c r="FUH38" s="165"/>
      <c r="FUI38" s="162"/>
      <c r="FUJ38" s="165"/>
      <c r="FUK38" s="162"/>
      <c r="FUL38" s="165"/>
      <c r="FUM38" s="162"/>
      <c r="FUN38" s="165"/>
      <c r="FUO38" s="162"/>
      <c r="FUP38" s="165"/>
      <c r="FUQ38" s="162"/>
      <c r="FUR38" s="165"/>
      <c r="FUS38" s="162"/>
      <c r="FUT38" s="165"/>
      <c r="FUU38" s="162"/>
      <c r="FUV38" s="165"/>
      <c r="FUW38" s="162"/>
      <c r="FUX38" s="165"/>
      <c r="FUY38" s="162"/>
      <c r="FUZ38" s="165"/>
      <c r="FVA38" s="162"/>
      <c r="FVB38" s="165"/>
      <c r="FVC38" s="162"/>
      <c r="FVD38" s="165"/>
      <c r="FVE38" s="162"/>
      <c r="FVF38" s="165"/>
      <c r="FVG38" s="162"/>
      <c r="FVH38" s="165"/>
      <c r="FVI38" s="162"/>
      <c r="FVJ38" s="165"/>
      <c r="FVK38" s="162"/>
      <c r="FVL38" s="165"/>
      <c r="FVM38" s="162"/>
      <c r="FVN38" s="165"/>
      <c r="FVO38" s="162"/>
      <c r="FVP38" s="165"/>
      <c r="FVQ38" s="162"/>
      <c r="FVR38" s="165"/>
      <c r="FVS38" s="162"/>
      <c r="FVT38" s="165"/>
      <c r="FVU38" s="162"/>
      <c r="FVV38" s="165"/>
      <c r="FVW38" s="162"/>
      <c r="FVX38" s="165"/>
      <c r="FVY38" s="162"/>
      <c r="FVZ38" s="165"/>
      <c r="FWA38" s="162"/>
      <c r="FWB38" s="165"/>
      <c r="FWC38" s="162"/>
      <c r="FWD38" s="165"/>
      <c r="FWE38" s="162"/>
      <c r="FWF38" s="165"/>
      <c r="FWG38" s="162"/>
      <c r="FWH38" s="165"/>
      <c r="FWI38" s="162"/>
      <c r="FWJ38" s="165"/>
      <c r="FWK38" s="162"/>
      <c r="FWL38" s="165"/>
      <c r="FWM38" s="162"/>
      <c r="FWN38" s="165"/>
      <c r="FWO38" s="162"/>
      <c r="FWP38" s="165"/>
      <c r="FWQ38" s="162"/>
      <c r="FWR38" s="165"/>
      <c r="FWS38" s="162"/>
      <c r="FWT38" s="165"/>
      <c r="FWU38" s="162"/>
      <c r="FWV38" s="165"/>
      <c r="FWW38" s="162"/>
      <c r="FWX38" s="165"/>
      <c r="FWY38" s="162"/>
      <c r="FWZ38" s="165"/>
      <c r="FXA38" s="162"/>
      <c r="FXB38" s="165"/>
      <c r="FXC38" s="162"/>
      <c r="FXD38" s="165"/>
      <c r="FXE38" s="162"/>
      <c r="FXF38" s="165"/>
      <c r="FXG38" s="162"/>
      <c r="FXH38" s="165"/>
      <c r="FXI38" s="162"/>
      <c r="FXJ38" s="165"/>
      <c r="FXK38" s="162"/>
      <c r="FXL38" s="165"/>
      <c r="FXM38" s="162"/>
      <c r="FXN38" s="165"/>
      <c r="FXO38" s="162"/>
      <c r="FXP38" s="165"/>
      <c r="FXQ38" s="162"/>
      <c r="FXR38" s="165"/>
      <c r="FXS38" s="162"/>
      <c r="FXT38" s="165"/>
      <c r="FXU38" s="162"/>
      <c r="FXV38" s="165"/>
      <c r="FXW38" s="162"/>
      <c r="FXX38" s="165"/>
      <c r="FXY38" s="162"/>
      <c r="FXZ38" s="165"/>
      <c r="FYA38" s="162"/>
      <c r="FYB38" s="165"/>
      <c r="FYC38" s="162"/>
      <c r="FYD38" s="165"/>
      <c r="FYE38" s="162"/>
      <c r="FYF38" s="165"/>
      <c r="FYG38" s="162"/>
      <c r="FYH38" s="165"/>
      <c r="FYI38" s="162"/>
      <c r="FYJ38" s="165"/>
      <c r="FYK38" s="162"/>
      <c r="FYL38" s="165"/>
      <c r="FYM38" s="162"/>
      <c r="FYN38" s="165"/>
      <c r="FYO38" s="162"/>
      <c r="FYP38" s="165"/>
      <c r="FYQ38" s="162"/>
      <c r="FYR38" s="165"/>
      <c r="FYS38" s="162"/>
      <c r="FYT38" s="165"/>
      <c r="FYU38" s="162"/>
      <c r="FYV38" s="165"/>
      <c r="FYW38" s="162"/>
      <c r="FYX38" s="165"/>
      <c r="FYY38" s="162"/>
      <c r="FYZ38" s="165"/>
      <c r="FZA38" s="162"/>
      <c r="FZB38" s="165"/>
      <c r="FZC38" s="162"/>
      <c r="FZD38" s="165"/>
      <c r="FZE38" s="162"/>
      <c r="FZF38" s="165"/>
      <c r="FZG38" s="162"/>
      <c r="FZH38" s="165"/>
      <c r="FZI38" s="162"/>
      <c r="FZJ38" s="165"/>
      <c r="FZK38" s="162"/>
      <c r="FZL38" s="165"/>
      <c r="FZM38" s="162"/>
      <c r="FZN38" s="165"/>
      <c r="FZO38" s="162"/>
      <c r="FZP38" s="165"/>
      <c r="FZQ38" s="162"/>
      <c r="FZR38" s="165"/>
      <c r="FZS38" s="162"/>
      <c r="FZT38" s="165"/>
      <c r="FZU38" s="162"/>
      <c r="FZV38" s="165"/>
      <c r="FZW38" s="162"/>
      <c r="FZX38" s="165"/>
      <c r="FZY38" s="162"/>
      <c r="FZZ38" s="165"/>
      <c r="GAA38" s="162"/>
      <c r="GAB38" s="165"/>
      <c r="GAC38" s="162"/>
      <c r="GAD38" s="165"/>
      <c r="GAE38" s="162"/>
      <c r="GAF38" s="165"/>
      <c r="GAG38" s="162"/>
      <c r="GAH38" s="165"/>
      <c r="GAI38" s="162"/>
      <c r="GAJ38" s="165"/>
      <c r="GAK38" s="162"/>
      <c r="GAL38" s="165"/>
      <c r="GAM38" s="162"/>
      <c r="GAN38" s="165"/>
      <c r="GAO38" s="162"/>
      <c r="GAP38" s="165"/>
      <c r="GAQ38" s="162"/>
      <c r="GAR38" s="165"/>
      <c r="GAS38" s="162"/>
      <c r="GAT38" s="165"/>
      <c r="GAU38" s="162"/>
      <c r="GAV38" s="165"/>
      <c r="GAW38" s="162"/>
      <c r="GAX38" s="165"/>
      <c r="GAY38" s="162"/>
      <c r="GAZ38" s="165"/>
      <c r="GBA38" s="162"/>
      <c r="GBB38" s="165"/>
      <c r="GBC38" s="162"/>
      <c r="GBD38" s="165"/>
      <c r="GBE38" s="162"/>
      <c r="GBF38" s="165"/>
      <c r="GBG38" s="162"/>
      <c r="GBH38" s="165"/>
      <c r="GBI38" s="162"/>
      <c r="GBJ38" s="165"/>
      <c r="GBK38" s="162"/>
      <c r="GBL38" s="165"/>
      <c r="GBM38" s="162"/>
      <c r="GBN38" s="165"/>
      <c r="GBO38" s="162"/>
      <c r="GBP38" s="165"/>
      <c r="GBQ38" s="162"/>
      <c r="GBR38" s="165"/>
      <c r="GBS38" s="162"/>
      <c r="GBT38" s="165"/>
      <c r="GBU38" s="162"/>
      <c r="GBV38" s="165"/>
      <c r="GBW38" s="162"/>
      <c r="GBX38" s="165"/>
      <c r="GBY38" s="162"/>
      <c r="GBZ38" s="165"/>
      <c r="GCA38" s="162"/>
      <c r="GCB38" s="165"/>
      <c r="GCC38" s="162"/>
      <c r="GCD38" s="165"/>
      <c r="GCE38" s="162"/>
      <c r="GCF38" s="165"/>
      <c r="GCG38" s="162"/>
      <c r="GCH38" s="165"/>
      <c r="GCI38" s="162"/>
      <c r="GCJ38" s="165"/>
      <c r="GCK38" s="162"/>
      <c r="GCL38" s="165"/>
      <c r="GCM38" s="162"/>
      <c r="GCN38" s="165"/>
      <c r="GCO38" s="162"/>
      <c r="GCP38" s="165"/>
      <c r="GCQ38" s="162"/>
      <c r="GCR38" s="165"/>
      <c r="GCS38" s="162"/>
      <c r="GCT38" s="165"/>
      <c r="GCU38" s="162"/>
      <c r="GCV38" s="165"/>
      <c r="GCW38" s="162"/>
      <c r="GCX38" s="165"/>
      <c r="GCY38" s="162"/>
      <c r="GCZ38" s="165"/>
      <c r="GDA38" s="162"/>
      <c r="GDB38" s="165"/>
      <c r="GDC38" s="162"/>
      <c r="GDD38" s="165"/>
      <c r="GDE38" s="162"/>
      <c r="GDF38" s="165"/>
      <c r="GDG38" s="162"/>
      <c r="GDH38" s="165"/>
      <c r="GDI38" s="162"/>
      <c r="GDJ38" s="165"/>
      <c r="GDK38" s="162"/>
      <c r="GDL38" s="165"/>
      <c r="GDM38" s="162"/>
      <c r="GDN38" s="165"/>
      <c r="GDO38" s="162"/>
      <c r="GDP38" s="165"/>
      <c r="GDQ38" s="162"/>
      <c r="GDR38" s="165"/>
      <c r="GDS38" s="162"/>
      <c r="GDT38" s="165"/>
      <c r="GDU38" s="162"/>
      <c r="GDV38" s="165"/>
      <c r="GDW38" s="162"/>
      <c r="GDX38" s="165"/>
      <c r="GDY38" s="162"/>
      <c r="GDZ38" s="165"/>
      <c r="GEA38" s="162"/>
      <c r="GEB38" s="165"/>
      <c r="GEC38" s="162"/>
      <c r="GED38" s="165"/>
      <c r="GEE38" s="162"/>
      <c r="GEF38" s="165"/>
      <c r="GEG38" s="162"/>
      <c r="GEH38" s="165"/>
      <c r="GEI38" s="162"/>
      <c r="GEJ38" s="165"/>
      <c r="GEK38" s="162"/>
      <c r="GEL38" s="165"/>
      <c r="GEM38" s="162"/>
      <c r="GEN38" s="165"/>
      <c r="GEO38" s="162"/>
      <c r="GEP38" s="165"/>
      <c r="GEQ38" s="162"/>
      <c r="GER38" s="165"/>
      <c r="GES38" s="162"/>
      <c r="GET38" s="165"/>
      <c r="GEU38" s="162"/>
      <c r="GEV38" s="165"/>
      <c r="GEW38" s="162"/>
      <c r="GEX38" s="165"/>
      <c r="GEY38" s="162"/>
      <c r="GEZ38" s="165"/>
      <c r="GFA38" s="162"/>
      <c r="GFB38" s="165"/>
      <c r="GFC38" s="162"/>
      <c r="GFD38" s="165"/>
      <c r="GFE38" s="162"/>
      <c r="GFF38" s="165"/>
      <c r="GFG38" s="162"/>
      <c r="GFH38" s="165"/>
      <c r="GFI38" s="162"/>
      <c r="GFJ38" s="165"/>
      <c r="GFK38" s="162"/>
      <c r="GFL38" s="165"/>
      <c r="GFM38" s="162"/>
      <c r="GFN38" s="165"/>
      <c r="GFO38" s="162"/>
      <c r="GFP38" s="165"/>
      <c r="GFQ38" s="162"/>
      <c r="GFR38" s="165"/>
      <c r="GFS38" s="162"/>
      <c r="GFT38" s="165"/>
      <c r="GFU38" s="162"/>
      <c r="GFV38" s="165"/>
      <c r="GFW38" s="162"/>
      <c r="GFX38" s="165"/>
      <c r="GFY38" s="162"/>
      <c r="GFZ38" s="165"/>
      <c r="GGA38" s="162"/>
      <c r="GGB38" s="165"/>
      <c r="GGC38" s="162"/>
      <c r="GGD38" s="165"/>
      <c r="GGE38" s="162"/>
      <c r="GGF38" s="165"/>
      <c r="GGG38" s="162"/>
      <c r="GGH38" s="165"/>
      <c r="GGI38" s="162"/>
      <c r="GGJ38" s="165"/>
      <c r="GGK38" s="162"/>
      <c r="GGL38" s="165"/>
      <c r="GGM38" s="162"/>
      <c r="GGN38" s="165"/>
      <c r="GGO38" s="162"/>
      <c r="GGP38" s="165"/>
      <c r="GGQ38" s="162"/>
      <c r="GGR38" s="165"/>
      <c r="GGS38" s="162"/>
      <c r="GGT38" s="165"/>
      <c r="GGU38" s="162"/>
      <c r="GGV38" s="165"/>
      <c r="GGW38" s="162"/>
      <c r="GGX38" s="165"/>
      <c r="GGY38" s="162"/>
      <c r="GGZ38" s="165"/>
      <c r="GHA38" s="162"/>
      <c r="GHB38" s="165"/>
      <c r="GHC38" s="162"/>
      <c r="GHD38" s="165"/>
      <c r="GHE38" s="162"/>
      <c r="GHF38" s="165"/>
      <c r="GHG38" s="162"/>
      <c r="GHH38" s="165"/>
      <c r="GHI38" s="162"/>
      <c r="GHJ38" s="165"/>
      <c r="GHK38" s="162"/>
      <c r="GHL38" s="165"/>
      <c r="GHM38" s="162"/>
      <c r="GHN38" s="165"/>
      <c r="GHO38" s="162"/>
      <c r="GHP38" s="165"/>
      <c r="GHQ38" s="162"/>
      <c r="GHR38" s="165"/>
      <c r="GHS38" s="162"/>
      <c r="GHT38" s="165"/>
      <c r="GHU38" s="162"/>
      <c r="GHV38" s="165"/>
      <c r="GHW38" s="162"/>
      <c r="GHX38" s="165"/>
      <c r="GHY38" s="162"/>
      <c r="GHZ38" s="165"/>
      <c r="GIA38" s="162"/>
      <c r="GIB38" s="165"/>
      <c r="GIC38" s="162"/>
      <c r="GID38" s="165"/>
      <c r="GIE38" s="162"/>
      <c r="GIF38" s="165"/>
      <c r="GIG38" s="162"/>
      <c r="GIH38" s="165"/>
      <c r="GII38" s="162"/>
      <c r="GIJ38" s="165"/>
      <c r="GIK38" s="162"/>
      <c r="GIL38" s="165"/>
      <c r="GIM38" s="162"/>
      <c r="GIN38" s="165"/>
      <c r="GIO38" s="162"/>
      <c r="GIP38" s="165"/>
      <c r="GIQ38" s="162"/>
      <c r="GIR38" s="165"/>
      <c r="GIS38" s="162"/>
      <c r="GIT38" s="165"/>
      <c r="GIU38" s="162"/>
      <c r="GIV38" s="165"/>
      <c r="GIW38" s="162"/>
      <c r="GIX38" s="165"/>
      <c r="GIY38" s="162"/>
      <c r="GIZ38" s="165"/>
      <c r="GJA38" s="162"/>
      <c r="GJB38" s="165"/>
      <c r="GJC38" s="162"/>
      <c r="GJD38" s="165"/>
      <c r="GJE38" s="162"/>
      <c r="GJF38" s="165"/>
      <c r="GJG38" s="162"/>
      <c r="GJH38" s="165"/>
      <c r="GJI38" s="162"/>
      <c r="GJJ38" s="165"/>
      <c r="GJK38" s="162"/>
      <c r="GJL38" s="165"/>
      <c r="GJM38" s="162"/>
      <c r="GJN38" s="165"/>
      <c r="GJO38" s="162"/>
      <c r="GJP38" s="165"/>
      <c r="GJQ38" s="162"/>
      <c r="GJR38" s="165"/>
      <c r="GJS38" s="162"/>
      <c r="GJT38" s="165"/>
      <c r="GJU38" s="162"/>
      <c r="GJV38" s="165"/>
      <c r="GJW38" s="162"/>
      <c r="GJX38" s="165"/>
      <c r="GJY38" s="162"/>
      <c r="GJZ38" s="165"/>
      <c r="GKA38" s="162"/>
      <c r="GKB38" s="165"/>
      <c r="GKC38" s="162"/>
      <c r="GKD38" s="165"/>
      <c r="GKE38" s="162"/>
      <c r="GKF38" s="165"/>
      <c r="GKG38" s="162"/>
      <c r="GKH38" s="165"/>
      <c r="GKI38" s="162"/>
      <c r="GKJ38" s="165"/>
      <c r="GKK38" s="162"/>
      <c r="GKL38" s="165"/>
      <c r="GKM38" s="162"/>
      <c r="GKN38" s="165"/>
      <c r="GKO38" s="162"/>
      <c r="GKP38" s="165"/>
      <c r="GKQ38" s="162"/>
      <c r="GKR38" s="165"/>
      <c r="GKS38" s="162"/>
      <c r="GKT38" s="165"/>
      <c r="GKU38" s="162"/>
      <c r="GKV38" s="165"/>
      <c r="GKW38" s="162"/>
      <c r="GKX38" s="165"/>
      <c r="GKY38" s="162"/>
      <c r="GKZ38" s="165"/>
      <c r="GLA38" s="162"/>
      <c r="GLB38" s="165"/>
      <c r="GLC38" s="162"/>
      <c r="GLD38" s="165"/>
      <c r="GLE38" s="162"/>
      <c r="GLF38" s="165"/>
      <c r="GLG38" s="162"/>
      <c r="GLH38" s="165"/>
      <c r="GLI38" s="162"/>
      <c r="GLJ38" s="165"/>
      <c r="GLK38" s="162"/>
      <c r="GLL38" s="165"/>
      <c r="GLM38" s="162"/>
      <c r="GLN38" s="165"/>
      <c r="GLO38" s="162"/>
      <c r="GLP38" s="165"/>
      <c r="GLQ38" s="162"/>
      <c r="GLR38" s="165"/>
      <c r="GLS38" s="162"/>
      <c r="GLT38" s="165"/>
      <c r="GLU38" s="162"/>
      <c r="GLV38" s="165"/>
      <c r="GLW38" s="162"/>
      <c r="GLX38" s="165"/>
      <c r="GLY38" s="162"/>
      <c r="GLZ38" s="165"/>
      <c r="GMA38" s="162"/>
      <c r="GMB38" s="165"/>
      <c r="GMC38" s="162"/>
      <c r="GMD38" s="165"/>
      <c r="GME38" s="162"/>
      <c r="GMF38" s="165"/>
      <c r="GMG38" s="162"/>
      <c r="GMH38" s="165"/>
      <c r="GMI38" s="162"/>
      <c r="GMJ38" s="165"/>
      <c r="GMK38" s="162"/>
      <c r="GML38" s="165"/>
      <c r="GMM38" s="162"/>
      <c r="GMN38" s="165"/>
      <c r="GMO38" s="162"/>
      <c r="GMP38" s="165"/>
      <c r="GMQ38" s="162"/>
      <c r="GMR38" s="165"/>
      <c r="GMS38" s="162"/>
      <c r="GMT38" s="165"/>
      <c r="GMU38" s="162"/>
      <c r="GMV38" s="165"/>
      <c r="GMW38" s="162"/>
      <c r="GMX38" s="165"/>
      <c r="GMY38" s="162"/>
      <c r="GMZ38" s="165"/>
      <c r="GNA38" s="162"/>
      <c r="GNB38" s="165"/>
      <c r="GNC38" s="162"/>
      <c r="GND38" s="165"/>
      <c r="GNE38" s="162"/>
      <c r="GNF38" s="165"/>
      <c r="GNG38" s="162"/>
      <c r="GNH38" s="165"/>
      <c r="GNI38" s="162"/>
      <c r="GNJ38" s="165"/>
      <c r="GNK38" s="162"/>
      <c r="GNL38" s="165"/>
      <c r="GNM38" s="162"/>
      <c r="GNN38" s="165"/>
      <c r="GNO38" s="162"/>
      <c r="GNP38" s="165"/>
      <c r="GNQ38" s="162"/>
      <c r="GNR38" s="165"/>
      <c r="GNS38" s="162"/>
      <c r="GNT38" s="165"/>
      <c r="GNU38" s="162"/>
      <c r="GNV38" s="165"/>
      <c r="GNW38" s="162"/>
      <c r="GNX38" s="165"/>
      <c r="GNY38" s="162"/>
      <c r="GNZ38" s="165"/>
      <c r="GOA38" s="162"/>
      <c r="GOB38" s="165"/>
      <c r="GOC38" s="162"/>
      <c r="GOD38" s="165"/>
      <c r="GOE38" s="162"/>
      <c r="GOF38" s="165"/>
      <c r="GOG38" s="162"/>
      <c r="GOH38" s="165"/>
      <c r="GOI38" s="162"/>
      <c r="GOJ38" s="165"/>
      <c r="GOK38" s="162"/>
      <c r="GOL38" s="165"/>
      <c r="GOM38" s="162"/>
      <c r="GON38" s="165"/>
      <c r="GOO38" s="162"/>
      <c r="GOP38" s="165"/>
      <c r="GOQ38" s="162"/>
      <c r="GOR38" s="165"/>
      <c r="GOS38" s="162"/>
      <c r="GOT38" s="165"/>
      <c r="GOU38" s="162"/>
      <c r="GOV38" s="165"/>
      <c r="GOW38" s="162"/>
      <c r="GOX38" s="165"/>
      <c r="GOY38" s="162"/>
      <c r="GOZ38" s="165"/>
      <c r="GPA38" s="162"/>
      <c r="GPB38" s="165"/>
      <c r="GPC38" s="162"/>
      <c r="GPD38" s="165"/>
      <c r="GPE38" s="162"/>
      <c r="GPF38" s="165"/>
      <c r="GPG38" s="162"/>
      <c r="GPH38" s="165"/>
      <c r="GPI38" s="162"/>
      <c r="GPJ38" s="165"/>
      <c r="GPK38" s="162"/>
      <c r="GPL38" s="165"/>
      <c r="GPM38" s="162"/>
      <c r="GPN38" s="165"/>
      <c r="GPO38" s="162"/>
      <c r="GPP38" s="165"/>
      <c r="GPQ38" s="162"/>
      <c r="GPR38" s="165"/>
      <c r="GPS38" s="162"/>
      <c r="GPT38" s="165"/>
      <c r="GPU38" s="162"/>
      <c r="GPV38" s="165"/>
      <c r="GPW38" s="162"/>
      <c r="GPX38" s="165"/>
      <c r="GPY38" s="162"/>
      <c r="GPZ38" s="165"/>
      <c r="GQA38" s="162"/>
      <c r="GQB38" s="165"/>
      <c r="GQC38" s="162"/>
      <c r="GQD38" s="165"/>
      <c r="GQE38" s="162"/>
      <c r="GQF38" s="165"/>
      <c r="GQG38" s="162"/>
      <c r="GQH38" s="165"/>
      <c r="GQI38" s="162"/>
      <c r="GQJ38" s="165"/>
      <c r="GQK38" s="162"/>
      <c r="GQL38" s="165"/>
      <c r="GQM38" s="162"/>
      <c r="GQN38" s="165"/>
      <c r="GQO38" s="162"/>
      <c r="GQP38" s="165"/>
      <c r="GQQ38" s="162"/>
      <c r="GQR38" s="165"/>
      <c r="GQS38" s="162"/>
      <c r="GQT38" s="165"/>
      <c r="GQU38" s="162"/>
      <c r="GQV38" s="165"/>
      <c r="GQW38" s="162"/>
      <c r="GQX38" s="165"/>
      <c r="GQY38" s="162"/>
      <c r="GQZ38" s="165"/>
      <c r="GRA38" s="162"/>
      <c r="GRB38" s="165"/>
      <c r="GRC38" s="162"/>
      <c r="GRD38" s="165"/>
      <c r="GRE38" s="162"/>
      <c r="GRF38" s="165"/>
      <c r="GRG38" s="162"/>
      <c r="GRH38" s="165"/>
      <c r="GRI38" s="162"/>
      <c r="GRJ38" s="165"/>
      <c r="GRK38" s="162"/>
      <c r="GRL38" s="165"/>
      <c r="GRM38" s="162"/>
      <c r="GRN38" s="165"/>
      <c r="GRO38" s="162"/>
      <c r="GRP38" s="165"/>
      <c r="GRQ38" s="162"/>
      <c r="GRR38" s="165"/>
      <c r="GRS38" s="162"/>
      <c r="GRT38" s="165"/>
      <c r="GRU38" s="162"/>
      <c r="GRV38" s="165"/>
      <c r="GRW38" s="162"/>
      <c r="GRX38" s="165"/>
      <c r="GRY38" s="162"/>
      <c r="GRZ38" s="165"/>
      <c r="GSA38" s="162"/>
      <c r="GSB38" s="165"/>
      <c r="GSC38" s="162"/>
      <c r="GSD38" s="165"/>
      <c r="GSE38" s="162"/>
      <c r="GSF38" s="165"/>
      <c r="GSG38" s="162"/>
      <c r="GSH38" s="165"/>
      <c r="GSI38" s="162"/>
      <c r="GSJ38" s="165"/>
      <c r="GSK38" s="162"/>
      <c r="GSL38" s="165"/>
      <c r="GSM38" s="162"/>
      <c r="GSN38" s="165"/>
      <c r="GSO38" s="162"/>
      <c r="GSP38" s="165"/>
      <c r="GSQ38" s="162"/>
      <c r="GSR38" s="165"/>
      <c r="GSS38" s="162"/>
      <c r="GST38" s="165"/>
      <c r="GSU38" s="162"/>
      <c r="GSV38" s="165"/>
      <c r="GSW38" s="162"/>
      <c r="GSX38" s="165"/>
      <c r="GSY38" s="162"/>
      <c r="GSZ38" s="165"/>
      <c r="GTA38" s="162"/>
      <c r="GTB38" s="165"/>
      <c r="GTC38" s="162"/>
      <c r="GTD38" s="165"/>
      <c r="GTE38" s="162"/>
      <c r="GTF38" s="165"/>
      <c r="GTG38" s="162"/>
      <c r="GTH38" s="165"/>
      <c r="GTI38" s="162"/>
      <c r="GTJ38" s="165"/>
      <c r="GTK38" s="162"/>
      <c r="GTL38" s="165"/>
      <c r="GTM38" s="162"/>
      <c r="GTN38" s="165"/>
      <c r="GTO38" s="162"/>
      <c r="GTP38" s="165"/>
      <c r="GTQ38" s="162"/>
      <c r="GTR38" s="165"/>
      <c r="GTS38" s="162"/>
      <c r="GTT38" s="165"/>
      <c r="GTU38" s="162"/>
      <c r="GTV38" s="165"/>
      <c r="GTW38" s="162"/>
      <c r="GTX38" s="165"/>
      <c r="GTY38" s="162"/>
      <c r="GTZ38" s="165"/>
      <c r="GUA38" s="162"/>
      <c r="GUB38" s="165"/>
      <c r="GUC38" s="162"/>
      <c r="GUD38" s="165"/>
      <c r="GUE38" s="162"/>
      <c r="GUF38" s="165"/>
      <c r="GUG38" s="162"/>
      <c r="GUH38" s="165"/>
      <c r="GUI38" s="162"/>
      <c r="GUJ38" s="165"/>
      <c r="GUK38" s="162"/>
      <c r="GUL38" s="165"/>
      <c r="GUM38" s="162"/>
      <c r="GUN38" s="165"/>
      <c r="GUO38" s="162"/>
      <c r="GUP38" s="165"/>
      <c r="GUQ38" s="162"/>
      <c r="GUR38" s="165"/>
      <c r="GUS38" s="162"/>
      <c r="GUT38" s="165"/>
      <c r="GUU38" s="162"/>
      <c r="GUV38" s="165"/>
      <c r="GUW38" s="162"/>
      <c r="GUX38" s="165"/>
      <c r="GUY38" s="162"/>
      <c r="GUZ38" s="165"/>
      <c r="GVA38" s="162"/>
      <c r="GVB38" s="165"/>
      <c r="GVC38" s="162"/>
      <c r="GVD38" s="165"/>
      <c r="GVE38" s="162"/>
      <c r="GVF38" s="165"/>
      <c r="GVG38" s="162"/>
      <c r="GVH38" s="165"/>
      <c r="GVI38" s="162"/>
      <c r="GVJ38" s="165"/>
      <c r="GVK38" s="162"/>
      <c r="GVL38" s="165"/>
      <c r="GVM38" s="162"/>
      <c r="GVN38" s="165"/>
      <c r="GVO38" s="162"/>
      <c r="GVP38" s="165"/>
      <c r="GVQ38" s="162"/>
      <c r="GVR38" s="165"/>
      <c r="GVS38" s="162"/>
      <c r="GVT38" s="165"/>
      <c r="GVU38" s="162"/>
      <c r="GVV38" s="165"/>
      <c r="GVW38" s="162"/>
      <c r="GVX38" s="165"/>
      <c r="GVY38" s="162"/>
      <c r="GVZ38" s="165"/>
      <c r="GWA38" s="162"/>
      <c r="GWB38" s="165"/>
      <c r="GWC38" s="162"/>
      <c r="GWD38" s="165"/>
      <c r="GWE38" s="162"/>
      <c r="GWF38" s="165"/>
      <c r="GWG38" s="162"/>
      <c r="GWH38" s="165"/>
      <c r="GWI38" s="162"/>
      <c r="GWJ38" s="165"/>
      <c r="GWK38" s="162"/>
      <c r="GWL38" s="165"/>
      <c r="GWM38" s="162"/>
      <c r="GWN38" s="165"/>
      <c r="GWO38" s="162"/>
      <c r="GWP38" s="165"/>
      <c r="GWQ38" s="162"/>
      <c r="GWR38" s="165"/>
      <c r="GWS38" s="162"/>
      <c r="GWT38" s="165"/>
      <c r="GWU38" s="162"/>
      <c r="GWV38" s="165"/>
      <c r="GWW38" s="162"/>
      <c r="GWX38" s="165"/>
      <c r="GWY38" s="162"/>
      <c r="GWZ38" s="165"/>
      <c r="GXA38" s="162"/>
      <c r="GXB38" s="165"/>
      <c r="GXC38" s="162"/>
      <c r="GXD38" s="165"/>
      <c r="GXE38" s="162"/>
      <c r="GXF38" s="165"/>
      <c r="GXG38" s="162"/>
      <c r="GXH38" s="165"/>
      <c r="GXI38" s="162"/>
      <c r="GXJ38" s="165"/>
      <c r="GXK38" s="162"/>
      <c r="GXL38" s="165"/>
      <c r="GXM38" s="162"/>
      <c r="GXN38" s="165"/>
      <c r="GXO38" s="162"/>
      <c r="GXP38" s="165"/>
      <c r="GXQ38" s="162"/>
      <c r="GXR38" s="165"/>
      <c r="GXS38" s="162"/>
      <c r="GXT38" s="165"/>
      <c r="GXU38" s="162"/>
      <c r="GXV38" s="165"/>
      <c r="GXW38" s="162"/>
      <c r="GXX38" s="165"/>
      <c r="GXY38" s="162"/>
      <c r="GXZ38" s="165"/>
      <c r="GYA38" s="162"/>
      <c r="GYB38" s="165"/>
      <c r="GYC38" s="162"/>
      <c r="GYD38" s="165"/>
      <c r="GYE38" s="162"/>
      <c r="GYF38" s="165"/>
      <c r="GYG38" s="162"/>
      <c r="GYH38" s="165"/>
      <c r="GYI38" s="162"/>
      <c r="GYJ38" s="165"/>
      <c r="GYK38" s="162"/>
      <c r="GYL38" s="165"/>
      <c r="GYM38" s="162"/>
      <c r="GYN38" s="165"/>
      <c r="GYO38" s="162"/>
      <c r="GYP38" s="165"/>
      <c r="GYQ38" s="162"/>
      <c r="GYR38" s="165"/>
      <c r="GYS38" s="162"/>
      <c r="GYT38" s="165"/>
      <c r="GYU38" s="162"/>
      <c r="GYV38" s="165"/>
      <c r="GYW38" s="162"/>
      <c r="GYX38" s="165"/>
      <c r="GYY38" s="162"/>
      <c r="GYZ38" s="165"/>
      <c r="GZA38" s="162"/>
      <c r="GZB38" s="165"/>
      <c r="GZC38" s="162"/>
      <c r="GZD38" s="165"/>
      <c r="GZE38" s="162"/>
      <c r="GZF38" s="165"/>
      <c r="GZG38" s="162"/>
      <c r="GZH38" s="165"/>
      <c r="GZI38" s="162"/>
      <c r="GZJ38" s="165"/>
      <c r="GZK38" s="162"/>
      <c r="GZL38" s="165"/>
      <c r="GZM38" s="162"/>
      <c r="GZN38" s="165"/>
      <c r="GZO38" s="162"/>
      <c r="GZP38" s="165"/>
      <c r="GZQ38" s="162"/>
      <c r="GZR38" s="165"/>
      <c r="GZS38" s="162"/>
      <c r="GZT38" s="165"/>
      <c r="GZU38" s="162"/>
      <c r="GZV38" s="165"/>
      <c r="GZW38" s="162"/>
      <c r="GZX38" s="165"/>
      <c r="GZY38" s="162"/>
      <c r="GZZ38" s="165"/>
      <c r="HAA38" s="162"/>
      <c r="HAB38" s="165"/>
      <c r="HAC38" s="162"/>
      <c r="HAD38" s="165"/>
      <c r="HAE38" s="162"/>
      <c r="HAF38" s="165"/>
      <c r="HAG38" s="162"/>
      <c r="HAH38" s="165"/>
      <c r="HAI38" s="162"/>
      <c r="HAJ38" s="165"/>
      <c r="HAK38" s="162"/>
      <c r="HAL38" s="165"/>
      <c r="HAM38" s="162"/>
      <c r="HAN38" s="165"/>
      <c r="HAO38" s="162"/>
      <c r="HAP38" s="165"/>
      <c r="HAQ38" s="162"/>
      <c r="HAR38" s="165"/>
      <c r="HAS38" s="162"/>
      <c r="HAT38" s="165"/>
      <c r="HAU38" s="162"/>
      <c r="HAV38" s="165"/>
      <c r="HAW38" s="162"/>
      <c r="HAX38" s="165"/>
      <c r="HAY38" s="162"/>
      <c r="HAZ38" s="165"/>
      <c r="HBA38" s="162"/>
      <c r="HBB38" s="165"/>
      <c r="HBC38" s="162"/>
      <c r="HBD38" s="165"/>
      <c r="HBE38" s="162"/>
      <c r="HBF38" s="165"/>
      <c r="HBG38" s="162"/>
      <c r="HBH38" s="165"/>
      <c r="HBI38" s="162"/>
      <c r="HBJ38" s="165"/>
      <c r="HBK38" s="162"/>
      <c r="HBL38" s="165"/>
      <c r="HBM38" s="162"/>
      <c r="HBN38" s="165"/>
      <c r="HBO38" s="162"/>
      <c r="HBP38" s="165"/>
      <c r="HBQ38" s="162"/>
      <c r="HBR38" s="165"/>
      <c r="HBS38" s="162"/>
      <c r="HBT38" s="165"/>
      <c r="HBU38" s="162"/>
      <c r="HBV38" s="165"/>
      <c r="HBW38" s="162"/>
      <c r="HBX38" s="165"/>
      <c r="HBY38" s="162"/>
      <c r="HBZ38" s="165"/>
      <c r="HCA38" s="162"/>
      <c r="HCB38" s="165"/>
      <c r="HCC38" s="162"/>
      <c r="HCD38" s="165"/>
      <c r="HCE38" s="162"/>
      <c r="HCF38" s="165"/>
      <c r="HCG38" s="162"/>
      <c r="HCH38" s="165"/>
      <c r="HCI38" s="162"/>
      <c r="HCJ38" s="165"/>
      <c r="HCK38" s="162"/>
      <c r="HCL38" s="165"/>
      <c r="HCM38" s="162"/>
      <c r="HCN38" s="165"/>
      <c r="HCO38" s="162"/>
      <c r="HCP38" s="165"/>
      <c r="HCQ38" s="162"/>
      <c r="HCR38" s="165"/>
      <c r="HCS38" s="162"/>
      <c r="HCT38" s="165"/>
      <c r="HCU38" s="162"/>
      <c r="HCV38" s="165"/>
      <c r="HCW38" s="162"/>
      <c r="HCX38" s="165"/>
      <c r="HCY38" s="162"/>
      <c r="HCZ38" s="165"/>
      <c r="HDA38" s="162"/>
      <c r="HDB38" s="165"/>
      <c r="HDC38" s="162"/>
      <c r="HDD38" s="165"/>
      <c r="HDE38" s="162"/>
      <c r="HDF38" s="165"/>
      <c r="HDG38" s="162"/>
      <c r="HDH38" s="165"/>
      <c r="HDI38" s="162"/>
      <c r="HDJ38" s="165"/>
      <c r="HDK38" s="162"/>
      <c r="HDL38" s="165"/>
      <c r="HDM38" s="162"/>
      <c r="HDN38" s="165"/>
      <c r="HDO38" s="162"/>
      <c r="HDP38" s="165"/>
      <c r="HDQ38" s="162"/>
      <c r="HDR38" s="165"/>
      <c r="HDS38" s="162"/>
      <c r="HDT38" s="165"/>
      <c r="HDU38" s="162"/>
      <c r="HDV38" s="165"/>
      <c r="HDW38" s="162"/>
      <c r="HDX38" s="165"/>
      <c r="HDY38" s="162"/>
      <c r="HDZ38" s="165"/>
      <c r="HEA38" s="162"/>
      <c r="HEB38" s="165"/>
      <c r="HEC38" s="162"/>
      <c r="HED38" s="165"/>
      <c r="HEE38" s="162"/>
      <c r="HEF38" s="165"/>
      <c r="HEG38" s="162"/>
      <c r="HEH38" s="165"/>
      <c r="HEI38" s="162"/>
      <c r="HEJ38" s="165"/>
      <c r="HEK38" s="162"/>
      <c r="HEL38" s="165"/>
      <c r="HEM38" s="162"/>
      <c r="HEN38" s="165"/>
      <c r="HEO38" s="162"/>
      <c r="HEP38" s="165"/>
      <c r="HEQ38" s="162"/>
      <c r="HER38" s="165"/>
      <c r="HES38" s="162"/>
      <c r="HET38" s="165"/>
      <c r="HEU38" s="162"/>
      <c r="HEV38" s="165"/>
      <c r="HEW38" s="162"/>
      <c r="HEX38" s="165"/>
      <c r="HEY38" s="162"/>
      <c r="HEZ38" s="165"/>
      <c r="HFA38" s="162"/>
      <c r="HFB38" s="165"/>
      <c r="HFC38" s="162"/>
      <c r="HFD38" s="165"/>
      <c r="HFE38" s="162"/>
      <c r="HFF38" s="165"/>
      <c r="HFG38" s="162"/>
      <c r="HFH38" s="165"/>
      <c r="HFI38" s="162"/>
      <c r="HFJ38" s="165"/>
      <c r="HFK38" s="162"/>
      <c r="HFL38" s="165"/>
      <c r="HFM38" s="162"/>
      <c r="HFN38" s="165"/>
      <c r="HFO38" s="162"/>
      <c r="HFP38" s="165"/>
      <c r="HFQ38" s="162"/>
      <c r="HFR38" s="165"/>
      <c r="HFS38" s="162"/>
      <c r="HFT38" s="165"/>
      <c r="HFU38" s="162"/>
      <c r="HFV38" s="165"/>
      <c r="HFW38" s="162"/>
      <c r="HFX38" s="165"/>
      <c r="HFY38" s="162"/>
      <c r="HFZ38" s="165"/>
      <c r="HGA38" s="162"/>
      <c r="HGB38" s="165"/>
      <c r="HGC38" s="162"/>
      <c r="HGD38" s="165"/>
      <c r="HGE38" s="162"/>
      <c r="HGF38" s="165"/>
      <c r="HGG38" s="162"/>
      <c r="HGH38" s="165"/>
      <c r="HGI38" s="162"/>
      <c r="HGJ38" s="165"/>
      <c r="HGK38" s="162"/>
      <c r="HGL38" s="165"/>
      <c r="HGM38" s="162"/>
      <c r="HGN38" s="165"/>
      <c r="HGO38" s="162"/>
      <c r="HGP38" s="165"/>
      <c r="HGQ38" s="162"/>
      <c r="HGR38" s="165"/>
      <c r="HGS38" s="162"/>
      <c r="HGT38" s="165"/>
      <c r="HGU38" s="162"/>
      <c r="HGV38" s="165"/>
      <c r="HGW38" s="162"/>
      <c r="HGX38" s="165"/>
      <c r="HGY38" s="162"/>
      <c r="HGZ38" s="165"/>
      <c r="HHA38" s="162"/>
      <c r="HHB38" s="165"/>
      <c r="HHC38" s="162"/>
      <c r="HHD38" s="165"/>
      <c r="HHE38" s="162"/>
      <c r="HHF38" s="165"/>
      <c r="HHG38" s="162"/>
      <c r="HHH38" s="165"/>
      <c r="HHI38" s="162"/>
      <c r="HHJ38" s="165"/>
      <c r="HHK38" s="162"/>
      <c r="HHL38" s="165"/>
      <c r="HHM38" s="162"/>
      <c r="HHN38" s="165"/>
      <c r="HHO38" s="162"/>
      <c r="HHP38" s="165"/>
      <c r="HHQ38" s="162"/>
      <c r="HHR38" s="165"/>
      <c r="HHS38" s="162"/>
      <c r="HHT38" s="165"/>
      <c r="HHU38" s="162"/>
      <c r="HHV38" s="165"/>
      <c r="HHW38" s="162"/>
      <c r="HHX38" s="165"/>
      <c r="HHY38" s="162"/>
      <c r="HHZ38" s="165"/>
      <c r="HIA38" s="162"/>
      <c r="HIB38" s="165"/>
      <c r="HIC38" s="162"/>
      <c r="HID38" s="165"/>
      <c r="HIE38" s="162"/>
      <c r="HIF38" s="165"/>
      <c r="HIG38" s="162"/>
      <c r="HIH38" s="165"/>
      <c r="HII38" s="162"/>
      <c r="HIJ38" s="165"/>
      <c r="HIK38" s="162"/>
      <c r="HIL38" s="165"/>
      <c r="HIM38" s="162"/>
      <c r="HIN38" s="165"/>
      <c r="HIO38" s="162"/>
      <c r="HIP38" s="165"/>
      <c r="HIQ38" s="162"/>
      <c r="HIR38" s="165"/>
      <c r="HIS38" s="162"/>
      <c r="HIT38" s="165"/>
      <c r="HIU38" s="162"/>
      <c r="HIV38" s="165"/>
      <c r="HIW38" s="162"/>
      <c r="HIX38" s="165"/>
      <c r="HIY38" s="162"/>
      <c r="HIZ38" s="165"/>
      <c r="HJA38" s="162"/>
      <c r="HJB38" s="165"/>
      <c r="HJC38" s="162"/>
      <c r="HJD38" s="165"/>
      <c r="HJE38" s="162"/>
      <c r="HJF38" s="165"/>
      <c r="HJG38" s="162"/>
      <c r="HJH38" s="165"/>
      <c r="HJI38" s="162"/>
      <c r="HJJ38" s="165"/>
      <c r="HJK38" s="162"/>
      <c r="HJL38" s="165"/>
      <c r="HJM38" s="162"/>
      <c r="HJN38" s="165"/>
      <c r="HJO38" s="162"/>
      <c r="HJP38" s="165"/>
      <c r="HJQ38" s="162"/>
      <c r="HJR38" s="165"/>
      <c r="HJS38" s="162"/>
      <c r="HJT38" s="165"/>
      <c r="HJU38" s="162"/>
      <c r="HJV38" s="165"/>
      <c r="HJW38" s="162"/>
      <c r="HJX38" s="165"/>
      <c r="HJY38" s="162"/>
      <c r="HJZ38" s="165"/>
      <c r="HKA38" s="162"/>
      <c r="HKB38" s="165"/>
      <c r="HKC38" s="162"/>
      <c r="HKD38" s="165"/>
      <c r="HKE38" s="162"/>
      <c r="HKF38" s="165"/>
      <c r="HKG38" s="162"/>
      <c r="HKH38" s="165"/>
      <c r="HKI38" s="162"/>
      <c r="HKJ38" s="165"/>
      <c r="HKK38" s="162"/>
      <c r="HKL38" s="165"/>
      <c r="HKM38" s="162"/>
      <c r="HKN38" s="165"/>
      <c r="HKO38" s="162"/>
      <c r="HKP38" s="165"/>
      <c r="HKQ38" s="162"/>
      <c r="HKR38" s="165"/>
      <c r="HKS38" s="162"/>
      <c r="HKT38" s="165"/>
      <c r="HKU38" s="162"/>
      <c r="HKV38" s="165"/>
      <c r="HKW38" s="162"/>
      <c r="HKX38" s="165"/>
      <c r="HKY38" s="162"/>
      <c r="HKZ38" s="165"/>
      <c r="HLA38" s="162"/>
      <c r="HLB38" s="165"/>
      <c r="HLC38" s="162"/>
      <c r="HLD38" s="165"/>
      <c r="HLE38" s="162"/>
      <c r="HLF38" s="165"/>
      <c r="HLG38" s="162"/>
      <c r="HLH38" s="165"/>
      <c r="HLI38" s="162"/>
      <c r="HLJ38" s="165"/>
      <c r="HLK38" s="162"/>
      <c r="HLL38" s="165"/>
      <c r="HLM38" s="162"/>
      <c r="HLN38" s="165"/>
      <c r="HLO38" s="162"/>
      <c r="HLP38" s="165"/>
      <c r="HLQ38" s="162"/>
      <c r="HLR38" s="165"/>
      <c r="HLS38" s="162"/>
      <c r="HLT38" s="165"/>
      <c r="HLU38" s="162"/>
      <c r="HLV38" s="165"/>
      <c r="HLW38" s="162"/>
      <c r="HLX38" s="165"/>
      <c r="HLY38" s="162"/>
      <c r="HLZ38" s="165"/>
      <c r="HMA38" s="162"/>
      <c r="HMB38" s="165"/>
      <c r="HMC38" s="162"/>
      <c r="HMD38" s="165"/>
      <c r="HME38" s="162"/>
      <c r="HMF38" s="165"/>
      <c r="HMG38" s="162"/>
      <c r="HMH38" s="165"/>
      <c r="HMI38" s="162"/>
      <c r="HMJ38" s="165"/>
      <c r="HMK38" s="162"/>
      <c r="HML38" s="165"/>
      <c r="HMM38" s="162"/>
      <c r="HMN38" s="165"/>
      <c r="HMO38" s="162"/>
      <c r="HMP38" s="165"/>
      <c r="HMQ38" s="162"/>
      <c r="HMR38" s="165"/>
      <c r="HMS38" s="162"/>
      <c r="HMT38" s="165"/>
      <c r="HMU38" s="162"/>
      <c r="HMV38" s="165"/>
      <c r="HMW38" s="162"/>
      <c r="HMX38" s="165"/>
      <c r="HMY38" s="162"/>
      <c r="HMZ38" s="165"/>
      <c r="HNA38" s="162"/>
      <c r="HNB38" s="165"/>
      <c r="HNC38" s="162"/>
      <c r="HND38" s="165"/>
      <c r="HNE38" s="162"/>
      <c r="HNF38" s="165"/>
      <c r="HNG38" s="162"/>
      <c r="HNH38" s="165"/>
      <c r="HNI38" s="162"/>
      <c r="HNJ38" s="165"/>
      <c r="HNK38" s="162"/>
      <c r="HNL38" s="165"/>
      <c r="HNM38" s="162"/>
      <c r="HNN38" s="165"/>
      <c r="HNO38" s="162"/>
      <c r="HNP38" s="165"/>
      <c r="HNQ38" s="162"/>
      <c r="HNR38" s="165"/>
      <c r="HNS38" s="162"/>
      <c r="HNT38" s="165"/>
      <c r="HNU38" s="162"/>
      <c r="HNV38" s="165"/>
      <c r="HNW38" s="162"/>
      <c r="HNX38" s="165"/>
      <c r="HNY38" s="162"/>
      <c r="HNZ38" s="165"/>
      <c r="HOA38" s="162"/>
      <c r="HOB38" s="165"/>
      <c r="HOC38" s="162"/>
      <c r="HOD38" s="165"/>
      <c r="HOE38" s="162"/>
      <c r="HOF38" s="165"/>
      <c r="HOG38" s="162"/>
      <c r="HOH38" s="165"/>
      <c r="HOI38" s="162"/>
      <c r="HOJ38" s="165"/>
      <c r="HOK38" s="162"/>
      <c r="HOL38" s="165"/>
      <c r="HOM38" s="162"/>
      <c r="HON38" s="165"/>
      <c r="HOO38" s="162"/>
      <c r="HOP38" s="165"/>
      <c r="HOQ38" s="162"/>
      <c r="HOR38" s="165"/>
      <c r="HOS38" s="162"/>
      <c r="HOT38" s="165"/>
      <c r="HOU38" s="162"/>
      <c r="HOV38" s="165"/>
      <c r="HOW38" s="162"/>
      <c r="HOX38" s="165"/>
      <c r="HOY38" s="162"/>
      <c r="HOZ38" s="165"/>
      <c r="HPA38" s="162"/>
      <c r="HPB38" s="165"/>
      <c r="HPC38" s="162"/>
      <c r="HPD38" s="165"/>
      <c r="HPE38" s="162"/>
      <c r="HPF38" s="165"/>
      <c r="HPG38" s="162"/>
      <c r="HPH38" s="165"/>
      <c r="HPI38" s="162"/>
      <c r="HPJ38" s="165"/>
      <c r="HPK38" s="162"/>
      <c r="HPL38" s="165"/>
      <c r="HPM38" s="162"/>
      <c r="HPN38" s="165"/>
      <c r="HPO38" s="162"/>
      <c r="HPP38" s="165"/>
      <c r="HPQ38" s="162"/>
      <c r="HPR38" s="165"/>
      <c r="HPS38" s="162"/>
      <c r="HPT38" s="165"/>
      <c r="HPU38" s="162"/>
      <c r="HPV38" s="165"/>
      <c r="HPW38" s="162"/>
      <c r="HPX38" s="165"/>
      <c r="HPY38" s="162"/>
      <c r="HPZ38" s="165"/>
      <c r="HQA38" s="162"/>
      <c r="HQB38" s="165"/>
      <c r="HQC38" s="162"/>
      <c r="HQD38" s="165"/>
      <c r="HQE38" s="162"/>
      <c r="HQF38" s="165"/>
      <c r="HQG38" s="162"/>
      <c r="HQH38" s="165"/>
      <c r="HQI38" s="162"/>
      <c r="HQJ38" s="165"/>
      <c r="HQK38" s="162"/>
      <c r="HQL38" s="165"/>
      <c r="HQM38" s="162"/>
      <c r="HQN38" s="165"/>
      <c r="HQO38" s="162"/>
      <c r="HQP38" s="165"/>
      <c r="HQQ38" s="162"/>
      <c r="HQR38" s="165"/>
      <c r="HQS38" s="162"/>
      <c r="HQT38" s="165"/>
      <c r="HQU38" s="162"/>
      <c r="HQV38" s="165"/>
      <c r="HQW38" s="162"/>
      <c r="HQX38" s="165"/>
      <c r="HQY38" s="162"/>
      <c r="HQZ38" s="165"/>
      <c r="HRA38" s="162"/>
      <c r="HRB38" s="165"/>
      <c r="HRC38" s="162"/>
      <c r="HRD38" s="165"/>
      <c r="HRE38" s="162"/>
      <c r="HRF38" s="165"/>
      <c r="HRG38" s="162"/>
      <c r="HRH38" s="165"/>
      <c r="HRI38" s="162"/>
      <c r="HRJ38" s="165"/>
      <c r="HRK38" s="162"/>
      <c r="HRL38" s="165"/>
      <c r="HRM38" s="162"/>
      <c r="HRN38" s="165"/>
      <c r="HRO38" s="162"/>
      <c r="HRP38" s="165"/>
      <c r="HRQ38" s="162"/>
      <c r="HRR38" s="165"/>
      <c r="HRS38" s="162"/>
      <c r="HRT38" s="165"/>
      <c r="HRU38" s="162"/>
      <c r="HRV38" s="165"/>
      <c r="HRW38" s="162"/>
      <c r="HRX38" s="165"/>
      <c r="HRY38" s="162"/>
      <c r="HRZ38" s="165"/>
      <c r="HSA38" s="162"/>
      <c r="HSB38" s="165"/>
      <c r="HSC38" s="162"/>
      <c r="HSD38" s="165"/>
      <c r="HSE38" s="162"/>
      <c r="HSF38" s="165"/>
      <c r="HSG38" s="162"/>
      <c r="HSH38" s="165"/>
      <c r="HSI38" s="162"/>
      <c r="HSJ38" s="165"/>
      <c r="HSK38" s="162"/>
      <c r="HSL38" s="165"/>
      <c r="HSM38" s="162"/>
      <c r="HSN38" s="165"/>
      <c r="HSO38" s="162"/>
      <c r="HSP38" s="165"/>
      <c r="HSQ38" s="162"/>
      <c r="HSR38" s="165"/>
      <c r="HSS38" s="162"/>
      <c r="HST38" s="165"/>
      <c r="HSU38" s="162"/>
      <c r="HSV38" s="165"/>
      <c r="HSW38" s="162"/>
      <c r="HSX38" s="165"/>
      <c r="HSY38" s="162"/>
      <c r="HSZ38" s="165"/>
      <c r="HTA38" s="162"/>
      <c r="HTB38" s="165"/>
      <c r="HTC38" s="162"/>
      <c r="HTD38" s="165"/>
      <c r="HTE38" s="162"/>
      <c r="HTF38" s="165"/>
      <c r="HTG38" s="162"/>
      <c r="HTH38" s="165"/>
      <c r="HTI38" s="162"/>
      <c r="HTJ38" s="165"/>
      <c r="HTK38" s="162"/>
      <c r="HTL38" s="165"/>
      <c r="HTM38" s="162"/>
      <c r="HTN38" s="165"/>
      <c r="HTO38" s="162"/>
      <c r="HTP38" s="165"/>
      <c r="HTQ38" s="162"/>
      <c r="HTR38" s="165"/>
      <c r="HTS38" s="162"/>
      <c r="HTT38" s="165"/>
      <c r="HTU38" s="162"/>
      <c r="HTV38" s="165"/>
      <c r="HTW38" s="162"/>
      <c r="HTX38" s="165"/>
      <c r="HTY38" s="162"/>
      <c r="HTZ38" s="165"/>
      <c r="HUA38" s="162"/>
      <c r="HUB38" s="165"/>
      <c r="HUC38" s="162"/>
      <c r="HUD38" s="165"/>
      <c r="HUE38" s="162"/>
      <c r="HUF38" s="165"/>
      <c r="HUG38" s="162"/>
      <c r="HUH38" s="165"/>
      <c r="HUI38" s="162"/>
      <c r="HUJ38" s="165"/>
      <c r="HUK38" s="162"/>
      <c r="HUL38" s="165"/>
      <c r="HUM38" s="162"/>
      <c r="HUN38" s="165"/>
      <c r="HUO38" s="162"/>
      <c r="HUP38" s="165"/>
      <c r="HUQ38" s="162"/>
      <c r="HUR38" s="165"/>
      <c r="HUS38" s="162"/>
      <c r="HUT38" s="165"/>
      <c r="HUU38" s="162"/>
      <c r="HUV38" s="165"/>
      <c r="HUW38" s="162"/>
      <c r="HUX38" s="165"/>
      <c r="HUY38" s="162"/>
      <c r="HUZ38" s="165"/>
      <c r="HVA38" s="162"/>
      <c r="HVB38" s="165"/>
      <c r="HVC38" s="162"/>
      <c r="HVD38" s="165"/>
      <c r="HVE38" s="162"/>
      <c r="HVF38" s="165"/>
      <c r="HVG38" s="162"/>
      <c r="HVH38" s="165"/>
      <c r="HVI38" s="162"/>
      <c r="HVJ38" s="165"/>
      <c r="HVK38" s="162"/>
      <c r="HVL38" s="165"/>
      <c r="HVM38" s="162"/>
      <c r="HVN38" s="165"/>
      <c r="HVO38" s="162"/>
      <c r="HVP38" s="165"/>
      <c r="HVQ38" s="162"/>
      <c r="HVR38" s="165"/>
      <c r="HVS38" s="162"/>
      <c r="HVT38" s="165"/>
      <c r="HVU38" s="162"/>
      <c r="HVV38" s="165"/>
      <c r="HVW38" s="162"/>
      <c r="HVX38" s="165"/>
      <c r="HVY38" s="162"/>
      <c r="HVZ38" s="165"/>
      <c r="HWA38" s="162"/>
      <c r="HWB38" s="165"/>
      <c r="HWC38" s="162"/>
      <c r="HWD38" s="165"/>
      <c r="HWE38" s="162"/>
      <c r="HWF38" s="165"/>
      <c r="HWG38" s="162"/>
      <c r="HWH38" s="165"/>
      <c r="HWI38" s="162"/>
      <c r="HWJ38" s="165"/>
      <c r="HWK38" s="162"/>
      <c r="HWL38" s="165"/>
      <c r="HWM38" s="162"/>
      <c r="HWN38" s="165"/>
      <c r="HWO38" s="162"/>
      <c r="HWP38" s="165"/>
      <c r="HWQ38" s="162"/>
      <c r="HWR38" s="165"/>
      <c r="HWS38" s="162"/>
      <c r="HWT38" s="165"/>
      <c r="HWU38" s="162"/>
      <c r="HWV38" s="165"/>
      <c r="HWW38" s="162"/>
      <c r="HWX38" s="165"/>
      <c r="HWY38" s="162"/>
      <c r="HWZ38" s="165"/>
      <c r="HXA38" s="162"/>
      <c r="HXB38" s="165"/>
      <c r="HXC38" s="162"/>
      <c r="HXD38" s="165"/>
      <c r="HXE38" s="162"/>
      <c r="HXF38" s="165"/>
      <c r="HXG38" s="162"/>
      <c r="HXH38" s="165"/>
      <c r="HXI38" s="162"/>
      <c r="HXJ38" s="165"/>
      <c r="HXK38" s="162"/>
      <c r="HXL38" s="165"/>
      <c r="HXM38" s="162"/>
      <c r="HXN38" s="165"/>
      <c r="HXO38" s="162"/>
      <c r="HXP38" s="165"/>
      <c r="HXQ38" s="162"/>
      <c r="HXR38" s="165"/>
      <c r="HXS38" s="162"/>
      <c r="HXT38" s="165"/>
      <c r="HXU38" s="162"/>
      <c r="HXV38" s="165"/>
      <c r="HXW38" s="162"/>
      <c r="HXX38" s="165"/>
      <c r="HXY38" s="162"/>
      <c r="HXZ38" s="165"/>
      <c r="HYA38" s="162"/>
      <c r="HYB38" s="165"/>
      <c r="HYC38" s="162"/>
      <c r="HYD38" s="165"/>
      <c r="HYE38" s="162"/>
      <c r="HYF38" s="165"/>
      <c r="HYG38" s="162"/>
      <c r="HYH38" s="165"/>
      <c r="HYI38" s="162"/>
      <c r="HYJ38" s="165"/>
      <c r="HYK38" s="162"/>
      <c r="HYL38" s="165"/>
      <c r="HYM38" s="162"/>
      <c r="HYN38" s="165"/>
      <c r="HYO38" s="162"/>
      <c r="HYP38" s="165"/>
      <c r="HYQ38" s="162"/>
      <c r="HYR38" s="165"/>
      <c r="HYS38" s="162"/>
      <c r="HYT38" s="165"/>
      <c r="HYU38" s="162"/>
      <c r="HYV38" s="165"/>
      <c r="HYW38" s="162"/>
      <c r="HYX38" s="165"/>
      <c r="HYY38" s="162"/>
      <c r="HYZ38" s="165"/>
      <c r="HZA38" s="162"/>
      <c r="HZB38" s="165"/>
      <c r="HZC38" s="162"/>
      <c r="HZD38" s="165"/>
      <c r="HZE38" s="162"/>
      <c r="HZF38" s="165"/>
      <c r="HZG38" s="162"/>
      <c r="HZH38" s="165"/>
      <c r="HZI38" s="162"/>
      <c r="HZJ38" s="165"/>
      <c r="HZK38" s="162"/>
      <c r="HZL38" s="165"/>
      <c r="HZM38" s="162"/>
      <c r="HZN38" s="165"/>
      <c r="HZO38" s="162"/>
      <c r="HZP38" s="165"/>
      <c r="HZQ38" s="162"/>
      <c r="HZR38" s="165"/>
      <c r="HZS38" s="162"/>
      <c r="HZT38" s="165"/>
      <c r="HZU38" s="162"/>
      <c r="HZV38" s="165"/>
      <c r="HZW38" s="162"/>
      <c r="HZX38" s="165"/>
      <c r="HZY38" s="162"/>
      <c r="HZZ38" s="165"/>
      <c r="IAA38" s="162"/>
      <c r="IAB38" s="165"/>
      <c r="IAC38" s="162"/>
      <c r="IAD38" s="165"/>
      <c r="IAE38" s="162"/>
      <c r="IAF38" s="165"/>
      <c r="IAG38" s="162"/>
      <c r="IAH38" s="165"/>
      <c r="IAI38" s="162"/>
      <c r="IAJ38" s="165"/>
      <c r="IAK38" s="162"/>
      <c r="IAL38" s="165"/>
      <c r="IAM38" s="162"/>
      <c r="IAN38" s="165"/>
      <c r="IAO38" s="162"/>
      <c r="IAP38" s="165"/>
      <c r="IAQ38" s="162"/>
      <c r="IAR38" s="165"/>
      <c r="IAS38" s="162"/>
      <c r="IAT38" s="165"/>
      <c r="IAU38" s="162"/>
      <c r="IAV38" s="165"/>
      <c r="IAW38" s="162"/>
      <c r="IAX38" s="165"/>
      <c r="IAY38" s="162"/>
      <c r="IAZ38" s="165"/>
      <c r="IBA38" s="162"/>
      <c r="IBB38" s="165"/>
      <c r="IBC38" s="162"/>
      <c r="IBD38" s="165"/>
      <c r="IBE38" s="162"/>
      <c r="IBF38" s="165"/>
      <c r="IBG38" s="162"/>
      <c r="IBH38" s="165"/>
      <c r="IBI38" s="162"/>
      <c r="IBJ38" s="165"/>
      <c r="IBK38" s="162"/>
      <c r="IBL38" s="165"/>
      <c r="IBM38" s="162"/>
      <c r="IBN38" s="165"/>
      <c r="IBO38" s="162"/>
      <c r="IBP38" s="165"/>
      <c r="IBQ38" s="162"/>
      <c r="IBR38" s="165"/>
      <c r="IBS38" s="162"/>
      <c r="IBT38" s="165"/>
      <c r="IBU38" s="162"/>
      <c r="IBV38" s="165"/>
      <c r="IBW38" s="162"/>
      <c r="IBX38" s="165"/>
      <c r="IBY38" s="162"/>
      <c r="IBZ38" s="165"/>
      <c r="ICA38" s="162"/>
      <c r="ICB38" s="165"/>
      <c r="ICC38" s="162"/>
      <c r="ICD38" s="165"/>
      <c r="ICE38" s="162"/>
      <c r="ICF38" s="165"/>
      <c r="ICG38" s="162"/>
      <c r="ICH38" s="165"/>
      <c r="ICI38" s="162"/>
      <c r="ICJ38" s="165"/>
      <c r="ICK38" s="162"/>
      <c r="ICL38" s="165"/>
      <c r="ICM38" s="162"/>
      <c r="ICN38" s="165"/>
      <c r="ICO38" s="162"/>
      <c r="ICP38" s="165"/>
      <c r="ICQ38" s="162"/>
      <c r="ICR38" s="165"/>
      <c r="ICS38" s="162"/>
      <c r="ICT38" s="165"/>
      <c r="ICU38" s="162"/>
      <c r="ICV38" s="165"/>
      <c r="ICW38" s="162"/>
      <c r="ICX38" s="165"/>
      <c r="ICY38" s="162"/>
      <c r="ICZ38" s="165"/>
      <c r="IDA38" s="162"/>
      <c r="IDB38" s="165"/>
      <c r="IDC38" s="162"/>
      <c r="IDD38" s="165"/>
      <c r="IDE38" s="162"/>
      <c r="IDF38" s="165"/>
      <c r="IDG38" s="162"/>
      <c r="IDH38" s="165"/>
      <c r="IDI38" s="162"/>
      <c r="IDJ38" s="165"/>
      <c r="IDK38" s="162"/>
      <c r="IDL38" s="165"/>
      <c r="IDM38" s="162"/>
      <c r="IDN38" s="165"/>
      <c r="IDO38" s="162"/>
      <c r="IDP38" s="165"/>
      <c r="IDQ38" s="162"/>
      <c r="IDR38" s="165"/>
      <c r="IDS38" s="162"/>
      <c r="IDT38" s="165"/>
      <c r="IDU38" s="162"/>
      <c r="IDV38" s="165"/>
      <c r="IDW38" s="162"/>
      <c r="IDX38" s="165"/>
      <c r="IDY38" s="162"/>
      <c r="IDZ38" s="165"/>
      <c r="IEA38" s="162"/>
      <c r="IEB38" s="165"/>
      <c r="IEC38" s="162"/>
      <c r="IED38" s="165"/>
      <c r="IEE38" s="162"/>
      <c r="IEF38" s="165"/>
      <c r="IEG38" s="162"/>
      <c r="IEH38" s="165"/>
      <c r="IEI38" s="162"/>
      <c r="IEJ38" s="165"/>
      <c r="IEK38" s="162"/>
      <c r="IEL38" s="165"/>
      <c r="IEM38" s="162"/>
      <c r="IEN38" s="165"/>
      <c r="IEO38" s="162"/>
      <c r="IEP38" s="165"/>
      <c r="IEQ38" s="162"/>
      <c r="IER38" s="165"/>
      <c r="IES38" s="162"/>
      <c r="IET38" s="165"/>
      <c r="IEU38" s="162"/>
      <c r="IEV38" s="165"/>
      <c r="IEW38" s="162"/>
      <c r="IEX38" s="165"/>
      <c r="IEY38" s="162"/>
      <c r="IEZ38" s="165"/>
      <c r="IFA38" s="162"/>
      <c r="IFB38" s="165"/>
      <c r="IFC38" s="162"/>
      <c r="IFD38" s="165"/>
      <c r="IFE38" s="162"/>
      <c r="IFF38" s="165"/>
      <c r="IFG38" s="162"/>
      <c r="IFH38" s="165"/>
      <c r="IFI38" s="162"/>
      <c r="IFJ38" s="165"/>
      <c r="IFK38" s="162"/>
      <c r="IFL38" s="165"/>
      <c r="IFM38" s="162"/>
      <c r="IFN38" s="165"/>
      <c r="IFO38" s="162"/>
      <c r="IFP38" s="165"/>
      <c r="IFQ38" s="162"/>
      <c r="IFR38" s="165"/>
      <c r="IFS38" s="162"/>
      <c r="IFT38" s="165"/>
      <c r="IFU38" s="162"/>
      <c r="IFV38" s="165"/>
      <c r="IFW38" s="162"/>
      <c r="IFX38" s="165"/>
      <c r="IFY38" s="162"/>
      <c r="IFZ38" s="165"/>
      <c r="IGA38" s="162"/>
      <c r="IGB38" s="165"/>
      <c r="IGC38" s="162"/>
      <c r="IGD38" s="165"/>
      <c r="IGE38" s="162"/>
      <c r="IGF38" s="165"/>
      <c r="IGG38" s="162"/>
      <c r="IGH38" s="165"/>
      <c r="IGI38" s="162"/>
      <c r="IGJ38" s="165"/>
      <c r="IGK38" s="162"/>
      <c r="IGL38" s="165"/>
      <c r="IGM38" s="162"/>
      <c r="IGN38" s="165"/>
      <c r="IGO38" s="162"/>
      <c r="IGP38" s="165"/>
      <c r="IGQ38" s="162"/>
      <c r="IGR38" s="165"/>
      <c r="IGS38" s="162"/>
      <c r="IGT38" s="165"/>
      <c r="IGU38" s="162"/>
      <c r="IGV38" s="165"/>
      <c r="IGW38" s="162"/>
      <c r="IGX38" s="165"/>
      <c r="IGY38" s="162"/>
      <c r="IGZ38" s="165"/>
      <c r="IHA38" s="162"/>
      <c r="IHB38" s="165"/>
      <c r="IHC38" s="162"/>
      <c r="IHD38" s="165"/>
      <c r="IHE38" s="162"/>
      <c r="IHF38" s="165"/>
      <c r="IHG38" s="162"/>
      <c r="IHH38" s="165"/>
      <c r="IHI38" s="162"/>
      <c r="IHJ38" s="165"/>
      <c r="IHK38" s="162"/>
      <c r="IHL38" s="165"/>
      <c r="IHM38" s="162"/>
      <c r="IHN38" s="165"/>
      <c r="IHO38" s="162"/>
      <c r="IHP38" s="165"/>
      <c r="IHQ38" s="162"/>
      <c r="IHR38" s="165"/>
      <c r="IHS38" s="162"/>
      <c r="IHT38" s="165"/>
      <c r="IHU38" s="162"/>
      <c r="IHV38" s="165"/>
      <c r="IHW38" s="162"/>
      <c r="IHX38" s="165"/>
      <c r="IHY38" s="162"/>
      <c r="IHZ38" s="165"/>
      <c r="IIA38" s="162"/>
      <c r="IIB38" s="165"/>
      <c r="IIC38" s="162"/>
      <c r="IID38" s="165"/>
      <c r="IIE38" s="162"/>
      <c r="IIF38" s="165"/>
      <c r="IIG38" s="162"/>
      <c r="IIH38" s="165"/>
      <c r="III38" s="162"/>
      <c r="IIJ38" s="165"/>
      <c r="IIK38" s="162"/>
      <c r="IIL38" s="165"/>
      <c r="IIM38" s="162"/>
      <c r="IIN38" s="165"/>
      <c r="IIO38" s="162"/>
      <c r="IIP38" s="165"/>
      <c r="IIQ38" s="162"/>
      <c r="IIR38" s="165"/>
      <c r="IIS38" s="162"/>
      <c r="IIT38" s="165"/>
      <c r="IIU38" s="162"/>
      <c r="IIV38" s="165"/>
      <c r="IIW38" s="162"/>
      <c r="IIX38" s="165"/>
      <c r="IIY38" s="162"/>
      <c r="IIZ38" s="165"/>
      <c r="IJA38" s="162"/>
      <c r="IJB38" s="165"/>
      <c r="IJC38" s="162"/>
      <c r="IJD38" s="165"/>
      <c r="IJE38" s="162"/>
      <c r="IJF38" s="165"/>
      <c r="IJG38" s="162"/>
      <c r="IJH38" s="165"/>
      <c r="IJI38" s="162"/>
      <c r="IJJ38" s="165"/>
      <c r="IJK38" s="162"/>
      <c r="IJL38" s="165"/>
      <c r="IJM38" s="162"/>
      <c r="IJN38" s="165"/>
      <c r="IJO38" s="162"/>
      <c r="IJP38" s="165"/>
      <c r="IJQ38" s="162"/>
      <c r="IJR38" s="165"/>
      <c r="IJS38" s="162"/>
      <c r="IJT38" s="165"/>
      <c r="IJU38" s="162"/>
      <c r="IJV38" s="165"/>
      <c r="IJW38" s="162"/>
      <c r="IJX38" s="165"/>
      <c r="IJY38" s="162"/>
      <c r="IJZ38" s="165"/>
      <c r="IKA38" s="162"/>
      <c r="IKB38" s="165"/>
      <c r="IKC38" s="162"/>
      <c r="IKD38" s="165"/>
      <c r="IKE38" s="162"/>
      <c r="IKF38" s="165"/>
      <c r="IKG38" s="162"/>
      <c r="IKH38" s="165"/>
      <c r="IKI38" s="162"/>
      <c r="IKJ38" s="165"/>
      <c r="IKK38" s="162"/>
      <c r="IKL38" s="165"/>
      <c r="IKM38" s="162"/>
      <c r="IKN38" s="165"/>
      <c r="IKO38" s="162"/>
      <c r="IKP38" s="165"/>
      <c r="IKQ38" s="162"/>
      <c r="IKR38" s="165"/>
      <c r="IKS38" s="162"/>
      <c r="IKT38" s="165"/>
      <c r="IKU38" s="162"/>
      <c r="IKV38" s="165"/>
      <c r="IKW38" s="162"/>
      <c r="IKX38" s="165"/>
      <c r="IKY38" s="162"/>
      <c r="IKZ38" s="165"/>
      <c r="ILA38" s="162"/>
      <c r="ILB38" s="165"/>
      <c r="ILC38" s="162"/>
      <c r="ILD38" s="165"/>
      <c r="ILE38" s="162"/>
      <c r="ILF38" s="165"/>
      <c r="ILG38" s="162"/>
      <c r="ILH38" s="165"/>
      <c r="ILI38" s="162"/>
      <c r="ILJ38" s="165"/>
      <c r="ILK38" s="162"/>
      <c r="ILL38" s="165"/>
      <c r="ILM38" s="162"/>
      <c r="ILN38" s="165"/>
      <c r="ILO38" s="162"/>
      <c r="ILP38" s="165"/>
      <c r="ILQ38" s="162"/>
      <c r="ILR38" s="165"/>
      <c r="ILS38" s="162"/>
      <c r="ILT38" s="165"/>
      <c r="ILU38" s="162"/>
      <c r="ILV38" s="165"/>
      <c r="ILW38" s="162"/>
      <c r="ILX38" s="165"/>
      <c r="ILY38" s="162"/>
      <c r="ILZ38" s="165"/>
      <c r="IMA38" s="162"/>
      <c r="IMB38" s="165"/>
      <c r="IMC38" s="162"/>
      <c r="IMD38" s="165"/>
      <c r="IME38" s="162"/>
      <c r="IMF38" s="165"/>
      <c r="IMG38" s="162"/>
      <c r="IMH38" s="165"/>
      <c r="IMI38" s="162"/>
      <c r="IMJ38" s="165"/>
      <c r="IMK38" s="162"/>
      <c r="IML38" s="165"/>
      <c r="IMM38" s="162"/>
      <c r="IMN38" s="165"/>
      <c r="IMO38" s="162"/>
      <c r="IMP38" s="165"/>
      <c r="IMQ38" s="162"/>
      <c r="IMR38" s="165"/>
      <c r="IMS38" s="162"/>
      <c r="IMT38" s="165"/>
      <c r="IMU38" s="162"/>
      <c r="IMV38" s="165"/>
      <c r="IMW38" s="162"/>
      <c r="IMX38" s="165"/>
      <c r="IMY38" s="162"/>
      <c r="IMZ38" s="165"/>
      <c r="INA38" s="162"/>
      <c r="INB38" s="165"/>
      <c r="INC38" s="162"/>
      <c r="IND38" s="165"/>
      <c r="INE38" s="162"/>
      <c r="INF38" s="165"/>
      <c r="ING38" s="162"/>
      <c r="INH38" s="165"/>
      <c r="INI38" s="162"/>
      <c r="INJ38" s="165"/>
      <c r="INK38" s="162"/>
      <c r="INL38" s="165"/>
      <c r="INM38" s="162"/>
      <c r="INN38" s="165"/>
      <c r="INO38" s="162"/>
      <c r="INP38" s="165"/>
      <c r="INQ38" s="162"/>
      <c r="INR38" s="165"/>
      <c r="INS38" s="162"/>
      <c r="INT38" s="165"/>
      <c r="INU38" s="162"/>
      <c r="INV38" s="165"/>
      <c r="INW38" s="162"/>
      <c r="INX38" s="165"/>
      <c r="INY38" s="162"/>
      <c r="INZ38" s="165"/>
      <c r="IOA38" s="162"/>
      <c r="IOB38" s="165"/>
      <c r="IOC38" s="162"/>
      <c r="IOD38" s="165"/>
      <c r="IOE38" s="162"/>
      <c r="IOF38" s="165"/>
      <c r="IOG38" s="162"/>
      <c r="IOH38" s="165"/>
      <c r="IOI38" s="162"/>
      <c r="IOJ38" s="165"/>
      <c r="IOK38" s="162"/>
      <c r="IOL38" s="165"/>
      <c r="IOM38" s="162"/>
      <c r="ION38" s="165"/>
      <c r="IOO38" s="162"/>
      <c r="IOP38" s="165"/>
      <c r="IOQ38" s="162"/>
      <c r="IOR38" s="165"/>
      <c r="IOS38" s="162"/>
      <c r="IOT38" s="165"/>
      <c r="IOU38" s="162"/>
      <c r="IOV38" s="165"/>
      <c r="IOW38" s="162"/>
      <c r="IOX38" s="165"/>
      <c r="IOY38" s="162"/>
      <c r="IOZ38" s="165"/>
      <c r="IPA38" s="162"/>
      <c r="IPB38" s="165"/>
      <c r="IPC38" s="162"/>
      <c r="IPD38" s="165"/>
      <c r="IPE38" s="162"/>
      <c r="IPF38" s="165"/>
      <c r="IPG38" s="162"/>
      <c r="IPH38" s="165"/>
      <c r="IPI38" s="162"/>
      <c r="IPJ38" s="165"/>
      <c r="IPK38" s="162"/>
      <c r="IPL38" s="165"/>
      <c r="IPM38" s="162"/>
      <c r="IPN38" s="165"/>
      <c r="IPO38" s="162"/>
      <c r="IPP38" s="165"/>
      <c r="IPQ38" s="162"/>
      <c r="IPR38" s="165"/>
      <c r="IPS38" s="162"/>
      <c r="IPT38" s="165"/>
      <c r="IPU38" s="162"/>
      <c r="IPV38" s="165"/>
      <c r="IPW38" s="162"/>
      <c r="IPX38" s="165"/>
      <c r="IPY38" s="162"/>
      <c r="IPZ38" s="165"/>
      <c r="IQA38" s="162"/>
      <c r="IQB38" s="165"/>
      <c r="IQC38" s="162"/>
      <c r="IQD38" s="165"/>
      <c r="IQE38" s="162"/>
      <c r="IQF38" s="165"/>
      <c r="IQG38" s="162"/>
      <c r="IQH38" s="165"/>
      <c r="IQI38" s="162"/>
      <c r="IQJ38" s="165"/>
      <c r="IQK38" s="162"/>
      <c r="IQL38" s="165"/>
      <c r="IQM38" s="162"/>
      <c r="IQN38" s="165"/>
      <c r="IQO38" s="162"/>
      <c r="IQP38" s="165"/>
      <c r="IQQ38" s="162"/>
      <c r="IQR38" s="165"/>
      <c r="IQS38" s="162"/>
      <c r="IQT38" s="165"/>
      <c r="IQU38" s="162"/>
      <c r="IQV38" s="165"/>
      <c r="IQW38" s="162"/>
      <c r="IQX38" s="165"/>
      <c r="IQY38" s="162"/>
      <c r="IQZ38" s="165"/>
      <c r="IRA38" s="162"/>
      <c r="IRB38" s="165"/>
      <c r="IRC38" s="162"/>
      <c r="IRD38" s="165"/>
      <c r="IRE38" s="162"/>
      <c r="IRF38" s="165"/>
      <c r="IRG38" s="162"/>
      <c r="IRH38" s="165"/>
      <c r="IRI38" s="162"/>
      <c r="IRJ38" s="165"/>
      <c r="IRK38" s="162"/>
      <c r="IRL38" s="165"/>
      <c r="IRM38" s="162"/>
      <c r="IRN38" s="165"/>
      <c r="IRO38" s="162"/>
      <c r="IRP38" s="165"/>
      <c r="IRQ38" s="162"/>
      <c r="IRR38" s="165"/>
      <c r="IRS38" s="162"/>
      <c r="IRT38" s="165"/>
      <c r="IRU38" s="162"/>
      <c r="IRV38" s="165"/>
      <c r="IRW38" s="162"/>
      <c r="IRX38" s="165"/>
      <c r="IRY38" s="162"/>
      <c r="IRZ38" s="165"/>
      <c r="ISA38" s="162"/>
      <c r="ISB38" s="165"/>
      <c r="ISC38" s="162"/>
      <c r="ISD38" s="165"/>
      <c r="ISE38" s="162"/>
      <c r="ISF38" s="165"/>
      <c r="ISG38" s="162"/>
      <c r="ISH38" s="165"/>
      <c r="ISI38" s="162"/>
      <c r="ISJ38" s="165"/>
      <c r="ISK38" s="162"/>
      <c r="ISL38" s="165"/>
      <c r="ISM38" s="162"/>
      <c r="ISN38" s="165"/>
      <c r="ISO38" s="162"/>
      <c r="ISP38" s="165"/>
      <c r="ISQ38" s="162"/>
      <c r="ISR38" s="165"/>
      <c r="ISS38" s="162"/>
      <c r="IST38" s="165"/>
      <c r="ISU38" s="162"/>
      <c r="ISV38" s="165"/>
      <c r="ISW38" s="162"/>
      <c r="ISX38" s="165"/>
      <c r="ISY38" s="162"/>
      <c r="ISZ38" s="165"/>
      <c r="ITA38" s="162"/>
      <c r="ITB38" s="165"/>
      <c r="ITC38" s="162"/>
      <c r="ITD38" s="165"/>
      <c r="ITE38" s="162"/>
      <c r="ITF38" s="165"/>
      <c r="ITG38" s="162"/>
      <c r="ITH38" s="165"/>
      <c r="ITI38" s="162"/>
      <c r="ITJ38" s="165"/>
      <c r="ITK38" s="162"/>
      <c r="ITL38" s="165"/>
      <c r="ITM38" s="162"/>
      <c r="ITN38" s="165"/>
      <c r="ITO38" s="162"/>
      <c r="ITP38" s="165"/>
      <c r="ITQ38" s="162"/>
      <c r="ITR38" s="165"/>
      <c r="ITS38" s="162"/>
      <c r="ITT38" s="165"/>
      <c r="ITU38" s="162"/>
      <c r="ITV38" s="165"/>
      <c r="ITW38" s="162"/>
      <c r="ITX38" s="165"/>
      <c r="ITY38" s="162"/>
      <c r="ITZ38" s="165"/>
      <c r="IUA38" s="162"/>
      <c r="IUB38" s="165"/>
      <c r="IUC38" s="162"/>
      <c r="IUD38" s="165"/>
      <c r="IUE38" s="162"/>
      <c r="IUF38" s="165"/>
      <c r="IUG38" s="162"/>
      <c r="IUH38" s="165"/>
      <c r="IUI38" s="162"/>
      <c r="IUJ38" s="165"/>
      <c r="IUK38" s="162"/>
      <c r="IUL38" s="165"/>
      <c r="IUM38" s="162"/>
      <c r="IUN38" s="165"/>
      <c r="IUO38" s="162"/>
      <c r="IUP38" s="165"/>
      <c r="IUQ38" s="162"/>
      <c r="IUR38" s="165"/>
      <c r="IUS38" s="162"/>
      <c r="IUT38" s="165"/>
      <c r="IUU38" s="162"/>
      <c r="IUV38" s="165"/>
      <c r="IUW38" s="162"/>
      <c r="IUX38" s="165"/>
      <c r="IUY38" s="162"/>
      <c r="IUZ38" s="165"/>
      <c r="IVA38" s="162"/>
      <c r="IVB38" s="165"/>
      <c r="IVC38" s="162"/>
      <c r="IVD38" s="165"/>
      <c r="IVE38" s="162"/>
      <c r="IVF38" s="165"/>
      <c r="IVG38" s="162"/>
      <c r="IVH38" s="165"/>
      <c r="IVI38" s="162"/>
      <c r="IVJ38" s="165"/>
      <c r="IVK38" s="162"/>
      <c r="IVL38" s="165"/>
      <c r="IVM38" s="162"/>
      <c r="IVN38" s="165"/>
      <c r="IVO38" s="162"/>
      <c r="IVP38" s="165"/>
      <c r="IVQ38" s="162"/>
      <c r="IVR38" s="165"/>
      <c r="IVS38" s="162"/>
      <c r="IVT38" s="165"/>
      <c r="IVU38" s="162"/>
      <c r="IVV38" s="165"/>
      <c r="IVW38" s="162"/>
      <c r="IVX38" s="165"/>
      <c r="IVY38" s="162"/>
      <c r="IVZ38" s="165"/>
      <c r="IWA38" s="162"/>
      <c r="IWB38" s="165"/>
      <c r="IWC38" s="162"/>
      <c r="IWD38" s="165"/>
      <c r="IWE38" s="162"/>
      <c r="IWF38" s="165"/>
      <c r="IWG38" s="162"/>
      <c r="IWH38" s="165"/>
      <c r="IWI38" s="162"/>
      <c r="IWJ38" s="165"/>
      <c r="IWK38" s="162"/>
      <c r="IWL38" s="165"/>
      <c r="IWM38" s="162"/>
      <c r="IWN38" s="165"/>
      <c r="IWO38" s="162"/>
      <c r="IWP38" s="165"/>
      <c r="IWQ38" s="162"/>
      <c r="IWR38" s="165"/>
      <c r="IWS38" s="162"/>
      <c r="IWT38" s="165"/>
      <c r="IWU38" s="162"/>
      <c r="IWV38" s="165"/>
      <c r="IWW38" s="162"/>
      <c r="IWX38" s="165"/>
      <c r="IWY38" s="162"/>
      <c r="IWZ38" s="165"/>
      <c r="IXA38" s="162"/>
      <c r="IXB38" s="165"/>
      <c r="IXC38" s="162"/>
      <c r="IXD38" s="165"/>
      <c r="IXE38" s="162"/>
      <c r="IXF38" s="165"/>
      <c r="IXG38" s="162"/>
      <c r="IXH38" s="165"/>
      <c r="IXI38" s="162"/>
      <c r="IXJ38" s="165"/>
      <c r="IXK38" s="162"/>
      <c r="IXL38" s="165"/>
      <c r="IXM38" s="162"/>
      <c r="IXN38" s="165"/>
      <c r="IXO38" s="162"/>
      <c r="IXP38" s="165"/>
      <c r="IXQ38" s="162"/>
      <c r="IXR38" s="165"/>
      <c r="IXS38" s="162"/>
      <c r="IXT38" s="165"/>
      <c r="IXU38" s="162"/>
      <c r="IXV38" s="165"/>
      <c r="IXW38" s="162"/>
      <c r="IXX38" s="165"/>
      <c r="IXY38" s="162"/>
      <c r="IXZ38" s="165"/>
      <c r="IYA38" s="162"/>
      <c r="IYB38" s="165"/>
      <c r="IYC38" s="162"/>
      <c r="IYD38" s="165"/>
      <c r="IYE38" s="162"/>
      <c r="IYF38" s="165"/>
      <c r="IYG38" s="162"/>
      <c r="IYH38" s="165"/>
      <c r="IYI38" s="162"/>
      <c r="IYJ38" s="165"/>
      <c r="IYK38" s="162"/>
      <c r="IYL38" s="165"/>
      <c r="IYM38" s="162"/>
      <c r="IYN38" s="165"/>
      <c r="IYO38" s="162"/>
      <c r="IYP38" s="165"/>
      <c r="IYQ38" s="162"/>
      <c r="IYR38" s="165"/>
      <c r="IYS38" s="162"/>
      <c r="IYT38" s="165"/>
      <c r="IYU38" s="162"/>
      <c r="IYV38" s="165"/>
      <c r="IYW38" s="162"/>
      <c r="IYX38" s="165"/>
      <c r="IYY38" s="162"/>
      <c r="IYZ38" s="165"/>
      <c r="IZA38" s="162"/>
      <c r="IZB38" s="165"/>
      <c r="IZC38" s="162"/>
      <c r="IZD38" s="165"/>
      <c r="IZE38" s="162"/>
      <c r="IZF38" s="165"/>
      <c r="IZG38" s="162"/>
      <c r="IZH38" s="165"/>
      <c r="IZI38" s="162"/>
      <c r="IZJ38" s="165"/>
      <c r="IZK38" s="162"/>
      <c r="IZL38" s="165"/>
      <c r="IZM38" s="162"/>
      <c r="IZN38" s="165"/>
      <c r="IZO38" s="162"/>
      <c r="IZP38" s="165"/>
      <c r="IZQ38" s="162"/>
      <c r="IZR38" s="165"/>
      <c r="IZS38" s="162"/>
      <c r="IZT38" s="165"/>
      <c r="IZU38" s="162"/>
      <c r="IZV38" s="165"/>
      <c r="IZW38" s="162"/>
      <c r="IZX38" s="165"/>
      <c r="IZY38" s="162"/>
      <c r="IZZ38" s="165"/>
      <c r="JAA38" s="162"/>
      <c r="JAB38" s="165"/>
      <c r="JAC38" s="162"/>
      <c r="JAD38" s="165"/>
      <c r="JAE38" s="162"/>
      <c r="JAF38" s="165"/>
      <c r="JAG38" s="162"/>
      <c r="JAH38" s="165"/>
      <c r="JAI38" s="162"/>
      <c r="JAJ38" s="165"/>
      <c r="JAK38" s="162"/>
      <c r="JAL38" s="165"/>
      <c r="JAM38" s="162"/>
      <c r="JAN38" s="165"/>
      <c r="JAO38" s="162"/>
      <c r="JAP38" s="165"/>
      <c r="JAQ38" s="162"/>
      <c r="JAR38" s="165"/>
      <c r="JAS38" s="162"/>
      <c r="JAT38" s="165"/>
      <c r="JAU38" s="162"/>
      <c r="JAV38" s="165"/>
      <c r="JAW38" s="162"/>
      <c r="JAX38" s="165"/>
      <c r="JAY38" s="162"/>
      <c r="JAZ38" s="165"/>
      <c r="JBA38" s="162"/>
      <c r="JBB38" s="165"/>
      <c r="JBC38" s="162"/>
      <c r="JBD38" s="165"/>
      <c r="JBE38" s="162"/>
      <c r="JBF38" s="165"/>
      <c r="JBG38" s="162"/>
      <c r="JBH38" s="165"/>
      <c r="JBI38" s="162"/>
      <c r="JBJ38" s="165"/>
      <c r="JBK38" s="162"/>
      <c r="JBL38" s="165"/>
      <c r="JBM38" s="162"/>
      <c r="JBN38" s="165"/>
      <c r="JBO38" s="162"/>
      <c r="JBP38" s="165"/>
      <c r="JBQ38" s="162"/>
      <c r="JBR38" s="165"/>
      <c r="JBS38" s="162"/>
      <c r="JBT38" s="165"/>
      <c r="JBU38" s="162"/>
      <c r="JBV38" s="165"/>
      <c r="JBW38" s="162"/>
      <c r="JBX38" s="165"/>
      <c r="JBY38" s="162"/>
      <c r="JBZ38" s="165"/>
      <c r="JCA38" s="162"/>
      <c r="JCB38" s="165"/>
      <c r="JCC38" s="162"/>
      <c r="JCD38" s="165"/>
      <c r="JCE38" s="162"/>
      <c r="JCF38" s="165"/>
      <c r="JCG38" s="162"/>
      <c r="JCH38" s="165"/>
      <c r="JCI38" s="162"/>
      <c r="JCJ38" s="165"/>
      <c r="JCK38" s="162"/>
      <c r="JCL38" s="165"/>
      <c r="JCM38" s="162"/>
      <c r="JCN38" s="165"/>
      <c r="JCO38" s="162"/>
      <c r="JCP38" s="165"/>
      <c r="JCQ38" s="162"/>
      <c r="JCR38" s="165"/>
      <c r="JCS38" s="162"/>
      <c r="JCT38" s="165"/>
      <c r="JCU38" s="162"/>
      <c r="JCV38" s="165"/>
      <c r="JCW38" s="162"/>
      <c r="JCX38" s="165"/>
      <c r="JCY38" s="162"/>
      <c r="JCZ38" s="165"/>
      <c r="JDA38" s="162"/>
      <c r="JDB38" s="165"/>
      <c r="JDC38" s="162"/>
      <c r="JDD38" s="165"/>
      <c r="JDE38" s="162"/>
      <c r="JDF38" s="165"/>
      <c r="JDG38" s="162"/>
      <c r="JDH38" s="165"/>
      <c r="JDI38" s="162"/>
      <c r="JDJ38" s="165"/>
      <c r="JDK38" s="162"/>
      <c r="JDL38" s="165"/>
      <c r="JDM38" s="162"/>
      <c r="JDN38" s="165"/>
      <c r="JDO38" s="162"/>
      <c r="JDP38" s="165"/>
      <c r="JDQ38" s="162"/>
      <c r="JDR38" s="165"/>
      <c r="JDS38" s="162"/>
      <c r="JDT38" s="165"/>
      <c r="JDU38" s="162"/>
      <c r="JDV38" s="165"/>
      <c r="JDW38" s="162"/>
      <c r="JDX38" s="165"/>
      <c r="JDY38" s="162"/>
      <c r="JDZ38" s="165"/>
      <c r="JEA38" s="162"/>
      <c r="JEB38" s="165"/>
      <c r="JEC38" s="162"/>
      <c r="JED38" s="165"/>
      <c r="JEE38" s="162"/>
      <c r="JEF38" s="165"/>
      <c r="JEG38" s="162"/>
      <c r="JEH38" s="165"/>
      <c r="JEI38" s="162"/>
      <c r="JEJ38" s="165"/>
      <c r="JEK38" s="162"/>
      <c r="JEL38" s="165"/>
      <c r="JEM38" s="162"/>
      <c r="JEN38" s="165"/>
      <c r="JEO38" s="162"/>
      <c r="JEP38" s="165"/>
      <c r="JEQ38" s="162"/>
      <c r="JER38" s="165"/>
      <c r="JES38" s="162"/>
      <c r="JET38" s="165"/>
      <c r="JEU38" s="162"/>
      <c r="JEV38" s="165"/>
      <c r="JEW38" s="162"/>
      <c r="JEX38" s="165"/>
      <c r="JEY38" s="162"/>
      <c r="JEZ38" s="165"/>
      <c r="JFA38" s="162"/>
      <c r="JFB38" s="165"/>
      <c r="JFC38" s="162"/>
      <c r="JFD38" s="165"/>
      <c r="JFE38" s="162"/>
      <c r="JFF38" s="165"/>
      <c r="JFG38" s="162"/>
      <c r="JFH38" s="165"/>
      <c r="JFI38" s="162"/>
      <c r="JFJ38" s="165"/>
      <c r="JFK38" s="162"/>
      <c r="JFL38" s="165"/>
      <c r="JFM38" s="162"/>
      <c r="JFN38" s="165"/>
      <c r="JFO38" s="162"/>
      <c r="JFP38" s="165"/>
      <c r="JFQ38" s="162"/>
      <c r="JFR38" s="165"/>
      <c r="JFS38" s="162"/>
      <c r="JFT38" s="165"/>
      <c r="JFU38" s="162"/>
      <c r="JFV38" s="165"/>
      <c r="JFW38" s="162"/>
      <c r="JFX38" s="165"/>
      <c r="JFY38" s="162"/>
      <c r="JFZ38" s="165"/>
      <c r="JGA38" s="162"/>
      <c r="JGB38" s="165"/>
      <c r="JGC38" s="162"/>
      <c r="JGD38" s="165"/>
      <c r="JGE38" s="162"/>
      <c r="JGF38" s="165"/>
      <c r="JGG38" s="162"/>
      <c r="JGH38" s="165"/>
      <c r="JGI38" s="162"/>
      <c r="JGJ38" s="165"/>
      <c r="JGK38" s="162"/>
      <c r="JGL38" s="165"/>
      <c r="JGM38" s="162"/>
      <c r="JGN38" s="165"/>
      <c r="JGO38" s="162"/>
      <c r="JGP38" s="165"/>
      <c r="JGQ38" s="162"/>
      <c r="JGR38" s="165"/>
      <c r="JGS38" s="162"/>
      <c r="JGT38" s="165"/>
      <c r="JGU38" s="162"/>
      <c r="JGV38" s="165"/>
      <c r="JGW38" s="162"/>
      <c r="JGX38" s="165"/>
      <c r="JGY38" s="162"/>
      <c r="JGZ38" s="165"/>
      <c r="JHA38" s="162"/>
      <c r="JHB38" s="165"/>
      <c r="JHC38" s="162"/>
      <c r="JHD38" s="165"/>
      <c r="JHE38" s="162"/>
      <c r="JHF38" s="165"/>
      <c r="JHG38" s="162"/>
      <c r="JHH38" s="165"/>
      <c r="JHI38" s="162"/>
      <c r="JHJ38" s="165"/>
      <c r="JHK38" s="162"/>
      <c r="JHL38" s="165"/>
      <c r="JHM38" s="162"/>
      <c r="JHN38" s="165"/>
      <c r="JHO38" s="162"/>
      <c r="JHP38" s="165"/>
      <c r="JHQ38" s="162"/>
      <c r="JHR38" s="165"/>
      <c r="JHS38" s="162"/>
      <c r="JHT38" s="165"/>
      <c r="JHU38" s="162"/>
      <c r="JHV38" s="165"/>
      <c r="JHW38" s="162"/>
      <c r="JHX38" s="165"/>
      <c r="JHY38" s="162"/>
      <c r="JHZ38" s="165"/>
      <c r="JIA38" s="162"/>
      <c r="JIB38" s="165"/>
      <c r="JIC38" s="162"/>
      <c r="JID38" s="165"/>
      <c r="JIE38" s="162"/>
      <c r="JIF38" s="165"/>
      <c r="JIG38" s="162"/>
      <c r="JIH38" s="165"/>
      <c r="JII38" s="162"/>
      <c r="JIJ38" s="165"/>
      <c r="JIK38" s="162"/>
      <c r="JIL38" s="165"/>
      <c r="JIM38" s="162"/>
      <c r="JIN38" s="165"/>
      <c r="JIO38" s="162"/>
      <c r="JIP38" s="165"/>
      <c r="JIQ38" s="162"/>
      <c r="JIR38" s="165"/>
      <c r="JIS38" s="162"/>
      <c r="JIT38" s="165"/>
      <c r="JIU38" s="162"/>
      <c r="JIV38" s="165"/>
      <c r="JIW38" s="162"/>
      <c r="JIX38" s="165"/>
      <c r="JIY38" s="162"/>
      <c r="JIZ38" s="165"/>
      <c r="JJA38" s="162"/>
      <c r="JJB38" s="165"/>
      <c r="JJC38" s="162"/>
      <c r="JJD38" s="165"/>
      <c r="JJE38" s="162"/>
      <c r="JJF38" s="165"/>
      <c r="JJG38" s="162"/>
      <c r="JJH38" s="165"/>
      <c r="JJI38" s="162"/>
      <c r="JJJ38" s="165"/>
      <c r="JJK38" s="162"/>
      <c r="JJL38" s="165"/>
      <c r="JJM38" s="162"/>
      <c r="JJN38" s="165"/>
      <c r="JJO38" s="162"/>
      <c r="JJP38" s="165"/>
      <c r="JJQ38" s="162"/>
      <c r="JJR38" s="165"/>
      <c r="JJS38" s="162"/>
      <c r="JJT38" s="165"/>
      <c r="JJU38" s="162"/>
      <c r="JJV38" s="165"/>
      <c r="JJW38" s="162"/>
      <c r="JJX38" s="165"/>
      <c r="JJY38" s="162"/>
      <c r="JJZ38" s="165"/>
      <c r="JKA38" s="162"/>
      <c r="JKB38" s="165"/>
      <c r="JKC38" s="162"/>
      <c r="JKD38" s="165"/>
      <c r="JKE38" s="162"/>
      <c r="JKF38" s="165"/>
      <c r="JKG38" s="162"/>
      <c r="JKH38" s="165"/>
      <c r="JKI38" s="162"/>
      <c r="JKJ38" s="165"/>
      <c r="JKK38" s="162"/>
      <c r="JKL38" s="165"/>
      <c r="JKM38" s="162"/>
      <c r="JKN38" s="165"/>
      <c r="JKO38" s="162"/>
      <c r="JKP38" s="165"/>
      <c r="JKQ38" s="162"/>
      <c r="JKR38" s="165"/>
      <c r="JKS38" s="162"/>
      <c r="JKT38" s="165"/>
      <c r="JKU38" s="162"/>
      <c r="JKV38" s="165"/>
      <c r="JKW38" s="162"/>
      <c r="JKX38" s="165"/>
      <c r="JKY38" s="162"/>
      <c r="JKZ38" s="165"/>
      <c r="JLA38" s="162"/>
      <c r="JLB38" s="165"/>
      <c r="JLC38" s="162"/>
      <c r="JLD38" s="165"/>
      <c r="JLE38" s="162"/>
      <c r="JLF38" s="165"/>
      <c r="JLG38" s="162"/>
      <c r="JLH38" s="165"/>
      <c r="JLI38" s="162"/>
      <c r="JLJ38" s="165"/>
      <c r="JLK38" s="162"/>
      <c r="JLL38" s="165"/>
      <c r="JLM38" s="162"/>
      <c r="JLN38" s="165"/>
      <c r="JLO38" s="162"/>
      <c r="JLP38" s="165"/>
      <c r="JLQ38" s="162"/>
      <c r="JLR38" s="165"/>
      <c r="JLS38" s="162"/>
      <c r="JLT38" s="165"/>
      <c r="JLU38" s="162"/>
      <c r="JLV38" s="165"/>
      <c r="JLW38" s="162"/>
      <c r="JLX38" s="165"/>
      <c r="JLY38" s="162"/>
      <c r="JLZ38" s="165"/>
      <c r="JMA38" s="162"/>
      <c r="JMB38" s="165"/>
      <c r="JMC38" s="162"/>
      <c r="JMD38" s="165"/>
      <c r="JME38" s="162"/>
      <c r="JMF38" s="165"/>
      <c r="JMG38" s="162"/>
      <c r="JMH38" s="165"/>
      <c r="JMI38" s="162"/>
      <c r="JMJ38" s="165"/>
      <c r="JMK38" s="162"/>
      <c r="JML38" s="165"/>
      <c r="JMM38" s="162"/>
      <c r="JMN38" s="165"/>
      <c r="JMO38" s="162"/>
      <c r="JMP38" s="165"/>
      <c r="JMQ38" s="162"/>
      <c r="JMR38" s="165"/>
      <c r="JMS38" s="162"/>
      <c r="JMT38" s="165"/>
      <c r="JMU38" s="162"/>
      <c r="JMV38" s="165"/>
      <c r="JMW38" s="162"/>
      <c r="JMX38" s="165"/>
      <c r="JMY38" s="162"/>
      <c r="JMZ38" s="165"/>
      <c r="JNA38" s="162"/>
      <c r="JNB38" s="165"/>
      <c r="JNC38" s="162"/>
      <c r="JND38" s="165"/>
      <c r="JNE38" s="162"/>
      <c r="JNF38" s="165"/>
      <c r="JNG38" s="162"/>
      <c r="JNH38" s="165"/>
      <c r="JNI38" s="162"/>
      <c r="JNJ38" s="165"/>
      <c r="JNK38" s="162"/>
      <c r="JNL38" s="165"/>
      <c r="JNM38" s="162"/>
      <c r="JNN38" s="165"/>
      <c r="JNO38" s="162"/>
      <c r="JNP38" s="165"/>
      <c r="JNQ38" s="162"/>
      <c r="JNR38" s="165"/>
      <c r="JNS38" s="162"/>
      <c r="JNT38" s="165"/>
      <c r="JNU38" s="162"/>
      <c r="JNV38" s="165"/>
      <c r="JNW38" s="162"/>
      <c r="JNX38" s="165"/>
      <c r="JNY38" s="162"/>
      <c r="JNZ38" s="165"/>
      <c r="JOA38" s="162"/>
      <c r="JOB38" s="165"/>
      <c r="JOC38" s="162"/>
      <c r="JOD38" s="165"/>
      <c r="JOE38" s="162"/>
      <c r="JOF38" s="165"/>
      <c r="JOG38" s="162"/>
      <c r="JOH38" s="165"/>
      <c r="JOI38" s="162"/>
      <c r="JOJ38" s="165"/>
      <c r="JOK38" s="162"/>
      <c r="JOL38" s="165"/>
      <c r="JOM38" s="162"/>
      <c r="JON38" s="165"/>
      <c r="JOO38" s="162"/>
      <c r="JOP38" s="165"/>
      <c r="JOQ38" s="162"/>
      <c r="JOR38" s="165"/>
      <c r="JOS38" s="162"/>
      <c r="JOT38" s="165"/>
      <c r="JOU38" s="162"/>
      <c r="JOV38" s="165"/>
      <c r="JOW38" s="162"/>
      <c r="JOX38" s="165"/>
      <c r="JOY38" s="162"/>
      <c r="JOZ38" s="165"/>
      <c r="JPA38" s="162"/>
      <c r="JPB38" s="165"/>
      <c r="JPC38" s="162"/>
      <c r="JPD38" s="165"/>
      <c r="JPE38" s="162"/>
      <c r="JPF38" s="165"/>
      <c r="JPG38" s="162"/>
      <c r="JPH38" s="165"/>
      <c r="JPI38" s="162"/>
      <c r="JPJ38" s="165"/>
      <c r="JPK38" s="162"/>
      <c r="JPL38" s="165"/>
      <c r="JPM38" s="162"/>
      <c r="JPN38" s="165"/>
      <c r="JPO38" s="162"/>
      <c r="JPP38" s="165"/>
      <c r="JPQ38" s="162"/>
      <c r="JPR38" s="165"/>
      <c r="JPS38" s="162"/>
      <c r="JPT38" s="165"/>
      <c r="JPU38" s="162"/>
      <c r="JPV38" s="165"/>
      <c r="JPW38" s="162"/>
      <c r="JPX38" s="165"/>
      <c r="JPY38" s="162"/>
      <c r="JPZ38" s="165"/>
      <c r="JQA38" s="162"/>
      <c r="JQB38" s="165"/>
      <c r="JQC38" s="162"/>
      <c r="JQD38" s="165"/>
      <c r="JQE38" s="162"/>
      <c r="JQF38" s="165"/>
      <c r="JQG38" s="162"/>
      <c r="JQH38" s="165"/>
      <c r="JQI38" s="162"/>
      <c r="JQJ38" s="165"/>
      <c r="JQK38" s="162"/>
      <c r="JQL38" s="165"/>
      <c r="JQM38" s="162"/>
      <c r="JQN38" s="165"/>
      <c r="JQO38" s="162"/>
      <c r="JQP38" s="165"/>
      <c r="JQQ38" s="162"/>
      <c r="JQR38" s="165"/>
      <c r="JQS38" s="162"/>
      <c r="JQT38" s="165"/>
      <c r="JQU38" s="162"/>
      <c r="JQV38" s="165"/>
      <c r="JQW38" s="162"/>
      <c r="JQX38" s="165"/>
      <c r="JQY38" s="162"/>
      <c r="JQZ38" s="165"/>
      <c r="JRA38" s="162"/>
      <c r="JRB38" s="165"/>
      <c r="JRC38" s="162"/>
      <c r="JRD38" s="165"/>
      <c r="JRE38" s="162"/>
      <c r="JRF38" s="165"/>
      <c r="JRG38" s="162"/>
      <c r="JRH38" s="165"/>
      <c r="JRI38" s="162"/>
      <c r="JRJ38" s="165"/>
      <c r="JRK38" s="162"/>
      <c r="JRL38" s="165"/>
      <c r="JRM38" s="162"/>
      <c r="JRN38" s="165"/>
      <c r="JRO38" s="162"/>
      <c r="JRP38" s="165"/>
      <c r="JRQ38" s="162"/>
      <c r="JRR38" s="165"/>
      <c r="JRS38" s="162"/>
      <c r="JRT38" s="165"/>
      <c r="JRU38" s="162"/>
      <c r="JRV38" s="165"/>
      <c r="JRW38" s="162"/>
      <c r="JRX38" s="165"/>
      <c r="JRY38" s="162"/>
      <c r="JRZ38" s="165"/>
      <c r="JSA38" s="162"/>
      <c r="JSB38" s="165"/>
      <c r="JSC38" s="162"/>
      <c r="JSD38" s="165"/>
      <c r="JSE38" s="162"/>
      <c r="JSF38" s="165"/>
      <c r="JSG38" s="162"/>
      <c r="JSH38" s="165"/>
      <c r="JSI38" s="162"/>
      <c r="JSJ38" s="165"/>
      <c r="JSK38" s="162"/>
      <c r="JSL38" s="165"/>
      <c r="JSM38" s="162"/>
      <c r="JSN38" s="165"/>
      <c r="JSO38" s="162"/>
      <c r="JSP38" s="165"/>
      <c r="JSQ38" s="162"/>
      <c r="JSR38" s="165"/>
      <c r="JSS38" s="162"/>
      <c r="JST38" s="165"/>
      <c r="JSU38" s="162"/>
      <c r="JSV38" s="165"/>
      <c r="JSW38" s="162"/>
      <c r="JSX38" s="165"/>
      <c r="JSY38" s="162"/>
      <c r="JSZ38" s="165"/>
      <c r="JTA38" s="162"/>
      <c r="JTB38" s="165"/>
      <c r="JTC38" s="162"/>
      <c r="JTD38" s="165"/>
      <c r="JTE38" s="162"/>
      <c r="JTF38" s="165"/>
      <c r="JTG38" s="162"/>
      <c r="JTH38" s="165"/>
      <c r="JTI38" s="162"/>
      <c r="JTJ38" s="165"/>
      <c r="JTK38" s="162"/>
      <c r="JTL38" s="165"/>
      <c r="JTM38" s="162"/>
      <c r="JTN38" s="165"/>
      <c r="JTO38" s="162"/>
      <c r="JTP38" s="165"/>
      <c r="JTQ38" s="162"/>
      <c r="JTR38" s="165"/>
      <c r="JTS38" s="162"/>
      <c r="JTT38" s="165"/>
      <c r="JTU38" s="162"/>
      <c r="JTV38" s="165"/>
      <c r="JTW38" s="162"/>
      <c r="JTX38" s="165"/>
      <c r="JTY38" s="162"/>
      <c r="JTZ38" s="165"/>
      <c r="JUA38" s="162"/>
      <c r="JUB38" s="165"/>
      <c r="JUC38" s="162"/>
      <c r="JUD38" s="165"/>
      <c r="JUE38" s="162"/>
      <c r="JUF38" s="165"/>
      <c r="JUG38" s="162"/>
      <c r="JUH38" s="165"/>
      <c r="JUI38" s="162"/>
      <c r="JUJ38" s="165"/>
      <c r="JUK38" s="162"/>
      <c r="JUL38" s="165"/>
      <c r="JUM38" s="162"/>
      <c r="JUN38" s="165"/>
      <c r="JUO38" s="162"/>
      <c r="JUP38" s="165"/>
      <c r="JUQ38" s="162"/>
      <c r="JUR38" s="165"/>
      <c r="JUS38" s="162"/>
      <c r="JUT38" s="165"/>
      <c r="JUU38" s="162"/>
      <c r="JUV38" s="165"/>
      <c r="JUW38" s="162"/>
      <c r="JUX38" s="165"/>
      <c r="JUY38" s="162"/>
      <c r="JUZ38" s="165"/>
      <c r="JVA38" s="162"/>
      <c r="JVB38" s="165"/>
      <c r="JVC38" s="162"/>
      <c r="JVD38" s="165"/>
      <c r="JVE38" s="162"/>
      <c r="JVF38" s="165"/>
      <c r="JVG38" s="162"/>
      <c r="JVH38" s="165"/>
      <c r="JVI38" s="162"/>
      <c r="JVJ38" s="165"/>
      <c r="JVK38" s="162"/>
      <c r="JVL38" s="165"/>
      <c r="JVM38" s="162"/>
      <c r="JVN38" s="165"/>
      <c r="JVO38" s="162"/>
      <c r="JVP38" s="165"/>
      <c r="JVQ38" s="162"/>
      <c r="JVR38" s="165"/>
      <c r="JVS38" s="162"/>
      <c r="JVT38" s="165"/>
      <c r="JVU38" s="162"/>
      <c r="JVV38" s="165"/>
      <c r="JVW38" s="162"/>
      <c r="JVX38" s="165"/>
      <c r="JVY38" s="162"/>
      <c r="JVZ38" s="165"/>
      <c r="JWA38" s="162"/>
      <c r="JWB38" s="165"/>
      <c r="JWC38" s="162"/>
      <c r="JWD38" s="165"/>
      <c r="JWE38" s="162"/>
      <c r="JWF38" s="165"/>
      <c r="JWG38" s="162"/>
      <c r="JWH38" s="165"/>
      <c r="JWI38" s="162"/>
      <c r="JWJ38" s="165"/>
      <c r="JWK38" s="162"/>
      <c r="JWL38" s="165"/>
      <c r="JWM38" s="162"/>
      <c r="JWN38" s="165"/>
      <c r="JWO38" s="162"/>
      <c r="JWP38" s="165"/>
      <c r="JWQ38" s="162"/>
      <c r="JWR38" s="165"/>
      <c r="JWS38" s="162"/>
      <c r="JWT38" s="165"/>
      <c r="JWU38" s="162"/>
      <c r="JWV38" s="165"/>
      <c r="JWW38" s="162"/>
      <c r="JWX38" s="165"/>
      <c r="JWY38" s="162"/>
      <c r="JWZ38" s="165"/>
      <c r="JXA38" s="162"/>
      <c r="JXB38" s="165"/>
      <c r="JXC38" s="162"/>
      <c r="JXD38" s="165"/>
      <c r="JXE38" s="162"/>
      <c r="JXF38" s="165"/>
      <c r="JXG38" s="162"/>
      <c r="JXH38" s="165"/>
      <c r="JXI38" s="162"/>
      <c r="JXJ38" s="165"/>
      <c r="JXK38" s="162"/>
      <c r="JXL38" s="165"/>
      <c r="JXM38" s="162"/>
      <c r="JXN38" s="165"/>
      <c r="JXO38" s="162"/>
      <c r="JXP38" s="165"/>
      <c r="JXQ38" s="162"/>
      <c r="JXR38" s="165"/>
      <c r="JXS38" s="162"/>
      <c r="JXT38" s="165"/>
      <c r="JXU38" s="162"/>
      <c r="JXV38" s="165"/>
      <c r="JXW38" s="162"/>
      <c r="JXX38" s="165"/>
      <c r="JXY38" s="162"/>
      <c r="JXZ38" s="165"/>
      <c r="JYA38" s="162"/>
      <c r="JYB38" s="165"/>
      <c r="JYC38" s="162"/>
      <c r="JYD38" s="165"/>
      <c r="JYE38" s="162"/>
      <c r="JYF38" s="165"/>
      <c r="JYG38" s="162"/>
      <c r="JYH38" s="165"/>
      <c r="JYI38" s="162"/>
      <c r="JYJ38" s="165"/>
      <c r="JYK38" s="162"/>
      <c r="JYL38" s="165"/>
      <c r="JYM38" s="162"/>
      <c r="JYN38" s="165"/>
      <c r="JYO38" s="162"/>
      <c r="JYP38" s="165"/>
      <c r="JYQ38" s="162"/>
      <c r="JYR38" s="165"/>
      <c r="JYS38" s="162"/>
      <c r="JYT38" s="165"/>
      <c r="JYU38" s="162"/>
      <c r="JYV38" s="165"/>
      <c r="JYW38" s="162"/>
      <c r="JYX38" s="165"/>
      <c r="JYY38" s="162"/>
      <c r="JYZ38" s="165"/>
      <c r="JZA38" s="162"/>
      <c r="JZB38" s="165"/>
      <c r="JZC38" s="162"/>
      <c r="JZD38" s="165"/>
      <c r="JZE38" s="162"/>
      <c r="JZF38" s="165"/>
      <c r="JZG38" s="162"/>
      <c r="JZH38" s="165"/>
      <c r="JZI38" s="162"/>
      <c r="JZJ38" s="165"/>
      <c r="JZK38" s="162"/>
      <c r="JZL38" s="165"/>
      <c r="JZM38" s="162"/>
      <c r="JZN38" s="165"/>
      <c r="JZO38" s="162"/>
      <c r="JZP38" s="165"/>
      <c r="JZQ38" s="162"/>
      <c r="JZR38" s="165"/>
      <c r="JZS38" s="162"/>
      <c r="JZT38" s="165"/>
      <c r="JZU38" s="162"/>
      <c r="JZV38" s="165"/>
      <c r="JZW38" s="162"/>
      <c r="JZX38" s="165"/>
      <c r="JZY38" s="162"/>
      <c r="JZZ38" s="165"/>
      <c r="KAA38" s="162"/>
      <c r="KAB38" s="165"/>
      <c r="KAC38" s="162"/>
      <c r="KAD38" s="165"/>
      <c r="KAE38" s="162"/>
      <c r="KAF38" s="165"/>
      <c r="KAG38" s="162"/>
      <c r="KAH38" s="165"/>
      <c r="KAI38" s="162"/>
      <c r="KAJ38" s="165"/>
      <c r="KAK38" s="162"/>
      <c r="KAL38" s="165"/>
      <c r="KAM38" s="162"/>
      <c r="KAN38" s="165"/>
      <c r="KAO38" s="162"/>
      <c r="KAP38" s="165"/>
      <c r="KAQ38" s="162"/>
      <c r="KAR38" s="165"/>
      <c r="KAS38" s="162"/>
      <c r="KAT38" s="165"/>
      <c r="KAU38" s="162"/>
      <c r="KAV38" s="165"/>
      <c r="KAW38" s="162"/>
      <c r="KAX38" s="165"/>
      <c r="KAY38" s="162"/>
      <c r="KAZ38" s="165"/>
      <c r="KBA38" s="162"/>
      <c r="KBB38" s="165"/>
      <c r="KBC38" s="162"/>
      <c r="KBD38" s="165"/>
      <c r="KBE38" s="162"/>
      <c r="KBF38" s="165"/>
      <c r="KBG38" s="162"/>
      <c r="KBH38" s="165"/>
      <c r="KBI38" s="162"/>
      <c r="KBJ38" s="165"/>
      <c r="KBK38" s="162"/>
      <c r="KBL38" s="165"/>
      <c r="KBM38" s="162"/>
      <c r="KBN38" s="165"/>
      <c r="KBO38" s="162"/>
      <c r="KBP38" s="165"/>
      <c r="KBQ38" s="162"/>
      <c r="KBR38" s="165"/>
      <c r="KBS38" s="162"/>
      <c r="KBT38" s="165"/>
      <c r="KBU38" s="162"/>
      <c r="KBV38" s="165"/>
      <c r="KBW38" s="162"/>
      <c r="KBX38" s="165"/>
      <c r="KBY38" s="162"/>
      <c r="KBZ38" s="165"/>
      <c r="KCA38" s="162"/>
      <c r="KCB38" s="165"/>
      <c r="KCC38" s="162"/>
      <c r="KCD38" s="165"/>
      <c r="KCE38" s="162"/>
      <c r="KCF38" s="165"/>
      <c r="KCG38" s="162"/>
      <c r="KCH38" s="165"/>
      <c r="KCI38" s="162"/>
      <c r="KCJ38" s="165"/>
      <c r="KCK38" s="162"/>
      <c r="KCL38" s="165"/>
      <c r="KCM38" s="162"/>
      <c r="KCN38" s="165"/>
      <c r="KCO38" s="162"/>
      <c r="KCP38" s="165"/>
      <c r="KCQ38" s="162"/>
      <c r="KCR38" s="165"/>
      <c r="KCS38" s="162"/>
      <c r="KCT38" s="165"/>
      <c r="KCU38" s="162"/>
      <c r="KCV38" s="165"/>
      <c r="KCW38" s="162"/>
      <c r="KCX38" s="165"/>
      <c r="KCY38" s="162"/>
      <c r="KCZ38" s="165"/>
      <c r="KDA38" s="162"/>
      <c r="KDB38" s="165"/>
      <c r="KDC38" s="162"/>
      <c r="KDD38" s="165"/>
      <c r="KDE38" s="162"/>
      <c r="KDF38" s="165"/>
      <c r="KDG38" s="162"/>
      <c r="KDH38" s="165"/>
      <c r="KDI38" s="162"/>
      <c r="KDJ38" s="165"/>
      <c r="KDK38" s="162"/>
      <c r="KDL38" s="165"/>
      <c r="KDM38" s="162"/>
      <c r="KDN38" s="165"/>
      <c r="KDO38" s="162"/>
      <c r="KDP38" s="165"/>
      <c r="KDQ38" s="162"/>
      <c r="KDR38" s="165"/>
      <c r="KDS38" s="162"/>
      <c r="KDT38" s="165"/>
      <c r="KDU38" s="162"/>
      <c r="KDV38" s="165"/>
      <c r="KDW38" s="162"/>
      <c r="KDX38" s="165"/>
      <c r="KDY38" s="162"/>
      <c r="KDZ38" s="165"/>
      <c r="KEA38" s="162"/>
      <c r="KEB38" s="165"/>
      <c r="KEC38" s="162"/>
      <c r="KED38" s="165"/>
      <c r="KEE38" s="162"/>
      <c r="KEF38" s="165"/>
      <c r="KEG38" s="162"/>
      <c r="KEH38" s="165"/>
      <c r="KEI38" s="162"/>
      <c r="KEJ38" s="165"/>
      <c r="KEK38" s="162"/>
      <c r="KEL38" s="165"/>
      <c r="KEM38" s="162"/>
      <c r="KEN38" s="165"/>
      <c r="KEO38" s="162"/>
      <c r="KEP38" s="165"/>
      <c r="KEQ38" s="162"/>
      <c r="KER38" s="165"/>
      <c r="KES38" s="162"/>
      <c r="KET38" s="165"/>
      <c r="KEU38" s="162"/>
      <c r="KEV38" s="165"/>
      <c r="KEW38" s="162"/>
      <c r="KEX38" s="165"/>
      <c r="KEY38" s="162"/>
      <c r="KEZ38" s="165"/>
      <c r="KFA38" s="162"/>
      <c r="KFB38" s="165"/>
      <c r="KFC38" s="162"/>
      <c r="KFD38" s="165"/>
      <c r="KFE38" s="162"/>
      <c r="KFF38" s="165"/>
      <c r="KFG38" s="162"/>
      <c r="KFH38" s="165"/>
      <c r="KFI38" s="162"/>
      <c r="KFJ38" s="165"/>
      <c r="KFK38" s="162"/>
      <c r="KFL38" s="165"/>
      <c r="KFM38" s="162"/>
      <c r="KFN38" s="165"/>
      <c r="KFO38" s="162"/>
      <c r="KFP38" s="165"/>
      <c r="KFQ38" s="162"/>
      <c r="KFR38" s="165"/>
      <c r="KFS38" s="162"/>
      <c r="KFT38" s="165"/>
      <c r="KFU38" s="162"/>
      <c r="KFV38" s="165"/>
      <c r="KFW38" s="162"/>
      <c r="KFX38" s="165"/>
      <c r="KFY38" s="162"/>
      <c r="KFZ38" s="165"/>
      <c r="KGA38" s="162"/>
      <c r="KGB38" s="165"/>
      <c r="KGC38" s="162"/>
      <c r="KGD38" s="165"/>
      <c r="KGE38" s="162"/>
      <c r="KGF38" s="165"/>
      <c r="KGG38" s="162"/>
      <c r="KGH38" s="165"/>
      <c r="KGI38" s="162"/>
      <c r="KGJ38" s="165"/>
      <c r="KGK38" s="162"/>
      <c r="KGL38" s="165"/>
      <c r="KGM38" s="162"/>
      <c r="KGN38" s="165"/>
      <c r="KGO38" s="162"/>
      <c r="KGP38" s="165"/>
      <c r="KGQ38" s="162"/>
      <c r="KGR38" s="165"/>
      <c r="KGS38" s="162"/>
      <c r="KGT38" s="165"/>
      <c r="KGU38" s="162"/>
      <c r="KGV38" s="165"/>
      <c r="KGW38" s="162"/>
      <c r="KGX38" s="165"/>
      <c r="KGY38" s="162"/>
      <c r="KGZ38" s="165"/>
      <c r="KHA38" s="162"/>
      <c r="KHB38" s="165"/>
      <c r="KHC38" s="162"/>
      <c r="KHD38" s="165"/>
      <c r="KHE38" s="162"/>
      <c r="KHF38" s="165"/>
      <c r="KHG38" s="162"/>
      <c r="KHH38" s="165"/>
      <c r="KHI38" s="162"/>
      <c r="KHJ38" s="165"/>
      <c r="KHK38" s="162"/>
      <c r="KHL38" s="165"/>
      <c r="KHM38" s="162"/>
      <c r="KHN38" s="165"/>
      <c r="KHO38" s="162"/>
      <c r="KHP38" s="165"/>
      <c r="KHQ38" s="162"/>
      <c r="KHR38" s="165"/>
      <c r="KHS38" s="162"/>
      <c r="KHT38" s="165"/>
      <c r="KHU38" s="162"/>
      <c r="KHV38" s="165"/>
      <c r="KHW38" s="162"/>
      <c r="KHX38" s="165"/>
      <c r="KHY38" s="162"/>
      <c r="KHZ38" s="165"/>
      <c r="KIA38" s="162"/>
      <c r="KIB38" s="165"/>
      <c r="KIC38" s="162"/>
      <c r="KID38" s="165"/>
      <c r="KIE38" s="162"/>
      <c r="KIF38" s="165"/>
      <c r="KIG38" s="162"/>
      <c r="KIH38" s="165"/>
      <c r="KII38" s="162"/>
      <c r="KIJ38" s="165"/>
      <c r="KIK38" s="162"/>
      <c r="KIL38" s="165"/>
      <c r="KIM38" s="162"/>
      <c r="KIN38" s="165"/>
      <c r="KIO38" s="162"/>
      <c r="KIP38" s="165"/>
      <c r="KIQ38" s="162"/>
      <c r="KIR38" s="165"/>
      <c r="KIS38" s="162"/>
      <c r="KIT38" s="165"/>
      <c r="KIU38" s="162"/>
      <c r="KIV38" s="165"/>
      <c r="KIW38" s="162"/>
      <c r="KIX38" s="165"/>
      <c r="KIY38" s="162"/>
      <c r="KIZ38" s="165"/>
      <c r="KJA38" s="162"/>
      <c r="KJB38" s="165"/>
      <c r="KJC38" s="162"/>
      <c r="KJD38" s="165"/>
      <c r="KJE38" s="162"/>
      <c r="KJF38" s="165"/>
      <c r="KJG38" s="162"/>
      <c r="KJH38" s="165"/>
      <c r="KJI38" s="162"/>
      <c r="KJJ38" s="165"/>
      <c r="KJK38" s="162"/>
      <c r="KJL38" s="165"/>
      <c r="KJM38" s="162"/>
      <c r="KJN38" s="165"/>
      <c r="KJO38" s="162"/>
      <c r="KJP38" s="165"/>
      <c r="KJQ38" s="162"/>
      <c r="KJR38" s="165"/>
      <c r="KJS38" s="162"/>
      <c r="KJT38" s="165"/>
      <c r="KJU38" s="162"/>
      <c r="KJV38" s="165"/>
      <c r="KJW38" s="162"/>
      <c r="KJX38" s="165"/>
      <c r="KJY38" s="162"/>
      <c r="KJZ38" s="165"/>
      <c r="KKA38" s="162"/>
      <c r="KKB38" s="165"/>
      <c r="KKC38" s="162"/>
      <c r="KKD38" s="165"/>
      <c r="KKE38" s="162"/>
      <c r="KKF38" s="165"/>
      <c r="KKG38" s="162"/>
      <c r="KKH38" s="165"/>
      <c r="KKI38" s="162"/>
      <c r="KKJ38" s="165"/>
      <c r="KKK38" s="162"/>
      <c r="KKL38" s="165"/>
      <c r="KKM38" s="162"/>
      <c r="KKN38" s="165"/>
      <c r="KKO38" s="162"/>
      <c r="KKP38" s="165"/>
      <c r="KKQ38" s="162"/>
      <c r="KKR38" s="165"/>
      <c r="KKS38" s="162"/>
      <c r="KKT38" s="165"/>
      <c r="KKU38" s="162"/>
      <c r="KKV38" s="165"/>
      <c r="KKW38" s="162"/>
      <c r="KKX38" s="165"/>
      <c r="KKY38" s="162"/>
      <c r="KKZ38" s="165"/>
      <c r="KLA38" s="162"/>
      <c r="KLB38" s="165"/>
      <c r="KLC38" s="162"/>
      <c r="KLD38" s="165"/>
      <c r="KLE38" s="162"/>
      <c r="KLF38" s="165"/>
      <c r="KLG38" s="162"/>
      <c r="KLH38" s="165"/>
      <c r="KLI38" s="162"/>
      <c r="KLJ38" s="165"/>
      <c r="KLK38" s="162"/>
      <c r="KLL38" s="165"/>
      <c r="KLM38" s="162"/>
      <c r="KLN38" s="165"/>
      <c r="KLO38" s="162"/>
      <c r="KLP38" s="165"/>
      <c r="KLQ38" s="162"/>
      <c r="KLR38" s="165"/>
      <c r="KLS38" s="162"/>
      <c r="KLT38" s="165"/>
      <c r="KLU38" s="162"/>
      <c r="KLV38" s="165"/>
      <c r="KLW38" s="162"/>
      <c r="KLX38" s="165"/>
      <c r="KLY38" s="162"/>
      <c r="KLZ38" s="165"/>
      <c r="KMA38" s="162"/>
      <c r="KMB38" s="165"/>
      <c r="KMC38" s="162"/>
      <c r="KMD38" s="165"/>
      <c r="KME38" s="162"/>
      <c r="KMF38" s="165"/>
      <c r="KMG38" s="162"/>
      <c r="KMH38" s="165"/>
      <c r="KMI38" s="162"/>
      <c r="KMJ38" s="165"/>
      <c r="KMK38" s="162"/>
      <c r="KML38" s="165"/>
      <c r="KMM38" s="162"/>
      <c r="KMN38" s="165"/>
      <c r="KMO38" s="162"/>
      <c r="KMP38" s="165"/>
      <c r="KMQ38" s="162"/>
      <c r="KMR38" s="165"/>
      <c r="KMS38" s="162"/>
      <c r="KMT38" s="165"/>
      <c r="KMU38" s="162"/>
      <c r="KMV38" s="165"/>
      <c r="KMW38" s="162"/>
      <c r="KMX38" s="165"/>
      <c r="KMY38" s="162"/>
      <c r="KMZ38" s="165"/>
      <c r="KNA38" s="162"/>
      <c r="KNB38" s="165"/>
      <c r="KNC38" s="162"/>
      <c r="KND38" s="165"/>
      <c r="KNE38" s="162"/>
      <c r="KNF38" s="165"/>
      <c r="KNG38" s="162"/>
      <c r="KNH38" s="165"/>
      <c r="KNI38" s="162"/>
      <c r="KNJ38" s="165"/>
      <c r="KNK38" s="162"/>
      <c r="KNL38" s="165"/>
      <c r="KNM38" s="162"/>
      <c r="KNN38" s="165"/>
      <c r="KNO38" s="162"/>
      <c r="KNP38" s="165"/>
      <c r="KNQ38" s="162"/>
      <c r="KNR38" s="165"/>
      <c r="KNS38" s="162"/>
      <c r="KNT38" s="165"/>
      <c r="KNU38" s="162"/>
      <c r="KNV38" s="165"/>
      <c r="KNW38" s="162"/>
      <c r="KNX38" s="165"/>
      <c r="KNY38" s="162"/>
      <c r="KNZ38" s="165"/>
      <c r="KOA38" s="162"/>
      <c r="KOB38" s="165"/>
      <c r="KOC38" s="162"/>
      <c r="KOD38" s="165"/>
      <c r="KOE38" s="162"/>
      <c r="KOF38" s="165"/>
      <c r="KOG38" s="162"/>
      <c r="KOH38" s="165"/>
      <c r="KOI38" s="162"/>
      <c r="KOJ38" s="165"/>
      <c r="KOK38" s="162"/>
      <c r="KOL38" s="165"/>
      <c r="KOM38" s="162"/>
      <c r="KON38" s="165"/>
      <c r="KOO38" s="162"/>
      <c r="KOP38" s="165"/>
      <c r="KOQ38" s="162"/>
      <c r="KOR38" s="165"/>
      <c r="KOS38" s="162"/>
      <c r="KOT38" s="165"/>
      <c r="KOU38" s="162"/>
      <c r="KOV38" s="165"/>
      <c r="KOW38" s="162"/>
      <c r="KOX38" s="165"/>
      <c r="KOY38" s="162"/>
      <c r="KOZ38" s="165"/>
      <c r="KPA38" s="162"/>
      <c r="KPB38" s="165"/>
      <c r="KPC38" s="162"/>
      <c r="KPD38" s="165"/>
      <c r="KPE38" s="162"/>
      <c r="KPF38" s="165"/>
      <c r="KPG38" s="162"/>
      <c r="KPH38" s="165"/>
      <c r="KPI38" s="162"/>
      <c r="KPJ38" s="165"/>
      <c r="KPK38" s="162"/>
      <c r="KPL38" s="165"/>
      <c r="KPM38" s="162"/>
      <c r="KPN38" s="165"/>
      <c r="KPO38" s="162"/>
      <c r="KPP38" s="165"/>
      <c r="KPQ38" s="162"/>
      <c r="KPR38" s="165"/>
      <c r="KPS38" s="162"/>
      <c r="KPT38" s="165"/>
      <c r="KPU38" s="162"/>
      <c r="KPV38" s="165"/>
      <c r="KPW38" s="162"/>
      <c r="KPX38" s="165"/>
      <c r="KPY38" s="162"/>
      <c r="KPZ38" s="165"/>
      <c r="KQA38" s="162"/>
      <c r="KQB38" s="165"/>
      <c r="KQC38" s="162"/>
      <c r="KQD38" s="165"/>
      <c r="KQE38" s="162"/>
      <c r="KQF38" s="165"/>
      <c r="KQG38" s="162"/>
      <c r="KQH38" s="165"/>
      <c r="KQI38" s="162"/>
      <c r="KQJ38" s="165"/>
      <c r="KQK38" s="162"/>
      <c r="KQL38" s="165"/>
      <c r="KQM38" s="162"/>
      <c r="KQN38" s="165"/>
      <c r="KQO38" s="162"/>
      <c r="KQP38" s="165"/>
      <c r="KQQ38" s="162"/>
      <c r="KQR38" s="165"/>
      <c r="KQS38" s="162"/>
      <c r="KQT38" s="165"/>
      <c r="KQU38" s="162"/>
      <c r="KQV38" s="165"/>
      <c r="KQW38" s="162"/>
      <c r="KQX38" s="165"/>
      <c r="KQY38" s="162"/>
      <c r="KQZ38" s="165"/>
      <c r="KRA38" s="162"/>
      <c r="KRB38" s="165"/>
      <c r="KRC38" s="162"/>
      <c r="KRD38" s="165"/>
      <c r="KRE38" s="162"/>
      <c r="KRF38" s="165"/>
      <c r="KRG38" s="162"/>
      <c r="KRH38" s="165"/>
      <c r="KRI38" s="162"/>
      <c r="KRJ38" s="165"/>
      <c r="KRK38" s="162"/>
      <c r="KRL38" s="165"/>
      <c r="KRM38" s="162"/>
      <c r="KRN38" s="165"/>
      <c r="KRO38" s="162"/>
      <c r="KRP38" s="165"/>
      <c r="KRQ38" s="162"/>
      <c r="KRR38" s="165"/>
      <c r="KRS38" s="162"/>
      <c r="KRT38" s="165"/>
      <c r="KRU38" s="162"/>
      <c r="KRV38" s="165"/>
      <c r="KRW38" s="162"/>
      <c r="KRX38" s="165"/>
      <c r="KRY38" s="162"/>
      <c r="KRZ38" s="165"/>
      <c r="KSA38" s="162"/>
      <c r="KSB38" s="165"/>
      <c r="KSC38" s="162"/>
      <c r="KSD38" s="165"/>
      <c r="KSE38" s="162"/>
      <c r="KSF38" s="165"/>
      <c r="KSG38" s="162"/>
      <c r="KSH38" s="165"/>
      <c r="KSI38" s="162"/>
      <c r="KSJ38" s="165"/>
      <c r="KSK38" s="162"/>
      <c r="KSL38" s="165"/>
      <c r="KSM38" s="162"/>
      <c r="KSN38" s="165"/>
      <c r="KSO38" s="162"/>
      <c r="KSP38" s="165"/>
      <c r="KSQ38" s="162"/>
      <c r="KSR38" s="165"/>
      <c r="KSS38" s="162"/>
      <c r="KST38" s="165"/>
      <c r="KSU38" s="162"/>
      <c r="KSV38" s="165"/>
      <c r="KSW38" s="162"/>
      <c r="KSX38" s="165"/>
      <c r="KSY38" s="162"/>
      <c r="KSZ38" s="165"/>
      <c r="KTA38" s="162"/>
      <c r="KTB38" s="165"/>
      <c r="KTC38" s="162"/>
      <c r="KTD38" s="165"/>
      <c r="KTE38" s="162"/>
      <c r="KTF38" s="165"/>
      <c r="KTG38" s="162"/>
      <c r="KTH38" s="165"/>
      <c r="KTI38" s="162"/>
      <c r="KTJ38" s="165"/>
      <c r="KTK38" s="162"/>
      <c r="KTL38" s="165"/>
      <c r="KTM38" s="162"/>
      <c r="KTN38" s="165"/>
      <c r="KTO38" s="162"/>
      <c r="KTP38" s="165"/>
      <c r="KTQ38" s="162"/>
      <c r="KTR38" s="165"/>
      <c r="KTS38" s="162"/>
      <c r="KTT38" s="165"/>
      <c r="KTU38" s="162"/>
      <c r="KTV38" s="165"/>
      <c r="KTW38" s="162"/>
      <c r="KTX38" s="165"/>
      <c r="KTY38" s="162"/>
      <c r="KTZ38" s="165"/>
      <c r="KUA38" s="162"/>
      <c r="KUB38" s="165"/>
      <c r="KUC38" s="162"/>
      <c r="KUD38" s="165"/>
      <c r="KUE38" s="162"/>
      <c r="KUF38" s="165"/>
      <c r="KUG38" s="162"/>
      <c r="KUH38" s="165"/>
      <c r="KUI38" s="162"/>
      <c r="KUJ38" s="165"/>
      <c r="KUK38" s="162"/>
      <c r="KUL38" s="165"/>
      <c r="KUM38" s="162"/>
      <c r="KUN38" s="165"/>
      <c r="KUO38" s="162"/>
      <c r="KUP38" s="165"/>
      <c r="KUQ38" s="162"/>
      <c r="KUR38" s="165"/>
      <c r="KUS38" s="162"/>
      <c r="KUT38" s="165"/>
      <c r="KUU38" s="162"/>
      <c r="KUV38" s="165"/>
      <c r="KUW38" s="162"/>
      <c r="KUX38" s="165"/>
      <c r="KUY38" s="162"/>
      <c r="KUZ38" s="165"/>
      <c r="KVA38" s="162"/>
      <c r="KVB38" s="165"/>
      <c r="KVC38" s="162"/>
      <c r="KVD38" s="165"/>
      <c r="KVE38" s="162"/>
      <c r="KVF38" s="165"/>
      <c r="KVG38" s="162"/>
      <c r="KVH38" s="165"/>
      <c r="KVI38" s="162"/>
      <c r="KVJ38" s="165"/>
      <c r="KVK38" s="162"/>
      <c r="KVL38" s="165"/>
      <c r="KVM38" s="162"/>
      <c r="KVN38" s="165"/>
      <c r="KVO38" s="162"/>
      <c r="KVP38" s="165"/>
      <c r="KVQ38" s="162"/>
      <c r="KVR38" s="165"/>
      <c r="KVS38" s="162"/>
      <c r="KVT38" s="165"/>
      <c r="KVU38" s="162"/>
      <c r="KVV38" s="165"/>
      <c r="KVW38" s="162"/>
      <c r="KVX38" s="165"/>
      <c r="KVY38" s="162"/>
      <c r="KVZ38" s="165"/>
      <c r="KWA38" s="162"/>
      <c r="KWB38" s="165"/>
      <c r="KWC38" s="162"/>
      <c r="KWD38" s="165"/>
      <c r="KWE38" s="162"/>
      <c r="KWF38" s="165"/>
      <c r="KWG38" s="162"/>
      <c r="KWH38" s="165"/>
      <c r="KWI38" s="162"/>
      <c r="KWJ38" s="165"/>
      <c r="KWK38" s="162"/>
      <c r="KWL38" s="165"/>
      <c r="KWM38" s="162"/>
      <c r="KWN38" s="165"/>
      <c r="KWO38" s="162"/>
      <c r="KWP38" s="165"/>
      <c r="KWQ38" s="162"/>
      <c r="KWR38" s="165"/>
      <c r="KWS38" s="162"/>
      <c r="KWT38" s="165"/>
      <c r="KWU38" s="162"/>
      <c r="KWV38" s="165"/>
      <c r="KWW38" s="162"/>
      <c r="KWX38" s="165"/>
      <c r="KWY38" s="162"/>
      <c r="KWZ38" s="165"/>
      <c r="KXA38" s="162"/>
      <c r="KXB38" s="165"/>
      <c r="KXC38" s="162"/>
      <c r="KXD38" s="165"/>
      <c r="KXE38" s="162"/>
      <c r="KXF38" s="165"/>
      <c r="KXG38" s="162"/>
      <c r="KXH38" s="165"/>
      <c r="KXI38" s="162"/>
      <c r="KXJ38" s="165"/>
      <c r="KXK38" s="162"/>
      <c r="KXL38" s="165"/>
      <c r="KXM38" s="162"/>
      <c r="KXN38" s="165"/>
      <c r="KXO38" s="162"/>
      <c r="KXP38" s="165"/>
      <c r="KXQ38" s="162"/>
      <c r="KXR38" s="165"/>
      <c r="KXS38" s="162"/>
      <c r="KXT38" s="165"/>
      <c r="KXU38" s="162"/>
      <c r="KXV38" s="165"/>
      <c r="KXW38" s="162"/>
      <c r="KXX38" s="165"/>
      <c r="KXY38" s="162"/>
      <c r="KXZ38" s="165"/>
      <c r="KYA38" s="162"/>
      <c r="KYB38" s="165"/>
      <c r="KYC38" s="162"/>
      <c r="KYD38" s="165"/>
      <c r="KYE38" s="162"/>
      <c r="KYF38" s="165"/>
      <c r="KYG38" s="162"/>
      <c r="KYH38" s="165"/>
      <c r="KYI38" s="162"/>
      <c r="KYJ38" s="165"/>
      <c r="KYK38" s="162"/>
      <c r="KYL38" s="165"/>
      <c r="KYM38" s="162"/>
      <c r="KYN38" s="165"/>
      <c r="KYO38" s="162"/>
      <c r="KYP38" s="165"/>
      <c r="KYQ38" s="162"/>
      <c r="KYR38" s="165"/>
      <c r="KYS38" s="162"/>
      <c r="KYT38" s="165"/>
      <c r="KYU38" s="162"/>
      <c r="KYV38" s="165"/>
      <c r="KYW38" s="162"/>
      <c r="KYX38" s="165"/>
      <c r="KYY38" s="162"/>
      <c r="KYZ38" s="165"/>
      <c r="KZA38" s="162"/>
      <c r="KZB38" s="165"/>
      <c r="KZC38" s="162"/>
      <c r="KZD38" s="165"/>
      <c r="KZE38" s="162"/>
      <c r="KZF38" s="165"/>
      <c r="KZG38" s="162"/>
      <c r="KZH38" s="165"/>
      <c r="KZI38" s="162"/>
      <c r="KZJ38" s="165"/>
      <c r="KZK38" s="162"/>
      <c r="KZL38" s="165"/>
      <c r="KZM38" s="162"/>
      <c r="KZN38" s="165"/>
      <c r="KZO38" s="162"/>
      <c r="KZP38" s="165"/>
      <c r="KZQ38" s="162"/>
      <c r="KZR38" s="165"/>
      <c r="KZS38" s="162"/>
      <c r="KZT38" s="165"/>
      <c r="KZU38" s="162"/>
      <c r="KZV38" s="165"/>
      <c r="KZW38" s="162"/>
      <c r="KZX38" s="165"/>
      <c r="KZY38" s="162"/>
      <c r="KZZ38" s="165"/>
      <c r="LAA38" s="162"/>
      <c r="LAB38" s="165"/>
      <c r="LAC38" s="162"/>
      <c r="LAD38" s="165"/>
      <c r="LAE38" s="162"/>
      <c r="LAF38" s="165"/>
      <c r="LAG38" s="162"/>
      <c r="LAH38" s="165"/>
      <c r="LAI38" s="162"/>
      <c r="LAJ38" s="165"/>
      <c r="LAK38" s="162"/>
      <c r="LAL38" s="165"/>
      <c r="LAM38" s="162"/>
      <c r="LAN38" s="165"/>
      <c r="LAO38" s="162"/>
      <c r="LAP38" s="165"/>
      <c r="LAQ38" s="162"/>
      <c r="LAR38" s="165"/>
      <c r="LAS38" s="162"/>
      <c r="LAT38" s="165"/>
      <c r="LAU38" s="162"/>
      <c r="LAV38" s="165"/>
      <c r="LAW38" s="162"/>
      <c r="LAX38" s="165"/>
      <c r="LAY38" s="162"/>
      <c r="LAZ38" s="165"/>
      <c r="LBA38" s="162"/>
      <c r="LBB38" s="165"/>
      <c r="LBC38" s="162"/>
      <c r="LBD38" s="165"/>
      <c r="LBE38" s="162"/>
      <c r="LBF38" s="165"/>
      <c r="LBG38" s="162"/>
      <c r="LBH38" s="165"/>
      <c r="LBI38" s="162"/>
      <c r="LBJ38" s="165"/>
      <c r="LBK38" s="162"/>
      <c r="LBL38" s="165"/>
      <c r="LBM38" s="162"/>
      <c r="LBN38" s="165"/>
      <c r="LBO38" s="162"/>
      <c r="LBP38" s="165"/>
      <c r="LBQ38" s="162"/>
      <c r="LBR38" s="165"/>
      <c r="LBS38" s="162"/>
      <c r="LBT38" s="165"/>
      <c r="LBU38" s="162"/>
      <c r="LBV38" s="165"/>
      <c r="LBW38" s="162"/>
      <c r="LBX38" s="165"/>
      <c r="LBY38" s="162"/>
      <c r="LBZ38" s="165"/>
      <c r="LCA38" s="162"/>
      <c r="LCB38" s="165"/>
      <c r="LCC38" s="162"/>
      <c r="LCD38" s="165"/>
      <c r="LCE38" s="162"/>
      <c r="LCF38" s="165"/>
      <c r="LCG38" s="162"/>
      <c r="LCH38" s="165"/>
      <c r="LCI38" s="162"/>
      <c r="LCJ38" s="165"/>
      <c r="LCK38" s="162"/>
      <c r="LCL38" s="165"/>
      <c r="LCM38" s="162"/>
      <c r="LCN38" s="165"/>
      <c r="LCO38" s="162"/>
      <c r="LCP38" s="165"/>
      <c r="LCQ38" s="162"/>
      <c r="LCR38" s="165"/>
      <c r="LCS38" s="162"/>
      <c r="LCT38" s="165"/>
      <c r="LCU38" s="162"/>
      <c r="LCV38" s="165"/>
      <c r="LCW38" s="162"/>
      <c r="LCX38" s="165"/>
      <c r="LCY38" s="162"/>
      <c r="LCZ38" s="165"/>
      <c r="LDA38" s="162"/>
      <c r="LDB38" s="165"/>
      <c r="LDC38" s="162"/>
      <c r="LDD38" s="165"/>
      <c r="LDE38" s="162"/>
      <c r="LDF38" s="165"/>
      <c r="LDG38" s="162"/>
      <c r="LDH38" s="165"/>
      <c r="LDI38" s="162"/>
      <c r="LDJ38" s="165"/>
      <c r="LDK38" s="162"/>
      <c r="LDL38" s="165"/>
      <c r="LDM38" s="162"/>
      <c r="LDN38" s="165"/>
      <c r="LDO38" s="162"/>
      <c r="LDP38" s="165"/>
      <c r="LDQ38" s="162"/>
      <c r="LDR38" s="165"/>
      <c r="LDS38" s="162"/>
      <c r="LDT38" s="165"/>
      <c r="LDU38" s="162"/>
      <c r="LDV38" s="165"/>
      <c r="LDW38" s="162"/>
      <c r="LDX38" s="165"/>
      <c r="LDY38" s="162"/>
      <c r="LDZ38" s="165"/>
      <c r="LEA38" s="162"/>
      <c r="LEB38" s="165"/>
      <c r="LEC38" s="162"/>
      <c r="LED38" s="165"/>
      <c r="LEE38" s="162"/>
      <c r="LEF38" s="165"/>
      <c r="LEG38" s="162"/>
      <c r="LEH38" s="165"/>
      <c r="LEI38" s="162"/>
      <c r="LEJ38" s="165"/>
      <c r="LEK38" s="162"/>
      <c r="LEL38" s="165"/>
      <c r="LEM38" s="162"/>
      <c r="LEN38" s="165"/>
      <c r="LEO38" s="162"/>
      <c r="LEP38" s="165"/>
      <c r="LEQ38" s="162"/>
      <c r="LER38" s="165"/>
      <c r="LES38" s="162"/>
      <c r="LET38" s="165"/>
      <c r="LEU38" s="162"/>
      <c r="LEV38" s="165"/>
      <c r="LEW38" s="162"/>
      <c r="LEX38" s="165"/>
      <c r="LEY38" s="162"/>
      <c r="LEZ38" s="165"/>
      <c r="LFA38" s="162"/>
      <c r="LFB38" s="165"/>
      <c r="LFC38" s="162"/>
      <c r="LFD38" s="165"/>
      <c r="LFE38" s="162"/>
      <c r="LFF38" s="165"/>
      <c r="LFG38" s="162"/>
      <c r="LFH38" s="165"/>
      <c r="LFI38" s="162"/>
      <c r="LFJ38" s="165"/>
      <c r="LFK38" s="162"/>
      <c r="LFL38" s="165"/>
      <c r="LFM38" s="162"/>
      <c r="LFN38" s="165"/>
      <c r="LFO38" s="162"/>
      <c r="LFP38" s="165"/>
      <c r="LFQ38" s="162"/>
      <c r="LFR38" s="165"/>
      <c r="LFS38" s="162"/>
      <c r="LFT38" s="165"/>
      <c r="LFU38" s="162"/>
      <c r="LFV38" s="165"/>
      <c r="LFW38" s="162"/>
      <c r="LFX38" s="165"/>
      <c r="LFY38" s="162"/>
      <c r="LFZ38" s="165"/>
      <c r="LGA38" s="162"/>
      <c r="LGB38" s="165"/>
      <c r="LGC38" s="162"/>
      <c r="LGD38" s="165"/>
      <c r="LGE38" s="162"/>
      <c r="LGF38" s="165"/>
      <c r="LGG38" s="162"/>
      <c r="LGH38" s="165"/>
      <c r="LGI38" s="162"/>
      <c r="LGJ38" s="165"/>
      <c r="LGK38" s="162"/>
      <c r="LGL38" s="165"/>
      <c r="LGM38" s="162"/>
      <c r="LGN38" s="165"/>
      <c r="LGO38" s="162"/>
      <c r="LGP38" s="165"/>
      <c r="LGQ38" s="162"/>
      <c r="LGR38" s="165"/>
      <c r="LGS38" s="162"/>
      <c r="LGT38" s="165"/>
      <c r="LGU38" s="162"/>
      <c r="LGV38" s="165"/>
      <c r="LGW38" s="162"/>
      <c r="LGX38" s="165"/>
      <c r="LGY38" s="162"/>
      <c r="LGZ38" s="165"/>
      <c r="LHA38" s="162"/>
      <c r="LHB38" s="165"/>
      <c r="LHC38" s="162"/>
      <c r="LHD38" s="165"/>
      <c r="LHE38" s="162"/>
      <c r="LHF38" s="165"/>
      <c r="LHG38" s="162"/>
      <c r="LHH38" s="165"/>
      <c r="LHI38" s="162"/>
      <c r="LHJ38" s="165"/>
      <c r="LHK38" s="162"/>
      <c r="LHL38" s="165"/>
      <c r="LHM38" s="162"/>
      <c r="LHN38" s="165"/>
      <c r="LHO38" s="162"/>
      <c r="LHP38" s="165"/>
      <c r="LHQ38" s="162"/>
      <c r="LHR38" s="165"/>
      <c r="LHS38" s="162"/>
      <c r="LHT38" s="165"/>
      <c r="LHU38" s="162"/>
      <c r="LHV38" s="165"/>
      <c r="LHW38" s="162"/>
      <c r="LHX38" s="165"/>
      <c r="LHY38" s="162"/>
      <c r="LHZ38" s="165"/>
      <c r="LIA38" s="162"/>
      <c r="LIB38" s="165"/>
      <c r="LIC38" s="162"/>
      <c r="LID38" s="165"/>
      <c r="LIE38" s="162"/>
      <c r="LIF38" s="165"/>
      <c r="LIG38" s="162"/>
      <c r="LIH38" s="165"/>
      <c r="LII38" s="162"/>
      <c r="LIJ38" s="165"/>
      <c r="LIK38" s="162"/>
      <c r="LIL38" s="165"/>
      <c r="LIM38" s="162"/>
      <c r="LIN38" s="165"/>
      <c r="LIO38" s="162"/>
      <c r="LIP38" s="165"/>
      <c r="LIQ38" s="162"/>
      <c r="LIR38" s="165"/>
      <c r="LIS38" s="162"/>
      <c r="LIT38" s="165"/>
      <c r="LIU38" s="162"/>
      <c r="LIV38" s="165"/>
      <c r="LIW38" s="162"/>
      <c r="LIX38" s="165"/>
      <c r="LIY38" s="162"/>
      <c r="LIZ38" s="165"/>
      <c r="LJA38" s="162"/>
      <c r="LJB38" s="165"/>
      <c r="LJC38" s="162"/>
      <c r="LJD38" s="165"/>
      <c r="LJE38" s="162"/>
      <c r="LJF38" s="165"/>
      <c r="LJG38" s="162"/>
      <c r="LJH38" s="165"/>
      <c r="LJI38" s="162"/>
      <c r="LJJ38" s="165"/>
      <c r="LJK38" s="162"/>
      <c r="LJL38" s="165"/>
      <c r="LJM38" s="162"/>
      <c r="LJN38" s="165"/>
      <c r="LJO38" s="162"/>
      <c r="LJP38" s="165"/>
      <c r="LJQ38" s="162"/>
      <c r="LJR38" s="165"/>
      <c r="LJS38" s="162"/>
      <c r="LJT38" s="165"/>
      <c r="LJU38" s="162"/>
      <c r="LJV38" s="165"/>
      <c r="LJW38" s="162"/>
      <c r="LJX38" s="165"/>
      <c r="LJY38" s="162"/>
      <c r="LJZ38" s="165"/>
      <c r="LKA38" s="162"/>
      <c r="LKB38" s="165"/>
      <c r="LKC38" s="162"/>
      <c r="LKD38" s="165"/>
      <c r="LKE38" s="162"/>
      <c r="LKF38" s="165"/>
      <c r="LKG38" s="162"/>
      <c r="LKH38" s="165"/>
      <c r="LKI38" s="162"/>
      <c r="LKJ38" s="165"/>
      <c r="LKK38" s="162"/>
      <c r="LKL38" s="165"/>
      <c r="LKM38" s="162"/>
      <c r="LKN38" s="165"/>
      <c r="LKO38" s="162"/>
      <c r="LKP38" s="165"/>
      <c r="LKQ38" s="162"/>
      <c r="LKR38" s="165"/>
      <c r="LKS38" s="162"/>
      <c r="LKT38" s="165"/>
      <c r="LKU38" s="162"/>
      <c r="LKV38" s="165"/>
      <c r="LKW38" s="162"/>
      <c r="LKX38" s="165"/>
      <c r="LKY38" s="162"/>
      <c r="LKZ38" s="165"/>
      <c r="LLA38" s="162"/>
      <c r="LLB38" s="165"/>
      <c r="LLC38" s="162"/>
      <c r="LLD38" s="165"/>
      <c r="LLE38" s="162"/>
      <c r="LLF38" s="165"/>
      <c r="LLG38" s="162"/>
      <c r="LLH38" s="165"/>
      <c r="LLI38" s="162"/>
      <c r="LLJ38" s="165"/>
      <c r="LLK38" s="162"/>
      <c r="LLL38" s="165"/>
      <c r="LLM38" s="162"/>
      <c r="LLN38" s="165"/>
      <c r="LLO38" s="162"/>
      <c r="LLP38" s="165"/>
      <c r="LLQ38" s="162"/>
      <c r="LLR38" s="165"/>
      <c r="LLS38" s="162"/>
      <c r="LLT38" s="165"/>
      <c r="LLU38" s="162"/>
      <c r="LLV38" s="165"/>
      <c r="LLW38" s="162"/>
      <c r="LLX38" s="165"/>
      <c r="LLY38" s="162"/>
      <c r="LLZ38" s="165"/>
      <c r="LMA38" s="162"/>
      <c r="LMB38" s="165"/>
      <c r="LMC38" s="162"/>
      <c r="LMD38" s="165"/>
      <c r="LME38" s="162"/>
      <c r="LMF38" s="165"/>
      <c r="LMG38" s="162"/>
      <c r="LMH38" s="165"/>
      <c r="LMI38" s="162"/>
      <c r="LMJ38" s="165"/>
      <c r="LMK38" s="162"/>
      <c r="LML38" s="165"/>
      <c r="LMM38" s="162"/>
      <c r="LMN38" s="165"/>
      <c r="LMO38" s="162"/>
      <c r="LMP38" s="165"/>
      <c r="LMQ38" s="162"/>
      <c r="LMR38" s="165"/>
      <c r="LMS38" s="162"/>
      <c r="LMT38" s="165"/>
      <c r="LMU38" s="162"/>
      <c r="LMV38" s="165"/>
      <c r="LMW38" s="162"/>
      <c r="LMX38" s="165"/>
      <c r="LMY38" s="162"/>
      <c r="LMZ38" s="165"/>
      <c r="LNA38" s="162"/>
      <c r="LNB38" s="165"/>
      <c r="LNC38" s="162"/>
      <c r="LND38" s="165"/>
      <c r="LNE38" s="162"/>
      <c r="LNF38" s="165"/>
      <c r="LNG38" s="162"/>
      <c r="LNH38" s="165"/>
      <c r="LNI38" s="162"/>
      <c r="LNJ38" s="165"/>
      <c r="LNK38" s="162"/>
      <c r="LNL38" s="165"/>
      <c r="LNM38" s="162"/>
      <c r="LNN38" s="165"/>
      <c r="LNO38" s="162"/>
      <c r="LNP38" s="165"/>
      <c r="LNQ38" s="162"/>
      <c r="LNR38" s="165"/>
      <c r="LNS38" s="162"/>
      <c r="LNT38" s="165"/>
      <c r="LNU38" s="162"/>
      <c r="LNV38" s="165"/>
      <c r="LNW38" s="162"/>
      <c r="LNX38" s="165"/>
      <c r="LNY38" s="162"/>
      <c r="LNZ38" s="165"/>
      <c r="LOA38" s="162"/>
      <c r="LOB38" s="165"/>
      <c r="LOC38" s="162"/>
      <c r="LOD38" s="165"/>
      <c r="LOE38" s="162"/>
      <c r="LOF38" s="165"/>
      <c r="LOG38" s="162"/>
      <c r="LOH38" s="165"/>
      <c r="LOI38" s="162"/>
      <c r="LOJ38" s="165"/>
      <c r="LOK38" s="162"/>
      <c r="LOL38" s="165"/>
      <c r="LOM38" s="162"/>
      <c r="LON38" s="165"/>
      <c r="LOO38" s="162"/>
      <c r="LOP38" s="165"/>
      <c r="LOQ38" s="162"/>
      <c r="LOR38" s="165"/>
      <c r="LOS38" s="162"/>
      <c r="LOT38" s="165"/>
      <c r="LOU38" s="162"/>
      <c r="LOV38" s="165"/>
      <c r="LOW38" s="162"/>
      <c r="LOX38" s="165"/>
      <c r="LOY38" s="162"/>
      <c r="LOZ38" s="165"/>
      <c r="LPA38" s="162"/>
      <c r="LPB38" s="165"/>
      <c r="LPC38" s="162"/>
      <c r="LPD38" s="165"/>
      <c r="LPE38" s="162"/>
      <c r="LPF38" s="165"/>
      <c r="LPG38" s="162"/>
      <c r="LPH38" s="165"/>
      <c r="LPI38" s="162"/>
      <c r="LPJ38" s="165"/>
      <c r="LPK38" s="162"/>
      <c r="LPL38" s="165"/>
      <c r="LPM38" s="162"/>
      <c r="LPN38" s="165"/>
      <c r="LPO38" s="162"/>
      <c r="LPP38" s="165"/>
      <c r="LPQ38" s="162"/>
      <c r="LPR38" s="165"/>
      <c r="LPS38" s="162"/>
      <c r="LPT38" s="165"/>
      <c r="LPU38" s="162"/>
      <c r="LPV38" s="165"/>
      <c r="LPW38" s="162"/>
      <c r="LPX38" s="165"/>
      <c r="LPY38" s="162"/>
      <c r="LPZ38" s="165"/>
      <c r="LQA38" s="162"/>
      <c r="LQB38" s="165"/>
      <c r="LQC38" s="162"/>
      <c r="LQD38" s="165"/>
      <c r="LQE38" s="162"/>
      <c r="LQF38" s="165"/>
      <c r="LQG38" s="162"/>
      <c r="LQH38" s="165"/>
      <c r="LQI38" s="162"/>
      <c r="LQJ38" s="165"/>
      <c r="LQK38" s="162"/>
      <c r="LQL38" s="165"/>
      <c r="LQM38" s="162"/>
      <c r="LQN38" s="165"/>
      <c r="LQO38" s="162"/>
      <c r="LQP38" s="165"/>
      <c r="LQQ38" s="162"/>
      <c r="LQR38" s="165"/>
      <c r="LQS38" s="162"/>
      <c r="LQT38" s="165"/>
      <c r="LQU38" s="162"/>
      <c r="LQV38" s="165"/>
      <c r="LQW38" s="162"/>
      <c r="LQX38" s="165"/>
      <c r="LQY38" s="162"/>
      <c r="LQZ38" s="165"/>
      <c r="LRA38" s="162"/>
      <c r="LRB38" s="165"/>
      <c r="LRC38" s="162"/>
      <c r="LRD38" s="165"/>
      <c r="LRE38" s="162"/>
      <c r="LRF38" s="165"/>
      <c r="LRG38" s="162"/>
      <c r="LRH38" s="165"/>
      <c r="LRI38" s="162"/>
      <c r="LRJ38" s="165"/>
      <c r="LRK38" s="162"/>
      <c r="LRL38" s="165"/>
      <c r="LRM38" s="162"/>
      <c r="LRN38" s="165"/>
      <c r="LRO38" s="162"/>
      <c r="LRP38" s="165"/>
      <c r="LRQ38" s="162"/>
      <c r="LRR38" s="165"/>
      <c r="LRS38" s="162"/>
      <c r="LRT38" s="165"/>
      <c r="LRU38" s="162"/>
      <c r="LRV38" s="165"/>
      <c r="LRW38" s="162"/>
      <c r="LRX38" s="165"/>
      <c r="LRY38" s="162"/>
      <c r="LRZ38" s="165"/>
      <c r="LSA38" s="162"/>
      <c r="LSB38" s="165"/>
      <c r="LSC38" s="162"/>
      <c r="LSD38" s="165"/>
      <c r="LSE38" s="162"/>
      <c r="LSF38" s="165"/>
      <c r="LSG38" s="162"/>
      <c r="LSH38" s="165"/>
      <c r="LSI38" s="162"/>
      <c r="LSJ38" s="165"/>
      <c r="LSK38" s="162"/>
      <c r="LSL38" s="165"/>
      <c r="LSM38" s="162"/>
      <c r="LSN38" s="165"/>
      <c r="LSO38" s="162"/>
      <c r="LSP38" s="165"/>
      <c r="LSQ38" s="162"/>
      <c r="LSR38" s="165"/>
      <c r="LSS38" s="162"/>
      <c r="LST38" s="165"/>
      <c r="LSU38" s="162"/>
      <c r="LSV38" s="165"/>
      <c r="LSW38" s="162"/>
      <c r="LSX38" s="165"/>
      <c r="LSY38" s="162"/>
      <c r="LSZ38" s="165"/>
      <c r="LTA38" s="162"/>
      <c r="LTB38" s="165"/>
      <c r="LTC38" s="162"/>
      <c r="LTD38" s="165"/>
      <c r="LTE38" s="162"/>
      <c r="LTF38" s="165"/>
      <c r="LTG38" s="162"/>
      <c r="LTH38" s="165"/>
      <c r="LTI38" s="162"/>
      <c r="LTJ38" s="165"/>
      <c r="LTK38" s="162"/>
      <c r="LTL38" s="165"/>
      <c r="LTM38" s="162"/>
      <c r="LTN38" s="165"/>
      <c r="LTO38" s="162"/>
      <c r="LTP38" s="165"/>
      <c r="LTQ38" s="162"/>
      <c r="LTR38" s="165"/>
      <c r="LTS38" s="162"/>
      <c r="LTT38" s="165"/>
      <c r="LTU38" s="162"/>
      <c r="LTV38" s="165"/>
      <c r="LTW38" s="162"/>
      <c r="LTX38" s="165"/>
      <c r="LTY38" s="162"/>
      <c r="LTZ38" s="165"/>
      <c r="LUA38" s="162"/>
      <c r="LUB38" s="165"/>
      <c r="LUC38" s="162"/>
      <c r="LUD38" s="165"/>
      <c r="LUE38" s="162"/>
      <c r="LUF38" s="165"/>
      <c r="LUG38" s="162"/>
      <c r="LUH38" s="165"/>
      <c r="LUI38" s="162"/>
      <c r="LUJ38" s="165"/>
      <c r="LUK38" s="162"/>
      <c r="LUL38" s="165"/>
      <c r="LUM38" s="162"/>
      <c r="LUN38" s="165"/>
      <c r="LUO38" s="162"/>
      <c r="LUP38" s="165"/>
      <c r="LUQ38" s="162"/>
      <c r="LUR38" s="165"/>
      <c r="LUS38" s="162"/>
      <c r="LUT38" s="165"/>
      <c r="LUU38" s="162"/>
      <c r="LUV38" s="165"/>
      <c r="LUW38" s="162"/>
      <c r="LUX38" s="165"/>
      <c r="LUY38" s="162"/>
      <c r="LUZ38" s="165"/>
      <c r="LVA38" s="162"/>
      <c r="LVB38" s="165"/>
      <c r="LVC38" s="162"/>
      <c r="LVD38" s="165"/>
      <c r="LVE38" s="162"/>
      <c r="LVF38" s="165"/>
      <c r="LVG38" s="162"/>
      <c r="LVH38" s="165"/>
      <c r="LVI38" s="162"/>
      <c r="LVJ38" s="165"/>
      <c r="LVK38" s="162"/>
      <c r="LVL38" s="165"/>
      <c r="LVM38" s="162"/>
      <c r="LVN38" s="165"/>
      <c r="LVO38" s="162"/>
      <c r="LVP38" s="165"/>
      <c r="LVQ38" s="162"/>
      <c r="LVR38" s="165"/>
      <c r="LVS38" s="162"/>
      <c r="LVT38" s="165"/>
      <c r="LVU38" s="162"/>
      <c r="LVV38" s="165"/>
      <c r="LVW38" s="162"/>
      <c r="LVX38" s="165"/>
      <c r="LVY38" s="162"/>
      <c r="LVZ38" s="165"/>
      <c r="LWA38" s="162"/>
      <c r="LWB38" s="165"/>
      <c r="LWC38" s="162"/>
      <c r="LWD38" s="165"/>
      <c r="LWE38" s="162"/>
      <c r="LWF38" s="165"/>
      <c r="LWG38" s="162"/>
      <c r="LWH38" s="165"/>
      <c r="LWI38" s="162"/>
      <c r="LWJ38" s="165"/>
      <c r="LWK38" s="162"/>
      <c r="LWL38" s="165"/>
      <c r="LWM38" s="162"/>
      <c r="LWN38" s="165"/>
      <c r="LWO38" s="162"/>
      <c r="LWP38" s="165"/>
      <c r="LWQ38" s="162"/>
      <c r="LWR38" s="165"/>
      <c r="LWS38" s="162"/>
      <c r="LWT38" s="165"/>
      <c r="LWU38" s="162"/>
      <c r="LWV38" s="165"/>
      <c r="LWW38" s="162"/>
      <c r="LWX38" s="165"/>
      <c r="LWY38" s="162"/>
      <c r="LWZ38" s="165"/>
      <c r="LXA38" s="162"/>
      <c r="LXB38" s="165"/>
      <c r="LXC38" s="162"/>
      <c r="LXD38" s="165"/>
      <c r="LXE38" s="162"/>
      <c r="LXF38" s="165"/>
      <c r="LXG38" s="162"/>
      <c r="LXH38" s="165"/>
      <c r="LXI38" s="162"/>
      <c r="LXJ38" s="165"/>
      <c r="LXK38" s="162"/>
      <c r="LXL38" s="165"/>
      <c r="LXM38" s="162"/>
      <c r="LXN38" s="165"/>
      <c r="LXO38" s="162"/>
      <c r="LXP38" s="165"/>
      <c r="LXQ38" s="162"/>
      <c r="LXR38" s="165"/>
      <c r="LXS38" s="162"/>
      <c r="LXT38" s="165"/>
      <c r="LXU38" s="162"/>
      <c r="LXV38" s="165"/>
      <c r="LXW38" s="162"/>
      <c r="LXX38" s="165"/>
      <c r="LXY38" s="162"/>
      <c r="LXZ38" s="165"/>
      <c r="LYA38" s="162"/>
      <c r="LYB38" s="165"/>
      <c r="LYC38" s="162"/>
      <c r="LYD38" s="165"/>
      <c r="LYE38" s="162"/>
      <c r="LYF38" s="165"/>
      <c r="LYG38" s="162"/>
      <c r="LYH38" s="165"/>
      <c r="LYI38" s="162"/>
      <c r="LYJ38" s="165"/>
      <c r="LYK38" s="162"/>
      <c r="LYL38" s="165"/>
      <c r="LYM38" s="162"/>
      <c r="LYN38" s="165"/>
      <c r="LYO38" s="162"/>
      <c r="LYP38" s="165"/>
      <c r="LYQ38" s="162"/>
      <c r="LYR38" s="165"/>
      <c r="LYS38" s="162"/>
      <c r="LYT38" s="165"/>
      <c r="LYU38" s="162"/>
      <c r="LYV38" s="165"/>
      <c r="LYW38" s="162"/>
      <c r="LYX38" s="165"/>
      <c r="LYY38" s="162"/>
      <c r="LYZ38" s="165"/>
      <c r="LZA38" s="162"/>
      <c r="LZB38" s="165"/>
      <c r="LZC38" s="162"/>
      <c r="LZD38" s="165"/>
      <c r="LZE38" s="162"/>
      <c r="LZF38" s="165"/>
      <c r="LZG38" s="162"/>
      <c r="LZH38" s="165"/>
      <c r="LZI38" s="162"/>
      <c r="LZJ38" s="165"/>
      <c r="LZK38" s="162"/>
      <c r="LZL38" s="165"/>
      <c r="LZM38" s="162"/>
      <c r="LZN38" s="165"/>
      <c r="LZO38" s="162"/>
      <c r="LZP38" s="165"/>
      <c r="LZQ38" s="162"/>
      <c r="LZR38" s="165"/>
      <c r="LZS38" s="162"/>
      <c r="LZT38" s="165"/>
      <c r="LZU38" s="162"/>
      <c r="LZV38" s="165"/>
      <c r="LZW38" s="162"/>
      <c r="LZX38" s="165"/>
      <c r="LZY38" s="162"/>
      <c r="LZZ38" s="165"/>
      <c r="MAA38" s="162"/>
      <c r="MAB38" s="165"/>
      <c r="MAC38" s="162"/>
      <c r="MAD38" s="165"/>
      <c r="MAE38" s="162"/>
      <c r="MAF38" s="165"/>
      <c r="MAG38" s="162"/>
      <c r="MAH38" s="165"/>
      <c r="MAI38" s="162"/>
      <c r="MAJ38" s="165"/>
      <c r="MAK38" s="162"/>
      <c r="MAL38" s="165"/>
      <c r="MAM38" s="162"/>
      <c r="MAN38" s="165"/>
      <c r="MAO38" s="162"/>
      <c r="MAP38" s="165"/>
      <c r="MAQ38" s="162"/>
      <c r="MAR38" s="165"/>
      <c r="MAS38" s="162"/>
      <c r="MAT38" s="165"/>
      <c r="MAU38" s="162"/>
      <c r="MAV38" s="165"/>
      <c r="MAW38" s="162"/>
      <c r="MAX38" s="165"/>
      <c r="MAY38" s="162"/>
      <c r="MAZ38" s="165"/>
      <c r="MBA38" s="162"/>
      <c r="MBB38" s="165"/>
      <c r="MBC38" s="162"/>
      <c r="MBD38" s="165"/>
      <c r="MBE38" s="162"/>
      <c r="MBF38" s="165"/>
      <c r="MBG38" s="162"/>
      <c r="MBH38" s="165"/>
      <c r="MBI38" s="162"/>
      <c r="MBJ38" s="165"/>
      <c r="MBK38" s="162"/>
      <c r="MBL38" s="165"/>
      <c r="MBM38" s="162"/>
      <c r="MBN38" s="165"/>
      <c r="MBO38" s="162"/>
      <c r="MBP38" s="165"/>
      <c r="MBQ38" s="162"/>
      <c r="MBR38" s="165"/>
      <c r="MBS38" s="162"/>
      <c r="MBT38" s="165"/>
      <c r="MBU38" s="162"/>
      <c r="MBV38" s="165"/>
      <c r="MBW38" s="162"/>
      <c r="MBX38" s="165"/>
      <c r="MBY38" s="162"/>
      <c r="MBZ38" s="165"/>
      <c r="MCA38" s="162"/>
      <c r="MCB38" s="165"/>
      <c r="MCC38" s="162"/>
      <c r="MCD38" s="165"/>
      <c r="MCE38" s="162"/>
      <c r="MCF38" s="165"/>
      <c r="MCG38" s="162"/>
      <c r="MCH38" s="165"/>
      <c r="MCI38" s="162"/>
      <c r="MCJ38" s="165"/>
      <c r="MCK38" s="162"/>
      <c r="MCL38" s="165"/>
      <c r="MCM38" s="162"/>
      <c r="MCN38" s="165"/>
      <c r="MCO38" s="162"/>
      <c r="MCP38" s="165"/>
      <c r="MCQ38" s="162"/>
      <c r="MCR38" s="165"/>
      <c r="MCS38" s="162"/>
      <c r="MCT38" s="165"/>
      <c r="MCU38" s="162"/>
      <c r="MCV38" s="165"/>
      <c r="MCW38" s="162"/>
      <c r="MCX38" s="165"/>
      <c r="MCY38" s="162"/>
      <c r="MCZ38" s="165"/>
      <c r="MDA38" s="162"/>
      <c r="MDB38" s="165"/>
      <c r="MDC38" s="162"/>
      <c r="MDD38" s="165"/>
      <c r="MDE38" s="162"/>
      <c r="MDF38" s="165"/>
      <c r="MDG38" s="162"/>
      <c r="MDH38" s="165"/>
      <c r="MDI38" s="162"/>
      <c r="MDJ38" s="165"/>
      <c r="MDK38" s="162"/>
      <c r="MDL38" s="165"/>
      <c r="MDM38" s="162"/>
      <c r="MDN38" s="165"/>
      <c r="MDO38" s="162"/>
      <c r="MDP38" s="165"/>
      <c r="MDQ38" s="162"/>
      <c r="MDR38" s="165"/>
      <c r="MDS38" s="162"/>
      <c r="MDT38" s="165"/>
      <c r="MDU38" s="162"/>
      <c r="MDV38" s="165"/>
      <c r="MDW38" s="162"/>
      <c r="MDX38" s="165"/>
      <c r="MDY38" s="162"/>
      <c r="MDZ38" s="165"/>
      <c r="MEA38" s="162"/>
      <c r="MEB38" s="165"/>
      <c r="MEC38" s="162"/>
      <c r="MED38" s="165"/>
      <c r="MEE38" s="162"/>
      <c r="MEF38" s="165"/>
      <c r="MEG38" s="162"/>
      <c r="MEH38" s="165"/>
      <c r="MEI38" s="162"/>
      <c r="MEJ38" s="165"/>
      <c r="MEK38" s="162"/>
      <c r="MEL38" s="165"/>
      <c r="MEM38" s="162"/>
      <c r="MEN38" s="165"/>
      <c r="MEO38" s="162"/>
      <c r="MEP38" s="165"/>
      <c r="MEQ38" s="162"/>
      <c r="MER38" s="165"/>
      <c r="MES38" s="162"/>
      <c r="MET38" s="165"/>
      <c r="MEU38" s="162"/>
      <c r="MEV38" s="165"/>
      <c r="MEW38" s="162"/>
      <c r="MEX38" s="165"/>
      <c r="MEY38" s="162"/>
      <c r="MEZ38" s="165"/>
      <c r="MFA38" s="162"/>
      <c r="MFB38" s="165"/>
      <c r="MFC38" s="162"/>
      <c r="MFD38" s="165"/>
      <c r="MFE38" s="162"/>
      <c r="MFF38" s="165"/>
      <c r="MFG38" s="162"/>
      <c r="MFH38" s="165"/>
      <c r="MFI38" s="162"/>
      <c r="MFJ38" s="165"/>
      <c r="MFK38" s="162"/>
      <c r="MFL38" s="165"/>
      <c r="MFM38" s="162"/>
      <c r="MFN38" s="165"/>
      <c r="MFO38" s="162"/>
      <c r="MFP38" s="165"/>
      <c r="MFQ38" s="162"/>
      <c r="MFR38" s="165"/>
      <c r="MFS38" s="162"/>
      <c r="MFT38" s="165"/>
      <c r="MFU38" s="162"/>
      <c r="MFV38" s="165"/>
      <c r="MFW38" s="162"/>
      <c r="MFX38" s="165"/>
      <c r="MFY38" s="162"/>
      <c r="MFZ38" s="165"/>
      <c r="MGA38" s="162"/>
      <c r="MGB38" s="165"/>
      <c r="MGC38" s="162"/>
      <c r="MGD38" s="165"/>
      <c r="MGE38" s="162"/>
      <c r="MGF38" s="165"/>
      <c r="MGG38" s="162"/>
      <c r="MGH38" s="165"/>
      <c r="MGI38" s="162"/>
      <c r="MGJ38" s="165"/>
      <c r="MGK38" s="162"/>
      <c r="MGL38" s="165"/>
      <c r="MGM38" s="162"/>
      <c r="MGN38" s="165"/>
      <c r="MGO38" s="162"/>
      <c r="MGP38" s="165"/>
      <c r="MGQ38" s="162"/>
      <c r="MGR38" s="165"/>
      <c r="MGS38" s="162"/>
      <c r="MGT38" s="165"/>
      <c r="MGU38" s="162"/>
      <c r="MGV38" s="165"/>
      <c r="MGW38" s="162"/>
      <c r="MGX38" s="165"/>
      <c r="MGY38" s="162"/>
      <c r="MGZ38" s="165"/>
      <c r="MHA38" s="162"/>
      <c r="MHB38" s="165"/>
      <c r="MHC38" s="162"/>
      <c r="MHD38" s="165"/>
      <c r="MHE38" s="162"/>
      <c r="MHF38" s="165"/>
      <c r="MHG38" s="162"/>
      <c r="MHH38" s="165"/>
      <c r="MHI38" s="162"/>
      <c r="MHJ38" s="165"/>
      <c r="MHK38" s="162"/>
      <c r="MHL38" s="165"/>
      <c r="MHM38" s="162"/>
      <c r="MHN38" s="165"/>
      <c r="MHO38" s="162"/>
      <c r="MHP38" s="165"/>
      <c r="MHQ38" s="162"/>
      <c r="MHR38" s="165"/>
      <c r="MHS38" s="162"/>
      <c r="MHT38" s="165"/>
      <c r="MHU38" s="162"/>
      <c r="MHV38" s="165"/>
      <c r="MHW38" s="162"/>
      <c r="MHX38" s="165"/>
      <c r="MHY38" s="162"/>
      <c r="MHZ38" s="165"/>
      <c r="MIA38" s="162"/>
      <c r="MIB38" s="165"/>
      <c r="MIC38" s="162"/>
      <c r="MID38" s="165"/>
      <c r="MIE38" s="162"/>
      <c r="MIF38" s="165"/>
      <c r="MIG38" s="162"/>
      <c r="MIH38" s="165"/>
      <c r="MII38" s="162"/>
      <c r="MIJ38" s="165"/>
      <c r="MIK38" s="162"/>
      <c r="MIL38" s="165"/>
      <c r="MIM38" s="162"/>
      <c r="MIN38" s="165"/>
      <c r="MIO38" s="162"/>
      <c r="MIP38" s="165"/>
      <c r="MIQ38" s="162"/>
      <c r="MIR38" s="165"/>
      <c r="MIS38" s="162"/>
      <c r="MIT38" s="165"/>
      <c r="MIU38" s="162"/>
      <c r="MIV38" s="165"/>
      <c r="MIW38" s="162"/>
      <c r="MIX38" s="165"/>
      <c r="MIY38" s="162"/>
      <c r="MIZ38" s="165"/>
      <c r="MJA38" s="162"/>
      <c r="MJB38" s="165"/>
      <c r="MJC38" s="162"/>
      <c r="MJD38" s="165"/>
      <c r="MJE38" s="162"/>
      <c r="MJF38" s="165"/>
      <c r="MJG38" s="162"/>
      <c r="MJH38" s="165"/>
      <c r="MJI38" s="162"/>
      <c r="MJJ38" s="165"/>
      <c r="MJK38" s="162"/>
      <c r="MJL38" s="165"/>
      <c r="MJM38" s="162"/>
      <c r="MJN38" s="165"/>
      <c r="MJO38" s="162"/>
      <c r="MJP38" s="165"/>
      <c r="MJQ38" s="162"/>
      <c r="MJR38" s="165"/>
      <c r="MJS38" s="162"/>
      <c r="MJT38" s="165"/>
      <c r="MJU38" s="162"/>
      <c r="MJV38" s="165"/>
      <c r="MJW38" s="162"/>
      <c r="MJX38" s="165"/>
      <c r="MJY38" s="162"/>
      <c r="MJZ38" s="165"/>
      <c r="MKA38" s="162"/>
      <c r="MKB38" s="165"/>
      <c r="MKC38" s="162"/>
      <c r="MKD38" s="165"/>
      <c r="MKE38" s="162"/>
      <c r="MKF38" s="165"/>
      <c r="MKG38" s="162"/>
      <c r="MKH38" s="165"/>
      <c r="MKI38" s="162"/>
      <c r="MKJ38" s="165"/>
      <c r="MKK38" s="162"/>
      <c r="MKL38" s="165"/>
      <c r="MKM38" s="162"/>
      <c r="MKN38" s="165"/>
      <c r="MKO38" s="162"/>
      <c r="MKP38" s="165"/>
      <c r="MKQ38" s="162"/>
      <c r="MKR38" s="165"/>
      <c r="MKS38" s="162"/>
      <c r="MKT38" s="165"/>
      <c r="MKU38" s="162"/>
      <c r="MKV38" s="165"/>
      <c r="MKW38" s="162"/>
      <c r="MKX38" s="165"/>
      <c r="MKY38" s="162"/>
      <c r="MKZ38" s="165"/>
      <c r="MLA38" s="162"/>
      <c r="MLB38" s="165"/>
      <c r="MLC38" s="162"/>
      <c r="MLD38" s="165"/>
      <c r="MLE38" s="162"/>
      <c r="MLF38" s="165"/>
      <c r="MLG38" s="162"/>
      <c r="MLH38" s="165"/>
      <c r="MLI38" s="162"/>
      <c r="MLJ38" s="165"/>
      <c r="MLK38" s="162"/>
      <c r="MLL38" s="165"/>
      <c r="MLM38" s="162"/>
      <c r="MLN38" s="165"/>
      <c r="MLO38" s="162"/>
      <c r="MLP38" s="165"/>
      <c r="MLQ38" s="162"/>
      <c r="MLR38" s="165"/>
      <c r="MLS38" s="162"/>
      <c r="MLT38" s="165"/>
      <c r="MLU38" s="162"/>
      <c r="MLV38" s="165"/>
      <c r="MLW38" s="162"/>
      <c r="MLX38" s="165"/>
      <c r="MLY38" s="162"/>
      <c r="MLZ38" s="165"/>
      <c r="MMA38" s="162"/>
      <c r="MMB38" s="165"/>
      <c r="MMC38" s="162"/>
      <c r="MMD38" s="165"/>
      <c r="MME38" s="162"/>
      <c r="MMF38" s="165"/>
      <c r="MMG38" s="162"/>
      <c r="MMH38" s="165"/>
      <c r="MMI38" s="162"/>
      <c r="MMJ38" s="165"/>
      <c r="MMK38" s="162"/>
      <c r="MML38" s="165"/>
      <c r="MMM38" s="162"/>
      <c r="MMN38" s="165"/>
      <c r="MMO38" s="162"/>
      <c r="MMP38" s="165"/>
      <c r="MMQ38" s="162"/>
      <c r="MMR38" s="165"/>
      <c r="MMS38" s="162"/>
      <c r="MMT38" s="165"/>
      <c r="MMU38" s="162"/>
      <c r="MMV38" s="165"/>
      <c r="MMW38" s="162"/>
      <c r="MMX38" s="165"/>
      <c r="MMY38" s="162"/>
      <c r="MMZ38" s="165"/>
      <c r="MNA38" s="162"/>
      <c r="MNB38" s="165"/>
      <c r="MNC38" s="162"/>
      <c r="MND38" s="165"/>
      <c r="MNE38" s="162"/>
      <c r="MNF38" s="165"/>
      <c r="MNG38" s="162"/>
      <c r="MNH38" s="165"/>
      <c r="MNI38" s="162"/>
      <c r="MNJ38" s="165"/>
      <c r="MNK38" s="162"/>
      <c r="MNL38" s="165"/>
      <c r="MNM38" s="162"/>
      <c r="MNN38" s="165"/>
      <c r="MNO38" s="162"/>
      <c r="MNP38" s="165"/>
      <c r="MNQ38" s="162"/>
      <c r="MNR38" s="165"/>
      <c r="MNS38" s="162"/>
      <c r="MNT38" s="165"/>
      <c r="MNU38" s="162"/>
      <c r="MNV38" s="165"/>
      <c r="MNW38" s="162"/>
      <c r="MNX38" s="165"/>
      <c r="MNY38" s="162"/>
      <c r="MNZ38" s="165"/>
      <c r="MOA38" s="162"/>
      <c r="MOB38" s="165"/>
      <c r="MOC38" s="162"/>
      <c r="MOD38" s="165"/>
      <c r="MOE38" s="162"/>
      <c r="MOF38" s="165"/>
      <c r="MOG38" s="162"/>
      <c r="MOH38" s="165"/>
      <c r="MOI38" s="162"/>
      <c r="MOJ38" s="165"/>
      <c r="MOK38" s="162"/>
      <c r="MOL38" s="165"/>
      <c r="MOM38" s="162"/>
      <c r="MON38" s="165"/>
      <c r="MOO38" s="162"/>
      <c r="MOP38" s="165"/>
      <c r="MOQ38" s="162"/>
      <c r="MOR38" s="165"/>
      <c r="MOS38" s="162"/>
      <c r="MOT38" s="165"/>
      <c r="MOU38" s="162"/>
      <c r="MOV38" s="165"/>
      <c r="MOW38" s="162"/>
      <c r="MOX38" s="165"/>
      <c r="MOY38" s="162"/>
      <c r="MOZ38" s="165"/>
      <c r="MPA38" s="162"/>
      <c r="MPB38" s="165"/>
      <c r="MPC38" s="162"/>
      <c r="MPD38" s="165"/>
      <c r="MPE38" s="162"/>
      <c r="MPF38" s="165"/>
      <c r="MPG38" s="162"/>
      <c r="MPH38" s="165"/>
      <c r="MPI38" s="162"/>
      <c r="MPJ38" s="165"/>
      <c r="MPK38" s="162"/>
      <c r="MPL38" s="165"/>
      <c r="MPM38" s="162"/>
      <c r="MPN38" s="165"/>
      <c r="MPO38" s="162"/>
      <c r="MPP38" s="165"/>
      <c r="MPQ38" s="162"/>
      <c r="MPR38" s="165"/>
      <c r="MPS38" s="162"/>
      <c r="MPT38" s="165"/>
      <c r="MPU38" s="162"/>
      <c r="MPV38" s="165"/>
      <c r="MPW38" s="162"/>
      <c r="MPX38" s="165"/>
      <c r="MPY38" s="162"/>
      <c r="MPZ38" s="165"/>
      <c r="MQA38" s="162"/>
      <c r="MQB38" s="165"/>
      <c r="MQC38" s="162"/>
      <c r="MQD38" s="165"/>
      <c r="MQE38" s="162"/>
      <c r="MQF38" s="165"/>
      <c r="MQG38" s="162"/>
      <c r="MQH38" s="165"/>
      <c r="MQI38" s="162"/>
      <c r="MQJ38" s="165"/>
      <c r="MQK38" s="162"/>
      <c r="MQL38" s="165"/>
      <c r="MQM38" s="162"/>
      <c r="MQN38" s="165"/>
      <c r="MQO38" s="162"/>
      <c r="MQP38" s="165"/>
      <c r="MQQ38" s="162"/>
      <c r="MQR38" s="165"/>
      <c r="MQS38" s="162"/>
      <c r="MQT38" s="165"/>
      <c r="MQU38" s="162"/>
      <c r="MQV38" s="165"/>
      <c r="MQW38" s="162"/>
      <c r="MQX38" s="165"/>
      <c r="MQY38" s="162"/>
      <c r="MQZ38" s="165"/>
      <c r="MRA38" s="162"/>
      <c r="MRB38" s="165"/>
      <c r="MRC38" s="162"/>
      <c r="MRD38" s="165"/>
      <c r="MRE38" s="162"/>
      <c r="MRF38" s="165"/>
      <c r="MRG38" s="162"/>
      <c r="MRH38" s="165"/>
      <c r="MRI38" s="162"/>
      <c r="MRJ38" s="165"/>
      <c r="MRK38" s="162"/>
      <c r="MRL38" s="165"/>
      <c r="MRM38" s="162"/>
      <c r="MRN38" s="165"/>
      <c r="MRO38" s="162"/>
      <c r="MRP38" s="165"/>
      <c r="MRQ38" s="162"/>
      <c r="MRR38" s="165"/>
      <c r="MRS38" s="162"/>
      <c r="MRT38" s="165"/>
      <c r="MRU38" s="162"/>
      <c r="MRV38" s="165"/>
      <c r="MRW38" s="162"/>
      <c r="MRX38" s="165"/>
      <c r="MRY38" s="162"/>
      <c r="MRZ38" s="165"/>
      <c r="MSA38" s="162"/>
      <c r="MSB38" s="165"/>
      <c r="MSC38" s="162"/>
      <c r="MSD38" s="165"/>
      <c r="MSE38" s="162"/>
      <c r="MSF38" s="165"/>
      <c r="MSG38" s="162"/>
      <c r="MSH38" s="165"/>
      <c r="MSI38" s="162"/>
      <c r="MSJ38" s="165"/>
      <c r="MSK38" s="162"/>
      <c r="MSL38" s="165"/>
      <c r="MSM38" s="162"/>
      <c r="MSN38" s="165"/>
      <c r="MSO38" s="162"/>
      <c r="MSP38" s="165"/>
      <c r="MSQ38" s="162"/>
      <c r="MSR38" s="165"/>
      <c r="MSS38" s="162"/>
      <c r="MST38" s="165"/>
      <c r="MSU38" s="162"/>
      <c r="MSV38" s="165"/>
      <c r="MSW38" s="162"/>
      <c r="MSX38" s="165"/>
      <c r="MSY38" s="162"/>
      <c r="MSZ38" s="165"/>
      <c r="MTA38" s="162"/>
      <c r="MTB38" s="165"/>
      <c r="MTC38" s="162"/>
      <c r="MTD38" s="165"/>
      <c r="MTE38" s="162"/>
      <c r="MTF38" s="165"/>
      <c r="MTG38" s="162"/>
      <c r="MTH38" s="165"/>
      <c r="MTI38" s="162"/>
      <c r="MTJ38" s="165"/>
      <c r="MTK38" s="162"/>
      <c r="MTL38" s="165"/>
      <c r="MTM38" s="162"/>
      <c r="MTN38" s="165"/>
      <c r="MTO38" s="162"/>
      <c r="MTP38" s="165"/>
      <c r="MTQ38" s="162"/>
      <c r="MTR38" s="165"/>
      <c r="MTS38" s="162"/>
      <c r="MTT38" s="165"/>
      <c r="MTU38" s="162"/>
      <c r="MTV38" s="165"/>
      <c r="MTW38" s="162"/>
      <c r="MTX38" s="165"/>
      <c r="MTY38" s="162"/>
      <c r="MTZ38" s="165"/>
      <c r="MUA38" s="162"/>
      <c r="MUB38" s="165"/>
      <c r="MUC38" s="162"/>
      <c r="MUD38" s="165"/>
      <c r="MUE38" s="162"/>
      <c r="MUF38" s="165"/>
      <c r="MUG38" s="162"/>
      <c r="MUH38" s="165"/>
      <c r="MUI38" s="162"/>
      <c r="MUJ38" s="165"/>
      <c r="MUK38" s="162"/>
      <c r="MUL38" s="165"/>
      <c r="MUM38" s="162"/>
      <c r="MUN38" s="165"/>
      <c r="MUO38" s="162"/>
      <c r="MUP38" s="165"/>
      <c r="MUQ38" s="162"/>
      <c r="MUR38" s="165"/>
      <c r="MUS38" s="162"/>
      <c r="MUT38" s="165"/>
      <c r="MUU38" s="162"/>
      <c r="MUV38" s="165"/>
      <c r="MUW38" s="162"/>
      <c r="MUX38" s="165"/>
      <c r="MUY38" s="162"/>
      <c r="MUZ38" s="165"/>
      <c r="MVA38" s="162"/>
      <c r="MVB38" s="165"/>
      <c r="MVC38" s="162"/>
      <c r="MVD38" s="165"/>
      <c r="MVE38" s="162"/>
      <c r="MVF38" s="165"/>
      <c r="MVG38" s="162"/>
      <c r="MVH38" s="165"/>
      <c r="MVI38" s="162"/>
      <c r="MVJ38" s="165"/>
      <c r="MVK38" s="162"/>
      <c r="MVL38" s="165"/>
      <c r="MVM38" s="162"/>
      <c r="MVN38" s="165"/>
      <c r="MVO38" s="162"/>
      <c r="MVP38" s="165"/>
      <c r="MVQ38" s="162"/>
      <c r="MVR38" s="165"/>
      <c r="MVS38" s="162"/>
      <c r="MVT38" s="165"/>
      <c r="MVU38" s="162"/>
      <c r="MVV38" s="165"/>
      <c r="MVW38" s="162"/>
      <c r="MVX38" s="165"/>
      <c r="MVY38" s="162"/>
      <c r="MVZ38" s="165"/>
      <c r="MWA38" s="162"/>
      <c r="MWB38" s="165"/>
      <c r="MWC38" s="162"/>
      <c r="MWD38" s="165"/>
      <c r="MWE38" s="162"/>
      <c r="MWF38" s="165"/>
      <c r="MWG38" s="162"/>
      <c r="MWH38" s="165"/>
      <c r="MWI38" s="162"/>
      <c r="MWJ38" s="165"/>
      <c r="MWK38" s="162"/>
      <c r="MWL38" s="165"/>
      <c r="MWM38" s="162"/>
      <c r="MWN38" s="165"/>
      <c r="MWO38" s="162"/>
      <c r="MWP38" s="165"/>
      <c r="MWQ38" s="162"/>
      <c r="MWR38" s="165"/>
      <c r="MWS38" s="162"/>
      <c r="MWT38" s="165"/>
      <c r="MWU38" s="162"/>
      <c r="MWV38" s="165"/>
      <c r="MWW38" s="162"/>
      <c r="MWX38" s="165"/>
      <c r="MWY38" s="162"/>
      <c r="MWZ38" s="165"/>
      <c r="MXA38" s="162"/>
      <c r="MXB38" s="165"/>
      <c r="MXC38" s="162"/>
      <c r="MXD38" s="165"/>
      <c r="MXE38" s="162"/>
      <c r="MXF38" s="165"/>
      <c r="MXG38" s="162"/>
      <c r="MXH38" s="165"/>
      <c r="MXI38" s="162"/>
      <c r="MXJ38" s="165"/>
      <c r="MXK38" s="162"/>
      <c r="MXL38" s="165"/>
      <c r="MXM38" s="162"/>
      <c r="MXN38" s="165"/>
      <c r="MXO38" s="162"/>
      <c r="MXP38" s="165"/>
      <c r="MXQ38" s="162"/>
      <c r="MXR38" s="165"/>
      <c r="MXS38" s="162"/>
      <c r="MXT38" s="165"/>
      <c r="MXU38" s="162"/>
      <c r="MXV38" s="165"/>
      <c r="MXW38" s="162"/>
      <c r="MXX38" s="165"/>
      <c r="MXY38" s="162"/>
      <c r="MXZ38" s="165"/>
      <c r="MYA38" s="162"/>
      <c r="MYB38" s="165"/>
      <c r="MYC38" s="162"/>
      <c r="MYD38" s="165"/>
      <c r="MYE38" s="162"/>
      <c r="MYF38" s="165"/>
      <c r="MYG38" s="162"/>
      <c r="MYH38" s="165"/>
      <c r="MYI38" s="162"/>
      <c r="MYJ38" s="165"/>
      <c r="MYK38" s="162"/>
      <c r="MYL38" s="165"/>
      <c r="MYM38" s="162"/>
      <c r="MYN38" s="165"/>
      <c r="MYO38" s="162"/>
      <c r="MYP38" s="165"/>
      <c r="MYQ38" s="162"/>
      <c r="MYR38" s="165"/>
      <c r="MYS38" s="162"/>
      <c r="MYT38" s="165"/>
      <c r="MYU38" s="162"/>
      <c r="MYV38" s="165"/>
      <c r="MYW38" s="162"/>
      <c r="MYX38" s="165"/>
      <c r="MYY38" s="162"/>
      <c r="MYZ38" s="165"/>
      <c r="MZA38" s="162"/>
      <c r="MZB38" s="165"/>
      <c r="MZC38" s="162"/>
      <c r="MZD38" s="165"/>
      <c r="MZE38" s="162"/>
      <c r="MZF38" s="165"/>
      <c r="MZG38" s="162"/>
      <c r="MZH38" s="165"/>
      <c r="MZI38" s="162"/>
      <c r="MZJ38" s="165"/>
      <c r="MZK38" s="162"/>
      <c r="MZL38" s="165"/>
      <c r="MZM38" s="162"/>
      <c r="MZN38" s="165"/>
      <c r="MZO38" s="162"/>
      <c r="MZP38" s="165"/>
      <c r="MZQ38" s="162"/>
      <c r="MZR38" s="165"/>
      <c r="MZS38" s="162"/>
      <c r="MZT38" s="165"/>
      <c r="MZU38" s="162"/>
      <c r="MZV38" s="165"/>
      <c r="MZW38" s="162"/>
      <c r="MZX38" s="165"/>
      <c r="MZY38" s="162"/>
      <c r="MZZ38" s="165"/>
      <c r="NAA38" s="162"/>
      <c r="NAB38" s="165"/>
      <c r="NAC38" s="162"/>
      <c r="NAD38" s="165"/>
      <c r="NAE38" s="162"/>
      <c r="NAF38" s="165"/>
      <c r="NAG38" s="162"/>
      <c r="NAH38" s="165"/>
      <c r="NAI38" s="162"/>
      <c r="NAJ38" s="165"/>
      <c r="NAK38" s="162"/>
      <c r="NAL38" s="165"/>
      <c r="NAM38" s="162"/>
      <c r="NAN38" s="165"/>
      <c r="NAO38" s="162"/>
      <c r="NAP38" s="165"/>
      <c r="NAQ38" s="162"/>
      <c r="NAR38" s="165"/>
      <c r="NAS38" s="162"/>
      <c r="NAT38" s="165"/>
      <c r="NAU38" s="162"/>
      <c r="NAV38" s="165"/>
      <c r="NAW38" s="162"/>
      <c r="NAX38" s="165"/>
      <c r="NAY38" s="162"/>
      <c r="NAZ38" s="165"/>
      <c r="NBA38" s="162"/>
      <c r="NBB38" s="165"/>
      <c r="NBC38" s="162"/>
      <c r="NBD38" s="165"/>
      <c r="NBE38" s="162"/>
      <c r="NBF38" s="165"/>
      <c r="NBG38" s="162"/>
      <c r="NBH38" s="165"/>
      <c r="NBI38" s="162"/>
      <c r="NBJ38" s="165"/>
      <c r="NBK38" s="162"/>
      <c r="NBL38" s="165"/>
      <c r="NBM38" s="162"/>
      <c r="NBN38" s="165"/>
      <c r="NBO38" s="162"/>
      <c r="NBP38" s="165"/>
      <c r="NBQ38" s="162"/>
      <c r="NBR38" s="165"/>
      <c r="NBS38" s="162"/>
      <c r="NBT38" s="165"/>
      <c r="NBU38" s="162"/>
      <c r="NBV38" s="165"/>
      <c r="NBW38" s="162"/>
      <c r="NBX38" s="165"/>
      <c r="NBY38" s="162"/>
      <c r="NBZ38" s="165"/>
      <c r="NCA38" s="162"/>
      <c r="NCB38" s="165"/>
      <c r="NCC38" s="162"/>
      <c r="NCD38" s="165"/>
      <c r="NCE38" s="162"/>
      <c r="NCF38" s="165"/>
      <c r="NCG38" s="162"/>
      <c r="NCH38" s="165"/>
      <c r="NCI38" s="162"/>
      <c r="NCJ38" s="165"/>
      <c r="NCK38" s="162"/>
      <c r="NCL38" s="165"/>
      <c r="NCM38" s="162"/>
      <c r="NCN38" s="165"/>
      <c r="NCO38" s="162"/>
      <c r="NCP38" s="165"/>
      <c r="NCQ38" s="162"/>
      <c r="NCR38" s="165"/>
      <c r="NCS38" s="162"/>
      <c r="NCT38" s="165"/>
      <c r="NCU38" s="162"/>
      <c r="NCV38" s="165"/>
      <c r="NCW38" s="162"/>
      <c r="NCX38" s="165"/>
      <c r="NCY38" s="162"/>
      <c r="NCZ38" s="165"/>
      <c r="NDA38" s="162"/>
      <c r="NDB38" s="165"/>
      <c r="NDC38" s="162"/>
      <c r="NDD38" s="165"/>
      <c r="NDE38" s="162"/>
      <c r="NDF38" s="165"/>
      <c r="NDG38" s="162"/>
      <c r="NDH38" s="165"/>
      <c r="NDI38" s="162"/>
      <c r="NDJ38" s="165"/>
      <c r="NDK38" s="162"/>
      <c r="NDL38" s="165"/>
      <c r="NDM38" s="162"/>
      <c r="NDN38" s="165"/>
      <c r="NDO38" s="162"/>
      <c r="NDP38" s="165"/>
      <c r="NDQ38" s="162"/>
      <c r="NDR38" s="165"/>
      <c r="NDS38" s="162"/>
      <c r="NDT38" s="165"/>
      <c r="NDU38" s="162"/>
      <c r="NDV38" s="165"/>
      <c r="NDW38" s="162"/>
      <c r="NDX38" s="165"/>
      <c r="NDY38" s="162"/>
      <c r="NDZ38" s="165"/>
      <c r="NEA38" s="162"/>
      <c r="NEB38" s="165"/>
      <c r="NEC38" s="162"/>
      <c r="NED38" s="165"/>
      <c r="NEE38" s="162"/>
      <c r="NEF38" s="165"/>
      <c r="NEG38" s="162"/>
      <c r="NEH38" s="165"/>
      <c r="NEI38" s="162"/>
      <c r="NEJ38" s="165"/>
      <c r="NEK38" s="162"/>
      <c r="NEL38" s="165"/>
      <c r="NEM38" s="162"/>
      <c r="NEN38" s="165"/>
      <c r="NEO38" s="162"/>
      <c r="NEP38" s="165"/>
      <c r="NEQ38" s="162"/>
      <c r="NER38" s="165"/>
      <c r="NES38" s="162"/>
      <c r="NET38" s="165"/>
      <c r="NEU38" s="162"/>
      <c r="NEV38" s="165"/>
      <c r="NEW38" s="162"/>
      <c r="NEX38" s="165"/>
      <c r="NEY38" s="162"/>
      <c r="NEZ38" s="165"/>
      <c r="NFA38" s="162"/>
      <c r="NFB38" s="165"/>
      <c r="NFC38" s="162"/>
      <c r="NFD38" s="165"/>
      <c r="NFE38" s="162"/>
      <c r="NFF38" s="165"/>
      <c r="NFG38" s="162"/>
      <c r="NFH38" s="165"/>
      <c r="NFI38" s="162"/>
      <c r="NFJ38" s="165"/>
      <c r="NFK38" s="162"/>
      <c r="NFL38" s="165"/>
      <c r="NFM38" s="162"/>
      <c r="NFN38" s="165"/>
      <c r="NFO38" s="162"/>
      <c r="NFP38" s="165"/>
      <c r="NFQ38" s="162"/>
      <c r="NFR38" s="165"/>
      <c r="NFS38" s="162"/>
      <c r="NFT38" s="165"/>
      <c r="NFU38" s="162"/>
      <c r="NFV38" s="165"/>
      <c r="NFW38" s="162"/>
      <c r="NFX38" s="165"/>
      <c r="NFY38" s="162"/>
      <c r="NFZ38" s="165"/>
      <c r="NGA38" s="162"/>
      <c r="NGB38" s="165"/>
      <c r="NGC38" s="162"/>
      <c r="NGD38" s="165"/>
      <c r="NGE38" s="162"/>
      <c r="NGF38" s="165"/>
      <c r="NGG38" s="162"/>
      <c r="NGH38" s="165"/>
      <c r="NGI38" s="162"/>
      <c r="NGJ38" s="165"/>
      <c r="NGK38" s="162"/>
      <c r="NGL38" s="165"/>
      <c r="NGM38" s="162"/>
      <c r="NGN38" s="165"/>
      <c r="NGO38" s="162"/>
      <c r="NGP38" s="165"/>
      <c r="NGQ38" s="162"/>
      <c r="NGR38" s="165"/>
      <c r="NGS38" s="162"/>
      <c r="NGT38" s="165"/>
      <c r="NGU38" s="162"/>
      <c r="NGV38" s="165"/>
      <c r="NGW38" s="162"/>
      <c r="NGX38" s="165"/>
      <c r="NGY38" s="162"/>
      <c r="NGZ38" s="165"/>
      <c r="NHA38" s="162"/>
      <c r="NHB38" s="165"/>
      <c r="NHC38" s="162"/>
      <c r="NHD38" s="165"/>
      <c r="NHE38" s="162"/>
      <c r="NHF38" s="165"/>
      <c r="NHG38" s="162"/>
      <c r="NHH38" s="165"/>
      <c r="NHI38" s="162"/>
      <c r="NHJ38" s="165"/>
      <c r="NHK38" s="162"/>
      <c r="NHL38" s="165"/>
      <c r="NHM38" s="162"/>
      <c r="NHN38" s="165"/>
      <c r="NHO38" s="162"/>
      <c r="NHP38" s="165"/>
      <c r="NHQ38" s="162"/>
      <c r="NHR38" s="165"/>
      <c r="NHS38" s="162"/>
      <c r="NHT38" s="165"/>
      <c r="NHU38" s="162"/>
      <c r="NHV38" s="165"/>
      <c r="NHW38" s="162"/>
      <c r="NHX38" s="165"/>
      <c r="NHY38" s="162"/>
      <c r="NHZ38" s="165"/>
      <c r="NIA38" s="162"/>
      <c r="NIB38" s="165"/>
      <c r="NIC38" s="162"/>
      <c r="NID38" s="165"/>
      <c r="NIE38" s="162"/>
      <c r="NIF38" s="165"/>
      <c r="NIG38" s="162"/>
      <c r="NIH38" s="165"/>
      <c r="NII38" s="162"/>
      <c r="NIJ38" s="165"/>
      <c r="NIK38" s="162"/>
      <c r="NIL38" s="165"/>
      <c r="NIM38" s="162"/>
      <c r="NIN38" s="165"/>
      <c r="NIO38" s="162"/>
      <c r="NIP38" s="165"/>
      <c r="NIQ38" s="162"/>
      <c r="NIR38" s="165"/>
      <c r="NIS38" s="162"/>
      <c r="NIT38" s="165"/>
      <c r="NIU38" s="162"/>
      <c r="NIV38" s="165"/>
      <c r="NIW38" s="162"/>
      <c r="NIX38" s="165"/>
      <c r="NIY38" s="162"/>
      <c r="NIZ38" s="165"/>
      <c r="NJA38" s="162"/>
      <c r="NJB38" s="165"/>
      <c r="NJC38" s="162"/>
      <c r="NJD38" s="165"/>
      <c r="NJE38" s="162"/>
      <c r="NJF38" s="165"/>
      <c r="NJG38" s="162"/>
      <c r="NJH38" s="165"/>
      <c r="NJI38" s="162"/>
      <c r="NJJ38" s="165"/>
      <c r="NJK38" s="162"/>
      <c r="NJL38" s="165"/>
      <c r="NJM38" s="162"/>
      <c r="NJN38" s="165"/>
      <c r="NJO38" s="162"/>
      <c r="NJP38" s="165"/>
      <c r="NJQ38" s="162"/>
      <c r="NJR38" s="165"/>
      <c r="NJS38" s="162"/>
      <c r="NJT38" s="165"/>
      <c r="NJU38" s="162"/>
      <c r="NJV38" s="165"/>
      <c r="NJW38" s="162"/>
      <c r="NJX38" s="165"/>
      <c r="NJY38" s="162"/>
      <c r="NJZ38" s="165"/>
      <c r="NKA38" s="162"/>
      <c r="NKB38" s="165"/>
      <c r="NKC38" s="162"/>
      <c r="NKD38" s="165"/>
      <c r="NKE38" s="162"/>
      <c r="NKF38" s="165"/>
      <c r="NKG38" s="162"/>
      <c r="NKH38" s="165"/>
      <c r="NKI38" s="162"/>
      <c r="NKJ38" s="165"/>
      <c r="NKK38" s="162"/>
      <c r="NKL38" s="165"/>
      <c r="NKM38" s="162"/>
      <c r="NKN38" s="165"/>
      <c r="NKO38" s="162"/>
      <c r="NKP38" s="165"/>
      <c r="NKQ38" s="162"/>
      <c r="NKR38" s="165"/>
      <c r="NKS38" s="162"/>
      <c r="NKT38" s="165"/>
      <c r="NKU38" s="162"/>
      <c r="NKV38" s="165"/>
      <c r="NKW38" s="162"/>
      <c r="NKX38" s="165"/>
      <c r="NKY38" s="162"/>
      <c r="NKZ38" s="165"/>
      <c r="NLA38" s="162"/>
      <c r="NLB38" s="165"/>
      <c r="NLC38" s="162"/>
      <c r="NLD38" s="165"/>
      <c r="NLE38" s="162"/>
      <c r="NLF38" s="165"/>
      <c r="NLG38" s="162"/>
      <c r="NLH38" s="165"/>
      <c r="NLI38" s="162"/>
      <c r="NLJ38" s="165"/>
      <c r="NLK38" s="162"/>
      <c r="NLL38" s="165"/>
      <c r="NLM38" s="162"/>
      <c r="NLN38" s="165"/>
      <c r="NLO38" s="162"/>
      <c r="NLP38" s="165"/>
      <c r="NLQ38" s="162"/>
      <c r="NLR38" s="165"/>
      <c r="NLS38" s="162"/>
      <c r="NLT38" s="165"/>
      <c r="NLU38" s="162"/>
      <c r="NLV38" s="165"/>
      <c r="NLW38" s="162"/>
      <c r="NLX38" s="165"/>
      <c r="NLY38" s="162"/>
      <c r="NLZ38" s="165"/>
      <c r="NMA38" s="162"/>
      <c r="NMB38" s="165"/>
      <c r="NMC38" s="162"/>
      <c r="NMD38" s="165"/>
      <c r="NME38" s="162"/>
      <c r="NMF38" s="165"/>
      <c r="NMG38" s="162"/>
      <c r="NMH38" s="165"/>
      <c r="NMI38" s="162"/>
      <c r="NMJ38" s="165"/>
      <c r="NMK38" s="162"/>
      <c r="NML38" s="165"/>
      <c r="NMM38" s="162"/>
      <c r="NMN38" s="165"/>
      <c r="NMO38" s="162"/>
      <c r="NMP38" s="165"/>
      <c r="NMQ38" s="162"/>
      <c r="NMR38" s="165"/>
      <c r="NMS38" s="162"/>
      <c r="NMT38" s="165"/>
      <c r="NMU38" s="162"/>
      <c r="NMV38" s="165"/>
      <c r="NMW38" s="162"/>
      <c r="NMX38" s="165"/>
      <c r="NMY38" s="162"/>
      <c r="NMZ38" s="165"/>
      <c r="NNA38" s="162"/>
      <c r="NNB38" s="165"/>
      <c r="NNC38" s="162"/>
      <c r="NND38" s="165"/>
      <c r="NNE38" s="162"/>
      <c r="NNF38" s="165"/>
      <c r="NNG38" s="162"/>
      <c r="NNH38" s="165"/>
      <c r="NNI38" s="162"/>
      <c r="NNJ38" s="165"/>
      <c r="NNK38" s="162"/>
      <c r="NNL38" s="165"/>
      <c r="NNM38" s="162"/>
      <c r="NNN38" s="165"/>
      <c r="NNO38" s="162"/>
      <c r="NNP38" s="165"/>
      <c r="NNQ38" s="162"/>
      <c r="NNR38" s="165"/>
      <c r="NNS38" s="162"/>
      <c r="NNT38" s="165"/>
      <c r="NNU38" s="162"/>
      <c r="NNV38" s="165"/>
      <c r="NNW38" s="162"/>
      <c r="NNX38" s="165"/>
      <c r="NNY38" s="162"/>
      <c r="NNZ38" s="165"/>
      <c r="NOA38" s="162"/>
      <c r="NOB38" s="165"/>
      <c r="NOC38" s="162"/>
      <c r="NOD38" s="165"/>
      <c r="NOE38" s="162"/>
      <c r="NOF38" s="165"/>
      <c r="NOG38" s="162"/>
      <c r="NOH38" s="165"/>
      <c r="NOI38" s="162"/>
      <c r="NOJ38" s="165"/>
      <c r="NOK38" s="162"/>
      <c r="NOL38" s="165"/>
      <c r="NOM38" s="162"/>
      <c r="NON38" s="165"/>
      <c r="NOO38" s="162"/>
      <c r="NOP38" s="165"/>
      <c r="NOQ38" s="162"/>
      <c r="NOR38" s="165"/>
      <c r="NOS38" s="162"/>
      <c r="NOT38" s="165"/>
      <c r="NOU38" s="162"/>
      <c r="NOV38" s="165"/>
      <c r="NOW38" s="162"/>
      <c r="NOX38" s="165"/>
      <c r="NOY38" s="162"/>
      <c r="NOZ38" s="165"/>
      <c r="NPA38" s="162"/>
      <c r="NPB38" s="165"/>
      <c r="NPC38" s="162"/>
      <c r="NPD38" s="165"/>
      <c r="NPE38" s="162"/>
      <c r="NPF38" s="165"/>
      <c r="NPG38" s="162"/>
      <c r="NPH38" s="165"/>
      <c r="NPI38" s="162"/>
      <c r="NPJ38" s="165"/>
      <c r="NPK38" s="162"/>
      <c r="NPL38" s="165"/>
      <c r="NPM38" s="162"/>
      <c r="NPN38" s="165"/>
      <c r="NPO38" s="162"/>
      <c r="NPP38" s="165"/>
      <c r="NPQ38" s="162"/>
      <c r="NPR38" s="165"/>
      <c r="NPS38" s="162"/>
      <c r="NPT38" s="165"/>
      <c r="NPU38" s="162"/>
      <c r="NPV38" s="165"/>
      <c r="NPW38" s="162"/>
      <c r="NPX38" s="165"/>
      <c r="NPY38" s="162"/>
      <c r="NPZ38" s="165"/>
      <c r="NQA38" s="162"/>
      <c r="NQB38" s="165"/>
      <c r="NQC38" s="162"/>
      <c r="NQD38" s="165"/>
      <c r="NQE38" s="162"/>
      <c r="NQF38" s="165"/>
      <c r="NQG38" s="162"/>
      <c r="NQH38" s="165"/>
      <c r="NQI38" s="162"/>
      <c r="NQJ38" s="165"/>
      <c r="NQK38" s="162"/>
      <c r="NQL38" s="165"/>
      <c r="NQM38" s="162"/>
      <c r="NQN38" s="165"/>
      <c r="NQO38" s="162"/>
      <c r="NQP38" s="165"/>
      <c r="NQQ38" s="162"/>
      <c r="NQR38" s="165"/>
      <c r="NQS38" s="162"/>
      <c r="NQT38" s="165"/>
      <c r="NQU38" s="162"/>
      <c r="NQV38" s="165"/>
      <c r="NQW38" s="162"/>
      <c r="NQX38" s="165"/>
      <c r="NQY38" s="162"/>
      <c r="NQZ38" s="165"/>
      <c r="NRA38" s="162"/>
      <c r="NRB38" s="165"/>
      <c r="NRC38" s="162"/>
      <c r="NRD38" s="165"/>
      <c r="NRE38" s="162"/>
      <c r="NRF38" s="165"/>
      <c r="NRG38" s="162"/>
      <c r="NRH38" s="165"/>
      <c r="NRI38" s="162"/>
      <c r="NRJ38" s="165"/>
      <c r="NRK38" s="162"/>
      <c r="NRL38" s="165"/>
      <c r="NRM38" s="162"/>
      <c r="NRN38" s="165"/>
      <c r="NRO38" s="162"/>
      <c r="NRP38" s="165"/>
      <c r="NRQ38" s="162"/>
      <c r="NRR38" s="165"/>
      <c r="NRS38" s="162"/>
      <c r="NRT38" s="165"/>
      <c r="NRU38" s="162"/>
      <c r="NRV38" s="165"/>
      <c r="NRW38" s="162"/>
      <c r="NRX38" s="165"/>
      <c r="NRY38" s="162"/>
      <c r="NRZ38" s="165"/>
      <c r="NSA38" s="162"/>
      <c r="NSB38" s="165"/>
      <c r="NSC38" s="162"/>
      <c r="NSD38" s="165"/>
      <c r="NSE38" s="162"/>
      <c r="NSF38" s="165"/>
      <c r="NSG38" s="162"/>
      <c r="NSH38" s="165"/>
      <c r="NSI38" s="162"/>
      <c r="NSJ38" s="165"/>
      <c r="NSK38" s="162"/>
      <c r="NSL38" s="165"/>
      <c r="NSM38" s="162"/>
      <c r="NSN38" s="165"/>
      <c r="NSO38" s="162"/>
      <c r="NSP38" s="165"/>
      <c r="NSQ38" s="162"/>
      <c r="NSR38" s="165"/>
      <c r="NSS38" s="162"/>
      <c r="NST38" s="165"/>
      <c r="NSU38" s="162"/>
      <c r="NSV38" s="165"/>
      <c r="NSW38" s="162"/>
      <c r="NSX38" s="165"/>
      <c r="NSY38" s="162"/>
      <c r="NSZ38" s="165"/>
      <c r="NTA38" s="162"/>
      <c r="NTB38" s="165"/>
      <c r="NTC38" s="162"/>
      <c r="NTD38" s="165"/>
      <c r="NTE38" s="162"/>
      <c r="NTF38" s="165"/>
      <c r="NTG38" s="162"/>
      <c r="NTH38" s="165"/>
      <c r="NTI38" s="162"/>
      <c r="NTJ38" s="165"/>
      <c r="NTK38" s="162"/>
      <c r="NTL38" s="165"/>
      <c r="NTM38" s="162"/>
      <c r="NTN38" s="165"/>
      <c r="NTO38" s="162"/>
      <c r="NTP38" s="165"/>
      <c r="NTQ38" s="162"/>
      <c r="NTR38" s="165"/>
      <c r="NTS38" s="162"/>
      <c r="NTT38" s="165"/>
      <c r="NTU38" s="162"/>
      <c r="NTV38" s="165"/>
      <c r="NTW38" s="162"/>
      <c r="NTX38" s="165"/>
      <c r="NTY38" s="162"/>
      <c r="NTZ38" s="165"/>
      <c r="NUA38" s="162"/>
      <c r="NUB38" s="165"/>
      <c r="NUC38" s="162"/>
      <c r="NUD38" s="165"/>
      <c r="NUE38" s="162"/>
      <c r="NUF38" s="165"/>
      <c r="NUG38" s="162"/>
      <c r="NUH38" s="165"/>
      <c r="NUI38" s="162"/>
      <c r="NUJ38" s="165"/>
      <c r="NUK38" s="162"/>
      <c r="NUL38" s="165"/>
      <c r="NUM38" s="162"/>
      <c r="NUN38" s="165"/>
      <c r="NUO38" s="162"/>
      <c r="NUP38" s="165"/>
      <c r="NUQ38" s="162"/>
      <c r="NUR38" s="165"/>
      <c r="NUS38" s="162"/>
      <c r="NUT38" s="165"/>
      <c r="NUU38" s="162"/>
      <c r="NUV38" s="165"/>
      <c r="NUW38" s="162"/>
      <c r="NUX38" s="165"/>
      <c r="NUY38" s="162"/>
      <c r="NUZ38" s="165"/>
      <c r="NVA38" s="162"/>
      <c r="NVB38" s="165"/>
      <c r="NVC38" s="162"/>
      <c r="NVD38" s="165"/>
      <c r="NVE38" s="162"/>
      <c r="NVF38" s="165"/>
      <c r="NVG38" s="162"/>
      <c r="NVH38" s="165"/>
      <c r="NVI38" s="162"/>
      <c r="NVJ38" s="165"/>
      <c r="NVK38" s="162"/>
      <c r="NVL38" s="165"/>
      <c r="NVM38" s="162"/>
      <c r="NVN38" s="165"/>
      <c r="NVO38" s="162"/>
      <c r="NVP38" s="165"/>
      <c r="NVQ38" s="162"/>
      <c r="NVR38" s="165"/>
      <c r="NVS38" s="162"/>
      <c r="NVT38" s="165"/>
      <c r="NVU38" s="162"/>
      <c r="NVV38" s="165"/>
      <c r="NVW38" s="162"/>
      <c r="NVX38" s="165"/>
      <c r="NVY38" s="162"/>
      <c r="NVZ38" s="165"/>
      <c r="NWA38" s="162"/>
      <c r="NWB38" s="165"/>
      <c r="NWC38" s="162"/>
      <c r="NWD38" s="165"/>
      <c r="NWE38" s="162"/>
      <c r="NWF38" s="165"/>
      <c r="NWG38" s="162"/>
      <c r="NWH38" s="165"/>
      <c r="NWI38" s="162"/>
      <c r="NWJ38" s="165"/>
      <c r="NWK38" s="162"/>
      <c r="NWL38" s="165"/>
      <c r="NWM38" s="162"/>
      <c r="NWN38" s="165"/>
      <c r="NWO38" s="162"/>
      <c r="NWP38" s="165"/>
      <c r="NWQ38" s="162"/>
      <c r="NWR38" s="165"/>
      <c r="NWS38" s="162"/>
      <c r="NWT38" s="165"/>
      <c r="NWU38" s="162"/>
      <c r="NWV38" s="165"/>
      <c r="NWW38" s="162"/>
      <c r="NWX38" s="165"/>
      <c r="NWY38" s="162"/>
      <c r="NWZ38" s="165"/>
      <c r="NXA38" s="162"/>
      <c r="NXB38" s="165"/>
      <c r="NXC38" s="162"/>
      <c r="NXD38" s="165"/>
      <c r="NXE38" s="162"/>
      <c r="NXF38" s="165"/>
      <c r="NXG38" s="162"/>
      <c r="NXH38" s="165"/>
      <c r="NXI38" s="162"/>
      <c r="NXJ38" s="165"/>
      <c r="NXK38" s="162"/>
      <c r="NXL38" s="165"/>
      <c r="NXM38" s="162"/>
      <c r="NXN38" s="165"/>
      <c r="NXO38" s="162"/>
      <c r="NXP38" s="165"/>
      <c r="NXQ38" s="162"/>
      <c r="NXR38" s="165"/>
      <c r="NXS38" s="162"/>
      <c r="NXT38" s="165"/>
      <c r="NXU38" s="162"/>
      <c r="NXV38" s="165"/>
      <c r="NXW38" s="162"/>
      <c r="NXX38" s="165"/>
      <c r="NXY38" s="162"/>
      <c r="NXZ38" s="165"/>
      <c r="NYA38" s="162"/>
      <c r="NYB38" s="165"/>
      <c r="NYC38" s="162"/>
      <c r="NYD38" s="165"/>
      <c r="NYE38" s="162"/>
      <c r="NYF38" s="165"/>
      <c r="NYG38" s="162"/>
      <c r="NYH38" s="165"/>
      <c r="NYI38" s="162"/>
      <c r="NYJ38" s="165"/>
      <c r="NYK38" s="162"/>
      <c r="NYL38" s="165"/>
      <c r="NYM38" s="162"/>
      <c r="NYN38" s="165"/>
      <c r="NYO38" s="162"/>
      <c r="NYP38" s="165"/>
      <c r="NYQ38" s="162"/>
      <c r="NYR38" s="165"/>
      <c r="NYS38" s="162"/>
      <c r="NYT38" s="165"/>
      <c r="NYU38" s="162"/>
      <c r="NYV38" s="165"/>
      <c r="NYW38" s="162"/>
      <c r="NYX38" s="165"/>
      <c r="NYY38" s="162"/>
      <c r="NYZ38" s="165"/>
      <c r="NZA38" s="162"/>
      <c r="NZB38" s="165"/>
      <c r="NZC38" s="162"/>
      <c r="NZD38" s="165"/>
      <c r="NZE38" s="162"/>
      <c r="NZF38" s="165"/>
      <c r="NZG38" s="162"/>
      <c r="NZH38" s="165"/>
      <c r="NZI38" s="162"/>
      <c r="NZJ38" s="165"/>
      <c r="NZK38" s="162"/>
      <c r="NZL38" s="165"/>
      <c r="NZM38" s="162"/>
      <c r="NZN38" s="165"/>
      <c r="NZO38" s="162"/>
      <c r="NZP38" s="165"/>
      <c r="NZQ38" s="162"/>
      <c r="NZR38" s="165"/>
      <c r="NZS38" s="162"/>
      <c r="NZT38" s="165"/>
      <c r="NZU38" s="162"/>
      <c r="NZV38" s="165"/>
      <c r="NZW38" s="162"/>
      <c r="NZX38" s="165"/>
      <c r="NZY38" s="162"/>
      <c r="NZZ38" s="165"/>
      <c r="OAA38" s="162"/>
      <c r="OAB38" s="165"/>
      <c r="OAC38" s="162"/>
      <c r="OAD38" s="165"/>
      <c r="OAE38" s="162"/>
      <c r="OAF38" s="165"/>
      <c r="OAG38" s="162"/>
      <c r="OAH38" s="165"/>
      <c r="OAI38" s="162"/>
      <c r="OAJ38" s="165"/>
      <c r="OAK38" s="162"/>
      <c r="OAL38" s="165"/>
      <c r="OAM38" s="162"/>
      <c r="OAN38" s="165"/>
      <c r="OAO38" s="162"/>
      <c r="OAP38" s="165"/>
      <c r="OAQ38" s="162"/>
      <c r="OAR38" s="165"/>
      <c r="OAS38" s="162"/>
      <c r="OAT38" s="165"/>
      <c r="OAU38" s="162"/>
      <c r="OAV38" s="165"/>
      <c r="OAW38" s="162"/>
      <c r="OAX38" s="165"/>
      <c r="OAY38" s="162"/>
      <c r="OAZ38" s="165"/>
      <c r="OBA38" s="162"/>
      <c r="OBB38" s="165"/>
      <c r="OBC38" s="162"/>
      <c r="OBD38" s="165"/>
      <c r="OBE38" s="162"/>
      <c r="OBF38" s="165"/>
      <c r="OBG38" s="162"/>
      <c r="OBH38" s="165"/>
      <c r="OBI38" s="162"/>
      <c r="OBJ38" s="165"/>
      <c r="OBK38" s="162"/>
      <c r="OBL38" s="165"/>
      <c r="OBM38" s="162"/>
      <c r="OBN38" s="165"/>
      <c r="OBO38" s="162"/>
      <c r="OBP38" s="165"/>
      <c r="OBQ38" s="162"/>
      <c r="OBR38" s="165"/>
      <c r="OBS38" s="162"/>
      <c r="OBT38" s="165"/>
      <c r="OBU38" s="162"/>
      <c r="OBV38" s="165"/>
      <c r="OBW38" s="162"/>
      <c r="OBX38" s="165"/>
      <c r="OBY38" s="162"/>
      <c r="OBZ38" s="165"/>
      <c r="OCA38" s="162"/>
      <c r="OCB38" s="165"/>
      <c r="OCC38" s="162"/>
      <c r="OCD38" s="165"/>
      <c r="OCE38" s="162"/>
      <c r="OCF38" s="165"/>
      <c r="OCG38" s="162"/>
      <c r="OCH38" s="165"/>
      <c r="OCI38" s="162"/>
      <c r="OCJ38" s="165"/>
      <c r="OCK38" s="162"/>
      <c r="OCL38" s="165"/>
      <c r="OCM38" s="162"/>
      <c r="OCN38" s="165"/>
      <c r="OCO38" s="162"/>
      <c r="OCP38" s="165"/>
      <c r="OCQ38" s="162"/>
      <c r="OCR38" s="165"/>
      <c r="OCS38" s="162"/>
      <c r="OCT38" s="165"/>
      <c r="OCU38" s="162"/>
      <c r="OCV38" s="165"/>
      <c r="OCW38" s="162"/>
      <c r="OCX38" s="165"/>
      <c r="OCY38" s="162"/>
      <c r="OCZ38" s="165"/>
      <c r="ODA38" s="162"/>
      <c r="ODB38" s="165"/>
      <c r="ODC38" s="162"/>
      <c r="ODD38" s="165"/>
      <c r="ODE38" s="162"/>
      <c r="ODF38" s="165"/>
      <c r="ODG38" s="162"/>
      <c r="ODH38" s="165"/>
      <c r="ODI38" s="162"/>
      <c r="ODJ38" s="165"/>
      <c r="ODK38" s="162"/>
      <c r="ODL38" s="165"/>
      <c r="ODM38" s="162"/>
      <c r="ODN38" s="165"/>
      <c r="ODO38" s="162"/>
      <c r="ODP38" s="165"/>
      <c r="ODQ38" s="162"/>
      <c r="ODR38" s="165"/>
      <c r="ODS38" s="162"/>
      <c r="ODT38" s="165"/>
      <c r="ODU38" s="162"/>
      <c r="ODV38" s="165"/>
      <c r="ODW38" s="162"/>
      <c r="ODX38" s="165"/>
      <c r="ODY38" s="162"/>
      <c r="ODZ38" s="165"/>
      <c r="OEA38" s="162"/>
      <c r="OEB38" s="165"/>
      <c r="OEC38" s="162"/>
      <c r="OED38" s="165"/>
      <c r="OEE38" s="162"/>
      <c r="OEF38" s="165"/>
      <c r="OEG38" s="162"/>
      <c r="OEH38" s="165"/>
      <c r="OEI38" s="162"/>
      <c r="OEJ38" s="165"/>
      <c r="OEK38" s="162"/>
      <c r="OEL38" s="165"/>
      <c r="OEM38" s="162"/>
      <c r="OEN38" s="165"/>
      <c r="OEO38" s="162"/>
      <c r="OEP38" s="165"/>
      <c r="OEQ38" s="162"/>
      <c r="OER38" s="165"/>
      <c r="OES38" s="162"/>
      <c r="OET38" s="165"/>
      <c r="OEU38" s="162"/>
      <c r="OEV38" s="165"/>
      <c r="OEW38" s="162"/>
      <c r="OEX38" s="165"/>
      <c r="OEY38" s="162"/>
      <c r="OEZ38" s="165"/>
      <c r="OFA38" s="162"/>
      <c r="OFB38" s="165"/>
      <c r="OFC38" s="162"/>
      <c r="OFD38" s="165"/>
      <c r="OFE38" s="162"/>
      <c r="OFF38" s="165"/>
      <c r="OFG38" s="162"/>
      <c r="OFH38" s="165"/>
      <c r="OFI38" s="162"/>
      <c r="OFJ38" s="165"/>
      <c r="OFK38" s="162"/>
      <c r="OFL38" s="165"/>
      <c r="OFM38" s="162"/>
      <c r="OFN38" s="165"/>
      <c r="OFO38" s="162"/>
      <c r="OFP38" s="165"/>
      <c r="OFQ38" s="162"/>
      <c r="OFR38" s="165"/>
      <c r="OFS38" s="162"/>
      <c r="OFT38" s="165"/>
      <c r="OFU38" s="162"/>
      <c r="OFV38" s="165"/>
      <c r="OFW38" s="162"/>
      <c r="OFX38" s="165"/>
      <c r="OFY38" s="162"/>
      <c r="OFZ38" s="165"/>
      <c r="OGA38" s="162"/>
      <c r="OGB38" s="165"/>
      <c r="OGC38" s="162"/>
      <c r="OGD38" s="165"/>
      <c r="OGE38" s="162"/>
      <c r="OGF38" s="165"/>
      <c r="OGG38" s="162"/>
      <c r="OGH38" s="165"/>
      <c r="OGI38" s="162"/>
      <c r="OGJ38" s="165"/>
      <c r="OGK38" s="162"/>
      <c r="OGL38" s="165"/>
      <c r="OGM38" s="162"/>
      <c r="OGN38" s="165"/>
      <c r="OGO38" s="162"/>
      <c r="OGP38" s="165"/>
      <c r="OGQ38" s="162"/>
      <c r="OGR38" s="165"/>
      <c r="OGS38" s="162"/>
      <c r="OGT38" s="165"/>
      <c r="OGU38" s="162"/>
      <c r="OGV38" s="165"/>
      <c r="OGW38" s="162"/>
      <c r="OGX38" s="165"/>
      <c r="OGY38" s="162"/>
      <c r="OGZ38" s="165"/>
      <c r="OHA38" s="162"/>
      <c r="OHB38" s="165"/>
      <c r="OHC38" s="162"/>
      <c r="OHD38" s="165"/>
      <c r="OHE38" s="162"/>
      <c r="OHF38" s="165"/>
      <c r="OHG38" s="162"/>
      <c r="OHH38" s="165"/>
      <c r="OHI38" s="162"/>
      <c r="OHJ38" s="165"/>
      <c r="OHK38" s="162"/>
      <c r="OHL38" s="165"/>
      <c r="OHM38" s="162"/>
      <c r="OHN38" s="165"/>
      <c r="OHO38" s="162"/>
      <c r="OHP38" s="165"/>
      <c r="OHQ38" s="162"/>
      <c r="OHR38" s="165"/>
      <c r="OHS38" s="162"/>
      <c r="OHT38" s="165"/>
      <c r="OHU38" s="162"/>
      <c r="OHV38" s="165"/>
      <c r="OHW38" s="162"/>
      <c r="OHX38" s="165"/>
      <c r="OHY38" s="162"/>
      <c r="OHZ38" s="165"/>
      <c r="OIA38" s="162"/>
      <c r="OIB38" s="165"/>
      <c r="OIC38" s="162"/>
      <c r="OID38" s="165"/>
      <c r="OIE38" s="162"/>
      <c r="OIF38" s="165"/>
      <c r="OIG38" s="162"/>
      <c r="OIH38" s="165"/>
      <c r="OII38" s="162"/>
      <c r="OIJ38" s="165"/>
      <c r="OIK38" s="162"/>
      <c r="OIL38" s="165"/>
      <c r="OIM38" s="162"/>
      <c r="OIN38" s="165"/>
      <c r="OIO38" s="162"/>
      <c r="OIP38" s="165"/>
      <c r="OIQ38" s="162"/>
      <c r="OIR38" s="165"/>
      <c r="OIS38" s="162"/>
      <c r="OIT38" s="165"/>
      <c r="OIU38" s="162"/>
      <c r="OIV38" s="165"/>
      <c r="OIW38" s="162"/>
      <c r="OIX38" s="165"/>
      <c r="OIY38" s="162"/>
      <c r="OIZ38" s="165"/>
      <c r="OJA38" s="162"/>
      <c r="OJB38" s="165"/>
      <c r="OJC38" s="162"/>
      <c r="OJD38" s="165"/>
      <c r="OJE38" s="162"/>
      <c r="OJF38" s="165"/>
      <c r="OJG38" s="162"/>
      <c r="OJH38" s="165"/>
      <c r="OJI38" s="162"/>
      <c r="OJJ38" s="165"/>
      <c r="OJK38" s="162"/>
      <c r="OJL38" s="165"/>
      <c r="OJM38" s="162"/>
      <c r="OJN38" s="165"/>
      <c r="OJO38" s="162"/>
      <c r="OJP38" s="165"/>
      <c r="OJQ38" s="162"/>
      <c r="OJR38" s="165"/>
      <c r="OJS38" s="162"/>
      <c r="OJT38" s="165"/>
      <c r="OJU38" s="162"/>
      <c r="OJV38" s="165"/>
      <c r="OJW38" s="162"/>
      <c r="OJX38" s="165"/>
      <c r="OJY38" s="162"/>
      <c r="OJZ38" s="165"/>
      <c r="OKA38" s="162"/>
      <c r="OKB38" s="165"/>
      <c r="OKC38" s="162"/>
      <c r="OKD38" s="165"/>
      <c r="OKE38" s="162"/>
      <c r="OKF38" s="165"/>
      <c r="OKG38" s="162"/>
      <c r="OKH38" s="165"/>
      <c r="OKI38" s="162"/>
      <c r="OKJ38" s="165"/>
      <c r="OKK38" s="162"/>
      <c r="OKL38" s="165"/>
      <c r="OKM38" s="162"/>
      <c r="OKN38" s="165"/>
      <c r="OKO38" s="162"/>
      <c r="OKP38" s="165"/>
      <c r="OKQ38" s="162"/>
      <c r="OKR38" s="165"/>
      <c r="OKS38" s="162"/>
      <c r="OKT38" s="165"/>
      <c r="OKU38" s="162"/>
      <c r="OKV38" s="165"/>
      <c r="OKW38" s="162"/>
      <c r="OKX38" s="165"/>
      <c r="OKY38" s="162"/>
      <c r="OKZ38" s="165"/>
      <c r="OLA38" s="162"/>
      <c r="OLB38" s="165"/>
      <c r="OLC38" s="162"/>
      <c r="OLD38" s="165"/>
      <c r="OLE38" s="162"/>
      <c r="OLF38" s="165"/>
      <c r="OLG38" s="162"/>
      <c r="OLH38" s="165"/>
      <c r="OLI38" s="162"/>
      <c r="OLJ38" s="165"/>
      <c r="OLK38" s="162"/>
      <c r="OLL38" s="165"/>
      <c r="OLM38" s="162"/>
      <c r="OLN38" s="165"/>
      <c r="OLO38" s="162"/>
      <c r="OLP38" s="165"/>
      <c r="OLQ38" s="162"/>
      <c r="OLR38" s="165"/>
      <c r="OLS38" s="162"/>
      <c r="OLT38" s="165"/>
      <c r="OLU38" s="162"/>
      <c r="OLV38" s="165"/>
      <c r="OLW38" s="162"/>
      <c r="OLX38" s="165"/>
      <c r="OLY38" s="162"/>
      <c r="OLZ38" s="165"/>
      <c r="OMA38" s="162"/>
      <c r="OMB38" s="165"/>
      <c r="OMC38" s="162"/>
      <c r="OMD38" s="165"/>
      <c r="OME38" s="162"/>
      <c r="OMF38" s="165"/>
      <c r="OMG38" s="162"/>
      <c r="OMH38" s="165"/>
      <c r="OMI38" s="162"/>
      <c r="OMJ38" s="165"/>
      <c r="OMK38" s="162"/>
      <c r="OML38" s="165"/>
      <c r="OMM38" s="162"/>
      <c r="OMN38" s="165"/>
      <c r="OMO38" s="162"/>
      <c r="OMP38" s="165"/>
      <c r="OMQ38" s="162"/>
      <c r="OMR38" s="165"/>
      <c r="OMS38" s="162"/>
      <c r="OMT38" s="165"/>
      <c r="OMU38" s="162"/>
      <c r="OMV38" s="165"/>
      <c r="OMW38" s="162"/>
      <c r="OMX38" s="165"/>
      <c r="OMY38" s="162"/>
      <c r="OMZ38" s="165"/>
      <c r="ONA38" s="162"/>
      <c r="ONB38" s="165"/>
      <c r="ONC38" s="162"/>
      <c r="OND38" s="165"/>
      <c r="ONE38" s="162"/>
      <c r="ONF38" s="165"/>
      <c r="ONG38" s="162"/>
      <c r="ONH38" s="165"/>
      <c r="ONI38" s="162"/>
      <c r="ONJ38" s="165"/>
      <c r="ONK38" s="162"/>
      <c r="ONL38" s="165"/>
      <c r="ONM38" s="162"/>
      <c r="ONN38" s="165"/>
      <c r="ONO38" s="162"/>
      <c r="ONP38" s="165"/>
      <c r="ONQ38" s="162"/>
      <c r="ONR38" s="165"/>
      <c r="ONS38" s="162"/>
      <c r="ONT38" s="165"/>
      <c r="ONU38" s="162"/>
      <c r="ONV38" s="165"/>
      <c r="ONW38" s="162"/>
      <c r="ONX38" s="165"/>
      <c r="ONY38" s="162"/>
      <c r="ONZ38" s="165"/>
      <c r="OOA38" s="162"/>
      <c r="OOB38" s="165"/>
      <c r="OOC38" s="162"/>
      <c r="OOD38" s="165"/>
      <c r="OOE38" s="162"/>
      <c r="OOF38" s="165"/>
      <c r="OOG38" s="162"/>
      <c r="OOH38" s="165"/>
      <c r="OOI38" s="162"/>
      <c r="OOJ38" s="165"/>
      <c r="OOK38" s="162"/>
      <c r="OOL38" s="165"/>
      <c r="OOM38" s="162"/>
      <c r="OON38" s="165"/>
      <c r="OOO38" s="162"/>
      <c r="OOP38" s="165"/>
      <c r="OOQ38" s="162"/>
      <c r="OOR38" s="165"/>
      <c r="OOS38" s="162"/>
      <c r="OOT38" s="165"/>
      <c r="OOU38" s="162"/>
      <c r="OOV38" s="165"/>
      <c r="OOW38" s="162"/>
      <c r="OOX38" s="165"/>
      <c r="OOY38" s="162"/>
      <c r="OOZ38" s="165"/>
      <c r="OPA38" s="162"/>
      <c r="OPB38" s="165"/>
      <c r="OPC38" s="162"/>
      <c r="OPD38" s="165"/>
      <c r="OPE38" s="162"/>
      <c r="OPF38" s="165"/>
      <c r="OPG38" s="162"/>
      <c r="OPH38" s="165"/>
      <c r="OPI38" s="162"/>
      <c r="OPJ38" s="165"/>
      <c r="OPK38" s="162"/>
      <c r="OPL38" s="165"/>
      <c r="OPM38" s="162"/>
      <c r="OPN38" s="165"/>
      <c r="OPO38" s="162"/>
      <c r="OPP38" s="165"/>
      <c r="OPQ38" s="162"/>
      <c r="OPR38" s="165"/>
      <c r="OPS38" s="162"/>
      <c r="OPT38" s="165"/>
      <c r="OPU38" s="162"/>
      <c r="OPV38" s="165"/>
      <c r="OPW38" s="162"/>
      <c r="OPX38" s="165"/>
      <c r="OPY38" s="162"/>
      <c r="OPZ38" s="165"/>
      <c r="OQA38" s="162"/>
      <c r="OQB38" s="165"/>
      <c r="OQC38" s="162"/>
      <c r="OQD38" s="165"/>
      <c r="OQE38" s="162"/>
      <c r="OQF38" s="165"/>
      <c r="OQG38" s="162"/>
      <c r="OQH38" s="165"/>
      <c r="OQI38" s="162"/>
      <c r="OQJ38" s="165"/>
      <c r="OQK38" s="162"/>
      <c r="OQL38" s="165"/>
      <c r="OQM38" s="162"/>
      <c r="OQN38" s="165"/>
      <c r="OQO38" s="162"/>
      <c r="OQP38" s="165"/>
      <c r="OQQ38" s="162"/>
      <c r="OQR38" s="165"/>
      <c r="OQS38" s="162"/>
      <c r="OQT38" s="165"/>
      <c r="OQU38" s="162"/>
      <c r="OQV38" s="165"/>
      <c r="OQW38" s="162"/>
      <c r="OQX38" s="165"/>
      <c r="OQY38" s="162"/>
      <c r="OQZ38" s="165"/>
      <c r="ORA38" s="162"/>
      <c r="ORB38" s="165"/>
      <c r="ORC38" s="162"/>
      <c r="ORD38" s="165"/>
      <c r="ORE38" s="162"/>
      <c r="ORF38" s="165"/>
      <c r="ORG38" s="162"/>
      <c r="ORH38" s="165"/>
      <c r="ORI38" s="162"/>
      <c r="ORJ38" s="165"/>
      <c r="ORK38" s="162"/>
      <c r="ORL38" s="165"/>
      <c r="ORM38" s="162"/>
      <c r="ORN38" s="165"/>
      <c r="ORO38" s="162"/>
      <c r="ORP38" s="165"/>
      <c r="ORQ38" s="162"/>
      <c r="ORR38" s="165"/>
      <c r="ORS38" s="162"/>
      <c r="ORT38" s="165"/>
      <c r="ORU38" s="162"/>
      <c r="ORV38" s="165"/>
      <c r="ORW38" s="162"/>
      <c r="ORX38" s="165"/>
      <c r="ORY38" s="162"/>
      <c r="ORZ38" s="165"/>
      <c r="OSA38" s="162"/>
      <c r="OSB38" s="165"/>
      <c r="OSC38" s="162"/>
      <c r="OSD38" s="165"/>
      <c r="OSE38" s="162"/>
      <c r="OSF38" s="165"/>
      <c r="OSG38" s="162"/>
      <c r="OSH38" s="165"/>
      <c r="OSI38" s="162"/>
      <c r="OSJ38" s="165"/>
      <c r="OSK38" s="162"/>
      <c r="OSL38" s="165"/>
      <c r="OSM38" s="162"/>
      <c r="OSN38" s="165"/>
      <c r="OSO38" s="162"/>
      <c r="OSP38" s="165"/>
      <c r="OSQ38" s="162"/>
      <c r="OSR38" s="165"/>
      <c r="OSS38" s="162"/>
      <c r="OST38" s="165"/>
      <c r="OSU38" s="162"/>
      <c r="OSV38" s="165"/>
      <c r="OSW38" s="162"/>
      <c r="OSX38" s="165"/>
      <c r="OSY38" s="162"/>
      <c r="OSZ38" s="165"/>
      <c r="OTA38" s="162"/>
      <c r="OTB38" s="165"/>
      <c r="OTC38" s="162"/>
      <c r="OTD38" s="165"/>
      <c r="OTE38" s="162"/>
      <c r="OTF38" s="165"/>
      <c r="OTG38" s="162"/>
      <c r="OTH38" s="165"/>
      <c r="OTI38" s="162"/>
      <c r="OTJ38" s="165"/>
      <c r="OTK38" s="162"/>
      <c r="OTL38" s="165"/>
      <c r="OTM38" s="162"/>
      <c r="OTN38" s="165"/>
      <c r="OTO38" s="162"/>
      <c r="OTP38" s="165"/>
      <c r="OTQ38" s="162"/>
      <c r="OTR38" s="165"/>
      <c r="OTS38" s="162"/>
      <c r="OTT38" s="165"/>
      <c r="OTU38" s="162"/>
      <c r="OTV38" s="165"/>
      <c r="OTW38" s="162"/>
      <c r="OTX38" s="165"/>
      <c r="OTY38" s="162"/>
      <c r="OTZ38" s="165"/>
      <c r="OUA38" s="162"/>
      <c r="OUB38" s="165"/>
      <c r="OUC38" s="162"/>
      <c r="OUD38" s="165"/>
      <c r="OUE38" s="162"/>
      <c r="OUF38" s="165"/>
      <c r="OUG38" s="162"/>
      <c r="OUH38" s="165"/>
      <c r="OUI38" s="162"/>
      <c r="OUJ38" s="165"/>
      <c r="OUK38" s="162"/>
      <c r="OUL38" s="165"/>
      <c r="OUM38" s="162"/>
      <c r="OUN38" s="165"/>
      <c r="OUO38" s="162"/>
      <c r="OUP38" s="165"/>
      <c r="OUQ38" s="162"/>
      <c r="OUR38" s="165"/>
      <c r="OUS38" s="162"/>
      <c r="OUT38" s="165"/>
      <c r="OUU38" s="162"/>
      <c r="OUV38" s="165"/>
      <c r="OUW38" s="162"/>
      <c r="OUX38" s="165"/>
      <c r="OUY38" s="162"/>
      <c r="OUZ38" s="165"/>
      <c r="OVA38" s="162"/>
      <c r="OVB38" s="165"/>
      <c r="OVC38" s="162"/>
      <c r="OVD38" s="165"/>
      <c r="OVE38" s="162"/>
      <c r="OVF38" s="165"/>
      <c r="OVG38" s="162"/>
      <c r="OVH38" s="165"/>
      <c r="OVI38" s="162"/>
      <c r="OVJ38" s="165"/>
      <c r="OVK38" s="162"/>
      <c r="OVL38" s="165"/>
      <c r="OVM38" s="162"/>
      <c r="OVN38" s="165"/>
      <c r="OVO38" s="162"/>
      <c r="OVP38" s="165"/>
      <c r="OVQ38" s="162"/>
      <c r="OVR38" s="165"/>
      <c r="OVS38" s="162"/>
      <c r="OVT38" s="165"/>
      <c r="OVU38" s="162"/>
      <c r="OVV38" s="165"/>
      <c r="OVW38" s="162"/>
      <c r="OVX38" s="165"/>
      <c r="OVY38" s="162"/>
      <c r="OVZ38" s="165"/>
      <c r="OWA38" s="162"/>
      <c r="OWB38" s="165"/>
      <c r="OWC38" s="162"/>
      <c r="OWD38" s="165"/>
      <c r="OWE38" s="162"/>
      <c r="OWF38" s="165"/>
      <c r="OWG38" s="162"/>
      <c r="OWH38" s="165"/>
      <c r="OWI38" s="162"/>
      <c r="OWJ38" s="165"/>
      <c r="OWK38" s="162"/>
      <c r="OWL38" s="165"/>
      <c r="OWM38" s="162"/>
      <c r="OWN38" s="165"/>
      <c r="OWO38" s="162"/>
      <c r="OWP38" s="165"/>
      <c r="OWQ38" s="162"/>
      <c r="OWR38" s="165"/>
      <c r="OWS38" s="162"/>
      <c r="OWT38" s="165"/>
      <c r="OWU38" s="162"/>
      <c r="OWV38" s="165"/>
      <c r="OWW38" s="162"/>
      <c r="OWX38" s="165"/>
      <c r="OWY38" s="162"/>
      <c r="OWZ38" s="165"/>
      <c r="OXA38" s="162"/>
      <c r="OXB38" s="165"/>
      <c r="OXC38" s="162"/>
      <c r="OXD38" s="165"/>
      <c r="OXE38" s="162"/>
      <c r="OXF38" s="165"/>
      <c r="OXG38" s="162"/>
      <c r="OXH38" s="165"/>
      <c r="OXI38" s="162"/>
      <c r="OXJ38" s="165"/>
      <c r="OXK38" s="162"/>
      <c r="OXL38" s="165"/>
      <c r="OXM38" s="162"/>
      <c r="OXN38" s="165"/>
      <c r="OXO38" s="162"/>
      <c r="OXP38" s="165"/>
      <c r="OXQ38" s="162"/>
      <c r="OXR38" s="165"/>
      <c r="OXS38" s="162"/>
      <c r="OXT38" s="165"/>
      <c r="OXU38" s="162"/>
      <c r="OXV38" s="165"/>
      <c r="OXW38" s="162"/>
      <c r="OXX38" s="165"/>
      <c r="OXY38" s="162"/>
      <c r="OXZ38" s="165"/>
      <c r="OYA38" s="162"/>
      <c r="OYB38" s="165"/>
      <c r="OYC38" s="162"/>
      <c r="OYD38" s="165"/>
      <c r="OYE38" s="162"/>
      <c r="OYF38" s="165"/>
      <c r="OYG38" s="162"/>
      <c r="OYH38" s="165"/>
      <c r="OYI38" s="162"/>
      <c r="OYJ38" s="165"/>
      <c r="OYK38" s="162"/>
      <c r="OYL38" s="165"/>
      <c r="OYM38" s="162"/>
      <c r="OYN38" s="165"/>
      <c r="OYO38" s="162"/>
      <c r="OYP38" s="165"/>
      <c r="OYQ38" s="162"/>
      <c r="OYR38" s="165"/>
      <c r="OYS38" s="162"/>
      <c r="OYT38" s="165"/>
      <c r="OYU38" s="162"/>
      <c r="OYV38" s="165"/>
      <c r="OYW38" s="162"/>
      <c r="OYX38" s="165"/>
      <c r="OYY38" s="162"/>
      <c r="OYZ38" s="165"/>
      <c r="OZA38" s="162"/>
      <c r="OZB38" s="165"/>
      <c r="OZC38" s="162"/>
      <c r="OZD38" s="165"/>
      <c r="OZE38" s="162"/>
      <c r="OZF38" s="165"/>
      <c r="OZG38" s="162"/>
      <c r="OZH38" s="165"/>
      <c r="OZI38" s="162"/>
      <c r="OZJ38" s="165"/>
      <c r="OZK38" s="162"/>
      <c r="OZL38" s="165"/>
      <c r="OZM38" s="162"/>
      <c r="OZN38" s="165"/>
      <c r="OZO38" s="162"/>
      <c r="OZP38" s="165"/>
      <c r="OZQ38" s="162"/>
      <c r="OZR38" s="165"/>
      <c r="OZS38" s="162"/>
      <c r="OZT38" s="165"/>
      <c r="OZU38" s="162"/>
      <c r="OZV38" s="165"/>
      <c r="OZW38" s="162"/>
      <c r="OZX38" s="165"/>
      <c r="OZY38" s="162"/>
      <c r="OZZ38" s="165"/>
      <c r="PAA38" s="162"/>
      <c r="PAB38" s="165"/>
      <c r="PAC38" s="162"/>
      <c r="PAD38" s="165"/>
      <c r="PAE38" s="162"/>
      <c r="PAF38" s="165"/>
      <c r="PAG38" s="162"/>
      <c r="PAH38" s="165"/>
      <c r="PAI38" s="162"/>
      <c r="PAJ38" s="165"/>
      <c r="PAK38" s="162"/>
      <c r="PAL38" s="165"/>
      <c r="PAM38" s="162"/>
      <c r="PAN38" s="165"/>
      <c r="PAO38" s="162"/>
      <c r="PAP38" s="165"/>
      <c r="PAQ38" s="162"/>
      <c r="PAR38" s="165"/>
      <c r="PAS38" s="162"/>
      <c r="PAT38" s="165"/>
      <c r="PAU38" s="162"/>
      <c r="PAV38" s="165"/>
      <c r="PAW38" s="162"/>
      <c r="PAX38" s="165"/>
      <c r="PAY38" s="162"/>
      <c r="PAZ38" s="165"/>
      <c r="PBA38" s="162"/>
      <c r="PBB38" s="165"/>
      <c r="PBC38" s="162"/>
      <c r="PBD38" s="165"/>
      <c r="PBE38" s="162"/>
      <c r="PBF38" s="165"/>
      <c r="PBG38" s="162"/>
      <c r="PBH38" s="165"/>
      <c r="PBI38" s="162"/>
      <c r="PBJ38" s="165"/>
      <c r="PBK38" s="162"/>
      <c r="PBL38" s="165"/>
      <c r="PBM38" s="162"/>
      <c r="PBN38" s="165"/>
      <c r="PBO38" s="162"/>
      <c r="PBP38" s="165"/>
      <c r="PBQ38" s="162"/>
      <c r="PBR38" s="165"/>
      <c r="PBS38" s="162"/>
      <c r="PBT38" s="165"/>
      <c r="PBU38" s="162"/>
      <c r="PBV38" s="165"/>
      <c r="PBW38" s="162"/>
      <c r="PBX38" s="165"/>
      <c r="PBY38" s="162"/>
      <c r="PBZ38" s="165"/>
      <c r="PCA38" s="162"/>
      <c r="PCB38" s="165"/>
      <c r="PCC38" s="162"/>
      <c r="PCD38" s="165"/>
      <c r="PCE38" s="162"/>
      <c r="PCF38" s="165"/>
      <c r="PCG38" s="162"/>
      <c r="PCH38" s="165"/>
      <c r="PCI38" s="162"/>
      <c r="PCJ38" s="165"/>
      <c r="PCK38" s="162"/>
      <c r="PCL38" s="165"/>
      <c r="PCM38" s="162"/>
      <c r="PCN38" s="165"/>
      <c r="PCO38" s="162"/>
      <c r="PCP38" s="165"/>
      <c r="PCQ38" s="162"/>
      <c r="PCR38" s="165"/>
      <c r="PCS38" s="162"/>
      <c r="PCT38" s="165"/>
      <c r="PCU38" s="162"/>
      <c r="PCV38" s="165"/>
      <c r="PCW38" s="162"/>
      <c r="PCX38" s="165"/>
      <c r="PCY38" s="162"/>
      <c r="PCZ38" s="165"/>
      <c r="PDA38" s="162"/>
      <c r="PDB38" s="165"/>
      <c r="PDC38" s="162"/>
      <c r="PDD38" s="165"/>
      <c r="PDE38" s="162"/>
      <c r="PDF38" s="165"/>
      <c r="PDG38" s="162"/>
      <c r="PDH38" s="165"/>
      <c r="PDI38" s="162"/>
      <c r="PDJ38" s="165"/>
      <c r="PDK38" s="162"/>
      <c r="PDL38" s="165"/>
      <c r="PDM38" s="162"/>
      <c r="PDN38" s="165"/>
      <c r="PDO38" s="162"/>
      <c r="PDP38" s="165"/>
      <c r="PDQ38" s="162"/>
      <c r="PDR38" s="165"/>
      <c r="PDS38" s="162"/>
      <c r="PDT38" s="165"/>
      <c r="PDU38" s="162"/>
      <c r="PDV38" s="165"/>
      <c r="PDW38" s="162"/>
      <c r="PDX38" s="165"/>
      <c r="PDY38" s="162"/>
      <c r="PDZ38" s="165"/>
      <c r="PEA38" s="162"/>
      <c r="PEB38" s="165"/>
      <c r="PEC38" s="162"/>
      <c r="PED38" s="165"/>
      <c r="PEE38" s="162"/>
      <c r="PEF38" s="165"/>
      <c r="PEG38" s="162"/>
      <c r="PEH38" s="165"/>
      <c r="PEI38" s="162"/>
      <c r="PEJ38" s="165"/>
      <c r="PEK38" s="162"/>
      <c r="PEL38" s="165"/>
      <c r="PEM38" s="162"/>
      <c r="PEN38" s="165"/>
      <c r="PEO38" s="162"/>
      <c r="PEP38" s="165"/>
      <c r="PEQ38" s="162"/>
      <c r="PER38" s="165"/>
      <c r="PES38" s="162"/>
      <c r="PET38" s="165"/>
      <c r="PEU38" s="162"/>
      <c r="PEV38" s="165"/>
      <c r="PEW38" s="162"/>
      <c r="PEX38" s="165"/>
      <c r="PEY38" s="162"/>
      <c r="PEZ38" s="165"/>
      <c r="PFA38" s="162"/>
      <c r="PFB38" s="165"/>
      <c r="PFC38" s="162"/>
      <c r="PFD38" s="165"/>
      <c r="PFE38" s="162"/>
      <c r="PFF38" s="165"/>
      <c r="PFG38" s="162"/>
      <c r="PFH38" s="165"/>
      <c r="PFI38" s="162"/>
      <c r="PFJ38" s="165"/>
      <c r="PFK38" s="162"/>
      <c r="PFL38" s="165"/>
      <c r="PFM38" s="162"/>
      <c r="PFN38" s="165"/>
      <c r="PFO38" s="162"/>
      <c r="PFP38" s="165"/>
      <c r="PFQ38" s="162"/>
      <c r="PFR38" s="165"/>
      <c r="PFS38" s="162"/>
      <c r="PFT38" s="165"/>
      <c r="PFU38" s="162"/>
      <c r="PFV38" s="165"/>
      <c r="PFW38" s="162"/>
      <c r="PFX38" s="165"/>
      <c r="PFY38" s="162"/>
      <c r="PFZ38" s="165"/>
      <c r="PGA38" s="162"/>
      <c r="PGB38" s="165"/>
      <c r="PGC38" s="162"/>
      <c r="PGD38" s="165"/>
      <c r="PGE38" s="162"/>
      <c r="PGF38" s="165"/>
      <c r="PGG38" s="162"/>
      <c r="PGH38" s="165"/>
      <c r="PGI38" s="162"/>
      <c r="PGJ38" s="165"/>
      <c r="PGK38" s="162"/>
      <c r="PGL38" s="165"/>
      <c r="PGM38" s="162"/>
      <c r="PGN38" s="165"/>
      <c r="PGO38" s="162"/>
      <c r="PGP38" s="165"/>
      <c r="PGQ38" s="162"/>
      <c r="PGR38" s="165"/>
      <c r="PGS38" s="162"/>
      <c r="PGT38" s="165"/>
      <c r="PGU38" s="162"/>
      <c r="PGV38" s="165"/>
      <c r="PGW38" s="162"/>
      <c r="PGX38" s="165"/>
      <c r="PGY38" s="162"/>
      <c r="PGZ38" s="165"/>
      <c r="PHA38" s="162"/>
      <c r="PHB38" s="165"/>
      <c r="PHC38" s="162"/>
      <c r="PHD38" s="165"/>
      <c r="PHE38" s="162"/>
      <c r="PHF38" s="165"/>
      <c r="PHG38" s="162"/>
      <c r="PHH38" s="165"/>
      <c r="PHI38" s="162"/>
      <c r="PHJ38" s="165"/>
      <c r="PHK38" s="162"/>
      <c r="PHL38" s="165"/>
      <c r="PHM38" s="162"/>
      <c r="PHN38" s="165"/>
      <c r="PHO38" s="162"/>
      <c r="PHP38" s="165"/>
      <c r="PHQ38" s="162"/>
      <c r="PHR38" s="165"/>
      <c r="PHS38" s="162"/>
      <c r="PHT38" s="165"/>
      <c r="PHU38" s="162"/>
      <c r="PHV38" s="165"/>
      <c r="PHW38" s="162"/>
      <c r="PHX38" s="165"/>
      <c r="PHY38" s="162"/>
      <c r="PHZ38" s="165"/>
      <c r="PIA38" s="162"/>
      <c r="PIB38" s="165"/>
      <c r="PIC38" s="162"/>
      <c r="PID38" s="165"/>
      <c r="PIE38" s="162"/>
      <c r="PIF38" s="165"/>
      <c r="PIG38" s="162"/>
      <c r="PIH38" s="165"/>
      <c r="PII38" s="162"/>
      <c r="PIJ38" s="165"/>
      <c r="PIK38" s="162"/>
      <c r="PIL38" s="165"/>
      <c r="PIM38" s="162"/>
      <c r="PIN38" s="165"/>
      <c r="PIO38" s="162"/>
      <c r="PIP38" s="165"/>
      <c r="PIQ38" s="162"/>
      <c r="PIR38" s="165"/>
      <c r="PIS38" s="162"/>
      <c r="PIT38" s="165"/>
      <c r="PIU38" s="162"/>
      <c r="PIV38" s="165"/>
      <c r="PIW38" s="162"/>
      <c r="PIX38" s="165"/>
      <c r="PIY38" s="162"/>
      <c r="PIZ38" s="165"/>
      <c r="PJA38" s="162"/>
      <c r="PJB38" s="165"/>
      <c r="PJC38" s="162"/>
      <c r="PJD38" s="165"/>
      <c r="PJE38" s="162"/>
      <c r="PJF38" s="165"/>
      <c r="PJG38" s="162"/>
      <c r="PJH38" s="165"/>
      <c r="PJI38" s="162"/>
      <c r="PJJ38" s="165"/>
      <c r="PJK38" s="162"/>
      <c r="PJL38" s="165"/>
      <c r="PJM38" s="162"/>
      <c r="PJN38" s="165"/>
      <c r="PJO38" s="162"/>
      <c r="PJP38" s="165"/>
      <c r="PJQ38" s="162"/>
      <c r="PJR38" s="165"/>
      <c r="PJS38" s="162"/>
      <c r="PJT38" s="165"/>
      <c r="PJU38" s="162"/>
      <c r="PJV38" s="165"/>
      <c r="PJW38" s="162"/>
      <c r="PJX38" s="165"/>
      <c r="PJY38" s="162"/>
      <c r="PJZ38" s="165"/>
      <c r="PKA38" s="162"/>
      <c r="PKB38" s="165"/>
      <c r="PKC38" s="162"/>
      <c r="PKD38" s="165"/>
      <c r="PKE38" s="162"/>
      <c r="PKF38" s="165"/>
      <c r="PKG38" s="162"/>
      <c r="PKH38" s="165"/>
      <c r="PKI38" s="162"/>
      <c r="PKJ38" s="165"/>
      <c r="PKK38" s="162"/>
      <c r="PKL38" s="165"/>
      <c r="PKM38" s="162"/>
      <c r="PKN38" s="165"/>
      <c r="PKO38" s="162"/>
      <c r="PKP38" s="165"/>
      <c r="PKQ38" s="162"/>
      <c r="PKR38" s="165"/>
      <c r="PKS38" s="162"/>
      <c r="PKT38" s="165"/>
      <c r="PKU38" s="162"/>
      <c r="PKV38" s="165"/>
      <c r="PKW38" s="162"/>
      <c r="PKX38" s="165"/>
      <c r="PKY38" s="162"/>
      <c r="PKZ38" s="165"/>
      <c r="PLA38" s="162"/>
      <c r="PLB38" s="165"/>
      <c r="PLC38" s="162"/>
      <c r="PLD38" s="165"/>
      <c r="PLE38" s="162"/>
      <c r="PLF38" s="165"/>
      <c r="PLG38" s="162"/>
      <c r="PLH38" s="165"/>
      <c r="PLI38" s="162"/>
      <c r="PLJ38" s="165"/>
      <c r="PLK38" s="162"/>
      <c r="PLL38" s="165"/>
      <c r="PLM38" s="162"/>
      <c r="PLN38" s="165"/>
      <c r="PLO38" s="162"/>
      <c r="PLP38" s="165"/>
      <c r="PLQ38" s="162"/>
      <c r="PLR38" s="165"/>
      <c r="PLS38" s="162"/>
      <c r="PLT38" s="165"/>
      <c r="PLU38" s="162"/>
      <c r="PLV38" s="165"/>
      <c r="PLW38" s="162"/>
      <c r="PLX38" s="165"/>
      <c r="PLY38" s="162"/>
      <c r="PLZ38" s="165"/>
      <c r="PMA38" s="162"/>
      <c r="PMB38" s="165"/>
      <c r="PMC38" s="162"/>
      <c r="PMD38" s="165"/>
      <c r="PME38" s="162"/>
      <c r="PMF38" s="165"/>
      <c r="PMG38" s="162"/>
      <c r="PMH38" s="165"/>
      <c r="PMI38" s="162"/>
      <c r="PMJ38" s="165"/>
      <c r="PMK38" s="162"/>
      <c r="PML38" s="165"/>
      <c r="PMM38" s="162"/>
      <c r="PMN38" s="165"/>
      <c r="PMO38" s="162"/>
      <c r="PMP38" s="165"/>
      <c r="PMQ38" s="162"/>
      <c r="PMR38" s="165"/>
      <c r="PMS38" s="162"/>
      <c r="PMT38" s="165"/>
      <c r="PMU38" s="162"/>
      <c r="PMV38" s="165"/>
      <c r="PMW38" s="162"/>
      <c r="PMX38" s="165"/>
      <c r="PMY38" s="162"/>
      <c r="PMZ38" s="165"/>
      <c r="PNA38" s="162"/>
      <c r="PNB38" s="165"/>
      <c r="PNC38" s="162"/>
      <c r="PND38" s="165"/>
      <c r="PNE38" s="162"/>
      <c r="PNF38" s="165"/>
      <c r="PNG38" s="162"/>
      <c r="PNH38" s="165"/>
      <c r="PNI38" s="162"/>
      <c r="PNJ38" s="165"/>
      <c r="PNK38" s="162"/>
      <c r="PNL38" s="165"/>
      <c r="PNM38" s="162"/>
      <c r="PNN38" s="165"/>
      <c r="PNO38" s="162"/>
      <c r="PNP38" s="165"/>
      <c r="PNQ38" s="162"/>
      <c r="PNR38" s="165"/>
      <c r="PNS38" s="162"/>
      <c r="PNT38" s="165"/>
      <c r="PNU38" s="162"/>
      <c r="PNV38" s="165"/>
      <c r="PNW38" s="162"/>
      <c r="PNX38" s="165"/>
      <c r="PNY38" s="162"/>
      <c r="PNZ38" s="165"/>
      <c r="POA38" s="162"/>
      <c r="POB38" s="165"/>
      <c r="POC38" s="162"/>
      <c r="POD38" s="165"/>
      <c r="POE38" s="162"/>
      <c r="POF38" s="165"/>
      <c r="POG38" s="162"/>
      <c r="POH38" s="165"/>
      <c r="POI38" s="162"/>
      <c r="POJ38" s="165"/>
      <c r="POK38" s="162"/>
      <c r="POL38" s="165"/>
      <c r="POM38" s="162"/>
      <c r="PON38" s="165"/>
      <c r="POO38" s="162"/>
      <c r="POP38" s="165"/>
      <c r="POQ38" s="162"/>
      <c r="POR38" s="165"/>
      <c r="POS38" s="162"/>
      <c r="POT38" s="165"/>
      <c r="POU38" s="162"/>
      <c r="POV38" s="165"/>
      <c r="POW38" s="162"/>
      <c r="POX38" s="165"/>
      <c r="POY38" s="162"/>
      <c r="POZ38" s="165"/>
      <c r="PPA38" s="162"/>
      <c r="PPB38" s="165"/>
      <c r="PPC38" s="162"/>
      <c r="PPD38" s="165"/>
      <c r="PPE38" s="162"/>
      <c r="PPF38" s="165"/>
      <c r="PPG38" s="162"/>
      <c r="PPH38" s="165"/>
      <c r="PPI38" s="162"/>
      <c r="PPJ38" s="165"/>
      <c r="PPK38" s="162"/>
      <c r="PPL38" s="165"/>
      <c r="PPM38" s="162"/>
      <c r="PPN38" s="165"/>
      <c r="PPO38" s="162"/>
      <c r="PPP38" s="165"/>
      <c r="PPQ38" s="162"/>
      <c r="PPR38" s="165"/>
      <c r="PPS38" s="162"/>
      <c r="PPT38" s="165"/>
      <c r="PPU38" s="162"/>
      <c r="PPV38" s="165"/>
      <c r="PPW38" s="162"/>
      <c r="PPX38" s="165"/>
      <c r="PPY38" s="162"/>
      <c r="PPZ38" s="165"/>
      <c r="PQA38" s="162"/>
      <c r="PQB38" s="165"/>
      <c r="PQC38" s="162"/>
      <c r="PQD38" s="165"/>
      <c r="PQE38" s="162"/>
      <c r="PQF38" s="165"/>
      <c r="PQG38" s="162"/>
      <c r="PQH38" s="165"/>
      <c r="PQI38" s="162"/>
      <c r="PQJ38" s="165"/>
      <c r="PQK38" s="162"/>
      <c r="PQL38" s="165"/>
      <c r="PQM38" s="162"/>
      <c r="PQN38" s="165"/>
      <c r="PQO38" s="162"/>
      <c r="PQP38" s="165"/>
      <c r="PQQ38" s="162"/>
      <c r="PQR38" s="165"/>
      <c r="PQS38" s="162"/>
      <c r="PQT38" s="165"/>
      <c r="PQU38" s="162"/>
      <c r="PQV38" s="165"/>
      <c r="PQW38" s="162"/>
      <c r="PQX38" s="165"/>
      <c r="PQY38" s="162"/>
      <c r="PQZ38" s="165"/>
      <c r="PRA38" s="162"/>
      <c r="PRB38" s="165"/>
      <c r="PRC38" s="162"/>
      <c r="PRD38" s="165"/>
      <c r="PRE38" s="162"/>
      <c r="PRF38" s="165"/>
      <c r="PRG38" s="162"/>
      <c r="PRH38" s="165"/>
      <c r="PRI38" s="162"/>
      <c r="PRJ38" s="165"/>
      <c r="PRK38" s="162"/>
      <c r="PRL38" s="165"/>
      <c r="PRM38" s="162"/>
      <c r="PRN38" s="165"/>
      <c r="PRO38" s="162"/>
      <c r="PRP38" s="165"/>
      <c r="PRQ38" s="162"/>
      <c r="PRR38" s="165"/>
      <c r="PRS38" s="162"/>
      <c r="PRT38" s="165"/>
      <c r="PRU38" s="162"/>
      <c r="PRV38" s="165"/>
      <c r="PRW38" s="162"/>
      <c r="PRX38" s="165"/>
      <c r="PRY38" s="162"/>
      <c r="PRZ38" s="165"/>
      <c r="PSA38" s="162"/>
      <c r="PSB38" s="165"/>
      <c r="PSC38" s="162"/>
      <c r="PSD38" s="165"/>
      <c r="PSE38" s="162"/>
      <c r="PSF38" s="165"/>
      <c r="PSG38" s="162"/>
      <c r="PSH38" s="165"/>
      <c r="PSI38" s="162"/>
      <c r="PSJ38" s="165"/>
      <c r="PSK38" s="162"/>
      <c r="PSL38" s="165"/>
      <c r="PSM38" s="162"/>
      <c r="PSN38" s="165"/>
      <c r="PSO38" s="162"/>
      <c r="PSP38" s="165"/>
      <c r="PSQ38" s="162"/>
      <c r="PSR38" s="165"/>
      <c r="PSS38" s="162"/>
      <c r="PST38" s="165"/>
      <c r="PSU38" s="162"/>
      <c r="PSV38" s="165"/>
      <c r="PSW38" s="162"/>
      <c r="PSX38" s="165"/>
      <c r="PSY38" s="162"/>
      <c r="PSZ38" s="165"/>
      <c r="PTA38" s="162"/>
      <c r="PTB38" s="165"/>
      <c r="PTC38" s="162"/>
      <c r="PTD38" s="165"/>
      <c r="PTE38" s="162"/>
      <c r="PTF38" s="165"/>
      <c r="PTG38" s="162"/>
      <c r="PTH38" s="165"/>
      <c r="PTI38" s="162"/>
      <c r="PTJ38" s="165"/>
      <c r="PTK38" s="162"/>
      <c r="PTL38" s="165"/>
      <c r="PTM38" s="162"/>
      <c r="PTN38" s="165"/>
      <c r="PTO38" s="162"/>
      <c r="PTP38" s="165"/>
      <c r="PTQ38" s="162"/>
      <c r="PTR38" s="165"/>
      <c r="PTS38" s="162"/>
      <c r="PTT38" s="165"/>
      <c r="PTU38" s="162"/>
      <c r="PTV38" s="165"/>
      <c r="PTW38" s="162"/>
      <c r="PTX38" s="165"/>
      <c r="PTY38" s="162"/>
      <c r="PTZ38" s="165"/>
      <c r="PUA38" s="162"/>
      <c r="PUB38" s="165"/>
      <c r="PUC38" s="162"/>
      <c r="PUD38" s="165"/>
      <c r="PUE38" s="162"/>
      <c r="PUF38" s="165"/>
      <c r="PUG38" s="162"/>
      <c r="PUH38" s="165"/>
      <c r="PUI38" s="162"/>
      <c r="PUJ38" s="165"/>
      <c r="PUK38" s="162"/>
      <c r="PUL38" s="165"/>
      <c r="PUM38" s="162"/>
      <c r="PUN38" s="165"/>
      <c r="PUO38" s="162"/>
      <c r="PUP38" s="165"/>
      <c r="PUQ38" s="162"/>
      <c r="PUR38" s="165"/>
      <c r="PUS38" s="162"/>
      <c r="PUT38" s="165"/>
      <c r="PUU38" s="162"/>
      <c r="PUV38" s="165"/>
      <c r="PUW38" s="162"/>
      <c r="PUX38" s="165"/>
      <c r="PUY38" s="162"/>
      <c r="PUZ38" s="165"/>
      <c r="PVA38" s="162"/>
      <c r="PVB38" s="165"/>
      <c r="PVC38" s="162"/>
      <c r="PVD38" s="165"/>
      <c r="PVE38" s="162"/>
      <c r="PVF38" s="165"/>
      <c r="PVG38" s="162"/>
      <c r="PVH38" s="165"/>
      <c r="PVI38" s="162"/>
      <c r="PVJ38" s="165"/>
      <c r="PVK38" s="162"/>
      <c r="PVL38" s="165"/>
      <c r="PVM38" s="162"/>
      <c r="PVN38" s="165"/>
      <c r="PVO38" s="162"/>
      <c r="PVP38" s="165"/>
      <c r="PVQ38" s="162"/>
      <c r="PVR38" s="165"/>
      <c r="PVS38" s="162"/>
      <c r="PVT38" s="165"/>
      <c r="PVU38" s="162"/>
      <c r="PVV38" s="165"/>
      <c r="PVW38" s="162"/>
      <c r="PVX38" s="165"/>
      <c r="PVY38" s="162"/>
      <c r="PVZ38" s="165"/>
      <c r="PWA38" s="162"/>
      <c r="PWB38" s="165"/>
      <c r="PWC38" s="162"/>
      <c r="PWD38" s="165"/>
      <c r="PWE38" s="162"/>
      <c r="PWF38" s="165"/>
      <c r="PWG38" s="162"/>
      <c r="PWH38" s="165"/>
      <c r="PWI38" s="162"/>
      <c r="PWJ38" s="165"/>
      <c r="PWK38" s="162"/>
      <c r="PWL38" s="165"/>
      <c r="PWM38" s="162"/>
      <c r="PWN38" s="165"/>
      <c r="PWO38" s="162"/>
      <c r="PWP38" s="165"/>
      <c r="PWQ38" s="162"/>
      <c r="PWR38" s="165"/>
      <c r="PWS38" s="162"/>
      <c r="PWT38" s="165"/>
      <c r="PWU38" s="162"/>
      <c r="PWV38" s="165"/>
      <c r="PWW38" s="162"/>
      <c r="PWX38" s="165"/>
      <c r="PWY38" s="162"/>
      <c r="PWZ38" s="165"/>
      <c r="PXA38" s="162"/>
      <c r="PXB38" s="165"/>
      <c r="PXC38" s="162"/>
      <c r="PXD38" s="165"/>
      <c r="PXE38" s="162"/>
      <c r="PXF38" s="165"/>
      <c r="PXG38" s="162"/>
      <c r="PXH38" s="165"/>
      <c r="PXI38" s="162"/>
      <c r="PXJ38" s="165"/>
      <c r="PXK38" s="162"/>
      <c r="PXL38" s="165"/>
      <c r="PXM38" s="162"/>
      <c r="PXN38" s="165"/>
      <c r="PXO38" s="162"/>
      <c r="PXP38" s="165"/>
      <c r="PXQ38" s="162"/>
      <c r="PXR38" s="165"/>
      <c r="PXS38" s="162"/>
      <c r="PXT38" s="165"/>
      <c r="PXU38" s="162"/>
      <c r="PXV38" s="165"/>
      <c r="PXW38" s="162"/>
      <c r="PXX38" s="165"/>
      <c r="PXY38" s="162"/>
      <c r="PXZ38" s="165"/>
      <c r="PYA38" s="162"/>
      <c r="PYB38" s="165"/>
      <c r="PYC38" s="162"/>
      <c r="PYD38" s="165"/>
      <c r="PYE38" s="162"/>
      <c r="PYF38" s="165"/>
      <c r="PYG38" s="162"/>
      <c r="PYH38" s="165"/>
      <c r="PYI38" s="162"/>
      <c r="PYJ38" s="165"/>
      <c r="PYK38" s="162"/>
      <c r="PYL38" s="165"/>
      <c r="PYM38" s="162"/>
      <c r="PYN38" s="165"/>
      <c r="PYO38" s="162"/>
      <c r="PYP38" s="165"/>
      <c r="PYQ38" s="162"/>
      <c r="PYR38" s="165"/>
      <c r="PYS38" s="162"/>
      <c r="PYT38" s="165"/>
      <c r="PYU38" s="162"/>
      <c r="PYV38" s="165"/>
      <c r="PYW38" s="162"/>
      <c r="PYX38" s="165"/>
      <c r="PYY38" s="162"/>
      <c r="PYZ38" s="165"/>
      <c r="PZA38" s="162"/>
      <c r="PZB38" s="165"/>
      <c r="PZC38" s="162"/>
      <c r="PZD38" s="165"/>
      <c r="PZE38" s="162"/>
      <c r="PZF38" s="165"/>
      <c r="PZG38" s="162"/>
      <c r="PZH38" s="165"/>
      <c r="PZI38" s="162"/>
      <c r="PZJ38" s="165"/>
      <c r="PZK38" s="162"/>
      <c r="PZL38" s="165"/>
      <c r="PZM38" s="162"/>
      <c r="PZN38" s="165"/>
      <c r="PZO38" s="162"/>
      <c r="PZP38" s="165"/>
      <c r="PZQ38" s="162"/>
      <c r="PZR38" s="165"/>
      <c r="PZS38" s="162"/>
      <c r="PZT38" s="165"/>
      <c r="PZU38" s="162"/>
      <c r="PZV38" s="165"/>
      <c r="PZW38" s="162"/>
      <c r="PZX38" s="165"/>
      <c r="PZY38" s="162"/>
      <c r="PZZ38" s="165"/>
      <c r="QAA38" s="162"/>
      <c r="QAB38" s="165"/>
      <c r="QAC38" s="162"/>
      <c r="QAD38" s="165"/>
      <c r="QAE38" s="162"/>
      <c r="QAF38" s="165"/>
      <c r="QAG38" s="162"/>
      <c r="QAH38" s="165"/>
      <c r="QAI38" s="162"/>
      <c r="QAJ38" s="165"/>
      <c r="QAK38" s="162"/>
      <c r="QAL38" s="165"/>
      <c r="QAM38" s="162"/>
      <c r="QAN38" s="165"/>
      <c r="QAO38" s="162"/>
      <c r="QAP38" s="165"/>
      <c r="QAQ38" s="162"/>
      <c r="QAR38" s="165"/>
      <c r="QAS38" s="162"/>
      <c r="QAT38" s="165"/>
      <c r="QAU38" s="162"/>
      <c r="QAV38" s="165"/>
      <c r="QAW38" s="162"/>
      <c r="QAX38" s="165"/>
      <c r="QAY38" s="162"/>
      <c r="QAZ38" s="165"/>
      <c r="QBA38" s="162"/>
      <c r="QBB38" s="165"/>
      <c r="QBC38" s="162"/>
      <c r="QBD38" s="165"/>
      <c r="QBE38" s="162"/>
      <c r="QBF38" s="165"/>
      <c r="QBG38" s="162"/>
      <c r="QBH38" s="165"/>
      <c r="QBI38" s="162"/>
      <c r="QBJ38" s="165"/>
      <c r="QBK38" s="162"/>
      <c r="QBL38" s="165"/>
      <c r="QBM38" s="162"/>
      <c r="QBN38" s="165"/>
      <c r="QBO38" s="162"/>
      <c r="QBP38" s="165"/>
      <c r="QBQ38" s="162"/>
      <c r="QBR38" s="165"/>
      <c r="QBS38" s="162"/>
      <c r="QBT38" s="165"/>
      <c r="QBU38" s="162"/>
      <c r="QBV38" s="165"/>
      <c r="QBW38" s="162"/>
      <c r="QBX38" s="165"/>
      <c r="QBY38" s="162"/>
      <c r="QBZ38" s="165"/>
      <c r="QCA38" s="162"/>
      <c r="QCB38" s="165"/>
      <c r="QCC38" s="162"/>
      <c r="QCD38" s="165"/>
      <c r="QCE38" s="162"/>
      <c r="QCF38" s="165"/>
      <c r="QCG38" s="162"/>
      <c r="QCH38" s="165"/>
      <c r="QCI38" s="162"/>
      <c r="QCJ38" s="165"/>
      <c r="QCK38" s="162"/>
      <c r="QCL38" s="165"/>
      <c r="QCM38" s="162"/>
      <c r="QCN38" s="165"/>
      <c r="QCO38" s="162"/>
      <c r="QCP38" s="165"/>
      <c r="QCQ38" s="162"/>
      <c r="QCR38" s="165"/>
      <c r="QCS38" s="162"/>
      <c r="QCT38" s="165"/>
      <c r="QCU38" s="162"/>
      <c r="QCV38" s="165"/>
      <c r="QCW38" s="162"/>
      <c r="QCX38" s="165"/>
      <c r="QCY38" s="162"/>
      <c r="QCZ38" s="165"/>
      <c r="QDA38" s="162"/>
      <c r="QDB38" s="165"/>
      <c r="QDC38" s="162"/>
      <c r="QDD38" s="165"/>
      <c r="QDE38" s="162"/>
      <c r="QDF38" s="165"/>
      <c r="QDG38" s="162"/>
      <c r="QDH38" s="165"/>
      <c r="QDI38" s="162"/>
      <c r="QDJ38" s="165"/>
      <c r="QDK38" s="162"/>
      <c r="QDL38" s="165"/>
      <c r="QDM38" s="162"/>
      <c r="QDN38" s="165"/>
      <c r="QDO38" s="162"/>
      <c r="QDP38" s="165"/>
      <c r="QDQ38" s="162"/>
      <c r="QDR38" s="165"/>
      <c r="QDS38" s="162"/>
      <c r="QDT38" s="165"/>
      <c r="QDU38" s="162"/>
      <c r="QDV38" s="165"/>
      <c r="QDW38" s="162"/>
      <c r="QDX38" s="165"/>
      <c r="QDY38" s="162"/>
      <c r="QDZ38" s="165"/>
      <c r="QEA38" s="162"/>
      <c r="QEB38" s="165"/>
      <c r="QEC38" s="162"/>
      <c r="QED38" s="165"/>
      <c r="QEE38" s="162"/>
      <c r="QEF38" s="165"/>
      <c r="QEG38" s="162"/>
      <c r="QEH38" s="165"/>
      <c r="QEI38" s="162"/>
      <c r="QEJ38" s="165"/>
      <c r="QEK38" s="162"/>
      <c r="QEL38" s="165"/>
      <c r="QEM38" s="162"/>
      <c r="QEN38" s="165"/>
      <c r="QEO38" s="162"/>
      <c r="QEP38" s="165"/>
      <c r="QEQ38" s="162"/>
      <c r="QER38" s="165"/>
      <c r="QES38" s="162"/>
      <c r="QET38" s="165"/>
      <c r="QEU38" s="162"/>
      <c r="QEV38" s="165"/>
      <c r="QEW38" s="162"/>
      <c r="QEX38" s="165"/>
      <c r="QEY38" s="162"/>
      <c r="QEZ38" s="165"/>
      <c r="QFA38" s="162"/>
      <c r="QFB38" s="165"/>
      <c r="QFC38" s="162"/>
      <c r="QFD38" s="165"/>
      <c r="QFE38" s="162"/>
      <c r="QFF38" s="165"/>
      <c r="QFG38" s="162"/>
      <c r="QFH38" s="165"/>
      <c r="QFI38" s="162"/>
      <c r="QFJ38" s="165"/>
      <c r="QFK38" s="162"/>
      <c r="QFL38" s="165"/>
      <c r="QFM38" s="162"/>
      <c r="QFN38" s="165"/>
      <c r="QFO38" s="162"/>
      <c r="QFP38" s="165"/>
      <c r="QFQ38" s="162"/>
      <c r="QFR38" s="165"/>
      <c r="QFS38" s="162"/>
      <c r="QFT38" s="165"/>
      <c r="QFU38" s="162"/>
      <c r="QFV38" s="165"/>
      <c r="QFW38" s="162"/>
      <c r="QFX38" s="165"/>
      <c r="QFY38" s="162"/>
      <c r="QFZ38" s="165"/>
      <c r="QGA38" s="162"/>
      <c r="QGB38" s="165"/>
      <c r="QGC38" s="162"/>
      <c r="QGD38" s="165"/>
      <c r="QGE38" s="162"/>
      <c r="QGF38" s="165"/>
      <c r="QGG38" s="162"/>
      <c r="QGH38" s="165"/>
      <c r="QGI38" s="162"/>
      <c r="QGJ38" s="165"/>
      <c r="QGK38" s="162"/>
      <c r="QGL38" s="165"/>
      <c r="QGM38" s="162"/>
      <c r="QGN38" s="165"/>
      <c r="QGO38" s="162"/>
      <c r="QGP38" s="165"/>
      <c r="QGQ38" s="162"/>
      <c r="QGR38" s="165"/>
      <c r="QGS38" s="162"/>
      <c r="QGT38" s="165"/>
      <c r="QGU38" s="162"/>
      <c r="QGV38" s="165"/>
      <c r="QGW38" s="162"/>
      <c r="QGX38" s="165"/>
      <c r="QGY38" s="162"/>
      <c r="QGZ38" s="165"/>
      <c r="QHA38" s="162"/>
      <c r="QHB38" s="165"/>
      <c r="QHC38" s="162"/>
      <c r="QHD38" s="165"/>
      <c r="QHE38" s="162"/>
      <c r="QHF38" s="165"/>
      <c r="QHG38" s="162"/>
      <c r="QHH38" s="165"/>
      <c r="QHI38" s="162"/>
      <c r="QHJ38" s="165"/>
      <c r="QHK38" s="162"/>
      <c r="QHL38" s="165"/>
      <c r="QHM38" s="162"/>
      <c r="QHN38" s="165"/>
      <c r="QHO38" s="162"/>
      <c r="QHP38" s="165"/>
      <c r="QHQ38" s="162"/>
      <c r="QHR38" s="165"/>
      <c r="QHS38" s="162"/>
      <c r="QHT38" s="165"/>
      <c r="QHU38" s="162"/>
      <c r="QHV38" s="165"/>
      <c r="QHW38" s="162"/>
      <c r="QHX38" s="165"/>
      <c r="QHY38" s="162"/>
      <c r="QHZ38" s="165"/>
      <c r="QIA38" s="162"/>
      <c r="QIB38" s="165"/>
      <c r="QIC38" s="162"/>
      <c r="QID38" s="165"/>
      <c r="QIE38" s="162"/>
      <c r="QIF38" s="165"/>
      <c r="QIG38" s="162"/>
      <c r="QIH38" s="165"/>
      <c r="QII38" s="162"/>
      <c r="QIJ38" s="165"/>
      <c r="QIK38" s="162"/>
      <c r="QIL38" s="165"/>
      <c r="QIM38" s="162"/>
      <c r="QIN38" s="165"/>
      <c r="QIO38" s="162"/>
      <c r="QIP38" s="165"/>
      <c r="QIQ38" s="162"/>
      <c r="QIR38" s="165"/>
      <c r="QIS38" s="162"/>
      <c r="QIT38" s="165"/>
      <c r="QIU38" s="162"/>
      <c r="QIV38" s="165"/>
      <c r="QIW38" s="162"/>
      <c r="QIX38" s="165"/>
      <c r="QIY38" s="162"/>
      <c r="QIZ38" s="165"/>
      <c r="QJA38" s="162"/>
      <c r="QJB38" s="165"/>
      <c r="QJC38" s="162"/>
      <c r="QJD38" s="165"/>
      <c r="QJE38" s="162"/>
      <c r="QJF38" s="165"/>
      <c r="QJG38" s="162"/>
      <c r="QJH38" s="165"/>
      <c r="QJI38" s="162"/>
      <c r="QJJ38" s="165"/>
      <c r="QJK38" s="162"/>
      <c r="QJL38" s="165"/>
      <c r="QJM38" s="162"/>
      <c r="QJN38" s="165"/>
      <c r="QJO38" s="162"/>
      <c r="QJP38" s="165"/>
      <c r="QJQ38" s="162"/>
      <c r="QJR38" s="165"/>
      <c r="QJS38" s="162"/>
      <c r="QJT38" s="165"/>
      <c r="QJU38" s="162"/>
      <c r="QJV38" s="165"/>
      <c r="QJW38" s="162"/>
      <c r="QJX38" s="165"/>
      <c r="QJY38" s="162"/>
      <c r="QJZ38" s="165"/>
      <c r="QKA38" s="162"/>
      <c r="QKB38" s="165"/>
      <c r="QKC38" s="162"/>
      <c r="QKD38" s="165"/>
      <c r="QKE38" s="162"/>
      <c r="QKF38" s="165"/>
      <c r="QKG38" s="162"/>
      <c r="QKH38" s="165"/>
      <c r="QKI38" s="162"/>
      <c r="QKJ38" s="165"/>
      <c r="QKK38" s="162"/>
      <c r="QKL38" s="165"/>
      <c r="QKM38" s="162"/>
      <c r="QKN38" s="165"/>
      <c r="QKO38" s="162"/>
      <c r="QKP38" s="165"/>
      <c r="QKQ38" s="162"/>
      <c r="QKR38" s="165"/>
      <c r="QKS38" s="162"/>
      <c r="QKT38" s="165"/>
      <c r="QKU38" s="162"/>
      <c r="QKV38" s="165"/>
      <c r="QKW38" s="162"/>
      <c r="QKX38" s="165"/>
      <c r="QKY38" s="162"/>
      <c r="QKZ38" s="165"/>
      <c r="QLA38" s="162"/>
      <c r="QLB38" s="165"/>
      <c r="QLC38" s="162"/>
      <c r="QLD38" s="165"/>
      <c r="QLE38" s="162"/>
      <c r="QLF38" s="165"/>
      <c r="QLG38" s="162"/>
      <c r="QLH38" s="165"/>
      <c r="QLI38" s="162"/>
      <c r="QLJ38" s="165"/>
      <c r="QLK38" s="162"/>
      <c r="QLL38" s="165"/>
      <c r="QLM38" s="162"/>
      <c r="QLN38" s="165"/>
      <c r="QLO38" s="162"/>
      <c r="QLP38" s="165"/>
      <c r="QLQ38" s="162"/>
      <c r="QLR38" s="165"/>
      <c r="QLS38" s="162"/>
      <c r="QLT38" s="165"/>
      <c r="QLU38" s="162"/>
      <c r="QLV38" s="165"/>
      <c r="QLW38" s="162"/>
      <c r="QLX38" s="165"/>
      <c r="QLY38" s="162"/>
      <c r="QLZ38" s="165"/>
      <c r="QMA38" s="162"/>
      <c r="QMB38" s="165"/>
      <c r="QMC38" s="162"/>
      <c r="QMD38" s="165"/>
      <c r="QME38" s="162"/>
      <c r="QMF38" s="165"/>
      <c r="QMG38" s="162"/>
      <c r="QMH38" s="165"/>
      <c r="QMI38" s="162"/>
      <c r="QMJ38" s="165"/>
      <c r="QMK38" s="162"/>
      <c r="QML38" s="165"/>
      <c r="QMM38" s="162"/>
      <c r="QMN38" s="165"/>
      <c r="QMO38" s="162"/>
      <c r="QMP38" s="165"/>
      <c r="QMQ38" s="162"/>
      <c r="QMR38" s="165"/>
      <c r="QMS38" s="162"/>
      <c r="QMT38" s="165"/>
      <c r="QMU38" s="162"/>
      <c r="QMV38" s="165"/>
      <c r="QMW38" s="162"/>
      <c r="QMX38" s="165"/>
      <c r="QMY38" s="162"/>
      <c r="QMZ38" s="165"/>
      <c r="QNA38" s="162"/>
      <c r="QNB38" s="165"/>
      <c r="QNC38" s="162"/>
      <c r="QND38" s="165"/>
      <c r="QNE38" s="162"/>
      <c r="QNF38" s="165"/>
      <c r="QNG38" s="162"/>
      <c r="QNH38" s="165"/>
      <c r="QNI38" s="162"/>
      <c r="QNJ38" s="165"/>
      <c r="QNK38" s="162"/>
      <c r="QNL38" s="165"/>
      <c r="QNM38" s="162"/>
      <c r="QNN38" s="165"/>
      <c r="QNO38" s="162"/>
      <c r="QNP38" s="165"/>
      <c r="QNQ38" s="162"/>
      <c r="QNR38" s="165"/>
      <c r="QNS38" s="162"/>
      <c r="QNT38" s="165"/>
      <c r="QNU38" s="162"/>
      <c r="QNV38" s="165"/>
      <c r="QNW38" s="162"/>
      <c r="QNX38" s="165"/>
      <c r="QNY38" s="162"/>
      <c r="QNZ38" s="165"/>
      <c r="QOA38" s="162"/>
      <c r="QOB38" s="165"/>
      <c r="QOC38" s="162"/>
      <c r="QOD38" s="165"/>
      <c r="QOE38" s="162"/>
      <c r="QOF38" s="165"/>
      <c r="QOG38" s="162"/>
      <c r="QOH38" s="165"/>
      <c r="QOI38" s="162"/>
      <c r="QOJ38" s="165"/>
      <c r="QOK38" s="162"/>
      <c r="QOL38" s="165"/>
      <c r="QOM38" s="162"/>
      <c r="QON38" s="165"/>
      <c r="QOO38" s="162"/>
      <c r="QOP38" s="165"/>
      <c r="QOQ38" s="162"/>
      <c r="QOR38" s="165"/>
      <c r="QOS38" s="162"/>
      <c r="QOT38" s="165"/>
      <c r="QOU38" s="162"/>
      <c r="QOV38" s="165"/>
      <c r="QOW38" s="162"/>
      <c r="QOX38" s="165"/>
      <c r="QOY38" s="162"/>
      <c r="QOZ38" s="165"/>
      <c r="QPA38" s="162"/>
      <c r="QPB38" s="165"/>
      <c r="QPC38" s="162"/>
      <c r="QPD38" s="165"/>
      <c r="QPE38" s="162"/>
      <c r="QPF38" s="165"/>
      <c r="QPG38" s="162"/>
      <c r="QPH38" s="165"/>
      <c r="QPI38" s="162"/>
      <c r="QPJ38" s="165"/>
      <c r="QPK38" s="162"/>
      <c r="QPL38" s="165"/>
      <c r="QPM38" s="162"/>
      <c r="QPN38" s="165"/>
      <c r="QPO38" s="162"/>
      <c r="QPP38" s="165"/>
      <c r="QPQ38" s="162"/>
      <c r="QPR38" s="165"/>
      <c r="QPS38" s="162"/>
      <c r="QPT38" s="165"/>
      <c r="QPU38" s="162"/>
      <c r="QPV38" s="165"/>
      <c r="QPW38" s="162"/>
      <c r="QPX38" s="165"/>
      <c r="QPY38" s="162"/>
      <c r="QPZ38" s="165"/>
      <c r="QQA38" s="162"/>
      <c r="QQB38" s="165"/>
      <c r="QQC38" s="162"/>
      <c r="QQD38" s="165"/>
      <c r="QQE38" s="162"/>
      <c r="QQF38" s="165"/>
      <c r="QQG38" s="162"/>
      <c r="QQH38" s="165"/>
      <c r="QQI38" s="162"/>
      <c r="QQJ38" s="165"/>
      <c r="QQK38" s="162"/>
      <c r="QQL38" s="165"/>
      <c r="QQM38" s="162"/>
      <c r="QQN38" s="165"/>
      <c r="QQO38" s="162"/>
      <c r="QQP38" s="165"/>
      <c r="QQQ38" s="162"/>
      <c r="QQR38" s="165"/>
      <c r="QQS38" s="162"/>
      <c r="QQT38" s="165"/>
      <c r="QQU38" s="162"/>
      <c r="QQV38" s="165"/>
      <c r="QQW38" s="162"/>
      <c r="QQX38" s="165"/>
      <c r="QQY38" s="162"/>
      <c r="QQZ38" s="165"/>
      <c r="QRA38" s="162"/>
      <c r="QRB38" s="165"/>
      <c r="QRC38" s="162"/>
      <c r="QRD38" s="165"/>
      <c r="QRE38" s="162"/>
      <c r="QRF38" s="165"/>
      <c r="QRG38" s="162"/>
      <c r="QRH38" s="165"/>
      <c r="QRI38" s="162"/>
      <c r="QRJ38" s="165"/>
      <c r="QRK38" s="162"/>
      <c r="QRL38" s="165"/>
      <c r="QRM38" s="162"/>
      <c r="QRN38" s="165"/>
      <c r="QRO38" s="162"/>
      <c r="QRP38" s="165"/>
      <c r="QRQ38" s="162"/>
      <c r="QRR38" s="165"/>
      <c r="QRS38" s="162"/>
      <c r="QRT38" s="165"/>
      <c r="QRU38" s="162"/>
      <c r="QRV38" s="165"/>
      <c r="QRW38" s="162"/>
      <c r="QRX38" s="165"/>
      <c r="QRY38" s="162"/>
      <c r="QRZ38" s="165"/>
      <c r="QSA38" s="162"/>
      <c r="QSB38" s="165"/>
      <c r="QSC38" s="162"/>
      <c r="QSD38" s="165"/>
      <c r="QSE38" s="162"/>
      <c r="QSF38" s="165"/>
      <c r="QSG38" s="162"/>
      <c r="QSH38" s="165"/>
      <c r="QSI38" s="162"/>
      <c r="QSJ38" s="165"/>
      <c r="QSK38" s="162"/>
      <c r="QSL38" s="165"/>
      <c r="QSM38" s="162"/>
      <c r="QSN38" s="165"/>
      <c r="QSO38" s="162"/>
      <c r="QSP38" s="165"/>
      <c r="QSQ38" s="162"/>
      <c r="QSR38" s="165"/>
      <c r="QSS38" s="162"/>
      <c r="QST38" s="165"/>
      <c r="QSU38" s="162"/>
      <c r="QSV38" s="165"/>
      <c r="QSW38" s="162"/>
      <c r="QSX38" s="165"/>
      <c r="QSY38" s="162"/>
      <c r="QSZ38" s="165"/>
      <c r="QTA38" s="162"/>
      <c r="QTB38" s="165"/>
      <c r="QTC38" s="162"/>
      <c r="QTD38" s="165"/>
      <c r="QTE38" s="162"/>
      <c r="QTF38" s="165"/>
      <c r="QTG38" s="162"/>
      <c r="QTH38" s="165"/>
      <c r="QTI38" s="162"/>
      <c r="QTJ38" s="165"/>
      <c r="QTK38" s="162"/>
      <c r="QTL38" s="165"/>
      <c r="QTM38" s="162"/>
      <c r="QTN38" s="165"/>
      <c r="QTO38" s="162"/>
      <c r="QTP38" s="165"/>
      <c r="QTQ38" s="162"/>
      <c r="QTR38" s="165"/>
      <c r="QTS38" s="162"/>
      <c r="QTT38" s="165"/>
      <c r="QTU38" s="162"/>
      <c r="QTV38" s="165"/>
      <c r="QTW38" s="162"/>
      <c r="QTX38" s="165"/>
      <c r="QTY38" s="162"/>
      <c r="QTZ38" s="165"/>
      <c r="QUA38" s="162"/>
      <c r="QUB38" s="165"/>
      <c r="QUC38" s="162"/>
      <c r="QUD38" s="165"/>
      <c r="QUE38" s="162"/>
      <c r="QUF38" s="165"/>
      <c r="QUG38" s="162"/>
      <c r="QUH38" s="165"/>
      <c r="QUI38" s="162"/>
      <c r="QUJ38" s="165"/>
      <c r="QUK38" s="162"/>
      <c r="QUL38" s="165"/>
      <c r="QUM38" s="162"/>
      <c r="QUN38" s="165"/>
      <c r="QUO38" s="162"/>
      <c r="QUP38" s="165"/>
      <c r="QUQ38" s="162"/>
      <c r="QUR38" s="165"/>
      <c r="QUS38" s="162"/>
      <c r="QUT38" s="165"/>
      <c r="QUU38" s="162"/>
      <c r="QUV38" s="165"/>
      <c r="QUW38" s="162"/>
      <c r="QUX38" s="165"/>
      <c r="QUY38" s="162"/>
      <c r="QUZ38" s="165"/>
      <c r="QVA38" s="162"/>
      <c r="QVB38" s="165"/>
      <c r="QVC38" s="162"/>
      <c r="QVD38" s="165"/>
      <c r="QVE38" s="162"/>
      <c r="QVF38" s="165"/>
      <c r="QVG38" s="162"/>
      <c r="QVH38" s="165"/>
      <c r="QVI38" s="162"/>
      <c r="QVJ38" s="165"/>
      <c r="QVK38" s="162"/>
      <c r="QVL38" s="165"/>
      <c r="QVM38" s="162"/>
      <c r="QVN38" s="165"/>
      <c r="QVO38" s="162"/>
      <c r="QVP38" s="165"/>
      <c r="QVQ38" s="162"/>
      <c r="QVR38" s="165"/>
      <c r="QVS38" s="162"/>
      <c r="QVT38" s="165"/>
      <c r="QVU38" s="162"/>
      <c r="QVV38" s="165"/>
      <c r="QVW38" s="162"/>
      <c r="QVX38" s="165"/>
      <c r="QVY38" s="162"/>
      <c r="QVZ38" s="165"/>
      <c r="QWA38" s="162"/>
      <c r="QWB38" s="165"/>
      <c r="QWC38" s="162"/>
      <c r="QWD38" s="165"/>
      <c r="QWE38" s="162"/>
      <c r="QWF38" s="165"/>
      <c r="QWG38" s="162"/>
      <c r="QWH38" s="165"/>
      <c r="QWI38" s="162"/>
      <c r="QWJ38" s="165"/>
      <c r="QWK38" s="162"/>
      <c r="QWL38" s="165"/>
      <c r="QWM38" s="162"/>
      <c r="QWN38" s="165"/>
      <c r="QWO38" s="162"/>
      <c r="QWP38" s="165"/>
      <c r="QWQ38" s="162"/>
      <c r="QWR38" s="165"/>
      <c r="QWS38" s="162"/>
      <c r="QWT38" s="165"/>
      <c r="QWU38" s="162"/>
      <c r="QWV38" s="165"/>
      <c r="QWW38" s="162"/>
      <c r="QWX38" s="165"/>
      <c r="QWY38" s="162"/>
      <c r="QWZ38" s="165"/>
      <c r="QXA38" s="162"/>
      <c r="QXB38" s="165"/>
      <c r="QXC38" s="162"/>
      <c r="QXD38" s="165"/>
      <c r="QXE38" s="162"/>
      <c r="QXF38" s="165"/>
      <c r="QXG38" s="162"/>
      <c r="QXH38" s="165"/>
      <c r="QXI38" s="162"/>
      <c r="QXJ38" s="165"/>
      <c r="QXK38" s="162"/>
      <c r="QXL38" s="165"/>
      <c r="QXM38" s="162"/>
      <c r="QXN38" s="165"/>
      <c r="QXO38" s="162"/>
      <c r="QXP38" s="165"/>
      <c r="QXQ38" s="162"/>
      <c r="QXR38" s="165"/>
      <c r="QXS38" s="162"/>
      <c r="QXT38" s="165"/>
      <c r="QXU38" s="162"/>
      <c r="QXV38" s="165"/>
      <c r="QXW38" s="162"/>
      <c r="QXX38" s="165"/>
      <c r="QXY38" s="162"/>
      <c r="QXZ38" s="165"/>
      <c r="QYA38" s="162"/>
      <c r="QYB38" s="165"/>
      <c r="QYC38" s="162"/>
      <c r="QYD38" s="165"/>
      <c r="QYE38" s="162"/>
      <c r="QYF38" s="165"/>
      <c r="QYG38" s="162"/>
      <c r="QYH38" s="165"/>
      <c r="QYI38" s="162"/>
      <c r="QYJ38" s="165"/>
      <c r="QYK38" s="162"/>
      <c r="QYL38" s="165"/>
      <c r="QYM38" s="162"/>
      <c r="QYN38" s="165"/>
      <c r="QYO38" s="162"/>
      <c r="QYP38" s="165"/>
      <c r="QYQ38" s="162"/>
      <c r="QYR38" s="165"/>
      <c r="QYS38" s="162"/>
      <c r="QYT38" s="165"/>
      <c r="QYU38" s="162"/>
      <c r="QYV38" s="165"/>
      <c r="QYW38" s="162"/>
      <c r="QYX38" s="165"/>
      <c r="QYY38" s="162"/>
      <c r="QYZ38" s="165"/>
      <c r="QZA38" s="162"/>
      <c r="QZB38" s="165"/>
      <c r="QZC38" s="162"/>
      <c r="QZD38" s="165"/>
      <c r="QZE38" s="162"/>
      <c r="QZF38" s="165"/>
      <c r="QZG38" s="162"/>
      <c r="QZH38" s="165"/>
      <c r="QZI38" s="162"/>
      <c r="QZJ38" s="165"/>
      <c r="QZK38" s="162"/>
      <c r="QZL38" s="165"/>
      <c r="QZM38" s="162"/>
      <c r="QZN38" s="165"/>
      <c r="QZO38" s="162"/>
      <c r="QZP38" s="165"/>
      <c r="QZQ38" s="162"/>
      <c r="QZR38" s="165"/>
      <c r="QZS38" s="162"/>
      <c r="QZT38" s="165"/>
      <c r="QZU38" s="162"/>
      <c r="QZV38" s="165"/>
      <c r="QZW38" s="162"/>
      <c r="QZX38" s="165"/>
      <c r="QZY38" s="162"/>
      <c r="QZZ38" s="165"/>
      <c r="RAA38" s="162"/>
      <c r="RAB38" s="165"/>
      <c r="RAC38" s="162"/>
      <c r="RAD38" s="165"/>
      <c r="RAE38" s="162"/>
      <c r="RAF38" s="165"/>
      <c r="RAG38" s="162"/>
      <c r="RAH38" s="165"/>
      <c r="RAI38" s="162"/>
      <c r="RAJ38" s="165"/>
      <c r="RAK38" s="162"/>
      <c r="RAL38" s="165"/>
      <c r="RAM38" s="162"/>
      <c r="RAN38" s="165"/>
      <c r="RAO38" s="162"/>
      <c r="RAP38" s="165"/>
      <c r="RAQ38" s="162"/>
      <c r="RAR38" s="165"/>
      <c r="RAS38" s="162"/>
      <c r="RAT38" s="165"/>
      <c r="RAU38" s="162"/>
      <c r="RAV38" s="165"/>
      <c r="RAW38" s="162"/>
      <c r="RAX38" s="165"/>
      <c r="RAY38" s="162"/>
      <c r="RAZ38" s="165"/>
      <c r="RBA38" s="162"/>
      <c r="RBB38" s="165"/>
      <c r="RBC38" s="162"/>
      <c r="RBD38" s="165"/>
      <c r="RBE38" s="162"/>
      <c r="RBF38" s="165"/>
      <c r="RBG38" s="162"/>
      <c r="RBH38" s="165"/>
      <c r="RBI38" s="162"/>
      <c r="RBJ38" s="165"/>
      <c r="RBK38" s="162"/>
      <c r="RBL38" s="165"/>
      <c r="RBM38" s="162"/>
      <c r="RBN38" s="165"/>
      <c r="RBO38" s="162"/>
      <c r="RBP38" s="165"/>
      <c r="RBQ38" s="162"/>
      <c r="RBR38" s="165"/>
      <c r="RBS38" s="162"/>
      <c r="RBT38" s="165"/>
      <c r="RBU38" s="162"/>
      <c r="RBV38" s="165"/>
      <c r="RBW38" s="162"/>
      <c r="RBX38" s="165"/>
      <c r="RBY38" s="162"/>
      <c r="RBZ38" s="165"/>
      <c r="RCA38" s="162"/>
      <c r="RCB38" s="165"/>
      <c r="RCC38" s="162"/>
      <c r="RCD38" s="165"/>
      <c r="RCE38" s="162"/>
      <c r="RCF38" s="165"/>
      <c r="RCG38" s="162"/>
      <c r="RCH38" s="165"/>
      <c r="RCI38" s="162"/>
      <c r="RCJ38" s="165"/>
      <c r="RCK38" s="162"/>
      <c r="RCL38" s="165"/>
      <c r="RCM38" s="162"/>
      <c r="RCN38" s="165"/>
      <c r="RCO38" s="162"/>
      <c r="RCP38" s="165"/>
      <c r="RCQ38" s="162"/>
      <c r="RCR38" s="165"/>
      <c r="RCS38" s="162"/>
      <c r="RCT38" s="165"/>
      <c r="RCU38" s="162"/>
      <c r="RCV38" s="165"/>
      <c r="RCW38" s="162"/>
      <c r="RCX38" s="165"/>
      <c r="RCY38" s="162"/>
      <c r="RCZ38" s="165"/>
      <c r="RDA38" s="162"/>
      <c r="RDB38" s="165"/>
      <c r="RDC38" s="162"/>
      <c r="RDD38" s="165"/>
      <c r="RDE38" s="162"/>
      <c r="RDF38" s="165"/>
      <c r="RDG38" s="162"/>
      <c r="RDH38" s="165"/>
      <c r="RDI38" s="162"/>
      <c r="RDJ38" s="165"/>
      <c r="RDK38" s="162"/>
      <c r="RDL38" s="165"/>
      <c r="RDM38" s="162"/>
      <c r="RDN38" s="165"/>
      <c r="RDO38" s="162"/>
      <c r="RDP38" s="165"/>
      <c r="RDQ38" s="162"/>
      <c r="RDR38" s="165"/>
      <c r="RDS38" s="162"/>
      <c r="RDT38" s="165"/>
      <c r="RDU38" s="162"/>
      <c r="RDV38" s="165"/>
      <c r="RDW38" s="162"/>
      <c r="RDX38" s="165"/>
      <c r="RDY38" s="162"/>
      <c r="RDZ38" s="165"/>
      <c r="REA38" s="162"/>
      <c r="REB38" s="165"/>
      <c r="REC38" s="162"/>
      <c r="RED38" s="165"/>
      <c r="REE38" s="162"/>
      <c r="REF38" s="165"/>
      <c r="REG38" s="162"/>
      <c r="REH38" s="165"/>
      <c r="REI38" s="162"/>
      <c r="REJ38" s="165"/>
      <c r="REK38" s="162"/>
      <c r="REL38" s="165"/>
      <c r="REM38" s="162"/>
      <c r="REN38" s="165"/>
      <c r="REO38" s="162"/>
      <c r="REP38" s="165"/>
      <c r="REQ38" s="162"/>
      <c r="RER38" s="165"/>
      <c r="RES38" s="162"/>
      <c r="RET38" s="165"/>
      <c r="REU38" s="162"/>
      <c r="REV38" s="165"/>
      <c r="REW38" s="162"/>
      <c r="REX38" s="165"/>
      <c r="REY38" s="162"/>
      <c r="REZ38" s="165"/>
      <c r="RFA38" s="162"/>
      <c r="RFB38" s="165"/>
      <c r="RFC38" s="162"/>
      <c r="RFD38" s="165"/>
      <c r="RFE38" s="162"/>
      <c r="RFF38" s="165"/>
      <c r="RFG38" s="162"/>
      <c r="RFH38" s="165"/>
      <c r="RFI38" s="162"/>
      <c r="RFJ38" s="165"/>
      <c r="RFK38" s="162"/>
      <c r="RFL38" s="165"/>
      <c r="RFM38" s="162"/>
      <c r="RFN38" s="165"/>
      <c r="RFO38" s="162"/>
      <c r="RFP38" s="165"/>
      <c r="RFQ38" s="162"/>
      <c r="RFR38" s="165"/>
      <c r="RFS38" s="162"/>
      <c r="RFT38" s="165"/>
      <c r="RFU38" s="162"/>
      <c r="RFV38" s="165"/>
      <c r="RFW38" s="162"/>
      <c r="RFX38" s="165"/>
      <c r="RFY38" s="162"/>
      <c r="RFZ38" s="165"/>
      <c r="RGA38" s="162"/>
      <c r="RGB38" s="165"/>
      <c r="RGC38" s="162"/>
      <c r="RGD38" s="165"/>
      <c r="RGE38" s="162"/>
      <c r="RGF38" s="165"/>
      <c r="RGG38" s="162"/>
      <c r="RGH38" s="165"/>
      <c r="RGI38" s="162"/>
      <c r="RGJ38" s="165"/>
      <c r="RGK38" s="162"/>
      <c r="RGL38" s="165"/>
      <c r="RGM38" s="162"/>
      <c r="RGN38" s="165"/>
      <c r="RGO38" s="162"/>
      <c r="RGP38" s="165"/>
      <c r="RGQ38" s="162"/>
      <c r="RGR38" s="165"/>
      <c r="RGS38" s="162"/>
      <c r="RGT38" s="165"/>
      <c r="RGU38" s="162"/>
      <c r="RGV38" s="165"/>
      <c r="RGW38" s="162"/>
      <c r="RGX38" s="165"/>
      <c r="RGY38" s="162"/>
      <c r="RGZ38" s="165"/>
      <c r="RHA38" s="162"/>
      <c r="RHB38" s="165"/>
      <c r="RHC38" s="162"/>
      <c r="RHD38" s="165"/>
      <c r="RHE38" s="162"/>
      <c r="RHF38" s="165"/>
      <c r="RHG38" s="162"/>
      <c r="RHH38" s="165"/>
      <c r="RHI38" s="162"/>
      <c r="RHJ38" s="165"/>
      <c r="RHK38" s="162"/>
      <c r="RHL38" s="165"/>
      <c r="RHM38" s="162"/>
      <c r="RHN38" s="165"/>
      <c r="RHO38" s="162"/>
      <c r="RHP38" s="165"/>
      <c r="RHQ38" s="162"/>
      <c r="RHR38" s="165"/>
      <c r="RHS38" s="162"/>
      <c r="RHT38" s="165"/>
      <c r="RHU38" s="162"/>
      <c r="RHV38" s="165"/>
      <c r="RHW38" s="162"/>
      <c r="RHX38" s="165"/>
      <c r="RHY38" s="162"/>
      <c r="RHZ38" s="165"/>
      <c r="RIA38" s="162"/>
      <c r="RIB38" s="165"/>
      <c r="RIC38" s="162"/>
      <c r="RID38" s="165"/>
      <c r="RIE38" s="162"/>
      <c r="RIF38" s="165"/>
      <c r="RIG38" s="162"/>
      <c r="RIH38" s="165"/>
      <c r="RII38" s="162"/>
      <c r="RIJ38" s="165"/>
      <c r="RIK38" s="162"/>
      <c r="RIL38" s="165"/>
      <c r="RIM38" s="162"/>
      <c r="RIN38" s="165"/>
      <c r="RIO38" s="162"/>
      <c r="RIP38" s="165"/>
      <c r="RIQ38" s="162"/>
      <c r="RIR38" s="165"/>
      <c r="RIS38" s="162"/>
      <c r="RIT38" s="165"/>
      <c r="RIU38" s="162"/>
      <c r="RIV38" s="165"/>
      <c r="RIW38" s="162"/>
      <c r="RIX38" s="165"/>
      <c r="RIY38" s="162"/>
      <c r="RIZ38" s="165"/>
      <c r="RJA38" s="162"/>
      <c r="RJB38" s="165"/>
      <c r="RJC38" s="162"/>
      <c r="RJD38" s="165"/>
      <c r="RJE38" s="162"/>
      <c r="RJF38" s="165"/>
      <c r="RJG38" s="162"/>
      <c r="RJH38" s="165"/>
      <c r="RJI38" s="162"/>
      <c r="RJJ38" s="165"/>
      <c r="RJK38" s="162"/>
      <c r="RJL38" s="165"/>
      <c r="RJM38" s="162"/>
      <c r="RJN38" s="165"/>
      <c r="RJO38" s="162"/>
      <c r="RJP38" s="165"/>
      <c r="RJQ38" s="162"/>
      <c r="RJR38" s="165"/>
      <c r="RJS38" s="162"/>
      <c r="RJT38" s="165"/>
      <c r="RJU38" s="162"/>
      <c r="RJV38" s="165"/>
      <c r="RJW38" s="162"/>
      <c r="RJX38" s="165"/>
      <c r="RJY38" s="162"/>
      <c r="RJZ38" s="165"/>
      <c r="RKA38" s="162"/>
      <c r="RKB38" s="165"/>
      <c r="RKC38" s="162"/>
      <c r="RKD38" s="165"/>
      <c r="RKE38" s="162"/>
      <c r="RKF38" s="165"/>
      <c r="RKG38" s="162"/>
      <c r="RKH38" s="165"/>
      <c r="RKI38" s="162"/>
      <c r="RKJ38" s="165"/>
      <c r="RKK38" s="162"/>
      <c r="RKL38" s="165"/>
      <c r="RKM38" s="162"/>
      <c r="RKN38" s="165"/>
      <c r="RKO38" s="162"/>
      <c r="RKP38" s="165"/>
      <c r="RKQ38" s="162"/>
      <c r="RKR38" s="165"/>
      <c r="RKS38" s="162"/>
      <c r="RKT38" s="165"/>
      <c r="RKU38" s="162"/>
      <c r="RKV38" s="165"/>
      <c r="RKW38" s="162"/>
      <c r="RKX38" s="165"/>
      <c r="RKY38" s="162"/>
      <c r="RKZ38" s="165"/>
      <c r="RLA38" s="162"/>
      <c r="RLB38" s="165"/>
      <c r="RLC38" s="162"/>
      <c r="RLD38" s="165"/>
      <c r="RLE38" s="162"/>
      <c r="RLF38" s="165"/>
      <c r="RLG38" s="162"/>
      <c r="RLH38" s="165"/>
      <c r="RLI38" s="162"/>
      <c r="RLJ38" s="165"/>
      <c r="RLK38" s="162"/>
      <c r="RLL38" s="165"/>
      <c r="RLM38" s="162"/>
      <c r="RLN38" s="165"/>
      <c r="RLO38" s="162"/>
      <c r="RLP38" s="165"/>
      <c r="RLQ38" s="162"/>
      <c r="RLR38" s="165"/>
      <c r="RLS38" s="162"/>
      <c r="RLT38" s="165"/>
      <c r="RLU38" s="162"/>
      <c r="RLV38" s="165"/>
      <c r="RLW38" s="162"/>
      <c r="RLX38" s="165"/>
      <c r="RLY38" s="162"/>
      <c r="RLZ38" s="165"/>
      <c r="RMA38" s="162"/>
      <c r="RMB38" s="165"/>
      <c r="RMC38" s="162"/>
      <c r="RMD38" s="165"/>
      <c r="RME38" s="162"/>
      <c r="RMF38" s="165"/>
      <c r="RMG38" s="162"/>
      <c r="RMH38" s="165"/>
      <c r="RMI38" s="162"/>
      <c r="RMJ38" s="165"/>
      <c r="RMK38" s="162"/>
      <c r="RML38" s="165"/>
      <c r="RMM38" s="162"/>
      <c r="RMN38" s="165"/>
      <c r="RMO38" s="162"/>
      <c r="RMP38" s="165"/>
      <c r="RMQ38" s="162"/>
      <c r="RMR38" s="165"/>
      <c r="RMS38" s="162"/>
      <c r="RMT38" s="165"/>
      <c r="RMU38" s="162"/>
      <c r="RMV38" s="165"/>
      <c r="RMW38" s="162"/>
      <c r="RMX38" s="165"/>
      <c r="RMY38" s="162"/>
      <c r="RMZ38" s="165"/>
      <c r="RNA38" s="162"/>
      <c r="RNB38" s="165"/>
      <c r="RNC38" s="162"/>
      <c r="RND38" s="165"/>
      <c r="RNE38" s="162"/>
      <c r="RNF38" s="165"/>
      <c r="RNG38" s="162"/>
      <c r="RNH38" s="165"/>
      <c r="RNI38" s="162"/>
      <c r="RNJ38" s="165"/>
      <c r="RNK38" s="162"/>
      <c r="RNL38" s="165"/>
      <c r="RNM38" s="162"/>
      <c r="RNN38" s="165"/>
      <c r="RNO38" s="162"/>
      <c r="RNP38" s="165"/>
      <c r="RNQ38" s="162"/>
      <c r="RNR38" s="165"/>
      <c r="RNS38" s="162"/>
      <c r="RNT38" s="165"/>
      <c r="RNU38" s="162"/>
      <c r="RNV38" s="165"/>
      <c r="RNW38" s="162"/>
      <c r="RNX38" s="165"/>
      <c r="RNY38" s="162"/>
      <c r="RNZ38" s="165"/>
      <c r="ROA38" s="162"/>
      <c r="ROB38" s="165"/>
      <c r="ROC38" s="162"/>
      <c r="ROD38" s="165"/>
      <c r="ROE38" s="162"/>
      <c r="ROF38" s="165"/>
      <c r="ROG38" s="162"/>
      <c r="ROH38" s="165"/>
      <c r="ROI38" s="162"/>
      <c r="ROJ38" s="165"/>
      <c r="ROK38" s="162"/>
      <c r="ROL38" s="165"/>
      <c r="ROM38" s="162"/>
      <c r="RON38" s="165"/>
      <c r="ROO38" s="162"/>
      <c r="ROP38" s="165"/>
      <c r="ROQ38" s="162"/>
      <c r="ROR38" s="165"/>
      <c r="ROS38" s="162"/>
      <c r="ROT38" s="165"/>
      <c r="ROU38" s="162"/>
      <c r="ROV38" s="165"/>
      <c r="ROW38" s="162"/>
      <c r="ROX38" s="165"/>
      <c r="ROY38" s="162"/>
      <c r="ROZ38" s="165"/>
      <c r="RPA38" s="162"/>
      <c r="RPB38" s="165"/>
      <c r="RPC38" s="162"/>
      <c r="RPD38" s="165"/>
      <c r="RPE38" s="162"/>
      <c r="RPF38" s="165"/>
      <c r="RPG38" s="162"/>
      <c r="RPH38" s="165"/>
      <c r="RPI38" s="162"/>
      <c r="RPJ38" s="165"/>
      <c r="RPK38" s="162"/>
      <c r="RPL38" s="165"/>
      <c r="RPM38" s="162"/>
      <c r="RPN38" s="165"/>
      <c r="RPO38" s="162"/>
      <c r="RPP38" s="165"/>
      <c r="RPQ38" s="162"/>
      <c r="RPR38" s="165"/>
      <c r="RPS38" s="162"/>
      <c r="RPT38" s="165"/>
      <c r="RPU38" s="162"/>
      <c r="RPV38" s="165"/>
      <c r="RPW38" s="162"/>
      <c r="RPX38" s="165"/>
      <c r="RPY38" s="162"/>
      <c r="RPZ38" s="165"/>
      <c r="RQA38" s="162"/>
      <c r="RQB38" s="165"/>
      <c r="RQC38" s="162"/>
      <c r="RQD38" s="165"/>
      <c r="RQE38" s="162"/>
      <c r="RQF38" s="165"/>
      <c r="RQG38" s="162"/>
      <c r="RQH38" s="165"/>
      <c r="RQI38" s="162"/>
      <c r="RQJ38" s="165"/>
      <c r="RQK38" s="162"/>
      <c r="RQL38" s="165"/>
      <c r="RQM38" s="162"/>
      <c r="RQN38" s="165"/>
      <c r="RQO38" s="162"/>
      <c r="RQP38" s="165"/>
      <c r="RQQ38" s="162"/>
      <c r="RQR38" s="165"/>
      <c r="RQS38" s="162"/>
      <c r="RQT38" s="165"/>
      <c r="RQU38" s="162"/>
      <c r="RQV38" s="165"/>
      <c r="RQW38" s="162"/>
      <c r="RQX38" s="165"/>
      <c r="RQY38" s="162"/>
      <c r="RQZ38" s="165"/>
      <c r="RRA38" s="162"/>
      <c r="RRB38" s="165"/>
      <c r="RRC38" s="162"/>
      <c r="RRD38" s="165"/>
      <c r="RRE38" s="162"/>
      <c r="RRF38" s="165"/>
      <c r="RRG38" s="162"/>
      <c r="RRH38" s="165"/>
      <c r="RRI38" s="162"/>
      <c r="RRJ38" s="165"/>
      <c r="RRK38" s="162"/>
      <c r="RRL38" s="165"/>
      <c r="RRM38" s="162"/>
      <c r="RRN38" s="165"/>
      <c r="RRO38" s="162"/>
      <c r="RRP38" s="165"/>
      <c r="RRQ38" s="162"/>
      <c r="RRR38" s="165"/>
      <c r="RRS38" s="162"/>
      <c r="RRT38" s="165"/>
      <c r="RRU38" s="162"/>
      <c r="RRV38" s="165"/>
      <c r="RRW38" s="162"/>
      <c r="RRX38" s="165"/>
      <c r="RRY38" s="162"/>
      <c r="RRZ38" s="165"/>
      <c r="RSA38" s="162"/>
      <c r="RSB38" s="165"/>
      <c r="RSC38" s="162"/>
      <c r="RSD38" s="165"/>
      <c r="RSE38" s="162"/>
      <c r="RSF38" s="165"/>
      <c r="RSG38" s="162"/>
      <c r="RSH38" s="165"/>
      <c r="RSI38" s="162"/>
      <c r="RSJ38" s="165"/>
      <c r="RSK38" s="162"/>
      <c r="RSL38" s="165"/>
      <c r="RSM38" s="162"/>
      <c r="RSN38" s="165"/>
      <c r="RSO38" s="162"/>
      <c r="RSP38" s="165"/>
      <c r="RSQ38" s="162"/>
      <c r="RSR38" s="165"/>
      <c r="RSS38" s="162"/>
      <c r="RST38" s="165"/>
      <c r="RSU38" s="162"/>
      <c r="RSV38" s="165"/>
      <c r="RSW38" s="162"/>
      <c r="RSX38" s="165"/>
      <c r="RSY38" s="162"/>
      <c r="RSZ38" s="165"/>
      <c r="RTA38" s="162"/>
      <c r="RTB38" s="165"/>
      <c r="RTC38" s="162"/>
      <c r="RTD38" s="165"/>
      <c r="RTE38" s="162"/>
      <c r="RTF38" s="165"/>
      <c r="RTG38" s="162"/>
      <c r="RTH38" s="165"/>
      <c r="RTI38" s="162"/>
      <c r="RTJ38" s="165"/>
      <c r="RTK38" s="162"/>
      <c r="RTL38" s="165"/>
      <c r="RTM38" s="162"/>
      <c r="RTN38" s="165"/>
      <c r="RTO38" s="162"/>
      <c r="RTP38" s="165"/>
      <c r="RTQ38" s="162"/>
      <c r="RTR38" s="165"/>
      <c r="RTS38" s="162"/>
      <c r="RTT38" s="165"/>
      <c r="RTU38" s="162"/>
      <c r="RTV38" s="165"/>
      <c r="RTW38" s="162"/>
      <c r="RTX38" s="165"/>
      <c r="RTY38" s="162"/>
      <c r="RTZ38" s="165"/>
      <c r="RUA38" s="162"/>
      <c r="RUB38" s="165"/>
      <c r="RUC38" s="162"/>
      <c r="RUD38" s="165"/>
      <c r="RUE38" s="162"/>
      <c r="RUF38" s="165"/>
      <c r="RUG38" s="162"/>
      <c r="RUH38" s="165"/>
      <c r="RUI38" s="162"/>
      <c r="RUJ38" s="165"/>
      <c r="RUK38" s="162"/>
      <c r="RUL38" s="165"/>
      <c r="RUM38" s="162"/>
      <c r="RUN38" s="165"/>
      <c r="RUO38" s="162"/>
      <c r="RUP38" s="165"/>
      <c r="RUQ38" s="162"/>
      <c r="RUR38" s="165"/>
      <c r="RUS38" s="162"/>
      <c r="RUT38" s="165"/>
      <c r="RUU38" s="162"/>
      <c r="RUV38" s="165"/>
      <c r="RUW38" s="162"/>
      <c r="RUX38" s="165"/>
      <c r="RUY38" s="162"/>
      <c r="RUZ38" s="165"/>
      <c r="RVA38" s="162"/>
      <c r="RVB38" s="165"/>
      <c r="RVC38" s="162"/>
      <c r="RVD38" s="165"/>
      <c r="RVE38" s="162"/>
      <c r="RVF38" s="165"/>
      <c r="RVG38" s="162"/>
      <c r="RVH38" s="165"/>
      <c r="RVI38" s="162"/>
      <c r="RVJ38" s="165"/>
      <c r="RVK38" s="162"/>
      <c r="RVL38" s="165"/>
      <c r="RVM38" s="162"/>
      <c r="RVN38" s="165"/>
      <c r="RVO38" s="162"/>
      <c r="RVP38" s="165"/>
      <c r="RVQ38" s="162"/>
      <c r="RVR38" s="165"/>
      <c r="RVS38" s="162"/>
      <c r="RVT38" s="165"/>
      <c r="RVU38" s="162"/>
      <c r="RVV38" s="165"/>
      <c r="RVW38" s="162"/>
      <c r="RVX38" s="165"/>
      <c r="RVY38" s="162"/>
      <c r="RVZ38" s="165"/>
      <c r="RWA38" s="162"/>
      <c r="RWB38" s="165"/>
      <c r="RWC38" s="162"/>
      <c r="RWD38" s="165"/>
      <c r="RWE38" s="162"/>
      <c r="RWF38" s="165"/>
      <c r="RWG38" s="162"/>
      <c r="RWH38" s="165"/>
      <c r="RWI38" s="162"/>
      <c r="RWJ38" s="165"/>
      <c r="RWK38" s="162"/>
      <c r="RWL38" s="165"/>
      <c r="RWM38" s="162"/>
      <c r="RWN38" s="165"/>
      <c r="RWO38" s="162"/>
      <c r="RWP38" s="165"/>
      <c r="RWQ38" s="162"/>
      <c r="RWR38" s="165"/>
      <c r="RWS38" s="162"/>
      <c r="RWT38" s="165"/>
      <c r="RWU38" s="162"/>
      <c r="RWV38" s="165"/>
      <c r="RWW38" s="162"/>
      <c r="RWX38" s="165"/>
      <c r="RWY38" s="162"/>
      <c r="RWZ38" s="165"/>
      <c r="RXA38" s="162"/>
      <c r="RXB38" s="165"/>
      <c r="RXC38" s="162"/>
      <c r="RXD38" s="165"/>
      <c r="RXE38" s="162"/>
      <c r="RXF38" s="165"/>
      <c r="RXG38" s="162"/>
      <c r="RXH38" s="165"/>
      <c r="RXI38" s="162"/>
      <c r="RXJ38" s="165"/>
      <c r="RXK38" s="162"/>
      <c r="RXL38" s="165"/>
      <c r="RXM38" s="162"/>
      <c r="RXN38" s="165"/>
      <c r="RXO38" s="162"/>
      <c r="RXP38" s="165"/>
      <c r="RXQ38" s="162"/>
      <c r="RXR38" s="165"/>
      <c r="RXS38" s="162"/>
      <c r="RXT38" s="165"/>
      <c r="RXU38" s="162"/>
      <c r="RXV38" s="165"/>
      <c r="RXW38" s="162"/>
      <c r="RXX38" s="165"/>
      <c r="RXY38" s="162"/>
      <c r="RXZ38" s="165"/>
      <c r="RYA38" s="162"/>
      <c r="RYB38" s="165"/>
      <c r="RYC38" s="162"/>
      <c r="RYD38" s="165"/>
      <c r="RYE38" s="162"/>
      <c r="RYF38" s="165"/>
      <c r="RYG38" s="162"/>
      <c r="RYH38" s="165"/>
      <c r="RYI38" s="162"/>
      <c r="RYJ38" s="165"/>
      <c r="RYK38" s="162"/>
      <c r="RYL38" s="165"/>
      <c r="RYM38" s="162"/>
      <c r="RYN38" s="165"/>
      <c r="RYO38" s="162"/>
      <c r="RYP38" s="165"/>
      <c r="RYQ38" s="162"/>
      <c r="RYR38" s="165"/>
      <c r="RYS38" s="162"/>
      <c r="RYT38" s="165"/>
      <c r="RYU38" s="162"/>
      <c r="RYV38" s="165"/>
      <c r="RYW38" s="162"/>
      <c r="RYX38" s="165"/>
      <c r="RYY38" s="162"/>
      <c r="RYZ38" s="165"/>
      <c r="RZA38" s="162"/>
      <c r="RZB38" s="165"/>
      <c r="RZC38" s="162"/>
      <c r="RZD38" s="165"/>
      <c r="RZE38" s="162"/>
      <c r="RZF38" s="165"/>
      <c r="RZG38" s="162"/>
      <c r="RZH38" s="165"/>
      <c r="RZI38" s="162"/>
      <c r="RZJ38" s="165"/>
      <c r="RZK38" s="162"/>
      <c r="RZL38" s="165"/>
      <c r="RZM38" s="162"/>
      <c r="RZN38" s="165"/>
      <c r="RZO38" s="162"/>
      <c r="RZP38" s="165"/>
      <c r="RZQ38" s="162"/>
      <c r="RZR38" s="165"/>
      <c r="RZS38" s="162"/>
      <c r="RZT38" s="165"/>
      <c r="RZU38" s="162"/>
      <c r="RZV38" s="165"/>
      <c r="RZW38" s="162"/>
      <c r="RZX38" s="165"/>
      <c r="RZY38" s="162"/>
      <c r="RZZ38" s="165"/>
      <c r="SAA38" s="162"/>
      <c r="SAB38" s="165"/>
      <c r="SAC38" s="162"/>
      <c r="SAD38" s="165"/>
      <c r="SAE38" s="162"/>
      <c r="SAF38" s="165"/>
      <c r="SAG38" s="162"/>
      <c r="SAH38" s="165"/>
      <c r="SAI38" s="162"/>
      <c r="SAJ38" s="165"/>
      <c r="SAK38" s="162"/>
      <c r="SAL38" s="165"/>
      <c r="SAM38" s="162"/>
      <c r="SAN38" s="165"/>
      <c r="SAO38" s="162"/>
      <c r="SAP38" s="165"/>
      <c r="SAQ38" s="162"/>
      <c r="SAR38" s="165"/>
      <c r="SAS38" s="162"/>
      <c r="SAT38" s="165"/>
      <c r="SAU38" s="162"/>
      <c r="SAV38" s="165"/>
      <c r="SAW38" s="162"/>
      <c r="SAX38" s="165"/>
      <c r="SAY38" s="162"/>
      <c r="SAZ38" s="165"/>
      <c r="SBA38" s="162"/>
      <c r="SBB38" s="165"/>
      <c r="SBC38" s="162"/>
      <c r="SBD38" s="165"/>
      <c r="SBE38" s="162"/>
      <c r="SBF38" s="165"/>
      <c r="SBG38" s="162"/>
      <c r="SBH38" s="165"/>
      <c r="SBI38" s="162"/>
      <c r="SBJ38" s="165"/>
      <c r="SBK38" s="162"/>
      <c r="SBL38" s="165"/>
      <c r="SBM38" s="162"/>
      <c r="SBN38" s="165"/>
      <c r="SBO38" s="162"/>
      <c r="SBP38" s="165"/>
      <c r="SBQ38" s="162"/>
      <c r="SBR38" s="165"/>
      <c r="SBS38" s="162"/>
      <c r="SBT38" s="165"/>
      <c r="SBU38" s="162"/>
      <c r="SBV38" s="165"/>
      <c r="SBW38" s="162"/>
      <c r="SBX38" s="165"/>
      <c r="SBY38" s="162"/>
      <c r="SBZ38" s="165"/>
      <c r="SCA38" s="162"/>
      <c r="SCB38" s="165"/>
      <c r="SCC38" s="162"/>
      <c r="SCD38" s="165"/>
      <c r="SCE38" s="162"/>
      <c r="SCF38" s="165"/>
      <c r="SCG38" s="162"/>
      <c r="SCH38" s="165"/>
      <c r="SCI38" s="162"/>
      <c r="SCJ38" s="165"/>
      <c r="SCK38" s="162"/>
      <c r="SCL38" s="165"/>
      <c r="SCM38" s="162"/>
      <c r="SCN38" s="165"/>
      <c r="SCO38" s="162"/>
      <c r="SCP38" s="165"/>
      <c r="SCQ38" s="162"/>
      <c r="SCR38" s="165"/>
      <c r="SCS38" s="162"/>
      <c r="SCT38" s="165"/>
      <c r="SCU38" s="162"/>
      <c r="SCV38" s="165"/>
      <c r="SCW38" s="162"/>
      <c r="SCX38" s="165"/>
      <c r="SCY38" s="162"/>
      <c r="SCZ38" s="165"/>
      <c r="SDA38" s="162"/>
      <c r="SDB38" s="165"/>
      <c r="SDC38" s="162"/>
      <c r="SDD38" s="165"/>
      <c r="SDE38" s="162"/>
      <c r="SDF38" s="165"/>
      <c r="SDG38" s="162"/>
      <c r="SDH38" s="165"/>
      <c r="SDI38" s="162"/>
      <c r="SDJ38" s="165"/>
      <c r="SDK38" s="162"/>
      <c r="SDL38" s="165"/>
      <c r="SDM38" s="162"/>
      <c r="SDN38" s="165"/>
      <c r="SDO38" s="162"/>
      <c r="SDP38" s="165"/>
      <c r="SDQ38" s="162"/>
      <c r="SDR38" s="165"/>
      <c r="SDS38" s="162"/>
      <c r="SDT38" s="165"/>
      <c r="SDU38" s="162"/>
      <c r="SDV38" s="165"/>
      <c r="SDW38" s="162"/>
      <c r="SDX38" s="165"/>
      <c r="SDY38" s="162"/>
      <c r="SDZ38" s="165"/>
      <c r="SEA38" s="162"/>
      <c r="SEB38" s="165"/>
      <c r="SEC38" s="162"/>
      <c r="SED38" s="165"/>
      <c r="SEE38" s="162"/>
      <c r="SEF38" s="165"/>
      <c r="SEG38" s="162"/>
      <c r="SEH38" s="165"/>
      <c r="SEI38" s="162"/>
      <c r="SEJ38" s="165"/>
      <c r="SEK38" s="162"/>
      <c r="SEL38" s="165"/>
      <c r="SEM38" s="162"/>
      <c r="SEN38" s="165"/>
      <c r="SEO38" s="162"/>
      <c r="SEP38" s="165"/>
      <c r="SEQ38" s="162"/>
      <c r="SER38" s="165"/>
      <c r="SES38" s="162"/>
      <c r="SET38" s="165"/>
      <c r="SEU38" s="162"/>
      <c r="SEV38" s="165"/>
      <c r="SEW38" s="162"/>
      <c r="SEX38" s="165"/>
      <c r="SEY38" s="162"/>
      <c r="SEZ38" s="165"/>
      <c r="SFA38" s="162"/>
      <c r="SFB38" s="165"/>
      <c r="SFC38" s="162"/>
      <c r="SFD38" s="165"/>
      <c r="SFE38" s="162"/>
      <c r="SFF38" s="165"/>
      <c r="SFG38" s="162"/>
      <c r="SFH38" s="165"/>
      <c r="SFI38" s="162"/>
      <c r="SFJ38" s="165"/>
      <c r="SFK38" s="162"/>
      <c r="SFL38" s="165"/>
      <c r="SFM38" s="162"/>
      <c r="SFN38" s="165"/>
      <c r="SFO38" s="162"/>
      <c r="SFP38" s="165"/>
      <c r="SFQ38" s="162"/>
      <c r="SFR38" s="165"/>
      <c r="SFS38" s="162"/>
      <c r="SFT38" s="165"/>
      <c r="SFU38" s="162"/>
      <c r="SFV38" s="165"/>
      <c r="SFW38" s="162"/>
      <c r="SFX38" s="165"/>
      <c r="SFY38" s="162"/>
      <c r="SFZ38" s="165"/>
      <c r="SGA38" s="162"/>
      <c r="SGB38" s="165"/>
      <c r="SGC38" s="162"/>
      <c r="SGD38" s="165"/>
      <c r="SGE38" s="162"/>
      <c r="SGF38" s="165"/>
      <c r="SGG38" s="162"/>
      <c r="SGH38" s="165"/>
      <c r="SGI38" s="162"/>
      <c r="SGJ38" s="165"/>
      <c r="SGK38" s="162"/>
      <c r="SGL38" s="165"/>
      <c r="SGM38" s="162"/>
      <c r="SGN38" s="165"/>
      <c r="SGO38" s="162"/>
      <c r="SGP38" s="165"/>
      <c r="SGQ38" s="162"/>
      <c r="SGR38" s="165"/>
      <c r="SGS38" s="162"/>
      <c r="SGT38" s="165"/>
      <c r="SGU38" s="162"/>
      <c r="SGV38" s="165"/>
      <c r="SGW38" s="162"/>
      <c r="SGX38" s="165"/>
      <c r="SGY38" s="162"/>
      <c r="SGZ38" s="165"/>
      <c r="SHA38" s="162"/>
      <c r="SHB38" s="165"/>
      <c r="SHC38" s="162"/>
      <c r="SHD38" s="165"/>
      <c r="SHE38" s="162"/>
      <c r="SHF38" s="165"/>
      <c r="SHG38" s="162"/>
      <c r="SHH38" s="165"/>
      <c r="SHI38" s="162"/>
      <c r="SHJ38" s="165"/>
      <c r="SHK38" s="162"/>
      <c r="SHL38" s="165"/>
      <c r="SHM38" s="162"/>
      <c r="SHN38" s="165"/>
      <c r="SHO38" s="162"/>
      <c r="SHP38" s="165"/>
      <c r="SHQ38" s="162"/>
      <c r="SHR38" s="165"/>
      <c r="SHS38" s="162"/>
      <c r="SHT38" s="165"/>
      <c r="SHU38" s="162"/>
      <c r="SHV38" s="165"/>
      <c r="SHW38" s="162"/>
      <c r="SHX38" s="165"/>
      <c r="SHY38" s="162"/>
      <c r="SHZ38" s="165"/>
      <c r="SIA38" s="162"/>
      <c r="SIB38" s="165"/>
      <c r="SIC38" s="162"/>
      <c r="SID38" s="165"/>
      <c r="SIE38" s="162"/>
      <c r="SIF38" s="165"/>
      <c r="SIG38" s="162"/>
      <c r="SIH38" s="165"/>
      <c r="SII38" s="162"/>
      <c r="SIJ38" s="165"/>
      <c r="SIK38" s="162"/>
      <c r="SIL38" s="165"/>
      <c r="SIM38" s="162"/>
      <c r="SIN38" s="165"/>
      <c r="SIO38" s="162"/>
      <c r="SIP38" s="165"/>
      <c r="SIQ38" s="162"/>
      <c r="SIR38" s="165"/>
      <c r="SIS38" s="162"/>
      <c r="SIT38" s="165"/>
      <c r="SIU38" s="162"/>
      <c r="SIV38" s="165"/>
      <c r="SIW38" s="162"/>
      <c r="SIX38" s="165"/>
      <c r="SIY38" s="162"/>
      <c r="SIZ38" s="165"/>
      <c r="SJA38" s="162"/>
      <c r="SJB38" s="165"/>
      <c r="SJC38" s="162"/>
      <c r="SJD38" s="165"/>
      <c r="SJE38" s="162"/>
      <c r="SJF38" s="165"/>
      <c r="SJG38" s="162"/>
      <c r="SJH38" s="165"/>
      <c r="SJI38" s="162"/>
      <c r="SJJ38" s="165"/>
      <c r="SJK38" s="162"/>
      <c r="SJL38" s="165"/>
      <c r="SJM38" s="162"/>
      <c r="SJN38" s="165"/>
      <c r="SJO38" s="162"/>
      <c r="SJP38" s="165"/>
      <c r="SJQ38" s="162"/>
      <c r="SJR38" s="165"/>
      <c r="SJS38" s="162"/>
      <c r="SJT38" s="165"/>
      <c r="SJU38" s="162"/>
      <c r="SJV38" s="165"/>
      <c r="SJW38" s="162"/>
      <c r="SJX38" s="165"/>
      <c r="SJY38" s="162"/>
      <c r="SJZ38" s="165"/>
      <c r="SKA38" s="162"/>
      <c r="SKB38" s="165"/>
      <c r="SKC38" s="162"/>
      <c r="SKD38" s="165"/>
      <c r="SKE38" s="162"/>
      <c r="SKF38" s="165"/>
      <c r="SKG38" s="162"/>
      <c r="SKH38" s="165"/>
      <c r="SKI38" s="162"/>
      <c r="SKJ38" s="165"/>
      <c r="SKK38" s="162"/>
      <c r="SKL38" s="165"/>
      <c r="SKM38" s="162"/>
      <c r="SKN38" s="165"/>
      <c r="SKO38" s="162"/>
      <c r="SKP38" s="165"/>
      <c r="SKQ38" s="162"/>
      <c r="SKR38" s="165"/>
      <c r="SKS38" s="162"/>
      <c r="SKT38" s="165"/>
      <c r="SKU38" s="162"/>
      <c r="SKV38" s="165"/>
      <c r="SKW38" s="162"/>
      <c r="SKX38" s="165"/>
      <c r="SKY38" s="162"/>
      <c r="SKZ38" s="165"/>
      <c r="SLA38" s="162"/>
      <c r="SLB38" s="165"/>
      <c r="SLC38" s="162"/>
      <c r="SLD38" s="165"/>
      <c r="SLE38" s="162"/>
      <c r="SLF38" s="165"/>
      <c r="SLG38" s="162"/>
      <c r="SLH38" s="165"/>
      <c r="SLI38" s="162"/>
      <c r="SLJ38" s="165"/>
      <c r="SLK38" s="162"/>
      <c r="SLL38" s="165"/>
      <c r="SLM38" s="162"/>
      <c r="SLN38" s="165"/>
      <c r="SLO38" s="162"/>
      <c r="SLP38" s="165"/>
      <c r="SLQ38" s="162"/>
      <c r="SLR38" s="165"/>
      <c r="SLS38" s="162"/>
      <c r="SLT38" s="165"/>
      <c r="SLU38" s="162"/>
      <c r="SLV38" s="165"/>
      <c r="SLW38" s="162"/>
      <c r="SLX38" s="165"/>
      <c r="SLY38" s="162"/>
      <c r="SLZ38" s="165"/>
      <c r="SMA38" s="162"/>
      <c r="SMB38" s="165"/>
      <c r="SMC38" s="162"/>
      <c r="SMD38" s="165"/>
      <c r="SME38" s="162"/>
      <c r="SMF38" s="165"/>
      <c r="SMG38" s="162"/>
      <c r="SMH38" s="165"/>
      <c r="SMI38" s="162"/>
      <c r="SMJ38" s="165"/>
      <c r="SMK38" s="162"/>
      <c r="SML38" s="165"/>
      <c r="SMM38" s="162"/>
      <c r="SMN38" s="165"/>
      <c r="SMO38" s="162"/>
      <c r="SMP38" s="165"/>
      <c r="SMQ38" s="162"/>
      <c r="SMR38" s="165"/>
      <c r="SMS38" s="162"/>
      <c r="SMT38" s="165"/>
      <c r="SMU38" s="162"/>
      <c r="SMV38" s="165"/>
      <c r="SMW38" s="162"/>
      <c r="SMX38" s="165"/>
      <c r="SMY38" s="162"/>
      <c r="SMZ38" s="165"/>
      <c r="SNA38" s="162"/>
      <c r="SNB38" s="165"/>
      <c r="SNC38" s="162"/>
      <c r="SND38" s="165"/>
      <c r="SNE38" s="162"/>
      <c r="SNF38" s="165"/>
      <c r="SNG38" s="162"/>
      <c r="SNH38" s="165"/>
      <c r="SNI38" s="162"/>
      <c r="SNJ38" s="165"/>
      <c r="SNK38" s="162"/>
      <c r="SNL38" s="165"/>
      <c r="SNM38" s="162"/>
      <c r="SNN38" s="165"/>
      <c r="SNO38" s="162"/>
      <c r="SNP38" s="165"/>
      <c r="SNQ38" s="162"/>
      <c r="SNR38" s="165"/>
      <c r="SNS38" s="162"/>
      <c r="SNT38" s="165"/>
      <c r="SNU38" s="162"/>
      <c r="SNV38" s="165"/>
      <c r="SNW38" s="162"/>
      <c r="SNX38" s="165"/>
      <c r="SNY38" s="162"/>
      <c r="SNZ38" s="165"/>
      <c r="SOA38" s="162"/>
      <c r="SOB38" s="165"/>
      <c r="SOC38" s="162"/>
      <c r="SOD38" s="165"/>
      <c r="SOE38" s="162"/>
      <c r="SOF38" s="165"/>
      <c r="SOG38" s="162"/>
      <c r="SOH38" s="165"/>
      <c r="SOI38" s="162"/>
      <c r="SOJ38" s="165"/>
      <c r="SOK38" s="162"/>
      <c r="SOL38" s="165"/>
      <c r="SOM38" s="162"/>
      <c r="SON38" s="165"/>
      <c r="SOO38" s="162"/>
      <c r="SOP38" s="165"/>
      <c r="SOQ38" s="162"/>
      <c r="SOR38" s="165"/>
      <c r="SOS38" s="162"/>
      <c r="SOT38" s="165"/>
      <c r="SOU38" s="162"/>
      <c r="SOV38" s="165"/>
      <c r="SOW38" s="162"/>
      <c r="SOX38" s="165"/>
      <c r="SOY38" s="162"/>
      <c r="SOZ38" s="165"/>
      <c r="SPA38" s="162"/>
      <c r="SPB38" s="165"/>
      <c r="SPC38" s="162"/>
      <c r="SPD38" s="165"/>
      <c r="SPE38" s="162"/>
      <c r="SPF38" s="165"/>
      <c r="SPG38" s="162"/>
      <c r="SPH38" s="165"/>
      <c r="SPI38" s="162"/>
      <c r="SPJ38" s="165"/>
      <c r="SPK38" s="162"/>
      <c r="SPL38" s="165"/>
      <c r="SPM38" s="162"/>
      <c r="SPN38" s="165"/>
      <c r="SPO38" s="162"/>
      <c r="SPP38" s="165"/>
      <c r="SPQ38" s="162"/>
      <c r="SPR38" s="165"/>
      <c r="SPS38" s="162"/>
      <c r="SPT38" s="165"/>
      <c r="SPU38" s="162"/>
      <c r="SPV38" s="165"/>
      <c r="SPW38" s="162"/>
      <c r="SPX38" s="165"/>
      <c r="SPY38" s="162"/>
      <c r="SPZ38" s="165"/>
      <c r="SQA38" s="162"/>
      <c r="SQB38" s="165"/>
      <c r="SQC38" s="162"/>
      <c r="SQD38" s="165"/>
      <c r="SQE38" s="162"/>
      <c r="SQF38" s="165"/>
      <c r="SQG38" s="162"/>
      <c r="SQH38" s="165"/>
      <c r="SQI38" s="162"/>
      <c r="SQJ38" s="165"/>
      <c r="SQK38" s="162"/>
      <c r="SQL38" s="165"/>
      <c r="SQM38" s="162"/>
      <c r="SQN38" s="165"/>
      <c r="SQO38" s="162"/>
      <c r="SQP38" s="165"/>
      <c r="SQQ38" s="162"/>
      <c r="SQR38" s="165"/>
      <c r="SQS38" s="162"/>
      <c r="SQT38" s="165"/>
      <c r="SQU38" s="162"/>
      <c r="SQV38" s="165"/>
      <c r="SQW38" s="162"/>
      <c r="SQX38" s="165"/>
      <c r="SQY38" s="162"/>
      <c r="SQZ38" s="165"/>
      <c r="SRA38" s="162"/>
      <c r="SRB38" s="165"/>
      <c r="SRC38" s="162"/>
      <c r="SRD38" s="165"/>
      <c r="SRE38" s="162"/>
      <c r="SRF38" s="165"/>
      <c r="SRG38" s="162"/>
      <c r="SRH38" s="165"/>
      <c r="SRI38" s="162"/>
      <c r="SRJ38" s="165"/>
      <c r="SRK38" s="162"/>
      <c r="SRL38" s="165"/>
      <c r="SRM38" s="162"/>
      <c r="SRN38" s="165"/>
      <c r="SRO38" s="162"/>
      <c r="SRP38" s="165"/>
      <c r="SRQ38" s="162"/>
      <c r="SRR38" s="165"/>
      <c r="SRS38" s="162"/>
      <c r="SRT38" s="165"/>
      <c r="SRU38" s="162"/>
      <c r="SRV38" s="165"/>
      <c r="SRW38" s="162"/>
      <c r="SRX38" s="165"/>
      <c r="SRY38" s="162"/>
      <c r="SRZ38" s="165"/>
      <c r="SSA38" s="162"/>
      <c r="SSB38" s="165"/>
      <c r="SSC38" s="162"/>
      <c r="SSD38" s="165"/>
      <c r="SSE38" s="162"/>
      <c r="SSF38" s="165"/>
      <c r="SSG38" s="162"/>
      <c r="SSH38" s="165"/>
      <c r="SSI38" s="162"/>
      <c r="SSJ38" s="165"/>
      <c r="SSK38" s="162"/>
      <c r="SSL38" s="165"/>
      <c r="SSM38" s="162"/>
      <c r="SSN38" s="165"/>
      <c r="SSO38" s="162"/>
      <c r="SSP38" s="165"/>
      <c r="SSQ38" s="162"/>
      <c r="SSR38" s="165"/>
      <c r="SSS38" s="162"/>
      <c r="SST38" s="165"/>
      <c r="SSU38" s="162"/>
      <c r="SSV38" s="165"/>
      <c r="SSW38" s="162"/>
      <c r="SSX38" s="165"/>
      <c r="SSY38" s="162"/>
      <c r="SSZ38" s="165"/>
      <c r="STA38" s="162"/>
      <c r="STB38" s="165"/>
      <c r="STC38" s="162"/>
      <c r="STD38" s="165"/>
      <c r="STE38" s="162"/>
      <c r="STF38" s="165"/>
      <c r="STG38" s="162"/>
      <c r="STH38" s="165"/>
      <c r="STI38" s="162"/>
      <c r="STJ38" s="165"/>
      <c r="STK38" s="162"/>
      <c r="STL38" s="165"/>
      <c r="STM38" s="162"/>
      <c r="STN38" s="165"/>
      <c r="STO38" s="162"/>
      <c r="STP38" s="165"/>
      <c r="STQ38" s="162"/>
      <c r="STR38" s="165"/>
      <c r="STS38" s="162"/>
      <c r="STT38" s="165"/>
      <c r="STU38" s="162"/>
      <c r="STV38" s="165"/>
      <c r="STW38" s="162"/>
      <c r="STX38" s="165"/>
      <c r="STY38" s="162"/>
      <c r="STZ38" s="165"/>
      <c r="SUA38" s="162"/>
      <c r="SUB38" s="165"/>
      <c r="SUC38" s="162"/>
      <c r="SUD38" s="165"/>
      <c r="SUE38" s="162"/>
      <c r="SUF38" s="165"/>
      <c r="SUG38" s="162"/>
      <c r="SUH38" s="165"/>
      <c r="SUI38" s="162"/>
      <c r="SUJ38" s="165"/>
      <c r="SUK38" s="162"/>
      <c r="SUL38" s="165"/>
      <c r="SUM38" s="162"/>
      <c r="SUN38" s="165"/>
      <c r="SUO38" s="162"/>
      <c r="SUP38" s="165"/>
      <c r="SUQ38" s="162"/>
      <c r="SUR38" s="165"/>
      <c r="SUS38" s="162"/>
      <c r="SUT38" s="165"/>
      <c r="SUU38" s="162"/>
      <c r="SUV38" s="165"/>
      <c r="SUW38" s="162"/>
      <c r="SUX38" s="165"/>
      <c r="SUY38" s="162"/>
      <c r="SUZ38" s="165"/>
      <c r="SVA38" s="162"/>
      <c r="SVB38" s="165"/>
      <c r="SVC38" s="162"/>
      <c r="SVD38" s="165"/>
      <c r="SVE38" s="162"/>
      <c r="SVF38" s="165"/>
      <c r="SVG38" s="162"/>
      <c r="SVH38" s="165"/>
      <c r="SVI38" s="162"/>
      <c r="SVJ38" s="165"/>
      <c r="SVK38" s="162"/>
      <c r="SVL38" s="165"/>
      <c r="SVM38" s="162"/>
      <c r="SVN38" s="165"/>
      <c r="SVO38" s="162"/>
      <c r="SVP38" s="165"/>
      <c r="SVQ38" s="162"/>
      <c r="SVR38" s="165"/>
      <c r="SVS38" s="162"/>
      <c r="SVT38" s="165"/>
      <c r="SVU38" s="162"/>
      <c r="SVV38" s="165"/>
      <c r="SVW38" s="162"/>
      <c r="SVX38" s="165"/>
      <c r="SVY38" s="162"/>
      <c r="SVZ38" s="165"/>
      <c r="SWA38" s="162"/>
      <c r="SWB38" s="165"/>
      <c r="SWC38" s="162"/>
      <c r="SWD38" s="165"/>
      <c r="SWE38" s="162"/>
      <c r="SWF38" s="165"/>
      <c r="SWG38" s="162"/>
      <c r="SWH38" s="165"/>
      <c r="SWI38" s="162"/>
      <c r="SWJ38" s="165"/>
      <c r="SWK38" s="162"/>
      <c r="SWL38" s="165"/>
      <c r="SWM38" s="162"/>
      <c r="SWN38" s="165"/>
      <c r="SWO38" s="162"/>
      <c r="SWP38" s="165"/>
      <c r="SWQ38" s="162"/>
      <c r="SWR38" s="165"/>
      <c r="SWS38" s="162"/>
      <c r="SWT38" s="165"/>
      <c r="SWU38" s="162"/>
      <c r="SWV38" s="165"/>
      <c r="SWW38" s="162"/>
      <c r="SWX38" s="165"/>
      <c r="SWY38" s="162"/>
      <c r="SWZ38" s="165"/>
      <c r="SXA38" s="162"/>
      <c r="SXB38" s="165"/>
      <c r="SXC38" s="162"/>
      <c r="SXD38" s="165"/>
      <c r="SXE38" s="162"/>
      <c r="SXF38" s="165"/>
      <c r="SXG38" s="162"/>
      <c r="SXH38" s="165"/>
      <c r="SXI38" s="162"/>
      <c r="SXJ38" s="165"/>
      <c r="SXK38" s="162"/>
      <c r="SXL38" s="165"/>
      <c r="SXM38" s="162"/>
      <c r="SXN38" s="165"/>
      <c r="SXO38" s="162"/>
      <c r="SXP38" s="165"/>
      <c r="SXQ38" s="162"/>
      <c r="SXR38" s="165"/>
      <c r="SXS38" s="162"/>
      <c r="SXT38" s="165"/>
      <c r="SXU38" s="162"/>
      <c r="SXV38" s="165"/>
      <c r="SXW38" s="162"/>
      <c r="SXX38" s="165"/>
      <c r="SXY38" s="162"/>
      <c r="SXZ38" s="165"/>
      <c r="SYA38" s="162"/>
      <c r="SYB38" s="165"/>
      <c r="SYC38" s="162"/>
      <c r="SYD38" s="165"/>
      <c r="SYE38" s="162"/>
      <c r="SYF38" s="165"/>
      <c r="SYG38" s="162"/>
      <c r="SYH38" s="165"/>
      <c r="SYI38" s="162"/>
      <c r="SYJ38" s="165"/>
      <c r="SYK38" s="162"/>
      <c r="SYL38" s="165"/>
      <c r="SYM38" s="162"/>
      <c r="SYN38" s="165"/>
      <c r="SYO38" s="162"/>
      <c r="SYP38" s="165"/>
      <c r="SYQ38" s="162"/>
      <c r="SYR38" s="165"/>
      <c r="SYS38" s="162"/>
      <c r="SYT38" s="165"/>
      <c r="SYU38" s="162"/>
      <c r="SYV38" s="165"/>
      <c r="SYW38" s="162"/>
      <c r="SYX38" s="165"/>
      <c r="SYY38" s="162"/>
      <c r="SYZ38" s="165"/>
      <c r="SZA38" s="162"/>
      <c r="SZB38" s="165"/>
      <c r="SZC38" s="162"/>
      <c r="SZD38" s="165"/>
      <c r="SZE38" s="162"/>
      <c r="SZF38" s="165"/>
      <c r="SZG38" s="162"/>
      <c r="SZH38" s="165"/>
      <c r="SZI38" s="162"/>
      <c r="SZJ38" s="165"/>
      <c r="SZK38" s="162"/>
      <c r="SZL38" s="165"/>
      <c r="SZM38" s="162"/>
      <c r="SZN38" s="165"/>
      <c r="SZO38" s="162"/>
      <c r="SZP38" s="165"/>
      <c r="SZQ38" s="162"/>
      <c r="SZR38" s="165"/>
      <c r="SZS38" s="162"/>
      <c r="SZT38" s="165"/>
      <c r="SZU38" s="162"/>
      <c r="SZV38" s="165"/>
      <c r="SZW38" s="162"/>
      <c r="SZX38" s="165"/>
      <c r="SZY38" s="162"/>
      <c r="SZZ38" s="165"/>
      <c r="TAA38" s="162"/>
      <c r="TAB38" s="165"/>
      <c r="TAC38" s="162"/>
      <c r="TAD38" s="165"/>
      <c r="TAE38" s="162"/>
      <c r="TAF38" s="165"/>
      <c r="TAG38" s="162"/>
      <c r="TAH38" s="165"/>
      <c r="TAI38" s="162"/>
      <c r="TAJ38" s="165"/>
      <c r="TAK38" s="162"/>
      <c r="TAL38" s="165"/>
      <c r="TAM38" s="162"/>
      <c r="TAN38" s="165"/>
      <c r="TAO38" s="162"/>
      <c r="TAP38" s="165"/>
      <c r="TAQ38" s="162"/>
      <c r="TAR38" s="165"/>
      <c r="TAS38" s="162"/>
      <c r="TAT38" s="165"/>
      <c r="TAU38" s="162"/>
      <c r="TAV38" s="165"/>
      <c r="TAW38" s="162"/>
      <c r="TAX38" s="165"/>
      <c r="TAY38" s="162"/>
      <c r="TAZ38" s="165"/>
      <c r="TBA38" s="162"/>
      <c r="TBB38" s="165"/>
      <c r="TBC38" s="162"/>
      <c r="TBD38" s="165"/>
      <c r="TBE38" s="162"/>
      <c r="TBF38" s="165"/>
      <c r="TBG38" s="162"/>
      <c r="TBH38" s="165"/>
      <c r="TBI38" s="162"/>
      <c r="TBJ38" s="165"/>
      <c r="TBK38" s="162"/>
      <c r="TBL38" s="165"/>
      <c r="TBM38" s="162"/>
      <c r="TBN38" s="165"/>
      <c r="TBO38" s="162"/>
      <c r="TBP38" s="165"/>
      <c r="TBQ38" s="162"/>
      <c r="TBR38" s="165"/>
      <c r="TBS38" s="162"/>
      <c r="TBT38" s="165"/>
      <c r="TBU38" s="162"/>
      <c r="TBV38" s="165"/>
      <c r="TBW38" s="162"/>
      <c r="TBX38" s="165"/>
      <c r="TBY38" s="162"/>
      <c r="TBZ38" s="165"/>
      <c r="TCA38" s="162"/>
      <c r="TCB38" s="165"/>
      <c r="TCC38" s="162"/>
      <c r="TCD38" s="165"/>
      <c r="TCE38" s="162"/>
      <c r="TCF38" s="165"/>
      <c r="TCG38" s="162"/>
      <c r="TCH38" s="165"/>
      <c r="TCI38" s="162"/>
      <c r="TCJ38" s="165"/>
      <c r="TCK38" s="162"/>
      <c r="TCL38" s="165"/>
      <c r="TCM38" s="162"/>
      <c r="TCN38" s="165"/>
      <c r="TCO38" s="162"/>
      <c r="TCP38" s="165"/>
      <c r="TCQ38" s="162"/>
      <c r="TCR38" s="165"/>
      <c r="TCS38" s="162"/>
      <c r="TCT38" s="165"/>
      <c r="TCU38" s="162"/>
      <c r="TCV38" s="165"/>
      <c r="TCW38" s="162"/>
      <c r="TCX38" s="165"/>
      <c r="TCY38" s="162"/>
      <c r="TCZ38" s="165"/>
      <c r="TDA38" s="162"/>
      <c r="TDB38" s="165"/>
      <c r="TDC38" s="162"/>
      <c r="TDD38" s="165"/>
      <c r="TDE38" s="162"/>
      <c r="TDF38" s="165"/>
      <c r="TDG38" s="162"/>
      <c r="TDH38" s="165"/>
      <c r="TDI38" s="162"/>
      <c r="TDJ38" s="165"/>
      <c r="TDK38" s="162"/>
      <c r="TDL38" s="165"/>
      <c r="TDM38" s="162"/>
      <c r="TDN38" s="165"/>
      <c r="TDO38" s="162"/>
      <c r="TDP38" s="165"/>
      <c r="TDQ38" s="162"/>
      <c r="TDR38" s="165"/>
      <c r="TDS38" s="162"/>
      <c r="TDT38" s="165"/>
      <c r="TDU38" s="162"/>
      <c r="TDV38" s="165"/>
      <c r="TDW38" s="162"/>
      <c r="TDX38" s="165"/>
      <c r="TDY38" s="162"/>
      <c r="TDZ38" s="165"/>
      <c r="TEA38" s="162"/>
      <c r="TEB38" s="165"/>
      <c r="TEC38" s="162"/>
      <c r="TED38" s="165"/>
      <c r="TEE38" s="162"/>
      <c r="TEF38" s="165"/>
      <c r="TEG38" s="162"/>
      <c r="TEH38" s="165"/>
      <c r="TEI38" s="162"/>
      <c r="TEJ38" s="165"/>
      <c r="TEK38" s="162"/>
      <c r="TEL38" s="165"/>
      <c r="TEM38" s="162"/>
      <c r="TEN38" s="165"/>
      <c r="TEO38" s="162"/>
      <c r="TEP38" s="165"/>
      <c r="TEQ38" s="162"/>
      <c r="TER38" s="165"/>
      <c r="TES38" s="162"/>
      <c r="TET38" s="165"/>
      <c r="TEU38" s="162"/>
      <c r="TEV38" s="165"/>
      <c r="TEW38" s="162"/>
      <c r="TEX38" s="165"/>
      <c r="TEY38" s="162"/>
      <c r="TEZ38" s="165"/>
      <c r="TFA38" s="162"/>
      <c r="TFB38" s="165"/>
      <c r="TFC38" s="162"/>
      <c r="TFD38" s="165"/>
      <c r="TFE38" s="162"/>
      <c r="TFF38" s="165"/>
      <c r="TFG38" s="162"/>
      <c r="TFH38" s="165"/>
      <c r="TFI38" s="162"/>
      <c r="TFJ38" s="165"/>
      <c r="TFK38" s="162"/>
      <c r="TFL38" s="165"/>
      <c r="TFM38" s="162"/>
      <c r="TFN38" s="165"/>
      <c r="TFO38" s="162"/>
      <c r="TFP38" s="165"/>
      <c r="TFQ38" s="162"/>
      <c r="TFR38" s="165"/>
      <c r="TFS38" s="162"/>
      <c r="TFT38" s="165"/>
      <c r="TFU38" s="162"/>
      <c r="TFV38" s="165"/>
      <c r="TFW38" s="162"/>
      <c r="TFX38" s="165"/>
      <c r="TFY38" s="162"/>
      <c r="TFZ38" s="165"/>
      <c r="TGA38" s="162"/>
      <c r="TGB38" s="165"/>
      <c r="TGC38" s="162"/>
      <c r="TGD38" s="165"/>
      <c r="TGE38" s="162"/>
      <c r="TGF38" s="165"/>
      <c r="TGG38" s="162"/>
      <c r="TGH38" s="165"/>
      <c r="TGI38" s="162"/>
      <c r="TGJ38" s="165"/>
      <c r="TGK38" s="162"/>
      <c r="TGL38" s="165"/>
      <c r="TGM38" s="162"/>
      <c r="TGN38" s="165"/>
      <c r="TGO38" s="162"/>
      <c r="TGP38" s="165"/>
      <c r="TGQ38" s="162"/>
      <c r="TGR38" s="165"/>
      <c r="TGS38" s="162"/>
      <c r="TGT38" s="165"/>
      <c r="TGU38" s="162"/>
      <c r="TGV38" s="165"/>
      <c r="TGW38" s="162"/>
      <c r="TGX38" s="165"/>
      <c r="TGY38" s="162"/>
      <c r="TGZ38" s="165"/>
      <c r="THA38" s="162"/>
      <c r="THB38" s="165"/>
      <c r="THC38" s="162"/>
      <c r="THD38" s="165"/>
      <c r="THE38" s="162"/>
      <c r="THF38" s="165"/>
      <c r="THG38" s="162"/>
      <c r="THH38" s="165"/>
      <c r="THI38" s="162"/>
      <c r="THJ38" s="165"/>
      <c r="THK38" s="162"/>
      <c r="THL38" s="165"/>
      <c r="THM38" s="162"/>
      <c r="THN38" s="165"/>
      <c r="THO38" s="162"/>
      <c r="THP38" s="165"/>
      <c r="THQ38" s="162"/>
      <c r="THR38" s="165"/>
      <c r="THS38" s="162"/>
      <c r="THT38" s="165"/>
      <c r="THU38" s="162"/>
      <c r="THV38" s="165"/>
      <c r="THW38" s="162"/>
      <c r="THX38" s="165"/>
      <c r="THY38" s="162"/>
      <c r="THZ38" s="165"/>
      <c r="TIA38" s="162"/>
      <c r="TIB38" s="165"/>
      <c r="TIC38" s="162"/>
      <c r="TID38" s="165"/>
      <c r="TIE38" s="162"/>
      <c r="TIF38" s="165"/>
      <c r="TIG38" s="162"/>
      <c r="TIH38" s="165"/>
      <c r="TII38" s="162"/>
      <c r="TIJ38" s="165"/>
      <c r="TIK38" s="162"/>
      <c r="TIL38" s="165"/>
      <c r="TIM38" s="162"/>
      <c r="TIN38" s="165"/>
      <c r="TIO38" s="162"/>
      <c r="TIP38" s="165"/>
      <c r="TIQ38" s="162"/>
      <c r="TIR38" s="165"/>
      <c r="TIS38" s="162"/>
      <c r="TIT38" s="165"/>
      <c r="TIU38" s="162"/>
      <c r="TIV38" s="165"/>
      <c r="TIW38" s="162"/>
      <c r="TIX38" s="165"/>
      <c r="TIY38" s="162"/>
      <c r="TIZ38" s="165"/>
      <c r="TJA38" s="162"/>
      <c r="TJB38" s="165"/>
      <c r="TJC38" s="162"/>
      <c r="TJD38" s="165"/>
      <c r="TJE38" s="162"/>
      <c r="TJF38" s="165"/>
      <c r="TJG38" s="162"/>
      <c r="TJH38" s="165"/>
      <c r="TJI38" s="162"/>
      <c r="TJJ38" s="165"/>
      <c r="TJK38" s="162"/>
      <c r="TJL38" s="165"/>
      <c r="TJM38" s="162"/>
      <c r="TJN38" s="165"/>
      <c r="TJO38" s="162"/>
      <c r="TJP38" s="165"/>
      <c r="TJQ38" s="162"/>
      <c r="TJR38" s="165"/>
      <c r="TJS38" s="162"/>
      <c r="TJT38" s="165"/>
      <c r="TJU38" s="162"/>
      <c r="TJV38" s="165"/>
      <c r="TJW38" s="162"/>
      <c r="TJX38" s="165"/>
      <c r="TJY38" s="162"/>
      <c r="TJZ38" s="165"/>
      <c r="TKA38" s="162"/>
      <c r="TKB38" s="165"/>
      <c r="TKC38" s="162"/>
      <c r="TKD38" s="165"/>
      <c r="TKE38" s="162"/>
      <c r="TKF38" s="165"/>
      <c r="TKG38" s="162"/>
      <c r="TKH38" s="165"/>
      <c r="TKI38" s="162"/>
      <c r="TKJ38" s="165"/>
      <c r="TKK38" s="162"/>
      <c r="TKL38" s="165"/>
      <c r="TKM38" s="162"/>
      <c r="TKN38" s="165"/>
      <c r="TKO38" s="162"/>
      <c r="TKP38" s="165"/>
      <c r="TKQ38" s="162"/>
      <c r="TKR38" s="165"/>
      <c r="TKS38" s="162"/>
      <c r="TKT38" s="165"/>
      <c r="TKU38" s="162"/>
      <c r="TKV38" s="165"/>
      <c r="TKW38" s="162"/>
      <c r="TKX38" s="165"/>
      <c r="TKY38" s="162"/>
      <c r="TKZ38" s="165"/>
      <c r="TLA38" s="162"/>
      <c r="TLB38" s="165"/>
      <c r="TLC38" s="162"/>
      <c r="TLD38" s="165"/>
      <c r="TLE38" s="162"/>
      <c r="TLF38" s="165"/>
      <c r="TLG38" s="162"/>
      <c r="TLH38" s="165"/>
      <c r="TLI38" s="162"/>
      <c r="TLJ38" s="165"/>
      <c r="TLK38" s="162"/>
      <c r="TLL38" s="165"/>
      <c r="TLM38" s="162"/>
      <c r="TLN38" s="165"/>
      <c r="TLO38" s="162"/>
      <c r="TLP38" s="165"/>
      <c r="TLQ38" s="162"/>
      <c r="TLR38" s="165"/>
      <c r="TLS38" s="162"/>
      <c r="TLT38" s="165"/>
      <c r="TLU38" s="162"/>
      <c r="TLV38" s="165"/>
      <c r="TLW38" s="162"/>
      <c r="TLX38" s="165"/>
      <c r="TLY38" s="162"/>
      <c r="TLZ38" s="165"/>
      <c r="TMA38" s="162"/>
      <c r="TMB38" s="165"/>
      <c r="TMC38" s="162"/>
      <c r="TMD38" s="165"/>
      <c r="TME38" s="162"/>
      <c r="TMF38" s="165"/>
      <c r="TMG38" s="162"/>
      <c r="TMH38" s="165"/>
      <c r="TMI38" s="162"/>
      <c r="TMJ38" s="165"/>
      <c r="TMK38" s="162"/>
      <c r="TML38" s="165"/>
      <c r="TMM38" s="162"/>
      <c r="TMN38" s="165"/>
      <c r="TMO38" s="162"/>
      <c r="TMP38" s="165"/>
      <c r="TMQ38" s="162"/>
      <c r="TMR38" s="165"/>
      <c r="TMS38" s="162"/>
      <c r="TMT38" s="165"/>
      <c r="TMU38" s="162"/>
      <c r="TMV38" s="165"/>
      <c r="TMW38" s="162"/>
      <c r="TMX38" s="165"/>
      <c r="TMY38" s="162"/>
      <c r="TMZ38" s="165"/>
      <c r="TNA38" s="162"/>
      <c r="TNB38" s="165"/>
      <c r="TNC38" s="162"/>
      <c r="TND38" s="165"/>
      <c r="TNE38" s="162"/>
      <c r="TNF38" s="165"/>
      <c r="TNG38" s="162"/>
      <c r="TNH38" s="165"/>
      <c r="TNI38" s="162"/>
      <c r="TNJ38" s="165"/>
      <c r="TNK38" s="162"/>
      <c r="TNL38" s="165"/>
      <c r="TNM38" s="162"/>
      <c r="TNN38" s="165"/>
      <c r="TNO38" s="162"/>
      <c r="TNP38" s="165"/>
      <c r="TNQ38" s="162"/>
      <c r="TNR38" s="165"/>
      <c r="TNS38" s="162"/>
      <c r="TNT38" s="165"/>
      <c r="TNU38" s="162"/>
      <c r="TNV38" s="165"/>
      <c r="TNW38" s="162"/>
      <c r="TNX38" s="165"/>
      <c r="TNY38" s="162"/>
      <c r="TNZ38" s="165"/>
      <c r="TOA38" s="162"/>
      <c r="TOB38" s="165"/>
      <c r="TOC38" s="162"/>
      <c r="TOD38" s="165"/>
      <c r="TOE38" s="162"/>
      <c r="TOF38" s="165"/>
      <c r="TOG38" s="162"/>
      <c r="TOH38" s="165"/>
      <c r="TOI38" s="162"/>
      <c r="TOJ38" s="165"/>
      <c r="TOK38" s="162"/>
      <c r="TOL38" s="165"/>
      <c r="TOM38" s="162"/>
      <c r="TON38" s="165"/>
      <c r="TOO38" s="162"/>
      <c r="TOP38" s="165"/>
      <c r="TOQ38" s="162"/>
      <c r="TOR38" s="165"/>
      <c r="TOS38" s="162"/>
      <c r="TOT38" s="165"/>
      <c r="TOU38" s="162"/>
      <c r="TOV38" s="165"/>
      <c r="TOW38" s="162"/>
      <c r="TOX38" s="165"/>
      <c r="TOY38" s="162"/>
      <c r="TOZ38" s="165"/>
      <c r="TPA38" s="162"/>
      <c r="TPB38" s="165"/>
      <c r="TPC38" s="162"/>
      <c r="TPD38" s="165"/>
      <c r="TPE38" s="162"/>
      <c r="TPF38" s="165"/>
      <c r="TPG38" s="162"/>
      <c r="TPH38" s="165"/>
      <c r="TPI38" s="162"/>
      <c r="TPJ38" s="165"/>
      <c r="TPK38" s="162"/>
      <c r="TPL38" s="165"/>
      <c r="TPM38" s="162"/>
      <c r="TPN38" s="165"/>
      <c r="TPO38" s="162"/>
      <c r="TPP38" s="165"/>
      <c r="TPQ38" s="162"/>
      <c r="TPR38" s="165"/>
      <c r="TPS38" s="162"/>
      <c r="TPT38" s="165"/>
      <c r="TPU38" s="162"/>
      <c r="TPV38" s="165"/>
      <c r="TPW38" s="162"/>
      <c r="TPX38" s="165"/>
      <c r="TPY38" s="162"/>
      <c r="TPZ38" s="165"/>
      <c r="TQA38" s="162"/>
      <c r="TQB38" s="165"/>
      <c r="TQC38" s="162"/>
      <c r="TQD38" s="165"/>
      <c r="TQE38" s="162"/>
      <c r="TQF38" s="165"/>
      <c r="TQG38" s="162"/>
      <c r="TQH38" s="165"/>
      <c r="TQI38" s="162"/>
      <c r="TQJ38" s="165"/>
      <c r="TQK38" s="162"/>
      <c r="TQL38" s="165"/>
      <c r="TQM38" s="162"/>
      <c r="TQN38" s="165"/>
      <c r="TQO38" s="162"/>
      <c r="TQP38" s="165"/>
      <c r="TQQ38" s="162"/>
      <c r="TQR38" s="165"/>
      <c r="TQS38" s="162"/>
      <c r="TQT38" s="165"/>
      <c r="TQU38" s="162"/>
      <c r="TQV38" s="165"/>
      <c r="TQW38" s="162"/>
      <c r="TQX38" s="165"/>
      <c r="TQY38" s="162"/>
      <c r="TQZ38" s="165"/>
      <c r="TRA38" s="162"/>
      <c r="TRB38" s="165"/>
      <c r="TRC38" s="162"/>
      <c r="TRD38" s="165"/>
      <c r="TRE38" s="162"/>
      <c r="TRF38" s="165"/>
      <c r="TRG38" s="162"/>
      <c r="TRH38" s="165"/>
      <c r="TRI38" s="162"/>
      <c r="TRJ38" s="165"/>
      <c r="TRK38" s="162"/>
      <c r="TRL38" s="165"/>
      <c r="TRM38" s="162"/>
      <c r="TRN38" s="165"/>
      <c r="TRO38" s="162"/>
      <c r="TRP38" s="165"/>
      <c r="TRQ38" s="162"/>
      <c r="TRR38" s="165"/>
      <c r="TRS38" s="162"/>
      <c r="TRT38" s="165"/>
      <c r="TRU38" s="162"/>
      <c r="TRV38" s="165"/>
      <c r="TRW38" s="162"/>
      <c r="TRX38" s="165"/>
      <c r="TRY38" s="162"/>
      <c r="TRZ38" s="165"/>
      <c r="TSA38" s="162"/>
      <c r="TSB38" s="165"/>
      <c r="TSC38" s="162"/>
      <c r="TSD38" s="165"/>
      <c r="TSE38" s="162"/>
      <c r="TSF38" s="165"/>
      <c r="TSG38" s="162"/>
      <c r="TSH38" s="165"/>
      <c r="TSI38" s="162"/>
      <c r="TSJ38" s="165"/>
      <c r="TSK38" s="162"/>
      <c r="TSL38" s="165"/>
      <c r="TSM38" s="162"/>
      <c r="TSN38" s="165"/>
      <c r="TSO38" s="162"/>
      <c r="TSP38" s="165"/>
      <c r="TSQ38" s="162"/>
      <c r="TSR38" s="165"/>
      <c r="TSS38" s="162"/>
      <c r="TST38" s="165"/>
      <c r="TSU38" s="162"/>
      <c r="TSV38" s="165"/>
      <c r="TSW38" s="162"/>
      <c r="TSX38" s="165"/>
      <c r="TSY38" s="162"/>
      <c r="TSZ38" s="165"/>
      <c r="TTA38" s="162"/>
      <c r="TTB38" s="165"/>
      <c r="TTC38" s="162"/>
      <c r="TTD38" s="165"/>
      <c r="TTE38" s="162"/>
      <c r="TTF38" s="165"/>
      <c r="TTG38" s="162"/>
      <c r="TTH38" s="165"/>
      <c r="TTI38" s="162"/>
      <c r="TTJ38" s="165"/>
      <c r="TTK38" s="162"/>
      <c r="TTL38" s="165"/>
      <c r="TTM38" s="162"/>
      <c r="TTN38" s="165"/>
      <c r="TTO38" s="162"/>
      <c r="TTP38" s="165"/>
      <c r="TTQ38" s="162"/>
      <c r="TTR38" s="165"/>
      <c r="TTS38" s="162"/>
      <c r="TTT38" s="165"/>
      <c r="TTU38" s="162"/>
      <c r="TTV38" s="165"/>
      <c r="TTW38" s="162"/>
      <c r="TTX38" s="165"/>
      <c r="TTY38" s="162"/>
      <c r="TTZ38" s="165"/>
      <c r="TUA38" s="162"/>
      <c r="TUB38" s="165"/>
      <c r="TUC38" s="162"/>
      <c r="TUD38" s="165"/>
      <c r="TUE38" s="162"/>
      <c r="TUF38" s="165"/>
      <c r="TUG38" s="162"/>
      <c r="TUH38" s="165"/>
      <c r="TUI38" s="162"/>
      <c r="TUJ38" s="165"/>
      <c r="TUK38" s="162"/>
      <c r="TUL38" s="165"/>
      <c r="TUM38" s="162"/>
      <c r="TUN38" s="165"/>
      <c r="TUO38" s="162"/>
      <c r="TUP38" s="165"/>
      <c r="TUQ38" s="162"/>
      <c r="TUR38" s="165"/>
      <c r="TUS38" s="162"/>
      <c r="TUT38" s="165"/>
      <c r="TUU38" s="162"/>
      <c r="TUV38" s="165"/>
      <c r="TUW38" s="162"/>
      <c r="TUX38" s="165"/>
      <c r="TUY38" s="162"/>
      <c r="TUZ38" s="165"/>
      <c r="TVA38" s="162"/>
      <c r="TVB38" s="165"/>
      <c r="TVC38" s="162"/>
      <c r="TVD38" s="165"/>
      <c r="TVE38" s="162"/>
      <c r="TVF38" s="165"/>
      <c r="TVG38" s="162"/>
      <c r="TVH38" s="165"/>
      <c r="TVI38" s="162"/>
      <c r="TVJ38" s="165"/>
      <c r="TVK38" s="162"/>
      <c r="TVL38" s="165"/>
      <c r="TVM38" s="162"/>
      <c r="TVN38" s="165"/>
      <c r="TVO38" s="162"/>
      <c r="TVP38" s="165"/>
      <c r="TVQ38" s="162"/>
      <c r="TVR38" s="165"/>
      <c r="TVS38" s="162"/>
      <c r="TVT38" s="165"/>
      <c r="TVU38" s="162"/>
      <c r="TVV38" s="165"/>
      <c r="TVW38" s="162"/>
      <c r="TVX38" s="165"/>
      <c r="TVY38" s="162"/>
      <c r="TVZ38" s="165"/>
      <c r="TWA38" s="162"/>
      <c r="TWB38" s="165"/>
      <c r="TWC38" s="162"/>
      <c r="TWD38" s="165"/>
      <c r="TWE38" s="162"/>
      <c r="TWF38" s="165"/>
      <c r="TWG38" s="162"/>
      <c r="TWH38" s="165"/>
      <c r="TWI38" s="162"/>
      <c r="TWJ38" s="165"/>
      <c r="TWK38" s="162"/>
      <c r="TWL38" s="165"/>
      <c r="TWM38" s="162"/>
      <c r="TWN38" s="165"/>
      <c r="TWO38" s="162"/>
      <c r="TWP38" s="165"/>
      <c r="TWQ38" s="162"/>
      <c r="TWR38" s="165"/>
      <c r="TWS38" s="162"/>
      <c r="TWT38" s="165"/>
      <c r="TWU38" s="162"/>
      <c r="TWV38" s="165"/>
      <c r="TWW38" s="162"/>
      <c r="TWX38" s="165"/>
      <c r="TWY38" s="162"/>
      <c r="TWZ38" s="165"/>
      <c r="TXA38" s="162"/>
      <c r="TXB38" s="165"/>
      <c r="TXC38" s="162"/>
      <c r="TXD38" s="165"/>
      <c r="TXE38" s="162"/>
      <c r="TXF38" s="165"/>
      <c r="TXG38" s="162"/>
      <c r="TXH38" s="165"/>
      <c r="TXI38" s="162"/>
      <c r="TXJ38" s="165"/>
      <c r="TXK38" s="162"/>
      <c r="TXL38" s="165"/>
      <c r="TXM38" s="162"/>
      <c r="TXN38" s="165"/>
      <c r="TXO38" s="162"/>
      <c r="TXP38" s="165"/>
      <c r="TXQ38" s="162"/>
      <c r="TXR38" s="165"/>
      <c r="TXS38" s="162"/>
      <c r="TXT38" s="165"/>
      <c r="TXU38" s="162"/>
      <c r="TXV38" s="165"/>
      <c r="TXW38" s="162"/>
      <c r="TXX38" s="165"/>
      <c r="TXY38" s="162"/>
      <c r="TXZ38" s="165"/>
      <c r="TYA38" s="162"/>
      <c r="TYB38" s="165"/>
      <c r="TYC38" s="162"/>
      <c r="TYD38" s="165"/>
      <c r="TYE38" s="162"/>
      <c r="TYF38" s="165"/>
      <c r="TYG38" s="162"/>
      <c r="TYH38" s="165"/>
      <c r="TYI38" s="162"/>
      <c r="TYJ38" s="165"/>
      <c r="TYK38" s="162"/>
      <c r="TYL38" s="165"/>
      <c r="TYM38" s="162"/>
      <c r="TYN38" s="165"/>
      <c r="TYO38" s="162"/>
      <c r="TYP38" s="165"/>
      <c r="TYQ38" s="162"/>
      <c r="TYR38" s="165"/>
      <c r="TYS38" s="162"/>
      <c r="TYT38" s="165"/>
      <c r="TYU38" s="162"/>
      <c r="TYV38" s="165"/>
      <c r="TYW38" s="162"/>
      <c r="TYX38" s="165"/>
      <c r="TYY38" s="162"/>
      <c r="TYZ38" s="165"/>
      <c r="TZA38" s="162"/>
      <c r="TZB38" s="165"/>
      <c r="TZC38" s="162"/>
      <c r="TZD38" s="165"/>
      <c r="TZE38" s="162"/>
      <c r="TZF38" s="165"/>
      <c r="TZG38" s="162"/>
      <c r="TZH38" s="165"/>
      <c r="TZI38" s="162"/>
      <c r="TZJ38" s="165"/>
      <c r="TZK38" s="162"/>
      <c r="TZL38" s="165"/>
      <c r="TZM38" s="162"/>
      <c r="TZN38" s="165"/>
      <c r="TZO38" s="162"/>
      <c r="TZP38" s="165"/>
      <c r="TZQ38" s="162"/>
      <c r="TZR38" s="165"/>
      <c r="TZS38" s="162"/>
      <c r="TZT38" s="165"/>
      <c r="TZU38" s="162"/>
      <c r="TZV38" s="165"/>
      <c r="TZW38" s="162"/>
      <c r="TZX38" s="165"/>
      <c r="TZY38" s="162"/>
      <c r="TZZ38" s="165"/>
      <c r="UAA38" s="162"/>
      <c r="UAB38" s="165"/>
      <c r="UAC38" s="162"/>
      <c r="UAD38" s="165"/>
      <c r="UAE38" s="162"/>
      <c r="UAF38" s="165"/>
      <c r="UAG38" s="162"/>
      <c r="UAH38" s="165"/>
      <c r="UAI38" s="162"/>
      <c r="UAJ38" s="165"/>
      <c r="UAK38" s="162"/>
      <c r="UAL38" s="165"/>
      <c r="UAM38" s="162"/>
      <c r="UAN38" s="165"/>
      <c r="UAO38" s="162"/>
      <c r="UAP38" s="165"/>
      <c r="UAQ38" s="162"/>
      <c r="UAR38" s="165"/>
      <c r="UAS38" s="162"/>
      <c r="UAT38" s="165"/>
      <c r="UAU38" s="162"/>
      <c r="UAV38" s="165"/>
      <c r="UAW38" s="162"/>
      <c r="UAX38" s="165"/>
      <c r="UAY38" s="162"/>
      <c r="UAZ38" s="165"/>
      <c r="UBA38" s="162"/>
      <c r="UBB38" s="165"/>
      <c r="UBC38" s="162"/>
      <c r="UBD38" s="165"/>
      <c r="UBE38" s="162"/>
      <c r="UBF38" s="165"/>
      <c r="UBG38" s="162"/>
      <c r="UBH38" s="165"/>
      <c r="UBI38" s="162"/>
      <c r="UBJ38" s="165"/>
      <c r="UBK38" s="162"/>
      <c r="UBL38" s="165"/>
      <c r="UBM38" s="162"/>
      <c r="UBN38" s="165"/>
      <c r="UBO38" s="162"/>
      <c r="UBP38" s="165"/>
      <c r="UBQ38" s="162"/>
      <c r="UBR38" s="165"/>
      <c r="UBS38" s="162"/>
      <c r="UBT38" s="165"/>
      <c r="UBU38" s="162"/>
      <c r="UBV38" s="165"/>
      <c r="UBW38" s="162"/>
      <c r="UBX38" s="165"/>
      <c r="UBY38" s="162"/>
      <c r="UBZ38" s="165"/>
      <c r="UCA38" s="162"/>
      <c r="UCB38" s="165"/>
      <c r="UCC38" s="162"/>
      <c r="UCD38" s="165"/>
      <c r="UCE38" s="162"/>
      <c r="UCF38" s="165"/>
      <c r="UCG38" s="162"/>
      <c r="UCH38" s="165"/>
      <c r="UCI38" s="162"/>
      <c r="UCJ38" s="165"/>
      <c r="UCK38" s="162"/>
      <c r="UCL38" s="165"/>
      <c r="UCM38" s="162"/>
      <c r="UCN38" s="165"/>
      <c r="UCO38" s="162"/>
      <c r="UCP38" s="165"/>
      <c r="UCQ38" s="162"/>
      <c r="UCR38" s="165"/>
      <c r="UCS38" s="162"/>
      <c r="UCT38" s="165"/>
      <c r="UCU38" s="162"/>
      <c r="UCV38" s="165"/>
      <c r="UCW38" s="162"/>
      <c r="UCX38" s="165"/>
      <c r="UCY38" s="162"/>
      <c r="UCZ38" s="165"/>
      <c r="UDA38" s="162"/>
      <c r="UDB38" s="165"/>
      <c r="UDC38" s="162"/>
      <c r="UDD38" s="165"/>
      <c r="UDE38" s="162"/>
      <c r="UDF38" s="165"/>
      <c r="UDG38" s="162"/>
      <c r="UDH38" s="165"/>
      <c r="UDI38" s="162"/>
      <c r="UDJ38" s="165"/>
      <c r="UDK38" s="162"/>
      <c r="UDL38" s="165"/>
      <c r="UDM38" s="162"/>
      <c r="UDN38" s="165"/>
      <c r="UDO38" s="162"/>
      <c r="UDP38" s="165"/>
      <c r="UDQ38" s="162"/>
      <c r="UDR38" s="165"/>
      <c r="UDS38" s="162"/>
      <c r="UDT38" s="165"/>
      <c r="UDU38" s="162"/>
      <c r="UDV38" s="165"/>
      <c r="UDW38" s="162"/>
      <c r="UDX38" s="165"/>
      <c r="UDY38" s="162"/>
      <c r="UDZ38" s="165"/>
      <c r="UEA38" s="162"/>
      <c r="UEB38" s="165"/>
      <c r="UEC38" s="162"/>
      <c r="UED38" s="165"/>
      <c r="UEE38" s="162"/>
      <c r="UEF38" s="165"/>
      <c r="UEG38" s="162"/>
      <c r="UEH38" s="165"/>
      <c r="UEI38" s="162"/>
      <c r="UEJ38" s="165"/>
      <c r="UEK38" s="162"/>
      <c r="UEL38" s="165"/>
      <c r="UEM38" s="162"/>
      <c r="UEN38" s="165"/>
      <c r="UEO38" s="162"/>
      <c r="UEP38" s="165"/>
      <c r="UEQ38" s="162"/>
      <c r="UER38" s="165"/>
      <c r="UES38" s="162"/>
      <c r="UET38" s="165"/>
      <c r="UEU38" s="162"/>
      <c r="UEV38" s="165"/>
      <c r="UEW38" s="162"/>
      <c r="UEX38" s="165"/>
      <c r="UEY38" s="162"/>
      <c r="UEZ38" s="165"/>
      <c r="UFA38" s="162"/>
      <c r="UFB38" s="165"/>
      <c r="UFC38" s="162"/>
      <c r="UFD38" s="165"/>
      <c r="UFE38" s="162"/>
      <c r="UFF38" s="165"/>
      <c r="UFG38" s="162"/>
      <c r="UFH38" s="165"/>
      <c r="UFI38" s="162"/>
      <c r="UFJ38" s="165"/>
      <c r="UFK38" s="162"/>
      <c r="UFL38" s="165"/>
      <c r="UFM38" s="162"/>
      <c r="UFN38" s="165"/>
      <c r="UFO38" s="162"/>
      <c r="UFP38" s="165"/>
      <c r="UFQ38" s="162"/>
      <c r="UFR38" s="165"/>
      <c r="UFS38" s="162"/>
      <c r="UFT38" s="165"/>
      <c r="UFU38" s="162"/>
      <c r="UFV38" s="165"/>
      <c r="UFW38" s="162"/>
      <c r="UFX38" s="165"/>
      <c r="UFY38" s="162"/>
      <c r="UFZ38" s="165"/>
      <c r="UGA38" s="162"/>
      <c r="UGB38" s="165"/>
      <c r="UGC38" s="162"/>
      <c r="UGD38" s="165"/>
      <c r="UGE38" s="162"/>
      <c r="UGF38" s="165"/>
      <c r="UGG38" s="162"/>
      <c r="UGH38" s="165"/>
      <c r="UGI38" s="162"/>
      <c r="UGJ38" s="165"/>
      <c r="UGK38" s="162"/>
      <c r="UGL38" s="165"/>
      <c r="UGM38" s="162"/>
      <c r="UGN38" s="165"/>
      <c r="UGO38" s="162"/>
      <c r="UGP38" s="165"/>
      <c r="UGQ38" s="162"/>
      <c r="UGR38" s="165"/>
      <c r="UGS38" s="162"/>
      <c r="UGT38" s="165"/>
      <c r="UGU38" s="162"/>
      <c r="UGV38" s="165"/>
      <c r="UGW38" s="162"/>
      <c r="UGX38" s="165"/>
      <c r="UGY38" s="162"/>
      <c r="UGZ38" s="165"/>
      <c r="UHA38" s="162"/>
      <c r="UHB38" s="165"/>
      <c r="UHC38" s="162"/>
      <c r="UHD38" s="165"/>
      <c r="UHE38" s="162"/>
      <c r="UHF38" s="165"/>
      <c r="UHG38" s="162"/>
      <c r="UHH38" s="165"/>
      <c r="UHI38" s="162"/>
      <c r="UHJ38" s="165"/>
      <c r="UHK38" s="162"/>
      <c r="UHL38" s="165"/>
      <c r="UHM38" s="162"/>
      <c r="UHN38" s="165"/>
      <c r="UHO38" s="162"/>
      <c r="UHP38" s="165"/>
      <c r="UHQ38" s="162"/>
      <c r="UHR38" s="165"/>
      <c r="UHS38" s="162"/>
      <c r="UHT38" s="165"/>
      <c r="UHU38" s="162"/>
      <c r="UHV38" s="165"/>
      <c r="UHW38" s="162"/>
      <c r="UHX38" s="165"/>
      <c r="UHY38" s="162"/>
      <c r="UHZ38" s="165"/>
      <c r="UIA38" s="162"/>
      <c r="UIB38" s="165"/>
      <c r="UIC38" s="162"/>
      <c r="UID38" s="165"/>
      <c r="UIE38" s="162"/>
      <c r="UIF38" s="165"/>
      <c r="UIG38" s="162"/>
      <c r="UIH38" s="165"/>
      <c r="UII38" s="162"/>
      <c r="UIJ38" s="165"/>
      <c r="UIK38" s="162"/>
      <c r="UIL38" s="165"/>
      <c r="UIM38" s="162"/>
      <c r="UIN38" s="165"/>
      <c r="UIO38" s="162"/>
      <c r="UIP38" s="165"/>
      <c r="UIQ38" s="162"/>
      <c r="UIR38" s="165"/>
      <c r="UIS38" s="162"/>
      <c r="UIT38" s="165"/>
      <c r="UIU38" s="162"/>
      <c r="UIV38" s="165"/>
      <c r="UIW38" s="162"/>
      <c r="UIX38" s="165"/>
      <c r="UIY38" s="162"/>
      <c r="UIZ38" s="165"/>
      <c r="UJA38" s="162"/>
      <c r="UJB38" s="165"/>
      <c r="UJC38" s="162"/>
      <c r="UJD38" s="165"/>
      <c r="UJE38" s="162"/>
      <c r="UJF38" s="165"/>
      <c r="UJG38" s="162"/>
      <c r="UJH38" s="165"/>
      <c r="UJI38" s="162"/>
      <c r="UJJ38" s="165"/>
      <c r="UJK38" s="162"/>
      <c r="UJL38" s="165"/>
      <c r="UJM38" s="162"/>
      <c r="UJN38" s="165"/>
      <c r="UJO38" s="162"/>
      <c r="UJP38" s="165"/>
      <c r="UJQ38" s="162"/>
      <c r="UJR38" s="165"/>
      <c r="UJS38" s="162"/>
      <c r="UJT38" s="165"/>
      <c r="UJU38" s="162"/>
      <c r="UJV38" s="165"/>
      <c r="UJW38" s="162"/>
      <c r="UJX38" s="165"/>
      <c r="UJY38" s="162"/>
      <c r="UJZ38" s="165"/>
      <c r="UKA38" s="162"/>
      <c r="UKB38" s="165"/>
      <c r="UKC38" s="162"/>
      <c r="UKD38" s="165"/>
      <c r="UKE38" s="162"/>
      <c r="UKF38" s="165"/>
      <c r="UKG38" s="162"/>
      <c r="UKH38" s="165"/>
      <c r="UKI38" s="162"/>
      <c r="UKJ38" s="165"/>
      <c r="UKK38" s="162"/>
      <c r="UKL38" s="165"/>
      <c r="UKM38" s="162"/>
      <c r="UKN38" s="165"/>
      <c r="UKO38" s="162"/>
      <c r="UKP38" s="165"/>
      <c r="UKQ38" s="162"/>
      <c r="UKR38" s="165"/>
      <c r="UKS38" s="162"/>
      <c r="UKT38" s="165"/>
      <c r="UKU38" s="162"/>
      <c r="UKV38" s="165"/>
      <c r="UKW38" s="162"/>
      <c r="UKX38" s="165"/>
      <c r="UKY38" s="162"/>
      <c r="UKZ38" s="165"/>
      <c r="ULA38" s="162"/>
      <c r="ULB38" s="165"/>
      <c r="ULC38" s="162"/>
      <c r="ULD38" s="165"/>
      <c r="ULE38" s="162"/>
      <c r="ULF38" s="165"/>
      <c r="ULG38" s="162"/>
      <c r="ULH38" s="165"/>
      <c r="ULI38" s="162"/>
      <c r="ULJ38" s="165"/>
      <c r="ULK38" s="162"/>
      <c r="ULL38" s="165"/>
      <c r="ULM38" s="162"/>
      <c r="ULN38" s="165"/>
      <c r="ULO38" s="162"/>
      <c r="ULP38" s="165"/>
      <c r="ULQ38" s="162"/>
      <c r="ULR38" s="165"/>
      <c r="ULS38" s="162"/>
      <c r="ULT38" s="165"/>
      <c r="ULU38" s="162"/>
      <c r="ULV38" s="165"/>
      <c r="ULW38" s="162"/>
      <c r="ULX38" s="165"/>
      <c r="ULY38" s="162"/>
      <c r="ULZ38" s="165"/>
      <c r="UMA38" s="162"/>
      <c r="UMB38" s="165"/>
      <c r="UMC38" s="162"/>
      <c r="UMD38" s="165"/>
      <c r="UME38" s="162"/>
      <c r="UMF38" s="165"/>
      <c r="UMG38" s="162"/>
      <c r="UMH38" s="165"/>
      <c r="UMI38" s="162"/>
      <c r="UMJ38" s="165"/>
      <c r="UMK38" s="162"/>
      <c r="UML38" s="165"/>
      <c r="UMM38" s="162"/>
      <c r="UMN38" s="165"/>
      <c r="UMO38" s="162"/>
      <c r="UMP38" s="165"/>
      <c r="UMQ38" s="162"/>
      <c r="UMR38" s="165"/>
      <c r="UMS38" s="162"/>
      <c r="UMT38" s="165"/>
      <c r="UMU38" s="162"/>
      <c r="UMV38" s="165"/>
      <c r="UMW38" s="162"/>
      <c r="UMX38" s="165"/>
      <c r="UMY38" s="162"/>
      <c r="UMZ38" s="165"/>
      <c r="UNA38" s="162"/>
      <c r="UNB38" s="165"/>
      <c r="UNC38" s="162"/>
      <c r="UND38" s="165"/>
      <c r="UNE38" s="162"/>
      <c r="UNF38" s="165"/>
      <c r="UNG38" s="162"/>
      <c r="UNH38" s="165"/>
      <c r="UNI38" s="162"/>
      <c r="UNJ38" s="165"/>
      <c r="UNK38" s="162"/>
      <c r="UNL38" s="165"/>
      <c r="UNM38" s="162"/>
      <c r="UNN38" s="165"/>
      <c r="UNO38" s="162"/>
      <c r="UNP38" s="165"/>
      <c r="UNQ38" s="162"/>
      <c r="UNR38" s="165"/>
      <c r="UNS38" s="162"/>
      <c r="UNT38" s="165"/>
      <c r="UNU38" s="162"/>
      <c r="UNV38" s="165"/>
      <c r="UNW38" s="162"/>
      <c r="UNX38" s="165"/>
      <c r="UNY38" s="162"/>
      <c r="UNZ38" s="165"/>
      <c r="UOA38" s="162"/>
      <c r="UOB38" s="165"/>
      <c r="UOC38" s="162"/>
      <c r="UOD38" s="165"/>
      <c r="UOE38" s="162"/>
      <c r="UOF38" s="165"/>
      <c r="UOG38" s="162"/>
      <c r="UOH38" s="165"/>
      <c r="UOI38" s="162"/>
      <c r="UOJ38" s="165"/>
      <c r="UOK38" s="162"/>
      <c r="UOL38" s="165"/>
      <c r="UOM38" s="162"/>
      <c r="UON38" s="165"/>
      <c r="UOO38" s="162"/>
      <c r="UOP38" s="165"/>
      <c r="UOQ38" s="162"/>
      <c r="UOR38" s="165"/>
      <c r="UOS38" s="162"/>
      <c r="UOT38" s="165"/>
      <c r="UOU38" s="162"/>
      <c r="UOV38" s="165"/>
      <c r="UOW38" s="162"/>
      <c r="UOX38" s="165"/>
      <c r="UOY38" s="162"/>
      <c r="UOZ38" s="165"/>
      <c r="UPA38" s="162"/>
      <c r="UPB38" s="165"/>
      <c r="UPC38" s="162"/>
      <c r="UPD38" s="165"/>
      <c r="UPE38" s="162"/>
      <c r="UPF38" s="165"/>
      <c r="UPG38" s="162"/>
      <c r="UPH38" s="165"/>
      <c r="UPI38" s="162"/>
      <c r="UPJ38" s="165"/>
      <c r="UPK38" s="162"/>
      <c r="UPL38" s="165"/>
      <c r="UPM38" s="162"/>
      <c r="UPN38" s="165"/>
      <c r="UPO38" s="162"/>
      <c r="UPP38" s="165"/>
      <c r="UPQ38" s="162"/>
      <c r="UPR38" s="165"/>
      <c r="UPS38" s="162"/>
      <c r="UPT38" s="165"/>
      <c r="UPU38" s="162"/>
      <c r="UPV38" s="165"/>
      <c r="UPW38" s="162"/>
      <c r="UPX38" s="165"/>
      <c r="UPY38" s="162"/>
      <c r="UPZ38" s="165"/>
      <c r="UQA38" s="162"/>
      <c r="UQB38" s="165"/>
      <c r="UQC38" s="162"/>
      <c r="UQD38" s="165"/>
      <c r="UQE38" s="162"/>
      <c r="UQF38" s="165"/>
      <c r="UQG38" s="162"/>
      <c r="UQH38" s="165"/>
      <c r="UQI38" s="162"/>
      <c r="UQJ38" s="165"/>
      <c r="UQK38" s="162"/>
      <c r="UQL38" s="165"/>
      <c r="UQM38" s="162"/>
      <c r="UQN38" s="165"/>
      <c r="UQO38" s="162"/>
      <c r="UQP38" s="165"/>
      <c r="UQQ38" s="162"/>
      <c r="UQR38" s="165"/>
      <c r="UQS38" s="162"/>
      <c r="UQT38" s="165"/>
      <c r="UQU38" s="162"/>
      <c r="UQV38" s="165"/>
      <c r="UQW38" s="162"/>
      <c r="UQX38" s="165"/>
      <c r="UQY38" s="162"/>
      <c r="UQZ38" s="165"/>
      <c r="URA38" s="162"/>
      <c r="URB38" s="165"/>
      <c r="URC38" s="162"/>
      <c r="URD38" s="165"/>
      <c r="URE38" s="162"/>
      <c r="URF38" s="165"/>
      <c r="URG38" s="162"/>
      <c r="URH38" s="165"/>
      <c r="URI38" s="162"/>
      <c r="URJ38" s="165"/>
      <c r="URK38" s="162"/>
      <c r="URL38" s="165"/>
      <c r="URM38" s="162"/>
      <c r="URN38" s="165"/>
      <c r="URO38" s="162"/>
      <c r="URP38" s="165"/>
      <c r="URQ38" s="162"/>
      <c r="URR38" s="165"/>
      <c r="URS38" s="162"/>
      <c r="URT38" s="165"/>
      <c r="URU38" s="162"/>
      <c r="URV38" s="165"/>
      <c r="URW38" s="162"/>
      <c r="URX38" s="165"/>
      <c r="URY38" s="162"/>
      <c r="URZ38" s="165"/>
      <c r="USA38" s="162"/>
      <c r="USB38" s="165"/>
      <c r="USC38" s="162"/>
      <c r="USD38" s="165"/>
      <c r="USE38" s="162"/>
      <c r="USF38" s="165"/>
      <c r="USG38" s="162"/>
      <c r="USH38" s="165"/>
      <c r="USI38" s="162"/>
      <c r="USJ38" s="165"/>
      <c r="USK38" s="162"/>
      <c r="USL38" s="165"/>
      <c r="USM38" s="162"/>
      <c r="USN38" s="165"/>
      <c r="USO38" s="162"/>
      <c r="USP38" s="165"/>
      <c r="USQ38" s="162"/>
      <c r="USR38" s="165"/>
      <c r="USS38" s="162"/>
      <c r="UST38" s="165"/>
      <c r="USU38" s="162"/>
      <c r="USV38" s="165"/>
      <c r="USW38" s="162"/>
      <c r="USX38" s="165"/>
      <c r="USY38" s="162"/>
      <c r="USZ38" s="165"/>
      <c r="UTA38" s="162"/>
      <c r="UTB38" s="165"/>
      <c r="UTC38" s="162"/>
      <c r="UTD38" s="165"/>
      <c r="UTE38" s="162"/>
      <c r="UTF38" s="165"/>
      <c r="UTG38" s="162"/>
      <c r="UTH38" s="165"/>
      <c r="UTI38" s="162"/>
      <c r="UTJ38" s="165"/>
      <c r="UTK38" s="162"/>
      <c r="UTL38" s="165"/>
      <c r="UTM38" s="162"/>
      <c r="UTN38" s="165"/>
      <c r="UTO38" s="162"/>
      <c r="UTP38" s="165"/>
      <c r="UTQ38" s="162"/>
      <c r="UTR38" s="165"/>
      <c r="UTS38" s="162"/>
      <c r="UTT38" s="165"/>
      <c r="UTU38" s="162"/>
      <c r="UTV38" s="165"/>
      <c r="UTW38" s="162"/>
      <c r="UTX38" s="165"/>
      <c r="UTY38" s="162"/>
      <c r="UTZ38" s="165"/>
      <c r="UUA38" s="162"/>
      <c r="UUB38" s="165"/>
      <c r="UUC38" s="162"/>
      <c r="UUD38" s="165"/>
      <c r="UUE38" s="162"/>
      <c r="UUF38" s="165"/>
      <c r="UUG38" s="162"/>
      <c r="UUH38" s="165"/>
      <c r="UUI38" s="162"/>
      <c r="UUJ38" s="165"/>
      <c r="UUK38" s="162"/>
      <c r="UUL38" s="165"/>
      <c r="UUM38" s="162"/>
      <c r="UUN38" s="165"/>
      <c r="UUO38" s="162"/>
      <c r="UUP38" s="165"/>
      <c r="UUQ38" s="162"/>
      <c r="UUR38" s="165"/>
      <c r="UUS38" s="162"/>
      <c r="UUT38" s="165"/>
      <c r="UUU38" s="162"/>
      <c r="UUV38" s="165"/>
      <c r="UUW38" s="162"/>
      <c r="UUX38" s="165"/>
      <c r="UUY38" s="162"/>
      <c r="UUZ38" s="165"/>
      <c r="UVA38" s="162"/>
      <c r="UVB38" s="165"/>
      <c r="UVC38" s="162"/>
      <c r="UVD38" s="165"/>
      <c r="UVE38" s="162"/>
      <c r="UVF38" s="165"/>
      <c r="UVG38" s="162"/>
      <c r="UVH38" s="165"/>
      <c r="UVI38" s="162"/>
      <c r="UVJ38" s="165"/>
      <c r="UVK38" s="162"/>
      <c r="UVL38" s="165"/>
      <c r="UVM38" s="162"/>
      <c r="UVN38" s="165"/>
      <c r="UVO38" s="162"/>
      <c r="UVP38" s="165"/>
      <c r="UVQ38" s="162"/>
      <c r="UVR38" s="165"/>
      <c r="UVS38" s="162"/>
      <c r="UVT38" s="165"/>
      <c r="UVU38" s="162"/>
      <c r="UVV38" s="165"/>
      <c r="UVW38" s="162"/>
      <c r="UVX38" s="165"/>
      <c r="UVY38" s="162"/>
      <c r="UVZ38" s="165"/>
      <c r="UWA38" s="162"/>
      <c r="UWB38" s="165"/>
      <c r="UWC38" s="162"/>
      <c r="UWD38" s="165"/>
      <c r="UWE38" s="162"/>
      <c r="UWF38" s="165"/>
      <c r="UWG38" s="162"/>
      <c r="UWH38" s="165"/>
      <c r="UWI38" s="162"/>
      <c r="UWJ38" s="165"/>
      <c r="UWK38" s="162"/>
      <c r="UWL38" s="165"/>
      <c r="UWM38" s="162"/>
      <c r="UWN38" s="165"/>
      <c r="UWO38" s="162"/>
      <c r="UWP38" s="165"/>
      <c r="UWQ38" s="162"/>
      <c r="UWR38" s="165"/>
      <c r="UWS38" s="162"/>
      <c r="UWT38" s="165"/>
      <c r="UWU38" s="162"/>
      <c r="UWV38" s="165"/>
      <c r="UWW38" s="162"/>
      <c r="UWX38" s="165"/>
      <c r="UWY38" s="162"/>
      <c r="UWZ38" s="165"/>
      <c r="UXA38" s="162"/>
      <c r="UXB38" s="165"/>
      <c r="UXC38" s="162"/>
      <c r="UXD38" s="165"/>
      <c r="UXE38" s="162"/>
      <c r="UXF38" s="165"/>
      <c r="UXG38" s="162"/>
      <c r="UXH38" s="165"/>
      <c r="UXI38" s="162"/>
      <c r="UXJ38" s="165"/>
      <c r="UXK38" s="162"/>
      <c r="UXL38" s="165"/>
      <c r="UXM38" s="162"/>
      <c r="UXN38" s="165"/>
      <c r="UXO38" s="162"/>
      <c r="UXP38" s="165"/>
      <c r="UXQ38" s="162"/>
      <c r="UXR38" s="165"/>
      <c r="UXS38" s="162"/>
      <c r="UXT38" s="165"/>
      <c r="UXU38" s="162"/>
      <c r="UXV38" s="165"/>
      <c r="UXW38" s="162"/>
      <c r="UXX38" s="165"/>
      <c r="UXY38" s="162"/>
      <c r="UXZ38" s="165"/>
      <c r="UYA38" s="162"/>
      <c r="UYB38" s="165"/>
      <c r="UYC38" s="162"/>
      <c r="UYD38" s="165"/>
      <c r="UYE38" s="162"/>
      <c r="UYF38" s="165"/>
      <c r="UYG38" s="162"/>
      <c r="UYH38" s="165"/>
      <c r="UYI38" s="162"/>
      <c r="UYJ38" s="165"/>
      <c r="UYK38" s="162"/>
      <c r="UYL38" s="165"/>
      <c r="UYM38" s="162"/>
      <c r="UYN38" s="165"/>
      <c r="UYO38" s="162"/>
      <c r="UYP38" s="165"/>
      <c r="UYQ38" s="162"/>
      <c r="UYR38" s="165"/>
      <c r="UYS38" s="162"/>
      <c r="UYT38" s="165"/>
      <c r="UYU38" s="162"/>
      <c r="UYV38" s="165"/>
      <c r="UYW38" s="162"/>
      <c r="UYX38" s="165"/>
      <c r="UYY38" s="162"/>
      <c r="UYZ38" s="165"/>
      <c r="UZA38" s="162"/>
      <c r="UZB38" s="165"/>
      <c r="UZC38" s="162"/>
      <c r="UZD38" s="165"/>
      <c r="UZE38" s="162"/>
      <c r="UZF38" s="165"/>
      <c r="UZG38" s="162"/>
      <c r="UZH38" s="165"/>
      <c r="UZI38" s="162"/>
      <c r="UZJ38" s="165"/>
      <c r="UZK38" s="162"/>
      <c r="UZL38" s="165"/>
      <c r="UZM38" s="162"/>
      <c r="UZN38" s="165"/>
      <c r="UZO38" s="162"/>
      <c r="UZP38" s="165"/>
      <c r="UZQ38" s="162"/>
      <c r="UZR38" s="165"/>
      <c r="UZS38" s="162"/>
      <c r="UZT38" s="165"/>
      <c r="UZU38" s="162"/>
      <c r="UZV38" s="165"/>
      <c r="UZW38" s="162"/>
      <c r="UZX38" s="165"/>
      <c r="UZY38" s="162"/>
      <c r="UZZ38" s="165"/>
      <c r="VAA38" s="162"/>
      <c r="VAB38" s="165"/>
      <c r="VAC38" s="162"/>
      <c r="VAD38" s="165"/>
      <c r="VAE38" s="162"/>
      <c r="VAF38" s="165"/>
      <c r="VAG38" s="162"/>
      <c r="VAH38" s="165"/>
      <c r="VAI38" s="162"/>
      <c r="VAJ38" s="165"/>
      <c r="VAK38" s="162"/>
      <c r="VAL38" s="165"/>
      <c r="VAM38" s="162"/>
      <c r="VAN38" s="165"/>
      <c r="VAO38" s="162"/>
      <c r="VAP38" s="165"/>
      <c r="VAQ38" s="162"/>
      <c r="VAR38" s="165"/>
      <c r="VAS38" s="162"/>
      <c r="VAT38" s="165"/>
      <c r="VAU38" s="162"/>
      <c r="VAV38" s="165"/>
      <c r="VAW38" s="162"/>
      <c r="VAX38" s="165"/>
      <c r="VAY38" s="162"/>
      <c r="VAZ38" s="165"/>
      <c r="VBA38" s="162"/>
      <c r="VBB38" s="165"/>
      <c r="VBC38" s="162"/>
      <c r="VBD38" s="165"/>
      <c r="VBE38" s="162"/>
      <c r="VBF38" s="165"/>
      <c r="VBG38" s="162"/>
      <c r="VBH38" s="165"/>
      <c r="VBI38" s="162"/>
      <c r="VBJ38" s="165"/>
      <c r="VBK38" s="162"/>
      <c r="VBL38" s="165"/>
      <c r="VBM38" s="162"/>
      <c r="VBN38" s="165"/>
      <c r="VBO38" s="162"/>
      <c r="VBP38" s="165"/>
      <c r="VBQ38" s="162"/>
      <c r="VBR38" s="165"/>
      <c r="VBS38" s="162"/>
      <c r="VBT38" s="165"/>
      <c r="VBU38" s="162"/>
      <c r="VBV38" s="165"/>
      <c r="VBW38" s="162"/>
      <c r="VBX38" s="165"/>
      <c r="VBY38" s="162"/>
      <c r="VBZ38" s="165"/>
      <c r="VCA38" s="162"/>
      <c r="VCB38" s="165"/>
      <c r="VCC38" s="162"/>
      <c r="VCD38" s="165"/>
      <c r="VCE38" s="162"/>
      <c r="VCF38" s="165"/>
      <c r="VCG38" s="162"/>
      <c r="VCH38" s="165"/>
      <c r="VCI38" s="162"/>
      <c r="VCJ38" s="165"/>
      <c r="VCK38" s="162"/>
      <c r="VCL38" s="165"/>
      <c r="VCM38" s="162"/>
      <c r="VCN38" s="165"/>
      <c r="VCO38" s="162"/>
      <c r="VCP38" s="165"/>
      <c r="VCQ38" s="162"/>
      <c r="VCR38" s="165"/>
      <c r="VCS38" s="162"/>
      <c r="VCT38" s="165"/>
      <c r="VCU38" s="162"/>
      <c r="VCV38" s="165"/>
      <c r="VCW38" s="162"/>
      <c r="VCX38" s="165"/>
      <c r="VCY38" s="162"/>
      <c r="VCZ38" s="165"/>
      <c r="VDA38" s="162"/>
      <c r="VDB38" s="165"/>
      <c r="VDC38" s="162"/>
      <c r="VDD38" s="165"/>
      <c r="VDE38" s="162"/>
      <c r="VDF38" s="165"/>
      <c r="VDG38" s="162"/>
      <c r="VDH38" s="165"/>
      <c r="VDI38" s="162"/>
      <c r="VDJ38" s="165"/>
      <c r="VDK38" s="162"/>
      <c r="VDL38" s="165"/>
      <c r="VDM38" s="162"/>
      <c r="VDN38" s="165"/>
      <c r="VDO38" s="162"/>
      <c r="VDP38" s="165"/>
      <c r="VDQ38" s="162"/>
      <c r="VDR38" s="165"/>
      <c r="VDS38" s="162"/>
      <c r="VDT38" s="165"/>
      <c r="VDU38" s="162"/>
      <c r="VDV38" s="165"/>
      <c r="VDW38" s="162"/>
      <c r="VDX38" s="165"/>
      <c r="VDY38" s="162"/>
      <c r="VDZ38" s="165"/>
      <c r="VEA38" s="162"/>
      <c r="VEB38" s="165"/>
      <c r="VEC38" s="162"/>
      <c r="VED38" s="165"/>
      <c r="VEE38" s="162"/>
      <c r="VEF38" s="165"/>
      <c r="VEG38" s="162"/>
      <c r="VEH38" s="165"/>
      <c r="VEI38" s="162"/>
      <c r="VEJ38" s="165"/>
      <c r="VEK38" s="162"/>
      <c r="VEL38" s="165"/>
      <c r="VEM38" s="162"/>
      <c r="VEN38" s="165"/>
      <c r="VEO38" s="162"/>
      <c r="VEP38" s="165"/>
      <c r="VEQ38" s="162"/>
      <c r="VER38" s="165"/>
      <c r="VES38" s="162"/>
      <c r="VET38" s="165"/>
      <c r="VEU38" s="162"/>
      <c r="VEV38" s="165"/>
      <c r="VEW38" s="162"/>
      <c r="VEX38" s="165"/>
      <c r="VEY38" s="162"/>
      <c r="VEZ38" s="165"/>
      <c r="VFA38" s="162"/>
      <c r="VFB38" s="165"/>
      <c r="VFC38" s="162"/>
      <c r="VFD38" s="165"/>
      <c r="VFE38" s="162"/>
      <c r="VFF38" s="165"/>
      <c r="VFG38" s="162"/>
      <c r="VFH38" s="165"/>
      <c r="VFI38" s="162"/>
      <c r="VFJ38" s="165"/>
      <c r="VFK38" s="162"/>
      <c r="VFL38" s="165"/>
      <c r="VFM38" s="162"/>
      <c r="VFN38" s="165"/>
      <c r="VFO38" s="162"/>
      <c r="VFP38" s="165"/>
      <c r="VFQ38" s="162"/>
      <c r="VFR38" s="165"/>
      <c r="VFS38" s="162"/>
      <c r="VFT38" s="165"/>
      <c r="VFU38" s="162"/>
      <c r="VFV38" s="165"/>
      <c r="VFW38" s="162"/>
      <c r="VFX38" s="165"/>
      <c r="VFY38" s="162"/>
      <c r="VFZ38" s="165"/>
      <c r="VGA38" s="162"/>
      <c r="VGB38" s="165"/>
      <c r="VGC38" s="162"/>
      <c r="VGD38" s="165"/>
      <c r="VGE38" s="162"/>
      <c r="VGF38" s="165"/>
      <c r="VGG38" s="162"/>
      <c r="VGH38" s="165"/>
      <c r="VGI38" s="162"/>
      <c r="VGJ38" s="165"/>
      <c r="VGK38" s="162"/>
      <c r="VGL38" s="165"/>
      <c r="VGM38" s="162"/>
      <c r="VGN38" s="165"/>
      <c r="VGO38" s="162"/>
      <c r="VGP38" s="165"/>
      <c r="VGQ38" s="162"/>
      <c r="VGR38" s="165"/>
      <c r="VGS38" s="162"/>
      <c r="VGT38" s="165"/>
      <c r="VGU38" s="162"/>
      <c r="VGV38" s="165"/>
      <c r="VGW38" s="162"/>
      <c r="VGX38" s="165"/>
      <c r="VGY38" s="162"/>
      <c r="VGZ38" s="165"/>
      <c r="VHA38" s="162"/>
      <c r="VHB38" s="165"/>
      <c r="VHC38" s="162"/>
      <c r="VHD38" s="165"/>
      <c r="VHE38" s="162"/>
      <c r="VHF38" s="165"/>
      <c r="VHG38" s="162"/>
      <c r="VHH38" s="165"/>
      <c r="VHI38" s="162"/>
      <c r="VHJ38" s="165"/>
      <c r="VHK38" s="162"/>
      <c r="VHL38" s="165"/>
      <c r="VHM38" s="162"/>
      <c r="VHN38" s="165"/>
      <c r="VHO38" s="162"/>
      <c r="VHP38" s="165"/>
      <c r="VHQ38" s="162"/>
      <c r="VHR38" s="165"/>
      <c r="VHS38" s="162"/>
      <c r="VHT38" s="165"/>
      <c r="VHU38" s="162"/>
      <c r="VHV38" s="165"/>
      <c r="VHW38" s="162"/>
      <c r="VHX38" s="165"/>
      <c r="VHY38" s="162"/>
      <c r="VHZ38" s="165"/>
      <c r="VIA38" s="162"/>
      <c r="VIB38" s="165"/>
      <c r="VIC38" s="162"/>
      <c r="VID38" s="165"/>
      <c r="VIE38" s="162"/>
      <c r="VIF38" s="165"/>
      <c r="VIG38" s="162"/>
      <c r="VIH38" s="165"/>
      <c r="VII38" s="162"/>
      <c r="VIJ38" s="165"/>
      <c r="VIK38" s="162"/>
      <c r="VIL38" s="165"/>
      <c r="VIM38" s="162"/>
      <c r="VIN38" s="165"/>
      <c r="VIO38" s="162"/>
      <c r="VIP38" s="165"/>
      <c r="VIQ38" s="162"/>
      <c r="VIR38" s="165"/>
      <c r="VIS38" s="162"/>
      <c r="VIT38" s="165"/>
      <c r="VIU38" s="162"/>
      <c r="VIV38" s="165"/>
      <c r="VIW38" s="162"/>
      <c r="VIX38" s="165"/>
      <c r="VIY38" s="162"/>
      <c r="VIZ38" s="165"/>
      <c r="VJA38" s="162"/>
      <c r="VJB38" s="165"/>
      <c r="VJC38" s="162"/>
      <c r="VJD38" s="165"/>
      <c r="VJE38" s="162"/>
      <c r="VJF38" s="165"/>
      <c r="VJG38" s="162"/>
      <c r="VJH38" s="165"/>
      <c r="VJI38" s="162"/>
      <c r="VJJ38" s="165"/>
      <c r="VJK38" s="162"/>
      <c r="VJL38" s="165"/>
      <c r="VJM38" s="162"/>
      <c r="VJN38" s="165"/>
      <c r="VJO38" s="162"/>
      <c r="VJP38" s="165"/>
      <c r="VJQ38" s="162"/>
      <c r="VJR38" s="165"/>
      <c r="VJS38" s="162"/>
      <c r="VJT38" s="165"/>
      <c r="VJU38" s="162"/>
      <c r="VJV38" s="165"/>
      <c r="VJW38" s="162"/>
      <c r="VJX38" s="165"/>
      <c r="VJY38" s="162"/>
      <c r="VJZ38" s="165"/>
      <c r="VKA38" s="162"/>
      <c r="VKB38" s="165"/>
      <c r="VKC38" s="162"/>
      <c r="VKD38" s="165"/>
      <c r="VKE38" s="162"/>
      <c r="VKF38" s="165"/>
      <c r="VKG38" s="162"/>
      <c r="VKH38" s="165"/>
      <c r="VKI38" s="162"/>
      <c r="VKJ38" s="165"/>
      <c r="VKK38" s="162"/>
      <c r="VKL38" s="165"/>
      <c r="VKM38" s="162"/>
      <c r="VKN38" s="165"/>
      <c r="VKO38" s="162"/>
      <c r="VKP38" s="165"/>
      <c r="VKQ38" s="162"/>
      <c r="VKR38" s="165"/>
      <c r="VKS38" s="162"/>
      <c r="VKT38" s="165"/>
      <c r="VKU38" s="162"/>
      <c r="VKV38" s="165"/>
      <c r="VKW38" s="162"/>
      <c r="VKX38" s="165"/>
      <c r="VKY38" s="162"/>
      <c r="VKZ38" s="165"/>
      <c r="VLA38" s="162"/>
      <c r="VLB38" s="165"/>
      <c r="VLC38" s="162"/>
      <c r="VLD38" s="165"/>
      <c r="VLE38" s="162"/>
      <c r="VLF38" s="165"/>
      <c r="VLG38" s="162"/>
      <c r="VLH38" s="165"/>
      <c r="VLI38" s="162"/>
      <c r="VLJ38" s="165"/>
      <c r="VLK38" s="162"/>
      <c r="VLL38" s="165"/>
      <c r="VLM38" s="162"/>
      <c r="VLN38" s="165"/>
      <c r="VLO38" s="162"/>
      <c r="VLP38" s="165"/>
      <c r="VLQ38" s="162"/>
      <c r="VLR38" s="165"/>
      <c r="VLS38" s="162"/>
      <c r="VLT38" s="165"/>
      <c r="VLU38" s="162"/>
      <c r="VLV38" s="165"/>
      <c r="VLW38" s="162"/>
      <c r="VLX38" s="165"/>
      <c r="VLY38" s="162"/>
      <c r="VLZ38" s="165"/>
      <c r="VMA38" s="162"/>
      <c r="VMB38" s="165"/>
      <c r="VMC38" s="162"/>
      <c r="VMD38" s="165"/>
      <c r="VME38" s="162"/>
      <c r="VMF38" s="165"/>
      <c r="VMG38" s="162"/>
      <c r="VMH38" s="165"/>
      <c r="VMI38" s="162"/>
      <c r="VMJ38" s="165"/>
      <c r="VMK38" s="162"/>
      <c r="VML38" s="165"/>
      <c r="VMM38" s="162"/>
      <c r="VMN38" s="165"/>
      <c r="VMO38" s="162"/>
      <c r="VMP38" s="165"/>
      <c r="VMQ38" s="162"/>
      <c r="VMR38" s="165"/>
      <c r="VMS38" s="162"/>
      <c r="VMT38" s="165"/>
      <c r="VMU38" s="162"/>
      <c r="VMV38" s="165"/>
      <c r="VMW38" s="162"/>
      <c r="VMX38" s="165"/>
      <c r="VMY38" s="162"/>
      <c r="VMZ38" s="165"/>
      <c r="VNA38" s="162"/>
      <c r="VNB38" s="165"/>
      <c r="VNC38" s="162"/>
      <c r="VND38" s="165"/>
      <c r="VNE38" s="162"/>
      <c r="VNF38" s="165"/>
      <c r="VNG38" s="162"/>
      <c r="VNH38" s="165"/>
      <c r="VNI38" s="162"/>
      <c r="VNJ38" s="165"/>
      <c r="VNK38" s="162"/>
      <c r="VNL38" s="165"/>
      <c r="VNM38" s="162"/>
      <c r="VNN38" s="165"/>
      <c r="VNO38" s="162"/>
      <c r="VNP38" s="165"/>
      <c r="VNQ38" s="162"/>
      <c r="VNR38" s="165"/>
      <c r="VNS38" s="162"/>
      <c r="VNT38" s="165"/>
      <c r="VNU38" s="162"/>
      <c r="VNV38" s="165"/>
      <c r="VNW38" s="162"/>
      <c r="VNX38" s="165"/>
      <c r="VNY38" s="162"/>
      <c r="VNZ38" s="165"/>
      <c r="VOA38" s="162"/>
      <c r="VOB38" s="165"/>
      <c r="VOC38" s="162"/>
      <c r="VOD38" s="165"/>
      <c r="VOE38" s="162"/>
      <c r="VOF38" s="165"/>
      <c r="VOG38" s="162"/>
      <c r="VOH38" s="165"/>
      <c r="VOI38" s="162"/>
      <c r="VOJ38" s="165"/>
      <c r="VOK38" s="162"/>
      <c r="VOL38" s="165"/>
      <c r="VOM38" s="162"/>
      <c r="VON38" s="165"/>
      <c r="VOO38" s="162"/>
      <c r="VOP38" s="165"/>
      <c r="VOQ38" s="162"/>
      <c r="VOR38" s="165"/>
      <c r="VOS38" s="162"/>
      <c r="VOT38" s="165"/>
      <c r="VOU38" s="162"/>
      <c r="VOV38" s="165"/>
      <c r="VOW38" s="162"/>
      <c r="VOX38" s="165"/>
      <c r="VOY38" s="162"/>
      <c r="VOZ38" s="165"/>
      <c r="VPA38" s="162"/>
      <c r="VPB38" s="165"/>
      <c r="VPC38" s="162"/>
      <c r="VPD38" s="165"/>
      <c r="VPE38" s="162"/>
      <c r="VPF38" s="165"/>
      <c r="VPG38" s="162"/>
      <c r="VPH38" s="165"/>
      <c r="VPI38" s="162"/>
      <c r="VPJ38" s="165"/>
      <c r="VPK38" s="162"/>
      <c r="VPL38" s="165"/>
      <c r="VPM38" s="162"/>
      <c r="VPN38" s="165"/>
      <c r="VPO38" s="162"/>
      <c r="VPP38" s="165"/>
      <c r="VPQ38" s="162"/>
      <c r="VPR38" s="165"/>
      <c r="VPS38" s="162"/>
      <c r="VPT38" s="165"/>
      <c r="VPU38" s="162"/>
      <c r="VPV38" s="165"/>
      <c r="VPW38" s="162"/>
      <c r="VPX38" s="165"/>
      <c r="VPY38" s="162"/>
      <c r="VPZ38" s="165"/>
      <c r="VQA38" s="162"/>
      <c r="VQB38" s="165"/>
      <c r="VQC38" s="162"/>
      <c r="VQD38" s="165"/>
      <c r="VQE38" s="162"/>
      <c r="VQF38" s="165"/>
      <c r="VQG38" s="162"/>
      <c r="VQH38" s="165"/>
      <c r="VQI38" s="162"/>
      <c r="VQJ38" s="165"/>
      <c r="VQK38" s="162"/>
      <c r="VQL38" s="165"/>
      <c r="VQM38" s="162"/>
      <c r="VQN38" s="165"/>
      <c r="VQO38" s="162"/>
      <c r="VQP38" s="165"/>
      <c r="VQQ38" s="162"/>
      <c r="VQR38" s="165"/>
      <c r="VQS38" s="162"/>
      <c r="VQT38" s="165"/>
      <c r="VQU38" s="162"/>
      <c r="VQV38" s="165"/>
      <c r="VQW38" s="162"/>
      <c r="VQX38" s="165"/>
      <c r="VQY38" s="162"/>
      <c r="VQZ38" s="165"/>
      <c r="VRA38" s="162"/>
      <c r="VRB38" s="165"/>
      <c r="VRC38" s="162"/>
      <c r="VRD38" s="165"/>
      <c r="VRE38" s="162"/>
      <c r="VRF38" s="165"/>
      <c r="VRG38" s="162"/>
      <c r="VRH38" s="165"/>
      <c r="VRI38" s="162"/>
      <c r="VRJ38" s="165"/>
      <c r="VRK38" s="162"/>
      <c r="VRL38" s="165"/>
      <c r="VRM38" s="162"/>
      <c r="VRN38" s="165"/>
      <c r="VRO38" s="162"/>
      <c r="VRP38" s="165"/>
      <c r="VRQ38" s="162"/>
      <c r="VRR38" s="165"/>
      <c r="VRS38" s="162"/>
      <c r="VRT38" s="165"/>
      <c r="VRU38" s="162"/>
      <c r="VRV38" s="165"/>
      <c r="VRW38" s="162"/>
      <c r="VRX38" s="165"/>
      <c r="VRY38" s="162"/>
      <c r="VRZ38" s="165"/>
      <c r="VSA38" s="162"/>
      <c r="VSB38" s="165"/>
      <c r="VSC38" s="162"/>
      <c r="VSD38" s="165"/>
      <c r="VSE38" s="162"/>
      <c r="VSF38" s="165"/>
      <c r="VSG38" s="162"/>
      <c r="VSH38" s="165"/>
      <c r="VSI38" s="162"/>
      <c r="VSJ38" s="165"/>
      <c r="VSK38" s="162"/>
      <c r="VSL38" s="165"/>
      <c r="VSM38" s="162"/>
      <c r="VSN38" s="165"/>
      <c r="VSO38" s="162"/>
      <c r="VSP38" s="165"/>
      <c r="VSQ38" s="162"/>
      <c r="VSR38" s="165"/>
      <c r="VSS38" s="162"/>
      <c r="VST38" s="165"/>
      <c r="VSU38" s="162"/>
      <c r="VSV38" s="165"/>
      <c r="VSW38" s="162"/>
      <c r="VSX38" s="165"/>
      <c r="VSY38" s="162"/>
      <c r="VSZ38" s="165"/>
      <c r="VTA38" s="162"/>
      <c r="VTB38" s="165"/>
      <c r="VTC38" s="162"/>
      <c r="VTD38" s="165"/>
      <c r="VTE38" s="162"/>
      <c r="VTF38" s="165"/>
      <c r="VTG38" s="162"/>
      <c r="VTH38" s="165"/>
      <c r="VTI38" s="162"/>
      <c r="VTJ38" s="165"/>
      <c r="VTK38" s="162"/>
      <c r="VTL38" s="165"/>
      <c r="VTM38" s="162"/>
      <c r="VTN38" s="165"/>
      <c r="VTO38" s="162"/>
      <c r="VTP38" s="165"/>
      <c r="VTQ38" s="162"/>
      <c r="VTR38" s="165"/>
      <c r="VTS38" s="162"/>
      <c r="VTT38" s="165"/>
      <c r="VTU38" s="162"/>
      <c r="VTV38" s="165"/>
      <c r="VTW38" s="162"/>
      <c r="VTX38" s="165"/>
      <c r="VTY38" s="162"/>
      <c r="VTZ38" s="165"/>
      <c r="VUA38" s="162"/>
      <c r="VUB38" s="165"/>
      <c r="VUC38" s="162"/>
      <c r="VUD38" s="165"/>
      <c r="VUE38" s="162"/>
      <c r="VUF38" s="165"/>
      <c r="VUG38" s="162"/>
      <c r="VUH38" s="165"/>
      <c r="VUI38" s="162"/>
      <c r="VUJ38" s="165"/>
      <c r="VUK38" s="162"/>
      <c r="VUL38" s="165"/>
      <c r="VUM38" s="162"/>
      <c r="VUN38" s="165"/>
      <c r="VUO38" s="162"/>
      <c r="VUP38" s="165"/>
      <c r="VUQ38" s="162"/>
      <c r="VUR38" s="165"/>
      <c r="VUS38" s="162"/>
      <c r="VUT38" s="165"/>
      <c r="VUU38" s="162"/>
      <c r="VUV38" s="165"/>
      <c r="VUW38" s="162"/>
      <c r="VUX38" s="165"/>
      <c r="VUY38" s="162"/>
      <c r="VUZ38" s="165"/>
      <c r="VVA38" s="162"/>
      <c r="VVB38" s="165"/>
      <c r="VVC38" s="162"/>
      <c r="VVD38" s="165"/>
      <c r="VVE38" s="162"/>
      <c r="VVF38" s="165"/>
      <c r="VVG38" s="162"/>
      <c r="VVH38" s="165"/>
      <c r="VVI38" s="162"/>
      <c r="VVJ38" s="165"/>
      <c r="VVK38" s="162"/>
      <c r="VVL38" s="165"/>
      <c r="VVM38" s="162"/>
      <c r="VVN38" s="165"/>
      <c r="VVO38" s="162"/>
      <c r="VVP38" s="165"/>
      <c r="VVQ38" s="162"/>
      <c r="VVR38" s="165"/>
      <c r="VVS38" s="162"/>
      <c r="VVT38" s="165"/>
      <c r="VVU38" s="162"/>
      <c r="VVV38" s="165"/>
      <c r="VVW38" s="162"/>
      <c r="VVX38" s="165"/>
      <c r="VVY38" s="162"/>
      <c r="VVZ38" s="165"/>
      <c r="VWA38" s="162"/>
      <c r="VWB38" s="165"/>
      <c r="VWC38" s="162"/>
      <c r="VWD38" s="165"/>
      <c r="VWE38" s="162"/>
      <c r="VWF38" s="165"/>
      <c r="VWG38" s="162"/>
      <c r="VWH38" s="165"/>
      <c r="VWI38" s="162"/>
      <c r="VWJ38" s="165"/>
      <c r="VWK38" s="162"/>
      <c r="VWL38" s="165"/>
      <c r="VWM38" s="162"/>
      <c r="VWN38" s="165"/>
      <c r="VWO38" s="162"/>
      <c r="VWP38" s="165"/>
      <c r="VWQ38" s="162"/>
      <c r="VWR38" s="165"/>
      <c r="VWS38" s="162"/>
      <c r="VWT38" s="165"/>
      <c r="VWU38" s="162"/>
      <c r="VWV38" s="165"/>
      <c r="VWW38" s="162"/>
      <c r="VWX38" s="165"/>
      <c r="VWY38" s="162"/>
      <c r="VWZ38" s="165"/>
      <c r="VXA38" s="162"/>
      <c r="VXB38" s="165"/>
      <c r="VXC38" s="162"/>
      <c r="VXD38" s="165"/>
      <c r="VXE38" s="162"/>
      <c r="VXF38" s="165"/>
      <c r="VXG38" s="162"/>
      <c r="VXH38" s="165"/>
      <c r="VXI38" s="162"/>
      <c r="VXJ38" s="165"/>
      <c r="VXK38" s="162"/>
      <c r="VXL38" s="165"/>
      <c r="VXM38" s="162"/>
      <c r="VXN38" s="165"/>
      <c r="VXO38" s="162"/>
      <c r="VXP38" s="165"/>
      <c r="VXQ38" s="162"/>
      <c r="VXR38" s="165"/>
      <c r="VXS38" s="162"/>
      <c r="VXT38" s="165"/>
      <c r="VXU38" s="162"/>
      <c r="VXV38" s="165"/>
      <c r="VXW38" s="162"/>
      <c r="VXX38" s="165"/>
      <c r="VXY38" s="162"/>
      <c r="VXZ38" s="165"/>
      <c r="VYA38" s="162"/>
      <c r="VYB38" s="165"/>
      <c r="VYC38" s="162"/>
      <c r="VYD38" s="165"/>
      <c r="VYE38" s="162"/>
      <c r="VYF38" s="165"/>
      <c r="VYG38" s="162"/>
      <c r="VYH38" s="165"/>
      <c r="VYI38" s="162"/>
      <c r="VYJ38" s="165"/>
      <c r="VYK38" s="162"/>
      <c r="VYL38" s="165"/>
      <c r="VYM38" s="162"/>
      <c r="VYN38" s="165"/>
      <c r="VYO38" s="162"/>
      <c r="VYP38" s="165"/>
      <c r="VYQ38" s="162"/>
      <c r="VYR38" s="165"/>
      <c r="VYS38" s="162"/>
      <c r="VYT38" s="165"/>
      <c r="VYU38" s="162"/>
      <c r="VYV38" s="165"/>
      <c r="VYW38" s="162"/>
      <c r="VYX38" s="165"/>
      <c r="VYY38" s="162"/>
      <c r="VYZ38" s="165"/>
      <c r="VZA38" s="162"/>
      <c r="VZB38" s="165"/>
      <c r="VZC38" s="162"/>
      <c r="VZD38" s="165"/>
      <c r="VZE38" s="162"/>
      <c r="VZF38" s="165"/>
      <c r="VZG38" s="162"/>
      <c r="VZH38" s="165"/>
      <c r="VZI38" s="162"/>
      <c r="VZJ38" s="165"/>
      <c r="VZK38" s="162"/>
      <c r="VZL38" s="165"/>
      <c r="VZM38" s="162"/>
      <c r="VZN38" s="165"/>
      <c r="VZO38" s="162"/>
      <c r="VZP38" s="165"/>
      <c r="VZQ38" s="162"/>
      <c r="VZR38" s="165"/>
      <c r="VZS38" s="162"/>
      <c r="VZT38" s="165"/>
      <c r="VZU38" s="162"/>
      <c r="VZV38" s="165"/>
      <c r="VZW38" s="162"/>
      <c r="VZX38" s="165"/>
      <c r="VZY38" s="162"/>
      <c r="VZZ38" s="165"/>
      <c r="WAA38" s="162"/>
      <c r="WAB38" s="165"/>
      <c r="WAC38" s="162"/>
      <c r="WAD38" s="165"/>
      <c r="WAE38" s="162"/>
      <c r="WAF38" s="165"/>
      <c r="WAG38" s="162"/>
      <c r="WAH38" s="165"/>
      <c r="WAI38" s="162"/>
      <c r="WAJ38" s="165"/>
      <c r="WAK38" s="162"/>
      <c r="WAL38" s="165"/>
      <c r="WAM38" s="162"/>
      <c r="WAN38" s="165"/>
      <c r="WAO38" s="162"/>
      <c r="WAP38" s="165"/>
      <c r="WAQ38" s="162"/>
      <c r="WAR38" s="165"/>
      <c r="WAS38" s="162"/>
      <c r="WAT38" s="165"/>
      <c r="WAU38" s="162"/>
      <c r="WAV38" s="165"/>
      <c r="WAW38" s="162"/>
      <c r="WAX38" s="165"/>
      <c r="WAY38" s="162"/>
      <c r="WAZ38" s="165"/>
      <c r="WBA38" s="162"/>
      <c r="WBB38" s="165"/>
      <c r="WBC38" s="162"/>
      <c r="WBD38" s="165"/>
      <c r="WBE38" s="162"/>
      <c r="WBF38" s="165"/>
      <c r="WBG38" s="162"/>
      <c r="WBH38" s="165"/>
      <c r="WBI38" s="162"/>
      <c r="WBJ38" s="165"/>
      <c r="WBK38" s="162"/>
      <c r="WBL38" s="165"/>
      <c r="WBM38" s="162"/>
      <c r="WBN38" s="165"/>
      <c r="WBO38" s="162"/>
      <c r="WBP38" s="165"/>
      <c r="WBQ38" s="162"/>
      <c r="WBR38" s="165"/>
      <c r="WBS38" s="162"/>
      <c r="WBT38" s="165"/>
      <c r="WBU38" s="162"/>
      <c r="WBV38" s="165"/>
      <c r="WBW38" s="162"/>
      <c r="WBX38" s="165"/>
      <c r="WBY38" s="162"/>
      <c r="WBZ38" s="165"/>
      <c r="WCA38" s="162"/>
      <c r="WCB38" s="165"/>
      <c r="WCC38" s="162"/>
      <c r="WCD38" s="165"/>
      <c r="WCE38" s="162"/>
      <c r="WCF38" s="165"/>
      <c r="WCG38" s="162"/>
      <c r="WCH38" s="165"/>
      <c r="WCI38" s="162"/>
      <c r="WCJ38" s="165"/>
      <c r="WCK38" s="162"/>
      <c r="WCL38" s="165"/>
      <c r="WCM38" s="162"/>
      <c r="WCN38" s="165"/>
      <c r="WCO38" s="162"/>
      <c r="WCP38" s="165"/>
      <c r="WCQ38" s="162"/>
      <c r="WCR38" s="165"/>
      <c r="WCS38" s="162"/>
      <c r="WCT38" s="165"/>
      <c r="WCU38" s="162"/>
      <c r="WCV38" s="165"/>
      <c r="WCW38" s="162"/>
      <c r="WCX38" s="165"/>
      <c r="WCY38" s="162"/>
      <c r="WCZ38" s="165"/>
      <c r="WDA38" s="162"/>
      <c r="WDB38" s="165"/>
      <c r="WDC38" s="162"/>
      <c r="WDD38" s="165"/>
      <c r="WDE38" s="162"/>
      <c r="WDF38" s="165"/>
      <c r="WDG38" s="162"/>
      <c r="WDH38" s="165"/>
      <c r="WDI38" s="162"/>
      <c r="WDJ38" s="165"/>
      <c r="WDK38" s="162"/>
      <c r="WDL38" s="165"/>
      <c r="WDM38" s="162"/>
      <c r="WDN38" s="165"/>
      <c r="WDO38" s="162"/>
      <c r="WDP38" s="165"/>
      <c r="WDQ38" s="162"/>
      <c r="WDR38" s="165"/>
      <c r="WDS38" s="162"/>
      <c r="WDT38" s="165"/>
      <c r="WDU38" s="162"/>
      <c r="WDV38" s="165"/>
      <c r="WDW38" s="162"/>
      <c r="WDX38" s="165"/>
      <c r="WDY38" s="162"/>
      <c r="WDZ38" s="165"/>
      <c r="WEA38" s="162"/>
      <c r="WEB38" s="165"/>
      <c r="WEC38" s="162"/>
      <c r="WED38" s="165"/>
      <c r="WEE38" s="162"/>
      <c r="WEF38" s="165"/>
      <c r="WEG38" s="162"/>
      <c r="WEH38" s="165"/>
      <c r="WEI38" s="162"/>
      <c r="WEJ38" s="165"/>
      <c r="WEK38" s="162"/>
      <c r="WEL38" s="165"/>
      <c r="WEM38" s="162"/>
      <c r="WEN38" s="165"/>
      <c r="WEO38" s="162"/>
      <c r="WEP38" s="165"/>
      <c r="WEQ38" s="162"/>
      <c r="WER38" s="165"/>
      <c r="WES38" s="162"/>
      <c r="WET38" s="165"/>
      <c r="WEU38" s="162"/>
      <c r="WEV38" s="165"/>
      <c r="WEW38" s="162"/>
      <c r="WEX38" s="165"/>
      <c r="WEY38" s="162"/>
      <c r="WEZ38" s="165"/>
      <c r="WFA38" s="162"/>
      <c r="WFB38" s="165"/>
      <c r="WFC38" s="162"/>
      <c r="WFD38" s="165"/>
      <c r="WFE38" s="162"/>
      <c r="WFF38" s="165"/>
      <c r="WFG38" s="162"/>
      <c r="WFH38" s="165"/>
      <c r="WFI38" s="162"/>
      <c r="WFJ38" s="165"/>
      <c r="WFK38" s="162"/>
      <c r="WFL38" s="165"/>
      <c r="WFM38" s="162"/>
      <c r="WFN38" s="165"/>
      <c r="WFO38" s="162"/>
      <c r="WFP38" s="165"/>
      <c r="WFQ38" s="162"/>
      <c r="WFR38" s="165"/>
      <c r="WFS38" s="162"/>
      <c r="WFT38" s="165"/>
      <c r="WFU38" s="162"/>
      <c r="WFV38" s="165"/>
      <c r="WFW38" s="162"/>
      <c r="WFX38" s="165"/>
      <c r="WFY38" s="162"/>
      <c r="WFZ38" s="165"/>
      <c r="WGA38" s="162"/>
      <c r="WGB38" s="165"/>
      <c r="WGC38" s="162"/>
      <c r="WGD38" s="165"/>
      <c r="WGE38" s="162"/>
      <c r="WGF38" s="165"/>
      <c r="WGG38" s="162"/>
      <c r="WGH38" s="165"/>
      <c r="WGI38" s="162"/>
      <c r="WGJ38" s="165"/>
      <c r="WGK38" s="162"/>
      <c r="WGL38" s="165"/>
      <c r="WGM38" s="162"/>
      <c r="WGN38" s="165"/>
      <c r="WGO38" s="162"/>
      <c r="WGP38" s="165"/>
      <c r="WGQ38" s="162"/>
      <c r="WGR38" s="165"/>
      <c r="WGS38" s="162"/>
      <c r="WGT38" s="165"/>
      <c r="WGU38" s="162"/>
      <c r="WGV38" s="165"/>
      <c r="WGW38" s="162"/>
      <c r="WGX38" s="165"/>
      <c r="WGY38" s="162"/>
      <c r="WGZ38" s="165"/>
      <c r="WHA38" s="162"/>
      <c r="WHB38" s="165"/>
      <c r="WHC38" s="162"/>
      <c r="WHD38" s="165"/>
      <c r="WHE38" s="162"/>
      <c r="WHF38" s="165"/>
      <c r="WHG38" s="162"/>
      <c r="WHH38" s="165"/>
      <c r="WHI38" s="162"/>
      <c r="WHJ38" s="165"/>
      <c r="WHK38" s="162"/>
      <c r="WHL38" s="165"/>
      <c r="WHM38" s="162"/>
      <c r="WHN38" s="165"/>
      <c r="WHO38" s="162"/>
      <c r="WHP38" s="165"/>
      <c r="WHQ38" s="162"/>
      <c r="WHR38" s="165"/>
      <c r="WHS38" s="162"/>
      <c r="WHT38" s="165"/>
      <c r="WHU38" s="162"/>
      <c r="WHV38" s="165"/>
      <c r="WHW38" s="162"/>
      <c r="WHX38" s="165"/>
      <c r="WHY38" s="162"/>
      <c r="WHZ38" s="165"/>
      <c r="WIA38" s="162"/>
      <c r="WIB38" s="165"/>
      <c r="WIC38" s="162"/>
      <c r="WID38" s="165"/>
      <c r="WIE38" s="162"/>
      <c r="WIF38" s="165"/>
      <c r="WIG38" s="162"/>
      <c r="WIH38" s="165"/>
      <c r="WII38" s="162"/>
      <c r="WIJ38" s="165"/>
      <c r="WIK38" s="162"/>
      <c r="WIL38" s="165"/>
      <c r="WIM38" s="162"/>
      <c r="WIN38" s="165"/>
      <c r="WIO38" s="162"/>
      <c r="WIP38" s="165"/>
      <c r="WIQ38" s="162"/>
      <c r="WIR38" s="165"/>
      <c r="WIS38" s="162"/>
      <c r="WIT38" s="165"/>
      <c r="WIU38" s="162"/>
      <c r="WIV38" s="165"/>
      <c r="WIW38" s="162"/>
      <c r="WIX38" s="165"/>
      <c r="WIY38" s="162"/>
      <c r="WIZ38" s="165"/>
      <c r="WJA38" s="162"/>
      <c r="WJB38" s="165"/>
      <c r="WJC38" s="162"/>
      <c r="WJD38" s="165"/>
      <c r="WJE38" s="162"/>
      <c r="WJF38" s="165"/>
      <c r="WJG38" s="162"/>
      <c r="WJH38" s="165"/>
      <c r="WJI38" s="162"/>
      <c r="WJJ38" s="165"/>
      <c r="WJK38" s="162"/>
      <c r="WJL38" s="165"/>
      <c r="WJM38" s="162"/>
      <c r="WJN38" s="165"/>
      <c r="WJO38" s="162"/>
      <c r="WJP38" s="165"/>
      <c r="WJQ38" s="162"/>
      <c r="WJR38" s="165"/>
      <c r="WJS38" s="162"/>
      <c r="WJT38" s="165"/>
      <c r="WJU38" s="162"/>
      <c r="WJV38" s="165"/>
      <c r="WJW38" s="162"/>
      <c r="WJX38" s="165"/>
      <c r="WJY38" s="162"/>
      <c r="WJZ38" s="165"/>
      <c r="WKA38" s="162"/>
      <c r="WKB38" s="165"/>
      <c r="WKC38" s="162"/>
      <c r="WKD38" s="165"/>
      <c r="WKE38" s="162"/>
      <c r="WKF38" s="165"/>
      <c r="WKG38" s="162"/>
      <c r="WKH38" s="165"/>
      <c r="WKI38" s="162"/>
      <c r="WKJ38" s="165"/>
      <c r="WKK38" s="162"/>
      <c r="WKL38" s="165"/>
      <c r="WKM38" s="162"/>
      <c r="WKN38" s="165"/>
      <c r="WKO38" s="162"/>
      <c r="WKP38" s="165"/>
      <c r="WKQ38" s="162"/>
      <c r="WKR38" s="165"/>
      <c r="WKS38" s="162"/>
      <c r="WKT38" s="165"/>
      <c r="WKU38" s="162"/>
      <c r="WKV38" s="165"/>
      <c r="WKW38" s="162"/>
      <c r="WKX38" s="165"/>
      <c r="WKY38" s="162"/>
      <c r="WKZ38" s="165"/>
      <c r="WLA38" s="162"/>
      <c r="WLB38" s="165"/>
      <c r="WLC38" s="162"/>
      <c r="WLD38" s="165"/>
      <c r="WLE38" s="162"/>
      <c r="WLF38" s="165"/>
      <c r="WLG38" s="162"/>
      <c r="WLH38" s="165"/>
      <c r="WLI38" s="162"/>
      <c r="WLJ38" s="165"/>
      <c r="WLK38" s="162"/>
      <c r="WLL38" s="165"/>
      <c r="WLM38" s="162"/>
      <c r="WLN38" s="165"/>
      <c r="WLO38" s="162"/>
      <c r="WLP38" s="165"/>
      <c r="WLQ38" s="162"/>
      <c r="WLR38" s="165"/>
      <c r="WLS38" s="162"/>
      <c r="WLT38" s="165"/>
      <c r="WLU38" s="162"/>
      <c r="WLV38" s="165"/>
      <c r="WLW38" s="162"/>
      <c r="WLX38" s="165"/>
      <c r="WLY38" s="162"/>
      <c r="WLZ38" s="165"/>
      <c r="WMA38" s="162"/>
      <c r="WMB38" s="165"/>
      <c r="WMC38" s="162"/>
      <c r="WMD38" s="165"/>
      <c r="WME38" s="162"/>
      <c r="WMF38" s="165"/>
      <c r="WMG38" s="162"/>
      <c r="WMH38" s="165"/>
      <c r="WMI38" s="162"/>
      <c r="WMJ38" s="165"/>
      <c r="WMK38" s="162"/>
      <c r="WML38" s="165"/>
      <c r="WMM38" s="162"/>
      <c r="WMN38" s="165"/>
      <c r="WMO38" s="162"/>
      <c r="WMP38" s="165"/>
      <c r="WMQ38" s="162"/>
      <c r="WMR38" s="165"/>
      <c r="WMS38" s="162"/>
      <c r="WMT38" s="165"/>
      <c r="WMU38" s="162"/>
      <c r="WMV38" s="165"/>
      <c r="WMW38" s="162"/>
      <c r="WMX38" s="165"/>
      <c r="WMY38" s="162"/>
      <c r="WMZ38" s="165"/>
      <c r="WNA38" s="162"/>
      <c r="WNB38" s="165"/>
      <c r="WNC38" s="162"/>
      <c r="WND38" s="165"/>
      <c r="WNE38" s="162"/>
      <c r="WNF38" s="165"/>
      <c r="WNG38" s="162"/>
      <c r="WNH38" s="165"/>
      <c r="WNI38" s="162"/>
      <c r="WNJ38" s="165"/>
      <c r="WNK38" s="162"/>
      <c r="WNL38" s="165"/>
      <c r="WNM38" s="162"/>
      <c r="WNN38" s="165"/>
      <c r="WNO38" s="162"/>
      <c r="WNP38" s="165"/>
      <c r="WNQ38" s="162"/>
      <c r="WNR38" s="165"/>
      <c r="WNS38" s="162"/>
      <c r="WNT38" s="165"/>
      <c r="WNU38" s="162"/>
      <c r="WNV38" s="165"/>
      <c r="WNW38" s="162"/>
      <c r="WNX38" s="165"/>
      <c r="WNY38" s="162"/>
      <c r="WNZ38" s="165"/>
      <c r="WOA38" s="162"/>
      <c r="WOB38" s="165"/>
      <c r="WOC38" s="162"/>
      <c r="WOD38" s="165"/>
      <c r="WOE38" s="162"/>
      <c r="WOF38" s="165"/>
      <c r="WOG38" s="162"/>
      <c r="WOH38" s="165"/>
      <c r="WOI38" s="162"/>
      <c r="WOJ38" s="165"/>
      <c r="WOK38" s="162"/>
      <c r="WOL38" s="165"/>
      <c r="WOM38" s="162"/>
      <c r="WON38" s="165"/>
      <c r="WOO38" s="162"/>
      <c r="WOP38" s="165"/>
      <c r="WOQ38" s="162"/>
      <c r="WOR38" s="165"/>
      <c r="WOS38" s="162"/>
      <c r="WOT38" s="165"/>
      <c r="WOU38" s="162"/>
      <c r="WOV38" s="165"/>
      <c r="WOW38" s="162"/>
      <c r="WOX38" s="165"/>
      <c r="WOY38" s="162"/>
      <c r="WOZ38" s="165"/>
      <c r="WPA38" s="162"/>
      <c r="WPB38" s="165"/>
      <c r="WPC38" s="162"/>
      <c r="WPD38" s="165"/>
      <c r="WPE38" s="162"/>
      <c r="WPF38" s="165"/>
      <c r="WPG38" s="162"/>
      <c r="WPH38" s="165"/>
      <c r="WPI38" s="162"/>
      <c r="WPJ38" s="165"/>
      <c r="WPK38" s="162"/>
      <c r="WPL38" s="165"/>
      <c r="WPM38" s="162"/>
      <c r="WPN38" s="165"/>
      <c r="WPO38" s="162"/>
      <c r="WPP38" s="165"/>
      <c r="WPQ38" s="162"/>
      <c r="WPR38" s="165"/>
      <c r="WPS38" s="162"/>
      <c r="WPT38" s="165"/>
      <c r="WPU38" s="162"/>
      <c r="WPV38" s="165"/>
      <c r="WPW38" s="162"/>
      <c r="WPX38" s="165"/>
      <c r="WPY38" s="162"/>
      <c r="WPZ38" s="165"/>
      <c r="WQA38" s="162"/>
      <c r="WQB38" s="165"/>
      <c r="WQC38" s="162"/>
      <c r="WQD38" s="165"/>
      <c r="WQE38" s="162"/>
      <c r="WQF38" s="165"/>
      <c r="WQG38" s="162"/>
      <c r="WQH38" s="165"/>
      <c r="WQI38" s="162"/>
      <c r="WQJ38" s="165"/>
      <c r="WQK38" s="162"/>
      <c r="WQL38" s="165"/>
      <c r="WQM38" s="162"/>
      <c r="WQN38" s="165"/>
      <c r="WQO38" s="162"/>
      <c r="WQP38" s="165"/>
      <c r="WQQ38" s="162"/>
      <c r="WQR38" s="165"/>
      <c r="WQS38" s="162"/>
      <c r="WQT38" s="165"/>
      <c r="WQU38" s="162"/>
      <c r="WQV38" s="165"/>
      <c r="WQW38" s="162"/>
      <c r="WQX38" s="165"/>
      <c r="WQY38" s="162"/>
      <c r="WQZ38" s="165"/>
      <c r="WRA38" s="162"/>
      <c r="WRB38" s="165"/>
      <c r="WRC38" s="162"/>
      <c r="WRD38" s="165"/>
      <c r="WRE38" s="162"/>
      <c r="WRF38" s="165"/>
      <c r="WRG38" s="162"/>
      <c r="WRH38" s="165"/>
      <c r="WRI38" s="162"/>
      <c r="WRJ38" s="165"/>
      <c r="WRK38" s="162"/>
      <c r="WRL38" s="165"/>
      <c r="WRM38" s="162"/>
      <c r="WRN38" s="165"/>
      <c r="WRO38" s="162"/>
      <c r="WRP38" s="165"/>
      <c r="WRQ38" s="162"/>
      <c r="WRR38" s="165"/>
      <c r="WRS38" s="162"/>
      <c r="WRT38" s="165"/>
      <c r="WRU38" s="162"/>
      <c r="WRV38" s="165"/>
      <c r="WRW38" s="162"/>
      <c r="WRX38" s="165"/>
      <c r="WRY38" s="162"/>
      <c r="WRZ38" s="165"/>
      <c r="WSA38" s="162"/>
      <c r="WSB38" s="165"/>
      <c r="WSC38" s="162"/>
      <c r="WSD38" s="165"/>
      <c r="WSE38" s="162"/>
      <c r="WSF38" s="165"/>
      <c r="WSG38" s="162"/>
      <c r="WSH38" s="165"/>
      <c r="WSI38" s="162"/>
      <c r="WSJ38" s="165"/>
      <c r="WSK38" s="162"/>
      <c r="WSL38" s="165"/>
      <c r="WSM38" s="162"/>
      <c r="WSN38" s="165"/>
      <c r="WSO38" s="162"/>
      <c r="WSP38" s="165"/>
      <c r="WSQ38" s="162"/>
      <c r="WSR38" s="165"/>
      <c r="WSS38" s="162"/>
      <c r="WST38" s="165"/>
      <c r="WSU38" s="162"/>
      <c r="WSV38" s="165"/>
      <c r="WSW38" s="162"/>
      <c r="WSX38" s="165"/>
      <c r="WSY38" s="162"/>
      <c r="WSZ38" s="165"/>
      <c r="WTA38" s="162"/>
      <c r="WTB38" s="165"/>
      <c r="WTC38" s="162"/>
      <c r="WTD38" s="165"/>
      <c r="WTE38" s="162"/>
      <c r="WTF38" s="165"/>
      <c r="WTG38" s="162"/>
      <c r="WTH38" s="165"/>
      <c r="WTI38" s="162"/>
      <c r="WTJ38" s="165"/>
      <c r="WTK38" s="162"/>
      <c r="WTL38" s="165"/>
      <c r="WTM38" s="162"/>
      <c r="WTN38" s="165"/>
      <c r="WTO38" s="162"/>
      <c r="WTP38" s="165"/>
      <c r="WTQ38" s="162"/>
      <c r="WTR38" s="165"/>
      <c r="WTS38" s="162"/>
      <c r="WTT38" s="165"/>
      <c r="WTU38" s="162"/>
      <c r="WTV38" s="165"/>
      <c r="WTW38" s="162"/>
      <c r="WTX38" s="165"/>
      <c r="WTY38" s="162"/>
      <c r="WTZ38" s="165"/>
      <c r="WUA38" s="162"/>
      <c r="WUB38" s="165"/>
      <c r="WUC38" s="162"/>
      <c r="WUD38" s="165"/>
      <c r="WUE38" s="162"/>
      <c r="WUF38" s="165"/>
      <c r="WUG38" s="162"/>
      <c r="WUH38" s="165"/>
      <c r="WUI38" s="162"/>
      <c r="WUJ38" s="165"/>
      <c r="WUK38" s="162"/>
      <c r="WUL38" s="165"/>
      <c r="WUM38" s="162"/>
      <c r="WUN38" s="165"/>
      <c r="WUO38" s="162"/>
      <c r="WUP38" s="165"/>
      <c r="WUQ38" s="162"/>
      <c r="WUR38" s="165"/>
      <c r="WUS38" s="162"/>
      <c r="WUT38" s="165"/>
      <c r="WUU38" s="162"/>
      <c r="WUV38" s="165"/>
      <c r="WUW38" s="162"/>
      <c r="WUX38" s="165"/>
      <c r="WUY38" s="162"/>
      <c r="WUZ38" s="165"/>
      <c r="WVA38" s="162"/>
      <c r="WVB38" s="165"/>
      <c r="WVC38" s="162"/>
      <c r="WVD38" s="165"/>
      <c r="WVE38" s="162"/>
      <c r="WVF38" s="165"/>
      <c r="WVG38" s="162"/>
      <c r="WVH38" s="165"/>
      <c r="WVI38" s="162"/>
      <c r="WVJ38" s="165"/>
      <c r="WVK38" s="162"/>
      <c r="WVL38" s="165"/>
      <c r="WVM38" s="162"/>
      <c r="WVN38" s="165"/>
      <c r="WVO38" s="162"/>
      <c r="WVP38" s="165"/>
      <c r="WVQ38" s="162"/>
      <c r="WVR38" s="165"/>
      <c r="WVS38" s="162"/>
      <c r="WVT38" s="165"/>
      <c r="WVU38" s="162"/>
      <c r="WVV38" s="165"/>
      <c r="WVW38" s="162"/>
      <c r="WVX38" s="165"/>
      <c r="WVY38" s="162"/>
      <c r="WVZ38" s="165"/>
      <c r="WWA38" s="162"/>
      <c r="WWB38" s="165"/>
      <c r="WWC38" s="162"/>
      <c r="WWD38" s="165"/>
      <c r="WWE38" s="162"/>
      <c r="WWF38" s="165"/>
      <c r="WWG38" s="162"/>
      <c r="WWH38" s="165"/>
      <c r="WWI38" s="162"/>
      <c r="WWJ38" s="165"/>
      <c r="WWK38" s="162"/>
      <c r="WWL38" s="165"/>
      <c r="WWM38" s="162"/>
      <c r="WWN38" s="165"/>
      <c r="WWO38" s="162"/>
      <c r="WWP38" s="165"/>
      <c r="WWQ38" s="162"/>
      <c r="WWR38" s="165"/>
      <c r="WWS38" s="162"/>
      <c r="WWT38" s="165"/>
      <c r="WWU38" s="162"/>
      <c r="WWV38" s="165"/>
      <c r="WWW38" s="162"/>
      <c r="WWX38" s="165"/>
      <c r="WWY38" s="162"/>
      <c r="WWZ38" s="165"/>
      <c r="WXA38" s="162"/>
      <c r="WXB38" s="165"/>
      <c r="WXC38" s="162"/>
      <c r="WXD38" s="165"/>
      <c r="WXE38" s="162"/>
      <c r="WXF38" s="165"/>
      <c r="WXG38" s="162"/>
      <c r="WXH38" s="165"/>
      <c r="WXI38" s="162"/>
      <c r="WXJ38" s="165"/>
      <c r="WXK38" s="162"/>
      <c r="WXL38" s="165"/>
      <c r="WXM38" s="162"/>
      <c r="WXN38" s="165"/>
      <c r="WXO38" s="162"/>
      <c r="WXP38" s="165"/>
      <c r="WXQ38" s="162"/>
      <c r="WXR38" s="165"/>
      <c r="WXS38" s="162"/>
      <c r="WXT38" s="165"/>
      <c r="WXU38" s="162"/>
      <c r="WXV38" s="165"/>
      <c r="WXW38" s="162"/>
      <c r="WXX38" s="165"/>
      <c r="WXY38" s="162"/>
      <c r="WXZ38" s="165"/>
      <c r="WYA38" s="162"/>
      <c r="WYB38" s="165"/>
      <c r="WYC38" s="162"/>
      <c r="WYD38" s="165"/>
      <c r="WYE38" s="162"/>
      <c r="WYF38" s="165"/>
      <c r="WYG38" s="162"/>
      <c r="WYH38" s="165"/>
      <c r="WYI38" s="162"/>
      <c r="WYJ38" s="165"/>
      <c r="WYK38" s="162"/>
      <c r="WYL38" s="165"/>
      <c r="WYM38" s="162"/>
      <c r="WYN38" s="165"/>
      <c r="WYO38" s="162"/>
      <c r="WYP38" s="165"/>
      <c r="WYQ38" s="162"/>
      <c r="WYR38" s="165"/>
      <c r="WYS38" s="162"/>
      <c r="WYT38" s="165"/>
      <c r="WYU38" s="162"/>
      <c r="WYV38" s="165"/>
      <c r="WYW38" s="162"/>
      <c r="WYX38" s="165"/>
      <c r="WYY38" s="162"/>
      <c r="WYZ38" s="165"/>
      <c r="WZA38" s="162"/>
      <c r="WZB38" s="165"/>
      <c r="WZC38" s="162"/>
      <c r="WZD38" s="165"/>
      <c r="WZE38" s="162"/>
      <c r="WZF38" s="165"/>
      <c r="WZG38" s="162"/>
      <c r="WZH38" s="165"/>
      <c r="WZI38" s="162"/>
      <c r="WZJ38" s="165"/>
      <c r="WZK38" s="162"/>
      <c r="WZL38" s="165"/>
      <c r="WZM38" s="162"/>
      <c r="WZN38" s="165"/>
      <c r="WZO38" s="162"/>
      <c r="WZP38" s="165"/>
      <c r="WZQ38" s="162"/>
      <c r="WZR38" s="165"/>
      <c r="WZS38" s="162"/>
      <c r="WZT38" s="165"/>
      <c r="WZU38" s="162"/>
      <c r="WZV38" s="165"/>
      <c r="WZW38" s="162"/>
      <c r="WZX38" s="165"/>
      <c r="WZY38" s="162"/>
      <c r="WZZ38" s="165"/>
      <c r="XAA38" s="162"/>
      <c r="XAB38" s="165"/>
      <c r="XAC38" s="162"/>
      <c r="XAD38" s="165"/>
      <c r="XAE38" s="162"/>
      <c r="XAF38" s="165"/>
      <c r="XAG38" s="162"/>
      <c r="XAH38" s="165"/>
      <c r="XAI38" s="162"/>
      <c r="XAJ38" s="165"/>
      <c r="XAK38" s="162"/>
      <c r="XAL38" s="165"/>
      <c r="XAM38" s="162"/>
      <c r="XAN38" s="165"/>
      <c r="XAO38" s="162"/>
      <c r="XAP38" s="165"/>
      <c r="XAQ38" s="162"/>
      <c r="XAR38" s="165"/>
      <c r="XAS38" s="162"/>
      <c r="XAT38" s="165"/>
      <c r="XAU38" s="162"/>
      <c r="XAV38" s="165"/>
      <c r="XAW38" s="162"/>
      <c r="XAX38" s="165"/>
      <c r="XAY38" s="162"/>
      <c r="XAZ38" s="165"/>
      <c r="XBA38" s="162"/>
      <c r="XBB38" s="165"/>
      <c r="XBC38" s="162"/>
      <c r="XBD38" s="165"/>
      <c r="XBE38" s="162"/>
      <c r="XBF38" s="165"/>
      <c r="XBG38" s="162"/>
      <c r="XBH38" s="165"/>
      <c r="XBI38" s="162"/>
      <c r="XBJ38" s="165"/>
      <c r="XBK38" s="162"/>
      <c r="XBL38" s="165"/>
      <c r="XBM38" s="162"/>
      <c r="XBN38" s="165"/>
      <c r="XBO38" s="162"/>
      <c r="XBP38" s="165"/>
      <c r="XBQ38" s="162"/>
      <c r="XBR38" s="165"/>
      <c r="XBS38" s="162"/>
      <c r="XBT38" s="165"/>
      <c r="XBU38" s="162"/>
      <c r="XBV38" s="165"/>
      <c r="XBW38" s="162"/>
      <c r="XBX38" s="165"/>
      <c r="XBY38" s="162"/>
      <c r="XBZ38" s="165"/>
      <c r="XCA38" s="162"/>
      <c r="XCB38" s="165"/>
      <c r="XCC38" s="162"/>
      <c r="XCD38" s="165"/>
      <c r="XCE38" s="162"/>
      <c r="XCF38" s="165"/>
      <c r="XCG38" s="162"/>
      <c r="XCH38" s="165"/>
      <c r="XCI38" s="162"/>
      <c r="XCJ38" s="165"/>
      <c r="XCK38" s="162"/>
      <c r="XCL38" s="165"/>
      <c r="XCM38" s="162"/>
      <c r="XCN38" s="165"/>
      <c r="XCO38" s="162"/>
      <c r="XCP38" s="165"/>
      <c r="XCQ38" s="162"/>
      <c r="XCR38" s="165"/>
      <c r="XCS38" s="162"/>
      <c r="XCT38" s="165"/>
      <c r="XCU38" s="162"/>
      <c r="XCV38" s="165"/>
      <c r="XCW38" s="162"/>
      <c r="XCX38" s="165"/>
      <c r="XCY38" s="162"/>
      <c r="XCZ38" s="165"/>
      <c r="XDA38" s="162"/>
      <c r="XDB38" s="165"/>
      <c r="XDC38" s="162"/>
      <c r="XDD38" s="165"/>
      <c r="XDE38" s="162"/>
      <c r="XDF38" s="165"/>
      <c r="XDG38" s="162"/>
      <c r="XDH38" s="165"/>
      <c r="XDI38" s="162"/>
      <c r="XDJ38" s="165"/>
      <c r="XDK38" s="162"/>
      <c r="XDL38" s="165"/>
      <c r="XDM38" s="162"/>
      <c r="XDN38" s="165"/>
      <c r="XDO38" s="162"/>
      <c r="XDP38" s="165"/>
      <c r="XDQ38" s="162"/>
      <c r="XDR38" s="165"/>
      <c r="XDS38" s="162"/>
      <c r="XDT38" s="165"/>
      <c r="XDU38" s="162"/>
      <c r="XDV38" s="165"/>
      <c r="XDW38" s="162"/>
      <c r="XDX38" s="165"/>
      <c r="XDY38" s="162"/>
      <c r="XDZ38" s="165"/>
      <c r="XEA38" s="162"/>
      <c r="XEB38" s="165"/>
      <c r="XEC38" s="162"/>
      <c r="XED38" s="165"/>
      <c r="XEE38" s="162"/>
      <c r="XEF38" s="165"/>
      <c r="XEG38" s="162"/>
      <c r="XEH38" s="165"/>
      <c r="XEI38" s="162"/>
      <c r="XEJ38" s="165"/>
      <c r="XEK38" s="162"/>
      <c r="XEL38" s="165"/>
      <c r="XEM38" s="162"/>
      <c r="XEN38" s="165"/>
      <c r="XEO38" s="162"/>
      <c r="XEP38" s="165"/>
      <c r="XEQ38" s="162"/>
      <c r="XER38" s="165"/>
      <c r="XES38" s="162"/>
      <c r="XET38" s="165"/>
      <c r="XEU38" s="162"/>
      <c r="XEV38" s="165"/>
      <c r="XEW38" s="162"/>
      <c r="XEX38" s="165"/>
      <c r="XEY38" s="162"/>
      <c r="XEZ38" s="165"/>
      <c r="XFA38" s="162"/>
      <c r="XFB38" s="165"/>
      <c r="XFC38" s="166" t="s">
        <v>8</v>
      </c>
    </row>
    <row r="39" spans="1:16383" ht="35">
      <c r="A39" s="163" t="s">
        <v>58</v>
      </c>
      <c r="B39" s="175" t="s">
        <v>59</v>
      </c>
      <c r="XFB39" s="174"/>
    </row>
    <row r="40" spans="1:16383" ht="17.5">
      <c r="A40" s="167" t="s">
        <v>60</v>
      </c>
      <c r="B40" s="177"/>
    </row>
    <row r="41" spans="1:16383" ht="18" customHeight="1">
      <c r="A41" s="160" t="s">
        <v>7</v>
      </c>
      <c r="B41" s="161" t="s">
        <v>8</v>
      </c>
      <c r="C41" s="162"/>
      <c r="D41" s="165"/>
      <c r="E41" s="162"/>
      <c r="F41" s="165"/>
      <c r="G41" s="162"/>
      <c r="H41" s="165"/>
      <c r="I41" s="162"/>
      <c r="J41" s="165"/>
      <c r="K41" s="162"/>
      <c r="L41" s="165"/>
      <c r="M41" s="162"/>
      <c r="N41" s="165"/>
      <c r="O41" s="162"/>
      <c r="P41" s="165"/>
      <c r="Q41" s="162"/>
      <c r="R41" s="165"/>
      <c r="S41" s="162"/>
      <c r="T41" s="165"/>
      <c r="U41" s="162"/>
      <c r="V41" s="165"/>
      <c r="W41" s="162"/>
      <c r="X41" s="165"/>
      <c r="Y41" s="162"/>
      <c r="Z41" s="165"/>
      <c r="AA41" s="162"/>
      <c r="AB41" s="165"/>
      <c r="AC41" s="162"/>
      <c r="AD41" s="165"/>
      <c r="AE41" s="162"/>
      <c r="AF41" s="165"/>
      <c r="AG41" s="162"/>
      <c r="AH41" s="165"/>
      <c r="AI41" s="162"/>
      <c r="AJ41" s="165"/>
      <c r="AK41" s="162"/>
      <c r="AL41" s="165"/>
      <c r="AM41" s="162"/>
      <c r="AN41" s="165"/>
      <c r="AO41" s="162"/>
      <c r="AP41" s="165"/>
      <c r="AQ41" s="162"/>
      <c r="AR41" s="165"/>
      <c r="AS41" s="162"/>
      <c r="AT41" s="165"/>
      <c r="AU41" s="162"/>
      <c r="AV41" s="165"/>
      <c r="AW41" s="162"/>
      <c r="AX41" s="165"/>
      <c r="AY41" s="162"/>
      <c r="AZ41" s="165"/>
      <c r="BA41" s="162"/>
      <c r="BB41" s="165"/>
      <c r="BC41" s="162"/>
      <c r="BD41" s="165"/>
      <c r="BE41" s="162"/>
      <c r="BF41" s="165"/>
      <c r="BG41" s="162"/>
      <c r="BH41" s="165"/>
      <c r="BI41" s="162"/>
      <c r="BJ41" s="165"/>
      <c r="BK41" s="162"/>
      <c r="BL41" s="165"/>
      <c r="BM41" s="162"/>
      <c r="BN41" s="165"/>
      <c r="BO41" s="162"/>
      <c r="BP41" s="165"/>
      <c r="BQ41" s="162"/>
      <c r="BR41" s="165"/>
      <c r="BS41" s="162"/>
      <c r="BT41" s="165"/>
      <c r="BU41" s="162"/>
      <c r="BV41" s="165"/>
      <c r="BW41" s="162"/>
      <c r="BX41" s="165"/>
      <c r="BY41" s="162"/>
      <c r="BZ41" s="165"/>
      <c r="CA41" s="162"/>
      <c r="CB41" s="165"/>
      <c r="CC41" s="162"/>
      <c r="CD41" s="165"/>
      <c r="CE41" s="162"/>
      <c r="CF41" s="165"/>
      <c r="CG41" s="162"/>
      <c r="CH41" s="165"/>
      <c r="CI41" s="162"/>
      <c r="CJ41" s="165"/>
      <c r="CK41" s="162"/>
      <c r="CL41" s="165"/>
      <c r="CM41" s="162"/>
      <c r="CN41" s="165"/>
      <c r="CO41" s="162"/>
      <c r="CP41" s="165"/>
      <c r="CQ41" s="162"/>
      <c r="CR41" s="165"/>
      <c r="CS41" s="162"/>
      <c r="CT41" s="165"/>
      <c r="CU41" s="162"/>
      <c r="CV41" s="165"/>
      <c r="CW41" s="162"/>
      <c r="CX41" s="165"/>
      <c r="CY41" s="162"/>
      <c r="CZ41" s="165"/>
      <c r="DA41" s="162"/>
      <c r="DB41" s="165"/>
      <c r="DC41" s="162"/>
      <c r="DD41" s="165"/>
      <c r="DE41" s="162"/>
      <c r="DF41" s="165"/>
      <c r="DG41" s="162"/>
      <c r="DH41" s="165"/>
      <c r="DI41" s="162"/>
      <c r="DJ41" s="165"/>
      <c r="DK41" s="162"/>
      <c r="DL41" s="165"/>
      <c r="DM41" s="162"/>
      <c r="DN41" s="165"/>
      <c r="DO41" s="162"/>
      <c r="DP41" s="165"/>
      <c r="DQ41" s="162"/>
      <c r="DR41" s="165"/>
      <c r="DS41" s="162"/>
      <c r="DT41" s="165"/>
      <c r="DU41" s="162"/>
      <c r="DV41" s="165"/>
      <c r="DW41" s="162"/>
      <c r="DX41" s="165"/>
      <c r="DY41" s="162"/>
      <c r="DZ41" s="165"/>
      <c r="EA41" s="162"/>
      <c r="EB41" s="165"/>
      <c r="EC41" s="162"/>
      <c r="ED41" s="165"/>
      <c r="EE41" s="162"/>
      <c r="EF41" s="165"/>
      <c r="EG41" s="162"/>
      <c r="EH41" s="165"/>
      <c r="EI41" s="162"/>
      <c r="EJ41" s="165"/>
      <c r="EK41" s="162"/>
      <c r="EL41" s="165"/>
      <c r="EM41" s="162"/>
      <c r="EN41" s="165"/>
      <c r="EO41" s="162"/>
      <c r="EP41" s="165"/>
      <c r="EQ41" s="162"/>
      <c r="ER41" s="165"/>
      <c r="ES41" s="162"/>
      <c r="ET41" s="165"/>
      <c r="EU41" s="162"/>
      <c r="EV41" s="165"/>
      <c r="EW41" s="162"/>
      <c r="EX41" s="165"/>
      <c r="EY41" s="162"/>
      <c r="EZ41" s="165"/>
      <c r="FA41" s="162"/>
      <c r="FB41" s="165"/>
      <c r="FC41" s="162"/>
      <c r="FD41" s="165"/>
      <c r="FE41" s="162"/>
      <c r="FF41" s="165"/>
      <c r="FG41" s="162"/>
      <c r="FH41" s="165"/>
      <c r="FI41" s="162"/>
      <c r="FJ41" s="165"/>
      <c r="FK41" s="162"/>
      <c r="FL41" s="165"/>
      <c r="FM41" s="162"/>
      <c r="FN41" s="165"/>
      <c r="FO41" s="162"/>
      <c r="FP41" s="165"/>
      <c r="FQ41" s="162"/>
      <c r="FR41" s="165"/>
      <c r="FS41" s="162"/>
      <c r="FT41" s="165"/>
      <c r="FU41" s="162"/>
      <c r="FV41" s="165"/>
      <c r="FW41" s="162"/>
      <c r="FX41" s="165"/>
      <c r="FY41" s="162"/>
      <c r="FZ41" s="165"/>
      <c r="GA41" s="162"/>
      <c r="GB41" s="165"/>
      <c r="GC41" s="162"/>
      <c r="GD41" s="165"/>
      <c r="GE41" s="162"/>
      <c r="GF41" s="165"/>
      <c r="GG41" s="162"/>
      <c r="GH41" s="165"/>
      <c r="GI41" s="162"/>
      <c r="GJ41" s="165"/>
      <c r="GK41" s="162"/>
      <c r="GL41" s="165"/>
      <c r="GM41" s="162"/>
      <c r="GN41" s="165"/>
      <c r="GO41" s="162"/>
      <c r="GP41" s="165"/>
      <c r="GQ41" s="162"/>
      <c r="GR41" s="165"/>
      <c r="GS41" s="162"/>
      <c r="GT41" s="165"/>
      <c r="GU41" s="162"/>
      <c r="GV41" s="165"/>
      <c r="GW41" s="162"/>
      <c r="GX41" s="165"/>
      <c r="GY41" s="162"/>
      <c r="GZ41" s="165"/>
      <c r="HA41" s="162"/>
      <c r="HB41" s="165"/>
      <c r="HC41" s="162"/>
      <c r="HD41" s="165"/>
      <c r="HE41" s="162"/>
      <c r="HF41" s="165"/>
      <c r="HG41" s="162"/>
      <c r="HH41" s="165"/>
      <c r="HI41" s="162"/>
      <c r="HJ41" s="165"/>
      <c r="HK41" s="162"/>
      <c r="HL41" s="165"/>
      <c r="HM41" s="162"/>
      <c r="HN41" s="165"/>
      <c r="HO41" s="162"/>
      <c r="HP41" s="165"/>
      <c r="HQ41" s="162"/>
      <c r="HR41" s="165"/>
      <c r="HS41" s="162"/>
      <c r="HT41" s="165"/>
      <c r="HU41" s="162"/>
      <c r="HV41" s="165"/>
      <c r="HW41" s="162"/>
      <c r="HX41" s="165"/>
      <c r="HY41" s="162"/>
      <c r="HZ41" s="165"/>
      <c r="IA41" s="162"/>
      <c r="IB41" s="165"/>
      <c r="IC41" s="162"/>
      <c r="ID41" s="165"/>
      <c r="IE41" s="162"/>
      <c r="IF41" s="165"/>
      <c r="IG41" s="162"/>
      <c r="IH41" s="165"/>
      <c r="II41" s="162"/>
      <c r="IJ41" s="165"/>
      <c r="IK41" s="162"/>
      <c r="IL41" s="165"/>
      <c r="IM41" s="162"/>
      <c r="IN41" s="165"/>
      <c r="IO41" s="162"/>
      <c r="IP41" s="165"/>
      <c r="IQ41" s="162"/>
      <c r="IR41" s="165"/>
      <c r="IS41" s="162"/>
      <c r="IT41" s="165"/>
      <c r="IU41" s="162"/>
      <c r="IV41" s="165"/>
      <c r="IW41" s="162"/>
      <c r="IX41" s="165"/>
      <c r="IY41" s="162"/>
      <c r="IZ41" s="165"/>
      <c r="JA41" s="162"/>
      <c r="JB41" s="165"/>
      <c r="JC41" s="162"/>
      <c r="JD41" s="165"/>
      <c r="JE41" s="162"/>
      <c r="JF41" s="165"/>
      <c r="JG41" s="162"/>
      <c r="JH41" s="165"/>
      <c r="JI41" s="162"/>
      <c r="JJ41" s="165"/>
      <c r="JK41" s="162"/>
      <c r="JL41" s="165"/>
      <c r="JM41" s="162"/>
      <c r="JN41" s="165"/>
      <c r="JO41" s="162"/>
      <c r="JP41" s="165"/>
      <c r="JQ41" s="162"/>
      <c r="JR41" s="165"/>
      <c r="JS41" s="162"/>
      <c r="JT41" s="165"/>
      <c r="JU41" s="162"/>
      <c r="JV41" s="165"/>
      <c r="JW41" s="162"/>
      <c r="JX41" s="165"/>
      <c r="JY41" s="162"/>
      <c r="JZ41" s="165"/>
      <c r="KA41" s="162"/>
      <c r="KB41" s="165"/>
      <c r="KC41" s="162"/>
      <c r="KD41" s="165"/>
      <c r="KE41" s="162"/>
      <c r="KF41" s="165"/>
      <c r="KG41" s="162"/>
      <c r="KH41" s="165"/>
      <c r="KI41" s="162"/>
      <c r="KJ41" s="165"/>
      <c r="KK41" s="162"/>
      <c r="KL41" s="165"/>
      <c r="KM41" s="162"/>
      <c r="KN41" s="165"/>
      <c r="KO41" s="162"/>
      <c r="KP41" s="165"/>
      <c r="KQ41" s="162"/>
      <c r="KR41" s="165"/>
      <c r="KS41" s="162"/>
      <c r="KT41" s="165"/>
      <c r="KU41" s="162"/>
      <c r="KV41" s="165"/>
      <c r="KW41" s="162"/>
      <c r="KX41" s="165"/>
      <c r="KY41" s="162"/>
      <c r="KZ41" s="165"/>
      <c r="LA41" s="162"/>
      <c r="LB41" s="165"/>
      <c r="LC41" s="162"/>
      <c r="LD41" s="165"/>
      <c r="LE41" s="162"/>
      <c r="LF41" s="165"/>
      <c r="LG41" s="162"/>
      <c r="LH41" s="165"/>
      <c r="LI41" s="162"/>
      <c r="LJ41" s="165"/>
      <c r="LK41" s="162"/>
      <c r="LL41" s="165"/>
      <c r="LM41" s="162"/>
      <c r="LN41" s="165"/>
      <c r="LO41" s="162"/>
      <c r="LP41" s="165"/>
      <c r="LQ41" s="162"/>
      <c r="LR41" s="165"/>
      <c r="LS41" s="162"/>
      <c r="LT41" s="165"/>
      <c r="LU41" s="162"/>
      <c r="LV41" s="165"/>
      <c r="LW41" s="162"/>
      <c r="LX41" s="165"/>
      <c r="LY41" s="162"/>
      <c r="LZ41" s="165"/>
      <c r="MA41" s="162"/>
      <c r="MB41" s="165"/>
      <c r="MC41" s="162"/>
      <c r="MD41" s="165"/>
      <c r="ME41" s="162"/>
      <c r="MF41" s="165"/>
      <c r="MG41" s="162"/>
      <c r="MH41" s="165"/>
      <c r="MI41" s="162"/>
      <c r="MJ41" s="165"/>
      <c r="MK41" s="162"/>
      <c r="ML41" s="165"/>
      <c r="MM41" s="162"/>
      <c r="MN41" s="165"/>
      <c r="MO41" s="162"/>
      <c r="MP41" s="165"/>
      <c r="MQ41" s="162"/>
      <c r="MR41" s="165"/>
      <c r="MS41" s="162"/>
      <c r="MT41" s="165"/>
      <c r="MU41" s="162"/>
      <c r="MV41" s="165"/>
      <c r="MW41" s="162"/>
      <c r="MX41" s="165"/>
      <c r="MY41" s="162"/>
      <c r="MZ41" s="165"/>
      <c r="NA41" s="162"/>
      <c r="NB41" s="165"/>
      <c r="NC41" s="162"/>
      <c r="ND41" s="165"/>
      <c r="NE41" s="162"/>
      <c r="NF41" s="165"/>
      <c r="NG41" s="162"/>
      <c r="NH41" s="165"/>
      <c r="NI41" s="162"/>
      <c r="NJ41" s="165"/>
      <c r="NK41" s="162"/>
      <c r="NL41" s="165"/>
      <c r="NM41" s="162"/>
      <c r="NN41" s="165"/>
      <c r="NO41" s="162"/>
      <c r="NP41" s="165"/>
      <c r="NQ41" s="162"/>
      <c r="NR41" s="165"/>
      <c r="NS41" s="162"/>
      <c r="NT41" s="165"/>
      <c r="NU41" s="162"/>
      <c r="NV41" s="165"/>
      <c r="NW41" s="162"/>
      <c r="NX41" s="165"/>
      <c r="NY41" s="162"/>
      <c r="NZ41" s="165"/>
      <c r="OA41" s="162"/>
      <c r="OB41" s="165"/>
      <c r="OC41" s="162"/>
      <c r="OD41" s="165"/>
      <c r="OE41" s="162"/>
      <c r="OF41" s="165"/>
      <c r="OG41" s="162"/>
      <c r="OH41" s="165"/>
      <c r="OI41" s="162"/>
      <c r="OJ41" s="165"/>
      <c r="OK41" s="162"/>
      <c r="OL41" s="165"/>
      <c r="OM41" s="162"/>
      <c r="ON41" s="165"/>
      <c r="OO41" s="162"/>
      <c r="OP41" s="165"/>
      <c r="OQ41" s="162"/>
      <c r="OR41" s="165"/>
      <c r="OS41" s="162"/>
      <c r="OT41" s="165"/>
      <c r="OU41" s="162"/>
      <c r="OV41" s="165"/>
      <c r="OW41" s="162"/>
      <c r="OX41" s="165"/>
      <c r="OY41" s="162"/>
      <c r="OZ41" s="165"/>
      <c r="PA41" s="162"/>
      <c r="PB41" s="165"/>
      <c r="PC41" s="162"/>
      <c r="PD41" s="165"/>
      <c r="PE41" s="162"/>
      <c r="PF41" s="165"/>
      <c r="PG41" s="162"/>
      <c r="PH41" s="165"/>
      <c r="PI41" s="162"/>
      <c r="PJ41" s="165"/>
      <c r="PK41" s="162"/>
      <c r="PL41" s="165"/>
      <c r="PM41" s="162"/>
      <c r="PN41" s="165"/>
      <c r="PO41" s="162"/>
      <c r="PP41" s="165"/>
      <c r="PQ41" s="162"/>
      <c r="PR41" s="165"/>
      <c r="PS41" s="162"/>
      <c r="PT41" s="165"/>
      <c r="PU41" s="162"/>
      <c r="PV41" s="165"/>
      <c r="PW41" s="162"/>
      <c r="PX41" s="165"/>
      <c r="PY41" s="162"/>
      <c r="PZ41" s="165"/>
      <c r="QA41" s="162"/>
      <c r="QB41" s="165"/>
      <c r="QC41" s="162"/>
      <c r="QD41" s="165"/>
      <c r="QE41" s="162"/>
      <c r="QF41" s="165"/>
      <c r="QG41" s="162"/>
      <c r="QH41" s="165"/>
      <c r="QI41" s="162"/>
      <c r="QJ41" s="165"/>
      <c r="QK41" s="162"/>
      <c r="QL41" s="165"/>
      <c r="QM41" s="162"/>
      <c r="QN41" s="165"/>
      <c r="QO41" s="162"/>
      <c r="QP41" s="165"/>
      <c r="QQ41" s="162"/>
      <c r="QR41" s="165"/>
      <c r="QS41" s="162"/>
      <c r="QT41" s="165"/>
      <c r="QU41" s="162"/>
      <c r="QV41" s="165"/>
      <c r="QW41" s="162"/>
      <c r="QX41" s="165"/>
      <c r="QY41" s="162"/>
      <c r="QZ41" s="165"/>
      <c r="RA41" s="162"/>
      <c r="RB41" s="165"/>
      <c r="RC41" s="162"/>
      <c r="RD41" s="165"/>
      <c r="RE41" s="162"/>
      <c r="RF41" s="165"/>
      <c r="RG41" s="162"/>
      <c r="RH41" s="165"/>
      <c r="RI41" s="162"/>
      <c r="RJ41" s="165"/>
      <c r="RK41" s="162"/>
      <c r="RL41" s="165"/>
      <c r="RM41" s="162"/>
      <c r="RN41" s="165"/>
      <c r="RO41" s="162"/>
      <c r="RP41" s="165"/>
      <c r="RQ41" s="162"/>
      <c r="RR41" s="165"/>
      <c r="RS41" s="162"/>
      <c r="RT41" s="165"/>
      <c r="RU41" s="162"/>
      <c r="RV41" s="165"/>
      <c r="RW41" s="162"/>
      <c r="RX41" s="165"/>
      <c r="RY41" s="162"/>
      <c r="RZ41" s="165"/>
      <c r="SA41" s="162"/>
      <c r="SB41" s="165"/>
      <c r="SC41" s="162"/>
      <c r="SD41" s="165"/>
      <c r="SE41" s="162"/>
      <c r="SF41" s="165"/>
      <c r="SG41" s="162"/>
      <c r="SH41" s="165"/>
      <c r="SI41" s="162"/>
      <c r="SJ41" s="165"/>
      <c r="SK41" s="162"/>
      <c r="SL41" s="165"/>
      <c r="SM41" s="162"/>
      <c r="SN41" s="165"/>
      <c r="SO41" s="162"/>
      <c r="SP41" s="165"/>
      <c r="SQ41" s="162"/>
      <c r="SR41" s="165"/>
      <c r="SS41" s="162"/>
      <c r="ST41" s="165"/>
      <c r="SU41" s="162"/>
      <c r="SV41" s="165"/>
      <c r="SW41" s="162"/>
      <c r="SX41" s="165"/>
      <c r="SY41" s="162"/>
      <c r="SZ41" s="165"/>
      <c r="TA41" s="162"/>
      <c r="TB41" s="165"/>
      <c r="TC41" s="162"/>
      <c r="TD41" s="165"/>
      <c r="TE41" s="162"/>
      <c r="TF41" s="165"/>
      <c r="TG41" s="162"/>
      <c r="TH41" s="165"/>
      <c r="TI41" s="162"/>
      <c r="TJ41" s="165"/>
      <c r="TK41" s="162"/>
      <c r="TL41" s="165"/>
      <c r="TM41" s="162"/>
      <c r="TN41" s="165"/>
      <c r="TO41" s="162"/>
      <c r="TP41" s="165"/>
      <c r="TQ41" s="162"/>
      <c r="TR41" s="165"/>
      <c r="TS41" s="162"/>
      <c r="TT41" s="165"/>
      <c r="TU41" s="162"/>
      <c r="TV41" s="165"/>
      <c r="TW41" s="162"/>
      <c r="TX41" s="165"/>
      <c r="TY41" s="162"/>
      <c r="TZ41" s="165"/>
      <c r="UA41" s="162"/>
      <c r="UB41" s="165"/>
      <c r="UC41" s="162"/>
      <c r="UD41" s="165"/>
      <c r="UE41" s="162"/>
      <c r="UF41" s="165"/>
      <c r="UG41" s="162"/>
      <c r="UH41" s="165"/>
      <c r="UI41" s="162"/>
      <c r="UJ41" s="165"/>
      <c r="UK41" s="162"/>
      <c r="UL41" s="165"/>
      <c r="UM41" s="162"/>
      <c r="UN41" s="165"/>
      <c r="UO41" s="162"/>
      <c r="UP41" s="165"/>
      <c r="UQ41" s="162"/>
      <c r="UR41" s="165"/>
      <c r="US41" s="162"/>
      <c r="UT41" s="165"/>
      <c r="UU41" s="162"/>
      <c r="UV41" s="165"/>
      <c r="UW41" s="162"/>
      <c r="UX41" s="165"/>
      <c r="UY41" s="162"/>
      <c r="UZ41" s="165"/>
      <c r="VA41" s="162"/>
      <c r="VB41" s="165"/>
      <c r="VC41" s="162"/>
      <c r="VD41" s="165"/>
      <c r="VE41" s="162"/>
      <c r="VF41" s="165"/>
      <c r="VG41" s="162"/>
      <c r="VH41" s="165"/>
      <c r="VI41" s="162"/>
      <c r="VJ41" s="165"/>
      <c r="VK41" s="162"/>
      <c r="VL41" s="165"/>
      <c r="VM41" s="162"/>
      <c r="VN41" s="165"/>
      <c r="VO41" s="162"/>
      <c r="VP41" s="165"/>
      <c r="VQ41" s="162"/>
      <c r="VR41" s="165"/>
      <c r="VS41" s="162"/>
      <c r="VT41" s="165"/>
      <c r="VU41" s="162"/>
      <c r="VV41" s="165"/>
      <c r="VW41" s="162"/>
      <c r="VX41" s="165"/>
      <c r="VY41" s="162"/>
      <c r="VZ41" s="165"/>
      <c r="WA41" s="162"/>
      <c r="WB41" s="165"/>
      <c r="WC41" s="162"/>
      <c r="WD41" s="165"/>
      <c r="WE41" s="162"/>
      <c r="WF41" s="165"/>
      <c r="WG41" s="162"/>
      <c r="WH41" s="165"/>
      <c r="WI41" s="162"/>
      <c r="WJ41" s="165"/>
      <c r="WK41" s="162"/>
      <c r="WL41" s="165"/>
      <c r="WM41" s="162"/>
      <c r="WN41" s="165"/>
      <c r="WO41" s="162"/>
      <c r="WP41" s="165"/>
      <c r="WQ41" s="162"/>
      <c r="WR41" s="165"/>
      <c r="WS41" s="162"/>
      <c r="WT41" s="165"/>
      <c r="WU41" s="162"/>
      <c r="WV41" s="165"/>
      <c r="WW41" s="162"/>
      <c r="WX41" s="165"/>
      <c r="WY41" s="162"/>
      <c r="WZ41" s="165"/>
      <c r="XA41" s="162"/>
      <c r="XB41" s="165"/>
      <c r="XC41" s="162"/>
      <c r="XD41" s="165"/>
      <c r="XE41" s="162"/>
      <c r="XF41" s="165"/>
      <c r="XG41" s="162"/>
      <c r="XH41" s="165"/>
      <c r="XI41" s="162"/>
      <c r="XJ41" s="165"/>
      <c r="XK41" s="162"/>
      <c r="XL41" s="165"/>
      <c r="XM41" s="162"/>
      <c r="XN41" s="165"/>
      <c r="XO41" s="162"/>
      <c r="XP41" s="165"/>
      <c r="XQ41" s="162"/>
      <c r="XR41" s="165"/>
      <c r="XS41" s="162"/>
      <c r="XT41" s="165"/>
      <c r="XU41" s="162"/>
      <c r="XV41" s="165"/>
      <c r="XW41" s="162"/>
      <c r="XX41" s="165"/>
      <c r="XY41" s="162"/>
      <c r="XZ41" s="165"/>
      <c r="YA41" s="162"/>
      <c r="YB41" s="165"/>
      <c r="YC41" s="162"/>
      <c r="YD41" s="165"/>
      <c r="YE41" s="162"/>
      <c r="YF41" s="165"/>
      <c r="YG41" s="162"/>
      <c r="YH41" s="165"/>
      <c r="YI41" s="162"/>
      <c r="YJ41" s="165"/>
      <c r="YK41" s="162"/>
      <c r="YL41" s="165"/>
      <c r="YM41" s="162"/>
      <c r="YN41" s="165"/>
      <c r="YO41" s="162"/>
      <c r="YP41" s="165"/>
      <c r="YQ41" s="162"/>
      <c r="YR41" s="165"/>
      <c r="YS41" s="162"/>
      <c r="YT41" s="165"/>
      <c r="YU41" s="162"/>
      <c r="YV41" s="165"/>
      <c r="YW41" s="162"/>
      <c r="YX41" s="165"/>
      <c r="YY41" s="162"/>
      <c r="YZ41" s="165"/>
      <c r="ZA41" s="162"/>
      <c r="ZB41" s="165"/>
      <c r="ZC41" s="162"/>
      <c r="ZD41" s="165"/>
      <c r="ZE41" s="162"/>
      <c r="ZF41" s="165"/>
      <c r="ZG41" s="162"/>
      <c r="ZH41" s="165"/>
      <c r="ZI41" s="162"/>
      <c r="ZJ41" s="165"/>
      <c r="ZK41" s="162"/>
      <c r="ZL41" s="165"/>
      <c r="ZM41" s="162"/>
      <c r="ZN41" s="165"/>
      <c r="ZO41" s="162"/>
      <c r="ZP41" s="165"/>
      <c r="ZQ41" s="162"/>
      <c r="ZR41" s="165"/>
      <c r="ZS41" s="162"/>
      <c r="ZT41" s="165"/>
      <c r="ZU41" s="162"/>
      <c r="ZV41" s="165"/>
      <c r="ZW41" s="162"/>
      <c r="ZX41" s="165"/>
      <c r="ZY41" s="162"/>
      <c r="ZZ41" s="165"/>
      <c r="AAA41" s="162"/>
      <c r="AAB41" s="165"/>
      <c r="AAC41" s="162"/>
      <c r="AAD41" s="165"/>
      <c r="AAE41" s="162"/>
      <c r="AAF41" s="165"/>
      <c r="AAG41" s="162"/>
      <c r="AAH41" s="165"/>
      <c r="AAI41" s="162"/>
      <c r="AAJ41" s="165"/>
      <c r="AAK41" s="162"/>
      <c r="AAL41" s="165"/>
      <c r="AAM41" s="162"/>
      <c r="AAN41" s="165"/>
      <c r="AAO41" s="162"/>
      <c r="AAP41" s="165"/>
      <c r="AAQ41" s="162"/>
      <c r="AAR41" s="165"/>
      <c r="AAS41" s="162"/>
      <c r="AAT41" s="165"/>
      <c r="AAU41" s="162"/>
      <c r="AAV41" s="165"/>
      <c r="AAW41" s="162"/>
      <c r="AAX41" s="165"/>
      <c r="AAY41" s="162"/>
      <c r="AAZ41" s="165"/>
      <c r="ABA41" s="162"/>
      <c r="ABB41" s="165"/>
      <c r="ABC41" s="162"/>
      <c r="ABD41" s="165"/>
      <c r="ABE41" s="162"/>
      <c r="ABF41" s="165"/>
      <c r="ABG41" s="162"/>
      <c r="ABH41" s="165"/>
      <c r="ABI41" s="162"/>
      <c r="ABJ41" s="165"/>
      <c r="ABK41" s="162"/>
      <c r="ABL41" s="165"/>
      <c r="ABM41" s="162"/>
      <c r="ABN41" s="165"/>
      <c r="ABO41" s="162"/>
      <c r="ABP41" s="165"/>
      <c r="ABQ41" s="162"/>
      <c r="ABR41" s="165"/>
      <c r="ABS41" s="162"/>
      <c r="ABT41" s="165"/>
      <c r="ABU41" s="162"/>
      <c r="ABV41" s="165"/>
      <c r="ABW41" s="162"/>
      <c r="ABX41" s="165"/>
      <c r="ABY41" s="162"/>
      <c r="ABZ41" s="165"/>
      <c r="ACA41" s="162"/>
      <c r="ACB41" s="165"/>
      <c r="ACC41" s="162"/>
      <c r="ACD41" s="165"/>
      <c r="ACE41" s="162"/>
      <c r="ACF41" s="165"/>
      <c r="ACG41" s="162"/>
      <c r="ACH41" s="165"/>
      <c r="ACI41" s="162"/>
      <c r="ACJ41" s="165"/>
      <c r="ACK41" s="162"/>
      <c r="ACL41" s="165"/>
      <c r="ACM41" s="162"/>
      <c r="ACN41" s="165"/>
      <c r="ACO41" s="162"/>
      <c r="ACP41" s="165"/>
      <c r="ACQ41" s="162"/>
      <c r="ACR41" s="165"/>
      <c r="ACS41" s="162"/>
      <c r="ACT41" s="165"/>
      <c r="ACU41" s="162"/>
      <c r="ACV41" s="165"/>
      <c r="ACW41" s="162"/>
      <c r="ACX41" s="165"/>
      <c r="ACY41" s="162"/>
      <c r="ACZ41" s="165"/>
      <c r="ADA41" s="162"/>
      <c r="ADB41" s="165"/>
      <c r="ADC41" s="162"/>
      <c r="ADD41" s="165"/>
      <c r="ADE41" s="162"/>
      <c r="ADF41" s="165"/>
      <c r="ADG41" s="162"/>
      <c r="ADH41" s="165"/>
      <c r="ADI41" s="162"/>
      <c r="ADJ41" s="165"/>
      <c r="ADK41" s="162"/>
      <c r="ADL41" s="165"/>
      <c r="ADM41" s="162"/>
      <c r="ADN41" s="165"/>
      <c r="ADO41" s="162"/>
      <c r="ADP41" s="165"/>
      <c r="ADQ41" s="162"/>
      <c r="ADR41" s="165"/>
      <c r="ADS41" s="162"/>
      <c r="ADT41" s="165"/>
      <c r="ADU41" s="162"/>
      <c r="ADV41" s="165"/>
      <c r="ADW41" s="162"/>
      <c r="ADX41" s="165"/>
      <c r="ADY41" s="162"/>
      <c r="ADZ41" s="165"/>
      <c r="AEA41" s="162"/>
      <c r="AEB41" s="165"/>
      <c r="AEC41" s="162"/>
      <c r="AED41" s="165"/>
      <c r="AEE41" s="162"/>
      <c r="AEF41" s="165"/>
      <c r="AEG41" s="162"/>
      <c r="AEH41" s="165"/>
      <c r="AEI41" s="162"/>
      <c r="AEJ41" s="165"/>
      <c r="AEK41" s="162"/>
      <c r="AEL41" s="165"/>
      <c r="AEM41" s="162"/>
      <c r="AEN41" s="165"/>
      <c r="AEO41" s="162"/>
      <c r="AEP41" s="165"/>
      <c r="AEQ41" s="162"/>
      <c r="AER41" s="165"/>
      <c r="AES41" s="162"/>
      <c r="AET41" s="165"/>
      <c r="AEU41" s="162"/>
      <c r="AEV41" s="165"/>
      <c r="AEW41" s="162"/>
      <c r="AEX41" s="165"/>
      <c r="AEY41" s="162"/>
      <c r="AEZ41" s="165"/>
      <c r="AFA41" s="162"/>
      <c r="AFB41" s="165"/>
      <c r="AFC41" s="162"/>
      <c r="AFD41" s="165"/>
      <c r="AFE41" s="162"/>
      <c r="AFF41" s="165"/>
      <c r="AFG41" s="162"/>
      <c r="AFH41" s="165"/>
      <c r="AFI41" s="162"/>
      <c r="AFJ41" s="165"/>
      <c r="AFK41" s="162"/>
      <c r="AFL41" s="165"/>
      <c r="AFM41" s="162"/>
      <c r="AFN41" s="165"/>
      <c r="AFO41" s="162"/>
      <c r="AFP41" s="165"/>
      <c r="AFQ41" s="162"/>
      <c r="AFR41" s="165"/>
      <c r="AFS41" s="162"/>
      <c r="AFT41" s="165"/>
      <c r="AFU41" s="162"/>
      <c r="AFV41" s="165"/>
      <c r="AFW41" s="162"/>
      <c r="AFX41" s="165"/>
      <c r="AFY41" s="162"/>
      <c r="AFZ41" s="165"/>
      <c r="AGA41" s="162"/>
      <c r="AGB41" s="165"/>
      <c r="AGC41" s="162"/>
      <c r="AGD41" s="165"/>
      <c r="AGE41" s="162"/>
      <c r="AGF41" s="165"/>
      <c r="AGG41" s="162"/>
      <c r="AGH41" s="165"/>
      <c r="AGI41" s="162"/>
      <c r="AGJ41" s="165"/>
      <c r="AGK41" s="162"/>
      <c r="AGL41" s="165"/>
      <c r="AGM41" s="162"/>
      <c r="AGN41" s="165"/>
      <c r="AGO41" s="162"/>
      <c r="AGP41" s="165"/>
      <c r="AGQ41" s="162"/>
      <c r="AGR41" s="165"/>
      <c r="AGS41" s="162"/>
      <c r="AGT41" s="165"/>
      <c r="AGU41" s="162"/>
      <c r="AGV41" s="165"/>
      <c r="AGW41" s="162"/>
      <c r="AGX41" s="165"/>
      <c r="AGY41" s="162"/>
      <c r="AGZ41" s="165"/>
      <c r="AHA41" s="162"/>
      <c r="AHB41" s="165"/>
      <c r="AHC41" s="162"/>
      <c r="AHD41" s="165"/>
      <c r="AHE41" s="162"/>
      <c r="AHF41" s="165"/>
      <c r="AHG41" s="162"/>
      <c r="AHH41" s="165"/>
      <c r="AHI41" s="162"/>
      <c r="AHJ41" s="165"/>
      <c r="AHK41" s="162"/>
      <c r="AHL41" s="165"/>
      <c r="AHM41" s="162"/>
      <c r="AHN41" s="165"/>
      <c r="AHO41" s="162"/>
      <c r="AHP41" s="165"/>
      <c r="AHQ41" s="162"/>
      <c r="AHR41" s="165"/>
      <c r="AHS41" s="162"/>
      <c r="AHT41" s="165"/>
      <c r="AHU41" s="162"/>
      <c r="AHV41" s="165"/>
      <c r="AHW41" s="162"/>
      <c r="AHX41" s="165"/>
      <c r="AHY41" s="162"/>
      <c r="AHZ41" s="165"/>
      <c r="AIA41" s="162"/>
      <c r="AIB41" s="165"/>
      <c r="AIC41" s="162"/>
      <c r="AID41" s="165"/>
      <c r="AIE41" s="162"/>
      <c r="AIF41" s="165"/>
      <c r="AIG41" s="162"/>
      <c r="AIH41" s="165"/>
      <c r="AII41" s="162"/>
      <c r="AIJ41" s="165"/>
      <c r="AIK41" s="162"/>
      <c r="AIL41" s="165"/>
      <c r="AIM41" s="162"/>
      <c r="AIN41" s="165"/>
      <c r="AIO41" s="162"/>
      <c r="AIP41" s="165"/>
      <c r="AIQ41" s="162"/>
      <c r="AIR41" s="165"/>
      <c r="AIS41" s="162"/>
      <c r="AIT41" s="165"/>
      <c r="AIU41" s="162"/>
      <c r="AIV41" s="165"/>
      <c r="AIW41" s="162"/>
      <c r="AIX41" s="165"/>
      <c r="AIY41" s="162"/>
      <c r="AIZ41" s="165"/>
      <c r="AJA41" s="162"/>
      <c r="AJB41" s="165"/>
      <c r="AJC41" s="162"/>
      <c r="AJD41" s="165"/>
      <c r="AJE41" s="162"/>
      <c r="AJF41" s="165"/>
      <c r="AJG41" s="162"/>
      <c r="AJH41" s="165"/>
      <c r="AJI41" s="162"/>
      <c r="AJJ41" s="165"/>
      <c r="AJK41" s="162"/>
      <c r="AJL41" s="165"/>
      <c r="AJM41" s="162"/>
      <c r="AJN41" s="165"/>
      <c r="AJO41" s="162"/>
      <c r="AJP41" s="165"/>
      <c r="AJQ41" s="162"/>
      <c r="AJR41" s="165"/>
      <c r="AJS41" s="162"/>
      <c r="AJT41" s="165"/>
      <c r="AJU41" s="162"/>
      <c r="AJV41" s="165"/>
      <c r="AJW41" s="162"/>
      <c r="AJX41" s="165"/>
      <c r="AJY41" s="162"/>
      <c r="AJZ41" s="165"/>
      <c r="AKA41" s="162"/>
      <c r="AKB41" s="165"/>
      <c r="AKC41" s="162"/>
      <c r="AKD41" s="165"/>
      <c r="AKE41" s="162"/>
      <c r="AKF41" s="165"/>
      <c r="AKG41" s="162"/>
      <c r="AKH41" s="165"/>
      <c r="AKI41" s="162"/>
      <c r="AKJ41" s="165"/>
      <c r="AKK41" s="162"/>
      <c r="AKL41" s="165"/>
      <c r="AKM41" s="162"/>
      <c r="AKN41" s="165"/>
      <c r="AKO41" s="162"/>
      <c r="AKP41" s="165"/>
      <c r="AKQ41" s="162"/>
      <c r="AKR41" s="165"/>
      <c r="AKS41" s="162"/>
      <c r="AKT41" s="165"/>
      <c r="AKU41" s="162"/>
      <c r="AKV41" s="165"/>
      <c r="AKW41" s="162"/>
      <c r="AKX41" s="165"/>
      <c r="AKY41" s="162"/>
      <c r="AKZ41" s="165"/>
      <c r="ALA41" s="162"/>
      <c r="ALB41" s="165"/>
      <c r="ALC41" s="162"/>
      <c r="ALD41" s="165"/>
      <c r="ALE41" s="162"/>
      <c r="ALF41" s="165"/>
      <c r="ALG41" s="162"/>
      <c r="ALH41" s="165"/>
      <c r="ALI41" s="162"/>
      <c r="ALJ41" s="165"/>
      <c r="ALK41" s="162"/>
      <c r="ALL41" s="165"/>
      <c r="ALM41" s="162"/>
      <c r="ALN41" s="165"/>
      <c r="ALO41" s="162"/>
      <c r="ALP41" s="165"/>
      <c r="ALQ41" s="162"/>
      <c r="ALR41" s="165"/>
      <c r="ALS41" s="162"/>
      <c r="ALT41" s="165"/>
      <c r="ALU41" s="162"/>
      <c r="ALV41" s="165"/>
      <c r="ALW41" s="162"/>
      <c r="ALX41" s="165"/>
      <c r="ALY41" s="162"/>
      <c r="ALZ41" s="165"/>
      <c r="AMA41" s="162"/>
      <c r="AMB41" s="165"/>
      <c r="AMC41" s="162"/>
      <c r="AMD41" s="165"/>
      <c r="AME41" s="162"/>
      <c r="AMF41" s="165"/>
      <c r="AMG41" s="162"/>
      <c r="AMH41" s="165"/>
      <c r="AMI41" s="162"/>
      <c r="AMJ41" s="165"/>
      <c r="AMK41" s="162"/>
      <c r="AML41" s="165"/>
      <c r="AMM41" s="162"/>
      <c r="AMN41" s="165"/>
      <c r="AMO41" s="162"/>
      <c r="AMP41" s="165"/>
      <c r="AMQ41" s="162"/>
      <c r="AMR41" s="165"/>
      <c r="AMS41" s="162"/>
      <c r="AMT41" s="165"/>
      <c r="AMU41" s="162"/>
      <c r="AMV41" s="165"/>
      <c r="AMW41" s="162"/>
      <c r="AMX41" s="165"/>
      <c r="AMY41" s="162"/>
      <c r="AMZ41" s="165"/>
      <c r="ANA41" s="162"/>
      <c r="ANB41" s="165"/>
      <c r="ANC41" s="162"/>
      <c r="AND41" s="165"/>
      <c r="ANE41" s="162"/>
      <c r="ANF41" s="165"/>
      <c r="ANG41" s="162"/>
      <c r="ANH41" s="165"/>
      <c r="ANI41" s="162"/>
      <c r="ANJ41" s="165"/>
      <c r="ANK41" s="162"/>
      <c r="ANL41" s="165"/>
      <c r="ANM41" s="162"/>
      <c r="ANN41" s="165"/>
      <c r="ANO41" s="162"/>
      <c r="ANP41" s="165"/>
      <c r="ANQ41" s="162"/>
      <c r="ANR41" s="165"/>
      <c r="ANS41" s="162"/>
      <c r="ANT41" s="165"/>
      <c r="ANU41" s="162"/>
      <c r="ANV41" s="165"/>
      <c r="ANW41" s="162"/>
      <c r="ANX41" s="165"/>
      <c r="ANY41" s="162"/>
      <c r="ANZ41" s="165"/>
      <c r="AOA41" s="162"/>
      <c r="AOB41" s="165"/>
      <c r="AOC41" s="162"/>
      <c r="AOD41" s="165"/>
      <c r="AOE41" s="162"/>
      <c r="AOF41" s="165"/>
      <c r="AOG41" s="162"/>
      <c r="AOH41" s="165"/>
      <c r="AOI41" s="162"/>
      <c r="AOJ41" s="165"/>
      <c r="AOK41" s="162"/>
      <c r="AOL41" s="165"/>
      <c r="AOM41" s="162"/>
      <c r="AON41" s="165"/>
      <c r="AOO41" s="162"/>
      <c r="AOP41" s="165"/>
      <c r="AOQ41" s="162"/>
      <c r="AOR41" s="165"/>
      <c r="AOS41" s="162"/>
      <c r="AOT41" s="165"/>
      <c r="AOU41" s="162"/>
      <c r="AOV41" s="165"/>
      <c r="AOW41" s="162"/>
      <c r="AOX41" s="165"/>
      <c r="AOY41" s="162"/>
      <c r="AOZ41" s="165"/>
      <c r="APA41" s="162"/>
      <c r="APB41" s="165"/>
      <c r="APC41" s="162"/>
      <c r="APD41" s="165"/>
      <c r="APE41" s="162"/>
      <c r="APF41" s="165"/>
      <c r="APG41" s="162"/>
      <c r="APH41" s="165"/>
      <c r="API41" s="162"/>
      <c r="APJ41" s="165"/>
      <c r="APK41" s="162"/>
      <c r="APL41" s="165"/>
      <c r="APM41" s="162"/>
      <c r="APN41" s="165"/>
      <c r="APO41" s="162"/>
      <c r="APP41" s="165"/>
      <c r="APQ41" s="162"/>
      <c r="APR41" s="165"/>
      <c r="APS41" s="162"/>
      <c r="APT41" s="165"/>
      <c r="APU41" s="162"/>
      <c r="APV41" s="165"/>
      <c r="APW41" s="162"/>
      <c r="APX41" s="165"/>
      <c r="APY41" s="162"/>
      <c r="APZ41" s="165"/>
      <c r="AQA41" s="162"/>
      <c r="AQB41" s="165"/>
      <c r="AQC41" s="162"/>
      <c r="AQD41" s="165"/>
      <c r="AQE41" s="162"/>
      <c r="AQF41" s="165"/>
      <c r="AQG41" s="162"/>
      <c r="AQH41" s="165"/>
      <c r="AQI41" s="162"/>
      <c r="AQJ41" s="165"/>
      <c r="AQK41" s="162"/>
      <c r="AQL41" s="165"/>
      <c r="AQM41" s="162"/>
      <c r="AQN41" s="165"/>
      <c r="AQO41" s="162"/>
      <c r="AQP41" s="165"/>
      <c r="AQQ41" s="162"/>
      <c r="AQR41" s="165"/>
      <c r="AQS41" s="162"/>
      <c r="AQT41" s="165"/>
      <c r="AQU41" s="162"/>
      <c r="AQV41" s="165"/>
      <c r="AQW41" s="162"/>
      <c r="AQX41" s="165"/>
      <c r="AQY41" s="162"/>
      <c r="AQZ41" s="165"/>
      <c r="ARA41" s="162"/>
      <c r="ARB41" s="165"/>
      <c r="ARC41" s="162"/>
      <c r="ARD41" s="165"/>
      <c r="ARE41" s="162"/>
      <c r="ARF41" s="165"/>
      <c r="ARG41" s="162"/>
      <c r="ARH41" s="165"/>
      <c r="ARI41" s="162"/>
      <c r="ARJ41" s="165"/>
      <c r="ARK41" s="162"/>
      <c r="ARL41" s="165"/>
      <c r="ARM41" s="162"/>
      <c r="ARN41" s="165"/>
      <c r="ARO41" s="162"/>
      <c r="ARP41" s="165"/>
      <c r="ARQ41" s="162"/>
      <c r="ARR41" s="165"/>
      <c r="ARS41" s="162"/>
      <c r="ART41" s="165"/>
      <c r="ARU41" s="162"/>
      <c r="ARV41" s="165"/>
      <c r="ARW41" s="162"/>
      <c r="ARX41" s="165"/>
      <c r="ARY41" s="162"/>
      <c r="ARZ41" s="165"/>
      <c r="ASA41" s="162"/>
      <c r="ASB41" s="165"/>
      <c r="ASC41" s="162"/>
      <c r="ASD41" s="165"/>
      <c r="ASE41" s="162"/>
      <c r="ASF41" s="165"/>
      <c r="ASG41" s="162"/>
      <c r="ASH41" s="165"/>
      <c r="ASI41" s="162"/>
      <c r="ASJ41" s="165"/>
      <c r="ASK41" s="162"/>
      <c r="ASL41" s="165"/>
      <c r="ASM41" s="162"/>
      <c r="ASN41" s="165"/>
      <c r="ASO41" s="162"/>
      <c r="ASP41" s="165"/>
      <c r="ASQ41" s="162"/>
      <c r="ASR41" s="165"/>
      <c r="ASS41" s="162"/>
      <c r="AST41" s="165"/>
      <c r="ASU41" s="162"/>
      <c r="ASV41" s="165"/>
      <c r="ASW41" s="162"/>
      <c r="ASX41" s="165"/>
      <c r="ASY41" s="162"/>
      <c r="ASZ41" s="165"/>
      <c r="ATA41" s="162"/>
      <c r="ATB41" s="165"/>
      <c r="ATC41" s="162"/>
      <c r="ATD41" s="165"/>
      <c r="ATE41" s="162"/>
      <c r="ATF41" s="165"/>
      <c r="ATG41" s="162"/>
      <c r="ATH41" s="165"/>
      <c r="ATI41" s="162"/>
      <c r="ATJ41" s="165"/>
      <c r="ATK41" s="162"/>
      <c r="ATL41" s="165"/>
      <c r="ATM41" s="162"/>
      <c r="ATN41" s="165"/>
      <c r="ATO41" s="162"/>
      <c r="ATP41" s="165"/>
      <c r="ATQ41" s="162"/>
      <c r="ATR41" s="165"/>
      <c r="ATS41" s="162"/>
      <c r="ATT41" s="165"/>
      <c r="ATU41" s="162"/>
      <c r="ATV41" s="165"/>
      <c r="ATW41" s="162"/>
      <c r="ATX41" s="165"/>
      <c r="ATY41" s="162"/>
      <c r="ATZ41" s="165"/>
      <c r="AUA41" s="162"/>
      <c r="AUB41" s="165"/>
      <c r="AUC41" s="162"/>
      <c r="AUD41" s="165"/>
      <c r="AUE41" s="162"/>
      <c r="AUF41" s="165"/>
      <c r="AUG41" s="162"/>
      <c r="AUH41" s="165"/>
      <c r="AUI41" s="162"/>
      <c r="AUJ41" s="165"/>
      <c r="AUK41" s="162"/>
      <c r="AUL41" s="165"/>
      <c r="AUM41" s="162"/>
      <c r="AUN41" s="165"/>
      <c r="AUO41" s="162"/>
      <c r="AUP41" s="165"/>
      <c r="AUQ41" s="162"/>
      <c r="AUR41" s="165"/>
      <c r="AUS41" s="162"/>
      <c r="AUT41" s="165"/>
      <c r="AUU41" s="162"/>
      <c r="AUV41" s="165"/>
      <c r="AUW41" s="162"/>
      <c r="AUX41" s="165"/>
      <c r="AUY41" s="162"/>
      <c r="AUZ41" s="165"/>
      <c r="AVA41" s="162"/>
      <c r="AVB41" s="165"/>
      <c r="AVC41" s="162"/>
      <c r="AVD41" s="165"/>
      <c r="AVE41" s="162"/>
      <c r="AVF41" s="165"/>
      <c r="AVG41" s="162"/>
      <c r="AVH41" s="165"/>
      <c r="AVI41" s="162"/>
      <c r="AVJ41" s="165"/>
      <c r="AVK41" s="162"/>
      <c r="AVL41" s="165"/>
      <c r="AVM41" s="162"/>
      <c r="AVN41" s="165"/>
      <c r="AVO41" s="162"/>
      <c r="AVP41" s="165"/>
      <c r="AVQ41" s="162"/>
      <c r="AVR41" s="165"/>
      <c r="AVS41" s="162"/>
      <c r="AVT41" s="165"/>
      <c r="AVU41" s="162"/>
      <c r="AVV41" s="165"/>
      <c r="AVW41" s="162"/>
      <c r="AVX41" s="165"/>
      <c r="AVY41" s="162"/>
      <c r="AVZ41" s="165"/>
      <c r="AWA41" s="162"/>
      <c r="AWB41" s="165"/>
      <c r="AWC41" s="162"/>
      <c r="AWD41" s="165"/>
      <c r="AWE41" s="162"/>
      <c r="AWF41" s="165"/>
      <c r="AWG41" s="162"/>
      <c r="AWH41" s="165"/>
      <c r="AWI41" s="162"/>
      <c r="AWJ41" s="165"/>
      <c r="AWK41" s="162"/>
      <c r="AWL41" s="165"/>
      <c r="AWM41" s="162"/>
      <c r="AWN41" s="165"/>
      <c r="AWO41" s="162"/>
      <c r="AWP41" s="165"/>
      <c r="AWQ41" s="162"/>
      <c r="AWR41" s="165"/>
      <c r="AWS41" s="162"/>
      <c r="AWT41" s="165"/>
      <c r="AWU41" s="162"/>
      <c r="AWV41" s="165"/>
      <c r="AWW41" s="162"/>
      <c r="AWX41" s="165"/>
      <c r="AWY41" s="162"/>
      <c r="AWZ41" s="165"/>
      <c r="AXA41" s="162"/>
      <c r="AXB41" s="165"/>
      <c r="AXC41" s="162"/>
      <c r="AXD41" s="165"/>
      <c r="AXE41" s="162"/>
      <c r="AXF41" s="165"/>
      <c r="AXG41" s="162"/>
      <c r="AXH41" s="165"/>
      <c r="AXI41" s="162"/>
      <c r="AXJ41" s="165"/>
      <c r="AXK41" s="162"/>
      <c r="AXL41" s="165"/>
      <c r="AXM41" s="162"/>
      <c r="AXN41" s="165"/>
      <c r="AXO41" s="162"/>
      <c r="AXP41" s="165"/>
      <c r="AXQ41" s="162"/>
      <c r="AXR41" s="165"/>
      <c r="AXS41" s="162"/>
      <c r="AXT41" s="165"/>
      <c r="AXU41" s="162"/>
      <c r="AXV41" s="165"/>
      <c r="AXW41" s="162"/>
      <c r="AXX41" s="165"/>
      <c r="AXY41" s="162"/>
      <c r="AXZ41" s="165"/>
      <c r="AYA41" s="162"/>
      <c r="AYB41" s="165"/>
      <c r="AYC41" s="162"/>
      <c r="AYD41" s="165"/>
      <c r="AYE41" s="162"/>
      <c r="AYF41" s="165"/>
      <c r="AYG41" s="162"/>
      <c r="AYH41" s="165"/>
      <c r="AYI41" s="162"/>
      <c r="AYJ41" s="165"/>
      <c r="AYK41" s="162"/>
      <c r="AYL41" s="165"/>
      <c r="AYM41" s="162"/>
      <c r="AYN41" s="165"/>
      <c r="AYO41" s="162"/>
      <c r="AYP41" s="165"/>
      <c r="AYQ41" s="162"/>
      <c r="AYR41" s="165"/>
      <c r="AYS41" s="162"/>
      <c r="AYT41" s="165"/>
      <c r="AYU41" s="162"/>
      <c r="AYV41" s="165"/>
      <c r="AYW41" s="162"/>
      <c r="AYX41" s="165"/>
      <c r="AYY41" s="162"/>
      <c r="AYZ41" s="165"/>
      <c r="AZA41" s="162"/>
      <c r="AZB41" s="165"/>
      <c r="AZC41" s="162"/>
      <c r="AZD41" s="165"/>
      <c r="AZE41" s="162"/>
      <c r="AZF41" s="165"/>
      <c r="AZG41" s="162"/>
      <c r="AZH41" s="165"/>
      <c r="AZI41" s="162"/>
      <c r="AZJ41" s="165"/>
      <c r="AZK41" s="162"/>
      <c r="AZL41" s="165"/>
      <c r="AZM41" s="162"/>
      <c r="AZN41" s="165"/>
      <c r="AZO41" s="162"/>
      <c r="AZP41" s="165"/>
      <c r="AZQ41" s="162"/>
      <c r="AZR41" s="165"/>
      <c r="AZS41" s="162"/>
      <c r="AZT41" s="165"/>
      <c r="AZU41" s="162"/>
      <c r="AZV41" s="165"/>
      <c r="AZW41" s="162"/>
      <c r="AZX41" s="165"/>
      <c r="AZY41" s="162"/>
      <c r="AZZ41" s="165"/>
      <c r="BAA41" s="162"/>
      <c r="BAB41" s="165"/>
      <c r="BAC41" s="162"/>
      <c r="BAD41" s="165"/>
      <c r="BAE41" s="162"/>
      <c r="BAF41" s="165"/>
      <c r="BAG41" s="162"/>
      <c r="BAH41" s="165"/>
      <c r="BAI41" s="162"/>
      <c r="BAJ41" s="165"/>
      <c r="BAK41" s="162"/>
      <c r="BAL41" s="165"/>
      <c r="BAM41" s="162"/>
      <c r="BAN41" s="165"/>
      <c r="BAO41" s="162"/>
      <c r="BAP41" s="165"/>
      <c r="BAQ41" s="162"/>
      <c r="BAR41" s="165"/>
      <c r="BAS41" s="162"/>
      <c r="BAT41" s="165"/>
      <c r="BAU41" s="162"/>
      <c r="BAV41" s="165"/>
      <c r="BAW41" s="162"/>
      <c r="BAX41" s="165"/>
      <c r="BAY41" s="162"/>
      <c r="BAZ41" s="165"/>
      <c r="BBA41" s="162"/>
      <c r="BBB41" s="165"/>
      <c r="BBC41" s="162"/>
      <c r="BBD41" s="165"/>
      <c r="BBE41" s="162"/>
      <c r="BBF41" s="165"/>
      <c r="BBG41" s="162"/>
      <c r="BBH41" s="165"/>
      <c r="BBI41" s="162"/>
      <c r="BBJ41" s="165"/>
      <c r="BBK41" s="162"/>
      <c r="BBL41" s="165"/>
      <c r="BBM41" s="162"/>
      <c r="BBN41" s="165"/>
      <c r="BBO41" s="162"/>
      <c r="BBP41" s="165"/>
      <c r="BBQ41" s="162"/>
      <c r="BBR41" s="165"/>
      <c r="BBS41" s="162"/>
      <c r="BBT41" s="165"/>
      <c r="BBU41" s="162"/>
      <c r="BBV41" s="165"/>
      <c r="BBW41" s="162"/>
      <c r="BBX41" s="165"/>
      <c r="BBY41" s="162"/>
      <c r="BBZ41" s="165"/>
      <c r="BCA41" s="162"/>
      <c r="BCB41" s="165"/>
      <c r="BCC41" s="162"/>
      <c r="BCD41" s="165"/>
      <c r="BCE41" s="162"/>
      <c r="BCF41" s="165"/>
      <c r="BCG41" s="162"/>
      <c r="BCH41" s="165"/>
      <c r="BCI41" s="162"/>
      <c r="BCJ41" s="165"/>
      <c r="BCK41" s="162"/>
      <c r="BCL41" s="165"/>
      <c r="BCM41" s="162"/>
      <c r="BCN41" s="165"/>
      <c r="BCO41" s="162"/>
      <c r="BCP41" s="165"/>
      <c r="BCQ41" s="162"/>
      <c r="BCR41" s="165"/>
      <c r="BCS41" s="162"/>
      <c r="BCT41" s="165"/>
      <c r="BCU41" s="162"/>
      <c r="BCV41" s="165"/>
      <c r="BCW41" s="162"/>
      <c r="BCX41" s="165"/>
      <c r="BCY41" s="162"/>
      <c r="BCZ41" s="165"/>
      <c r="BDA41" s="162"/>
      <c r="BDB41" s="165"/>
      <c r="BDC41" s="162"/>
      <c r="BDD41" s="165"/>
      <c r="BDE41" s="162"/>
      <c r="BDF41" s="165"/>
      <c r="BDG41" s="162"/>
      <c r="BDH41" s="165"/>
      <c r="BDI41" s="162"/>
      <c r="BDJ41" s="165"/>
      <c r="BDK41" s="162"/>
      <c r="BDL41" s="165"/>
      <c r="BDM41" s="162"/>
      <c r="BDN41" s="165"/>
      <c r="BDO41" s="162"/>
      <c r="BDP41" s="165"/>
      <c r="BDQ41" s="162"/>
      <c r="BDR41" s="165"/>
      <c r="BDS41" s="162"/>
      <c r="BDT41" s="165"/>
      <c r="BDU41" s="162"/>
      <c r="BDV41" s="165"/>
      <c r="BDW41" s="162"/>
      <c r="BDX41" s="165"/>
      <c r="BDY41" s="162"/>
      <c r="BDZ41" s="165"/>
      <c r="BEA41" s="162"/>
      <c r="BEB41" s="165"/>
      <c r="BEC41" s="162"/>
      <c r="BED41" s="165"/>
      <c r="BEE41" s="162"/>
      <c r="BEF41" s="165"/>
      <c r="BEG41" s="162"/>
      <c r="BEH41" s="165"/>
      <c r="BEI41" s="162"/>
      <c r="BEJ41" s="165"/>
      <c r="BEK41" s="162"/>
      <c r="BEL41" s="165"/>
      <c r="BEM41" s="162"/>
      <c r="BEN41" s="165"/>
      <c r="BEO41" s="162"/>
      <c r="BEP41" s="165"/>
      <c r="BEQ41" s="162"/>
      <c r="BER41" s="165"/>
      <c r="BES41" s="162"/>
      <c r="BET41" s="165"/>
      <c r="BEU41" s="162"/>
      <c r="BEV41" s="165"/>
      <c r="BEW41" s="162"/>
      <c r="BEX41" s="165"/>
      <c r="BEY41" s="162"/>
      <c r="BEZ41" s="165"/>
      <c r="BFA41" s="162"/>
      <c r="BFB41" s="165"/>
      <c r="BFC41" s="162"/>
      <c r="BFD41" s="165"/>
      <c r="BFE41" s="162"/>
      <c r="BFF41" s="165"/>
      <c r="BFG41" s="162"/>
      <c r="BFH41" s="165"/>
      <c r="BFI41" s="162"/>
      <c r="BFJ41" s="165"/>
      <c r="BFK41" s="162"/>
      <c r="BFL41" s="165"/>
      <c r="BFM41" s="162"/>
      <c r="BFN41" s="165"/>
      <c r="BFO41" s="162"/>
      <c r="BFP41" s="165"/>
      <c r="BFQ41" s="162"/>
      <c r="BFR41" s="165"/>
      <c r="BFS41" s="162"/>
      <c r="BFT41" s="165"/>
      <c r="BFU41" s="162"/>
      <c r="BFV41" s="165"/>
      <c r="BFW41" s="162"/>
      <c r="BFX41" s="165"/>
      <c r="BFY41" s="162"/>
      <c r="BFZ41" s="165"/>
      <c r="BGA41" s="162"/>
      <c r="BGB41" s="165"/>
      <c r="BGC41" s="162"/>
      <c r="BGD41" s="165"/>
      <c r="BGE41" s="162"/>
      <c r="BGF41" s="165"/>
      <c r="BGG41" s="162"/>
      <c r="BGH41" s="165"/>
      <c r="BGI41" s="162"/>
      <c r="BGJ41" s="165"/>
      <c r="BGK41" s="162"/>
      <c r="BGL41" s="165"/>
      <c r="BGM41" s="162"/>
      <c r="BGN41" s="165"/>
      <c r="BGO41" s="162"/>
      <c r="BGP41" s="165"/>
      <c r="BGQ41" s="162"/>
      <c r="BGR41" s="165"/>
      <c r="BGS41" s="162"/>
      <c r="BGT41" s="165"/>
      <c r="BGU41" s="162"/>
      <c r="BGV41" s="165"/>
      <c r="BGW41" s="162"/>
      <c r="BGX41" s="165"/>
      <c r="BGY41" s="162"/>
      <c r="BGZ41" s="165"/>
      <c r="BHA41" s="162"/>
      <c r="BHB41" s="165"/>
      <c r="BHC41" s="162"/>
      <c r="BHD41" s="165"/>
      <c r="BHE41" s="162"/>
      <c r="BHF41" s="165"/>
      <c r="BHG41" s="162"/>
      <c r="BHH41" s="165"/>
      <c r="BHI41" s="162"/>
      <c r="BHJ41" s="165"/>
      <c r="BHK41" s="162"/>
      <c r="BHL41" s="165"/>
      <c r="BHM41" s="162"/>
      <c r="BHN41" s="165"/>
      <c r="BHO41" s="162"/>
      <c r="BHP41" s="165"/>
      <c r="BHQ41" s="162"/>
      <c r="BHR41" s="165"/>
      <c r="BHS41" s="162"/>
      <c r="BHT41" s="165"/>
      <c r="BHU41" s="162"/>
      <c r="BHV41" s="165"/>
      <c r="BHW41" s="162"/>
      <c r="BHX41" s="165"/>
      <c r="BHY41" s="162"/>
      <c r="BHZ41" s="165"/>
      <c r="BIA41" s="162"/>
      <c r="BIB41" s="165"/>
      <c r="BIC41" s="162"/>
      <c r="BID41" s="165"/>
      <c r="BIE41" s="162"/>
      <c r="BIF41" s="165"/>
      <c r="BIG41" s="162"/>
      <c r="BIH41" s="165"/>
      <c r="BII41" s="162"/>
      <c r="BIJ41" s="165"/>
      <c r="BIK41" s="162"/>
      <c r="BIL41" s="165"/>
      <c r="BIM41" s="162"/>
      <c r="BIN41" s="165"/>
      <c r="BIO41" s="162"/>
      <c r="BIP41" s="165"/>
      <c r="BIQ41" s="162"/>
      <c r="BIR41" s="165"/>
      <c r="BIS41" s="162"/>
      <c r="BIT41" s="165"/>
      <c r="BIU41" s="162"/>
      <c r="BIV41" s="165"/>
      <c r="BIW41" s="162"/>
      <c r="BIX41" s="165"/>
      <c r="BIY41" s="162"/>
      <c r="BIZ41" s="165"/>
      <c r="BJA41" s="162"/>
      <c r="BJB41" s="165"/>
      <c r="BJC41" s="162"/>
      <c r="BJD41" s="165"/>
      <c r="BJE41" s="162"/>
      <c r="BJF41" s="165"/>
      <c r="BJG41" s="162"/>
      <c r="BJH41" s="165"/>
      <c r="BJI41" s="162"/>
      <c r="BJJ41" s="165"/>
      <c r="BJK41" s="162"/>
      <c r="BJL41" s="165"/>
      <c r="BJM41" s="162"/>
      <c r="BJN41" s="165"/>
      <c r="BJO41" s="162"/>
      <c r="BJP41" s="165"/>
      <c r="BJQ41" s="162"/>
      <c r="BJR41" s="165"/>
      <c r="BJS41" s="162"/>
      <c r="BJT41" s="165"/>
      <c r="BJU41" s="162"/>
      <c r="BJV41" s="165"/>
      <c r="BJW41" s="162"/>
      <c r="BJX41" s="165"/>
      <c r="BJY41" s="162"/>
      <c r="BJZ41" s="165"/>
      <c r="BKA41" s="162"/>
      <c r="BKB41" s="165"/>
      <c r="BKC41" s="162"/>
      <c r="BKD41" s="165"/>
      <c r="BKE41" s="162"/>
      <c r="BKF41" s="165"/>
      <c r="BKG41" s="162"/>
      <c r="BKH41" s="165"/>
      <c r="BKI41" s="162"/>
      <c r="BKJ41" s="165"/>
      <c r="BKK41" s="162"/>
      <c r="BKL41" s="165"/>
      <c r="BKM41" s="162"/>
      <c r="BKN41" s="165"/>
      <c r="BKO41" s="162"/>
      <c r="BKP41" s="165"/>
      <c r="BKQ41" s="162"/>
      <c r="BKR41" s="165"/>
      <c r="BKS41" s="162"/>
      <c r="BKT41" s="165"/>
      <c r="BKU41" s="162"/>
      <c r="BKV41" s="165"/>
      <c r="BKW41" s="162"/>
      <c r="BKX41" s="165"/>
      <c r="BKY41" s="162"/>
      <c r="BKZ41" s="165"/>
      <c r="BLA41" s="162"/>
      <c r="BLB41" s="165"/>
      <c r="BLC41" s="162"/>
      <c r="BLD41" s="165"/>
      <c r="BLE41" s="162"/>
      <c r="BLF41" s="165"/>
      <c r="BLG41" s="162"/>
      <c r="BLH41" s="165"/>
      <c r="BLI41" s="162"/>
      <c r="BLJ41" s="165"/>
      <c r="BLK41" s="162"/>
      <c r="BLL41" s="165"/>
      <c r="BLM41" s="162"/>
      <c r="BLN41" s="165"/>
      <c r="BLO41" s="162"/>
      <c r="BLP41" s="165"/>
      <c r="BLQ41" s="162"/>
      <c r="BLR41" s="165"/>
      <c r="BLS41" s="162"/>
      <c r="BLT41" s="165"/>
      <c r="BLU41" s="162"/>
      <c r="BLV41" s="165"/>
      <c r="BLW41" s="162"/>
      <c r="BLX41" s="165"/>
      <c r="BLY41" s="162"/>
      <c r="BLZ41" s="165"/>
      <c r="BMA41" s="162"/>
      <c r="BMB41" s="165"/>
      <c r="BMC41" s="162"/>
      <c r="BMD41" s="165"/>
      <c r="BME41" s="162"/>
      <c r="BMF41" s="165"/>
      <c r="BMG41" s="162"/>
      <c r="BMH41" s="165"/>
      <c r="BMI41" s="162"/>
      <c r="BMJ41" s="165"/>
      <c r="BMK41" s="162"/>
      <c r="BML41" s="165"/>
      <c r="BMM41" s="162"/>
      <c r="BMN41" s="165"/>
      <c r="BMO41" s="162"/>
      <c r="BMP41" s="165"/>
      <c r="BMQ41" s="162"/>
      <c r="BMR41" s="165"/>
      <c r="BMS41" s="162"/>
      <c r="BMT41" s="165"/>
      <c r="BMU41" s="162"/>
      <c r="BMV41" s="165"/>
      <c r="BMW41" s="162"/>
      <c r="BMX41" s="165"/>
      <c r="BMY41" s="162"/>
      <c r="BMZ41" s="165"/>
      <c r="BNA41" s="162"/>
      <c r="BNB41" s="165"/>
      <c r="BNC41" s="162"/>
      <c r="BND41" s="165"/>
      <c r="BNE41" s="162"/>
      <c r="BNF41" s="165"/>
      <c r="BNG41" s="162"/>
      <c r="BNH41" s="165"/>
      <c r="BNI41" s="162"/>
      <c r="BNJ41" s="165"/>
      <c r="BNK41" s="162"/>
      <c r="BNL41" s="165"/>
      <c r="BNM41" s="162"/>
      <c r="BNN41" s="165"/>
      <c r="BNO41" s="162"/>
      <c r="BNP41" s="165"/>
      <c r="BNQ41" s="162"/>
      <c r="BNR41" s="165"/>
      <c r="BNS41" s="162"/>
      <c r="BNT41" s="165"/>
      <c r="BNU41" s="162"/>
      <c r="BNV41" s="165"/>
      <c r="BNW41" s="162"/>
      <c r="BNX41" s="165"/>
      <c r="BNY41" s="162"/>
      <c r="BNZ41" s="165"/>
      <c r="BOA41" s="162"/>
      <c r="BOB41" s="165"/>
      <c r="BOC41" s="162"/>
      <c r="BOD41" s="165"/>
      <c r="BOE41" s="162"/>
      <c r="BOF41" s="165"/>
      <c r="BOG41" s="162"/>
      <c r="BOH41" s="165"/>
      <c r="BOI41" s="162"/>
      <c r="BOJ41" s="165"/>
      <c r="BOK41" s="162"/>
      <c r="BOL41" s="165"/>
      <c r="BOM41" s="162"/>
      <c r="BON41" s="165"/>
      <c r="BOO41" s="162"/>
      <c r="BOP41" s="165"/>
      <c r="BOQ41" s="162"/>
      <c r="BOR41" s="165"/>
      <c r="BOS41" s="162"/>
      <c r="BOT41" s="165"/>
      <c r="BOU41" s="162"/>
      <c r="BOV41" s="165"/>
      <c r="BOW41" s="162"/>
      <c r="BOX41" s="165"/>
      <c r="BOY41" s="162"/>
      <c r="BOZ41" s="165"/>
      <c r="BPA41" s="162"/>
      <c r="BPB41" s="165"/>
      <c r="BPC41" s="162"/>
      <c r="BPD41" s="165"/>
      <c r="BPE41" s="162"/>
      <c r="BPF41" s="165"/>
      <c r="BPG41" s="162"/>
      <c r="BPH41" s="165"/>
      <c r="BPI41" s="162"/>
      <c r="BPJ41" s="165"/>
      <c r="BPK41" s="162"/>
      <c r="BPL41" s="165"/>
      <c r="BPM41" s="162"/>
      <c r="BPN41" s="165"/>
      <c r="BPO41" s="162"/>
      <c r="BPP41" s="165"/>
      <c r="BPQ41" s="162"/>
      <c r="BPR41" s="165"/>
      <c r="BPS41" s="162"/>
      <c r="BPT41" s="165"/>
      <c r="BPU41" s="162"/>
      <c r="BPV41" s="165"/>
      <c r="BPW41" s="162"/>
      <c r="BPX41" s="165"/>
      <c r="BPY41" s="162"/>
      <c r="BPZ41" s="165"/>
      <c r="BQA41" s="162"/>
      <c r="BQB41" s="165"/>
      <c r="BQC41" s="162"/>
      <c r="BQD41" s="165"/>
      <c r="BQE41" s="162"/>
      <c r="BQF41" s="165"/>
      <c r="BQG41" s="162"/>
      <c r="BQH41" s="165"/>
      <c r="BQI41" s="162"/>
      <c r="BQJ41" s="165"/>
      <c r="BQK41" s="162"/>
      <c r="BQL41" s="165"/>
      <c r="BQM41" s="162"/>
      <c r="BQN41" s="165"/>
      <c r="BQO41" s="162"/>
      <c r="BQP41" s="165"/>
      <c r="BQQ41" s="162"/>
      <c r="BQR41" s="165"/>
      <c r="BQS41" s="162"/>
      <c r="BQT41" s="165"/>
      <c r="BQU41" s="162"/>
      <c r="BQV41" s="165"/>
      <c r="BQW41" s="162"/>
      <c r="BQX41" s="165"/>
      <c r="BQY41" s="162"/>
      <c r="BQZ41" s="165"/>
      <c r="BRA41" s="162"/>
      <c r="BRB41" s="165"/>
      <c r="BRC41" s="162"/>
      <c r="BRD41" s="165"/>
      <c r="BRE41" s="162"/>
      <c r="BRF41" s="165"/>
      <c r="BRG41" s="162"/>
      <c r="BRH41" s="165"/>
      <c r="BRI41" s="162"/>
      <c r="BRJ41" s="165"/>
      <c r="BRK41" s="162"/>
      <c r="BRL41" s="165"/>
      <c r="BRM41" s="162"/>
      <c r="BRN41" s="165"/>
      <c r="BRO41" s="162"/>
      <c r="BRP41" s="165"/>
      <c r="BRQ41" s="162"/>
      <c r="BRR41" s="165"/>
      <c r="BRS41" s="162"/>
      <c r="BRT41" s="165"/>
      <c r="BRU41" s="162"/>
      <c r="BRV41" s="165"/>
      <c r="BRW41" s="162"/>
      <c r="BRX41" s="165"/>
      <c r="BRY41" s="162"/>
      <c r="BRZ41" s="165"/>
      <c r="BSA41" s="162"/>
      <c r="BSB41" s="165"/>
      <c r="BSC41" s="162"/>
      <c r="BSD41" s="165"/>
      <c r="BSE41" s="162"/>
      <c r="BSF41" s="165"/>
      <c r="BSG41" s="162"/>
      <c r="BSH41" s="165"/>
      <c r="BSI41" s="162"/>
      <c r="BSJ41" s="165"/>
      <c r="BSK41" s="162"/>
      <c r="BSL41" s="165"/>
      <c r="BSM41" s="162"/>
      <c r="BSN41" s="165"/>
      <c r="BSO41" s="162"/>
      <c r="BSP41" s="165"/>
      <c r="BSQ41" s="162"/>
      <c r="BSR41" s="165"/>
      <c r="BSS41" s="162"/>
      <c r="BST41" s="165"/>
      <c r="BSU41" s="162"/>
      <c r="BSV41" s="165"/>
      <c r="BSW41" s="162"/>
      <c r="BSX41" s="165"/>
      <c r="BSY41" s="162"/>
      <c r="BSZ41" s="165"/>
      <c r="BTA41" s="162"/>
      <c r="BTB41" s="165"/>
      <c r="BTC41" s="162"/>
      <c r="BTD41" s="165"/>
      <c r="BTE41" s="162"/>
      <c r="BTF41" s="165"/>
      <c r="BTG41" s="162"/>
      <c r="BTH41" s="165"/>
      <c r="BTI41" s="162"/>
      <c r="BTJ41" s="165"/>
      <c r="BTK41" s="162"/>
      <c r="BTL41" s="165"/>
      <c r="BTM41" s="162"/>
      <c r="BTN41" s="165"/>
      <c r="BTO41" s="162"/>
      <c r="BTP41" s="165"/>
      <c r="BTQ41" s="162"/>
      <c r="BTR41" s="165"/>
      <c r="BTS41" s="162"/>
      <c r="BTT41" s="165"/>
      <c r="BTU41" s="162"/>
      <c r="BTV41" s="165"/>
      <c r="BTW41" s="162"/>
      <c r="BTX41" s="165"/>
      <c r="BTY41" s="162"/>
      <c r="BTZ41" s="165"/>
      <c r="BUA41" s="162"/>
      <c r="BUB41" s="165"/>
      <c r="BUC41" s="162"/>
      <c r="BUD41" s="165"/>
      <c r="BUE41" s="162"/>
      <c r="BUF41" s="165"/>
      <c r="BUG41" s="162"/>
      <c r="BUH41" s="165"/>
      <c r="BUI41" s="162"/>
      <c r="BUJ41" s="165"/>
      <c r="BUK41" s="162"/>
      <c r="BUL41" s="165"/>
      <c r="BUM41" s="162"/>
      <c r="BUN41" s="165"/>
      <c r="BUO41" s="162"/>
      <c r="BUP41" s="165"/>
      <c r="BUQ41" s="162"/>
      <c r="BUR41" s="165"/>
      <c r="BUS41" s="162"/>
      <c r="BUT41" s="165"/>
      <c r="BUU41" s="162"/>
      <c r="BUV41" s="165"/>
      <c r="BUW41" s="162"/>
      <c r="BUX41" s="165"/>
      <c r="BUY41" s="162"/>
      <c r="BUZ41" s="165"/>
      <c r="BVA41" s="162"/>
      <c r="BVB41" s="165"/>
      <c r="BVC41" s="162"/>
      <c r="BVD41" s="165"/>
      <c r="BVE41" s="162"/>
      <c r="BVF41" s="165"/>
      <c r="BVG41" s="162"/>
      <c r="BVH41" s="165"/>
      <c r="BVI41" s="162"/>
      <c r="BVJ41" s="165"/>
      <c r="BVK41" s="162"/>
      <c r="BVL41" s="165"/>
      <c r="BVM41" s="162"/>
      <c r="BVN41" s="165"/>
      <c r="BVO41" s="162"/>
      <c r="BVP41" s="165"/>
      <c r="BVQ41" s="162"/>
      <c r="BVR41" s="165"/>
      <c r="BVS41" s="162"/>
      <c r="BVT41" s="165"/>
      <c r="BVU41" s="162"/>
      <c r="BVV41" s="165"/>
      <c r="BVW41" s="162"/>
      <c r="BVX41" s="165"/>
      <c r="BVY41" s="162"/>
      <c r="BVZ41" s="165"/>
      <c r="BWA41" s="162"/>
      <c r="BWB41" s="165"/>
      <c r="BWC41" s="162"/>
      <c r="BWD41" s="165"/>
      <c r="BWE41" s="162"/>
      <c r="BWF41" s="165"/>
      <c r="BWG41" s="162"/>
      <c r="BWH41" s="165"/>
      <c r="BWI41" s="162"/>
      <c r="BWJ41" s="165"/>
      <c r="BWK41" s="162"/>
      <c r="BWL41" s="165"/>
      <c r="BWM41" s="162"/>
      <c r="BWN41" s="165"/>
      <c r="BWO41" s="162"/>
      <c r="BWP41" s="165"/>
      <c r="BWQ41" s="162"/>
      <c r="BWR41" s="165"/>
      <c r="BWS41" s="162"/>
      <c r="BWT41" s="165"/>
      <c r="BWU41" s="162"/>
      <c r="BWV41" s="165"/>
      <c r="BWW41" s="162"/>
      <c r="BWX41" s="165"/>
      <c r="BWY41" s="162"/>
      <c r="BWZ41" s="165"/>
      <c r="BXA41" s="162"/>
      <c r="BXB41" s="165"/>
      <c r="BXC41" s="162"/>
      <c r="BXD41" s="165"/>
      <c r="BXE41" s="162"/>
      <c r="BXF41" s="165"/>
      <c r="BXG41" s="162"/>
      <c r="BXH41" s="165"/>
      <c r="BXI41" s="162"/>
      <c r="BXJ41" s="165"/>
      <c r="BXK41" s="162"/>
      <c r="BXL41" s="165"/>
      <c r="BXM41" s="162"/>
      <c r="BXN41" s="165"/>
      <c r="BXO41" s="162"/>
      <c r="BXP41" s="165"/>
      <c r="BXQ41" s="162"/>
      <c r="BXR41" s="165"/>
      <c r="BXS41" s="162"/>
      <c r="BXT41" s="165"/>
      <c r="BXU41" s="162"/>
      <c r="BXV41" s="165"/>
      <c r="BXW41" s="162"/>
      <c r="BXX41" s="165"/>
      <c r="BXY41" s="162"/>
      <c r="BXZ41" s="165"/>
      <c r="BYA41" s="162"/>
      <c r="BYB41" s="165"/>
      <c r="BYC41" s="162"/>
      <c r="BYD41" s="165"/>
      <c r="BYE41" s="162"/>
      <c r="BYF41" s="165"/>
      <c r="BYG41" s="162"/>
      <c r="BYH41" s="165"/>
      <c r="BYI41" s="162"/>
      <c r="BYJ41" s="165"/>
      <c r="BYK41" s="162"/>
      <c r="BYL41" s="165"/>
      <c r="BYM41" s="162"/>
      <c r="BYN41" s="165"/>
      <c r="BYO41" s="162"/>
      <c r="BYP41" s="165"/>
      <c r="BYQ41" s="162"/>
      <c r="BYR41" s="165"/>
      <c r="BYS41" s="162"/>
      <c r="BYT41" s="165"/>
      <c r="BYU41" s="162"/>
      <c r="BYV41" s="165"/>
      <c r="BYW41" s="162"/>
      <c r="BYX41" s="165"/>
      <c r="BYY41" s="162"/>
      <c r="BYZ41" s="165"/>
      <c r="BZA41" s="162"/>
      <c r="BZB41" s="165"/>
      <c r="BZC41" s="162"/>
      <c r="BZD41" s="165"/>
      <c r="BZE41" s="162"/>
      <c r="BZF41" s="165"/>
      <c r="BZG41" s="162"/>
      <c r="BZH41" s="165"/>
      <c r="BZI41" s="162"/>
      <c r="BZJ41" s="165"/>
      <c r="BZK41" s="162"/>
      <c r="BZL41" s="165"/>
      <c r="BZM41" s="162"/>
      <c r="BZN41" s="165"/>
      <c r="BZO41" s="162"/>
      <c r="BZP41" s="165"/>
      <c r="BZQ41" s="162"/>
      <c r="BZR41" s="165"/>
      <c r="BZS41" s="162"/>
      <c r="BZT41" s="165"/>
      <c r="BZU41" s="162"/>
      <c r="BZV41" s="165"/>
      <c r="BZW41" s="162"/>
      <c r="BZX41" s="165"/>
      <c r="BZY41" s="162"/>
      <c r="BZZ41" s="165"/>
      <c r="CAA41" s="162"/>
      <c r="CAB41" s="165"/>
      <c r="CAC41" s="162"/>
      <c r="CAD41" s="165"/>
      <c r="CAE41" s="162"/>
      <c r="CAF41" s="165"/>
      <c r="CAG41" s="162"/>
      <c r="CAH41" s="165"/>
      <c r="CAI41" s="162"/>
      <c r="CAJ41" s="165"/>
      <c r="CAK41" s="162"/>
      <c r="CAL41" s="165"/>
      <c r="CAM41" s="162"/>
      <c r="CAN41" s="165"/>
      <c r="CAO41" s="162"/>
      <c r="CAP41" s="165"/>
      <c r="CAQ41" s="162"/>
      <c r="CAR41" s="165"/>
      <c r="CAS41" s="162"/>
      <c r="CAT41" s="165"/>
      <c r="CAU41" s="162"/>
      <c r="CAV41" s="165"/>
      <c r="CAW41" s="162"/>
      <c r="CAX41" s="165"/>
      <c r="CAY41" s="162"/>
      <c r="CAZ41" s="165"/>
      <c r="CBA41" s="162"/>
      <c r="CBB41" s="165"/>
      <c r="CBC41" s="162"/>
      <c r="CBD41" s="165"/>
      <c r="CBE41" s="162"/>
      <c r="CBF41" s="165"/>
      <c r="CBG41" s="162"/>
      <c r="CBH41" s="165"/>
      <c r="CBI41" s="162"/>
      <c r="CBJ41" s="165"/>
      <c r="CBK41" s="162"/>
      <c r="CBL41" s="165"/>
      <c r="CBM41" s="162"/>
      <c r="CBN41" s="165"/>
      <c r="CBO41" s="162"/>
      <c r="CBP41" s="165"/>
      <c r="CBQ41" s="162"/>
      <c r="CBR41" s="165"/>
      <c r="CBS41" s="162"/>
      <c r="CBT41" s="165"/>
      <c r="CBU41" s="162"/>
      <c r="CBV41" s="165"/>
      <c r="CBW41" s="162"/>
      <c r="CBX41" s="165"/>
      <c r="CBY41" s="162"/>
      <c r="CBZ41" s="165"/>
      <c r="CCA41" s="162"/>
      <c r="CCB41" s="165"/>
      <c r="CCC41" s="162"/>
      <c r="CCD41" s="165"/>
      <c r="CCE41" s="162"/>
      <c r="CCF41" s="165"/>
      <c r="CCG41" s="162"/>
      <c r="CCH41" s="165"/>
      <c r="CCI41" s="162"/>
      <c r="CCJ41" s="165"/>
      <c r="CCK41" s="162"/>
      <c r="CCL41" s="165"/>
      <c r="CCM41" s="162"/>
      <c r="CCN41" s="165"/>
      <c r="CCO41" s="162"/>
      <c r="CCP41" s="165"/>
      <c r="CCQ41" s="162"/>
      <c r="CCR41" s="165"/>
      <c r="CCS41" s="162"/>
      <c r="CCT41" s="165"/>
      <c r="CCU41" s="162"/>
      <c r="CCV41" s="165"/>
      <c r="CCW41" s="162"/>
      <c r="CCX41" s="165"/>
      <c r="CCY41" s="162"/>
      <c r="CCZ41" s="165"/>
      <c r="CDA41" s="162"/>
      <c r="CDB41" s="165"/>
      <c r="CDC41" s="162"/>
      <c r="CDD41" s="165"/>
      <c r="CDE41" s="162"/>
      <c r="CDF41" s="165"/>
      <c r="CDG41" s="162"/>
      <c r="CDH41" s="165"/>
      <c r="CDI41" s="162"/>
      <c r="CDJ41" s="165"/>
      <c r="CDK41" s="162"/>
      <c r="CDL41" s="165"/>
      <c r="CDM41" s="162"/>
      <c r="CDN41" s="165"/>
      <c r="CDO41" s="162"/>
      <c r="CDP41" s="165"/>
      <c r="CDQ41" s="162"/>
      <c r="CDR41" s="165"/>
      <c r="CDS41" s="162"/>
      <c r="CDT41" s="165"/>
      <c r="CDU41" s="162"/>
      <c r="CDV41" s="165"/>
      <c r="CDW41" s="162"/>
      <c r="CDX41" s="165"/>
      <c r="CDY41" s="162"/>
      <c r="CDZ41" s="165"/>
      <c r="CEA41" s="162"/>
      <c r="CEB41" s="165"/>
      <c r="CEC41" s="162"/>
      <c r="CED41" s="165"/>
      <c r="CEE41" s="162"/>
      <c r="CEF41" s="165"/>
      <c r="CEG41" s="162"/>
      <c r="CEH41" s="165"/>
      <c r="CEI41" s="162"/>
      <c r="CEJ41" s="165"/>
      <c r="CEK41" s="162"/>
      <c r="CEL41" s="165"/>
      <c r="CEM41" s="162"/>
      <c r="CEN41" s="165"/>
      <c r="CEO41" s="162"/>
      <c r="CEP41" s="165"/>
      <c r="CEQ41" s="162"/>
      <c r="CER41" s="165"/>
      <c r="CES41" s="162"/>
      <c r="CET41" s="165"/>
      <c r="CEU41" s="162"/>
      <c r="CEV41" s="165"/>
      <c r="CEW41" s="162"/>
      <c r="CEX41" s="165"/>
      <c r="CEY41" s="162"/>
      <c r="CEZ41" s="165"/>
      <c r="CFA41" s="162"/>
      <c r="CFB41" s="165"/>
      <c r="CFC41" s="162"/>
      <c r="CFD41" s="165"/>
      <c r="CFE41" s="162"/>
      <c r="CFF41" s="165"/>
      <c r="CFG41" s="162"/>
      <c r="CFH41" s="165"/>
      <c r="CFI41" s="162"/>
      <c r="CFJ41" s="165"/>
      <c r="CFK41" s="162"/>
      <c r="CFL41" s="165"/>
      <c r="CFM41" s="162"/>
      <c r="CFN41" s="165"/>
      <c r="CFO41" s="162"/>
      <c r="CFP41" s="165"/>
      <c r="CFQ41" s="162"/>
      <c r="CFR41" s="165"/>
      <c r="CFS41" s="162"/>
      <c r="CFT41" s="165"/>
      <c r="CFU41" s="162"/>
      <c r="CFV41" s="165"/>
      <c r="CFW41" s="162"/>
      <c r="CFX41" s="165"/>
      <c r="CFY41" s="162"/>
      <c r="CFZ41" s="165"/>
      <c r="CGA41" s="162"/>
      <c r="CGB41" s="165"/>
      <c r="CGC41" s="162"/>
      <c r="CGD41" s="165"/>
      <c r="CGE41" s="162"/>
      <c r="CGF41" s="165"/>
      <c r="CGG41" s="162"/>
      <c r="CGH41" s="165"/>
      <c r="CGI41" s="162"/>
      <c r="CGJ41" s="165"/>
      <c r="CGK41" s="162"/>
      <c r="CGL41" s="165"/>
      <c r="CGM41" s="162"/>
      <c r="CGN41" s="165"/>
      <c r="CGO41" s="162"/>
      <c r="CGP41" s="165"/>
      <c r="CGQ41" s="162"/>
      <c r="CGR41" s="165"/>
      <c r="CGS41" s="162"/>
      <c r="CGT41" s="165"/>
      <c r="CGU41" s="162"/>
      <c r="CGV41" s="165"/>
      <c r="CGW41" s="162"/>
      <c r="CGX41" s="165"/>
      <c r="CGY41" s="162"/>
      <c r="CGZ41" s="165"/>
      <c r="CHA41" s="162"/>
      <c r="CHB41" s="165"/>
      <c r="CHC41" s="162"/>
      <c r="CHD41" s="165"/>
      <c r="CHE41" s="162"/>
      <c r="CHF41" s="165"/>
      <c r="CHG41" s="162"/>
      <c r="CHH41" s="165"/>
      <c r="CHI41" s="162"/>
      <c r="CHJ41" s="165"/>
      <c r="CHK41" s="162"/>
      <c r="CHL41" s="165"/>
      <c r="CHM41" s="162"/>
      <c r="CHN41" s="165"/>
      <c r="CHO41" s="162"/>
      <c r="CHP41" s="165"/>
      <c r="CHQ41" s="162"/>
      <c r="CHR41" s="165"/>
      <c r="CHS41" s="162"/>
      <c r="CHT41" s="165"/>
      <c r="CHU41" s="162"/>
      <c r="CHV41" s="165"/>
      <c r="CHW41" s="162"/>
      <c r="CHX41" s="165"/>
      <c r="CHY41" s="162"/>
      <c r="CHZ41" s="165"/>
      <c r="CIA41" s="162"/>
      <c r="CIB41" s="165"/>
      <c r="CIC41" s="162"/>
      <c r="CID41" s="165"/>
      <c r="CIE41" s="162"/>
      <c r="CIF41" s="165"/>
      <c r="CIG41" s="162"/>
      <c r="CIH41" s="165"/>
      <c r="CII41" s="162"/>
      <c r="CIJ41" s="165"/>
      <c r="CIK41" s="162"/>
      <c r="CIL41" s="165"/>
      <c r="CIM41" s="162"/>
      <c r="CIN41" s="165"/>
      <c r="CIO41" s="162"/>
      <c r="CIP41" s="165"/>
      <c r="CIQ41" s="162"/>
      <c r="CIR41" s="165"/>
      <c r="CIS41" s="162"/>
      <c r="CIT41" s="165"/>
      <c r="CIU41" s="162"/>
      <c r="CIV41" s="165"/>
      <c r="CIW41" s="162"/>
      <c r="CIX41" s="165"/>
      <c r="CIY41" s="162"/>
      <c r="CIZ41" s="165"/>
      <c r="CJA41" s="162"/>
      <c r="CJB41" s="165"/>
      <c r="CJC41" s="162"/>
      <c r="CJD41" s="165"/>
      <c r="CJE41" s="162"/>
      <c r="CJF41" s="165"/>
      <c r="CJG41" s="162"/>
      <c r="CJH41" s="165"/>
      <c r="CJI41" s="162"/>
      <c r="CJJ41" s="165"/>
      <c r="CJK41" s="162"/>
      <c r="CJL41" s="165"/>
      <c r="CJM41" s="162"/>
      <c r="CJN41" s="165"/>
      <c r="CJO41" s="162"/>
      <c r="CJP41" s="165"/>
      <c r="CJQ41" s="162"/>
      <c r="CJR41" s="165"/>
      <c r="CJS41" s="162"/>
      <c r="CJT41" s="165"/>
      <c r="CJU41" s="162"/>
      <c r="CJV41" s="165"/>
      <c r="CJW41" s="162"/>
      <c r="CJX41" s="165"/>
      <c r="CJY41" s="162"/>
      <c r="CJZ41" s="165"/>
      <c r="CKA41" s="162"/>
      <c r="CKB41" s="165"/>
      <c r="CKC41" s="162"/>
      <c r="CKD41" s="165"/>
      <c r="CKE41" s="162"/>
      <c r="CKF41" s="165"/>
      <c r="CKG41" s="162"/>
      <c r="CKH41" s="165"/>
      <c r="CKI41" s="162"/>
      <c r="CKJ41" s="165"/>
      <c r="CKK41" s="162"/>
      <c r="CKL41" s="165"/>
      <c r="CKM41" s="162"/>
      <c r="CKN41" s="165"/>
      <c r="CKO41" s="162"/>
      <c r="CKP41" s="165"/>
      <c r="CKQ41" s="162"/>
      <c r="CKR41" s="165"/>
      <c r="CKS41" s="162"/>
      <c r="CKT41" s="165"/>
      <c r="CKU41" s="162"/>
      <c r="CKV41" s="165"/>
      <c r="CKW41" s="162"/>
      <c r="CKX41" s="165"/>
      <c r="CKY41" s="162"/>
      <c r="CKZ41" s="165"/>
      <c r="CLA41" s="162"/>
      <c r="CLB41" s="165"/>
      <c r="CLC41" s="162"/>
      <c r="CLD41" s="165"/>
      <c r="CLE41" s="162"/>
      <c r="CLF41" s="165"/>
      <c r="CLG41" s="162"/>
      <c r="CLH41" s="165"/>
      <c r="CLI41" s="162"/>
      <c r="CLJ41" s="165"/>
      <c r="CLK41" s="162"/>
      <c r="CLL41" s="165"/>
      <c r="CLM41" s="162"/>
      <c r="CLN41" s="165"/>
      <c r="CLO41" s="162"/>
      <c r="CLP41" s="165"/>
      <c r="CLQ41" s="162"/>
      <c r="CLR41" s="165"/>
      <c r="CLS41" s="162"/>
      <c r="CLT41" s="165"/>
      <c r="CLU41" s="162"/>
      <c r="CLV41" s="165"/>
      <c r="CLW41" s="162"/>
      <c r="CLX41" s="165"/>
      <c r="CLY41" s="162"/>
      <c r="CLZ41" s="165"/>
      <c r="CMA41" s="162"/>
      <c r="CMB41" s="165"/>
      <c r="CMC41" s="162"/>
      <c r="CMD41" s="165"/>
      <c r="CME41" s="162"/>
      <c r="CMF41" s="165"/>
      <c r="CMG41" s="162"/>
      <c r="CMH41" s="165"/>
      <c r="CMI41" s="162"/>
      <c r="CMJ41" s="165"/>
      <c r="CMK41" s="162"/>
      <c r="CML41" s="165"/>
      <c r="CMM41" s="162"/>
      <c r="CMN41" s="165"/>
      <c r="CMO41" s="162"/>
      <c r="CMP41" s="165"/>
      <c r="CMQ41" s="162"/>
      <c r="CMR41" s="165"/>
      <c r="CMS41" s="162"/>
      <c r="CMT41" s="165"/>
      <c r="CMU41" s="162"/>
      <c r="CMV41" s="165"/>
      <c r="CMW41" s="162"/>
      <c r="CMX41" s="165"/>
      <c r="CMY41" s="162"/>
      <c r="CMZ41" s="165"/>
      <c r="CNA41" s="162"/>
      <c r="CNB41" s="165"/>
      <c r="CNC41" s="162"/>
      <c r="CND41" s="165"/>
      <c r="CNE41" s="162"/>
      <c r="CNF41" s="165"/>
      <c r="CNG41" s="162"/>
      <c r="CNH41" s="165"/>
      <c r="CNI41" s="162"/>
      <c r="CNJ41" s="165"/>
      <c r="CNK41" s="162"/>
      <c r="CNL41" s="165"/>
      <c r="CNM41" s="162"/>
      <c r="CNN41" s="165"/>
      <c r="CNO41" s="162"/>
      <c r="CNP41" s="165"/>
      <c r="CNQ41" s="162"/>
      <c r="CNR41" s="165"/>
      <c r="CNS41" s="162"/>
      <c r="CNT41" s="165"/>
      <c r="CNU41" s="162"/>
      <c r="CNV41" s="165"/>
      <c r="CNW41" s="162"/>
      <c r="CNX41" s="165"/>
      <c r="CNY41" s="162"/>
      <c r="CNZ41" s="165"/>
      <c r="COA41" s="162"/>
      <c r="COB41" s="165"/>
      <c r="COC41" s="162"/>
      <c r="COD41" s="165"/>
      <c r="COE41" s="162"/>
      <c r="COF41" s="165"/>
      <c r="COG41" s="162"/>
      <c r="COH41" s="165"/>
      <c r="COI41" s="162"/>
      <c r="COJ41" s="165"/>
      <c r="COK41" s="162"/>
      <c r="COL41" s="165"/>
      <c r="COM41" s="162"/>
      <c r="CON41" s="165"/>
      <c r="COO41" s="162"/>
      <c r="COP41" s="165"/>
      <c r="COQ41" s="162"/>
      <c r="COR41" s="165"/>
      <c r="COS41" s="162"/>
      <c r="COT41" s="165"/>
      <c r="COU41" s="162"/>
      <c r="COV41" s="165"/>
      <c r="COW41" s="162"/>
      <c r="COX41" s="165"/>
      <c r="COY41" s="162"/>
      <c r="COZ41" s="165"/>
      <c r="CPA41" s="162"/>
      <c r="CPB41" s="165"/>
      <c r="CPC41" s="162"/>
      <c r="CPD41" s="165"/>
      <c r="CPE41" s="162"/>
      <c r="CPF41" s="165"/>
      <c r="CPG41" s="162"/>
      <c r="CPH41" s="165"/>
      <c r="CPI41" s="162"/>
      <c r="CPJ41" s="165"/>
      <c r="CPK41" s="162"/>
      <c r="CPL41" s="165"/>
      <c r="CPM41" s="162"/>
      <c r="CPN41" s="165"/>
      <c r="CPO41" s="162"/>
      <c r="CPP41" s="165"/>
      <c r="CPQ41" s="162"/>
      <c r="CPR41" s="165"/>
      <c r="CPS41" s="162"/>
      <c r="CPT41" s="165"/>
      <c r="CPU41" s="162"/>
      <c r="CPV41" s="165"/>
      <c r="CPW41" s="162"/>
      <c r="CPX41" s="165"/>
      <c r="CPY41" s="162"/>
      <c r="CPZ41" s="165"/>
      <c r="CQA41" s="162"/>
      <c r="CQB41" s="165"/>
      <c r="CQC41" s="162"/>
      <c r="CQD41" s="165"/>
      <c r="CQE41" s="162"/>
      <c r="CQF41" s="165"/>
      <c r="CQG41" s="162"/>
      <c r="CQH41" s="165"/>
      <c r="CQI41" s="162"/>
      <c r="CQJ41" s="165"/>
      <c r="CQK41" s="162"/>
      <c r="CQL41" s="165"/>
      <c r="CQM41" s="162"/>
      <c r="CQN41" s="165"/>
      <c r="CQO41" s="162"/>
      <c r="CQP41" s="165"/>
      <c r="CQQ41" s="162"/>
      <c r="CQR41" s="165"/>
      <c r="CQS41" s="162"/>
      <c r="CQT41" s="165"/>
      <c r="CQU41" s="162"/>
      <c r="CQV41" s="165"/>
      <c r="CQW41" s="162"/>
      <c r="CQX41" s="165"/>
      <c r="CQY41" s="162"/>
      <c r="CQZ41" s="165"/>
      <c r="CRA41" s="162"/>
      <c r="CRB41" s="165"/>
      <c r="CRC41" s="162"/>
      <c r="CRD41" s="165"/>
      <c r="CRE41" s="162"/>
      <c r="CRF41" s="165"/>
      <c r="CRG41" s="162"/>
      <c r="CRH41" s="165"/>
      <c r="CRI41" s="162"/>
      <c r="CRJ41" s="165"/>
      <c r="CRK41" s="162"/>
      <c r="CRL41" s="165"/>
      <c r="CRM41" s="162"/>
      <c r="CRN41" s="165"/>
      <c r="CRO41" s="162"/>
      <c r="CRP41" s="165"/>
      <c r="CRQ41" s="162"/>
      <c r="CRR41" s="165"/>
      <c r="CRS41" s="162"/>
      <c r="CRT41" s="165"/>
      <c r="CRU41" s="162"/>
      <c r="CRV41" s="165"/>
      <c r="CRW41" s="162"/>
      <c r="CRX41" s="165"/>
      <c r="CRY41" s="162"/>
      <c r="CRZ41" s="165"/>
      <c r="CSA41" s="162"/>
      <c r="CSB41" s="165"/>
      <c r="CSC41" s="162"/>
      <c r="CSD41" s="165"/>
      <c r="CSE41" s="162"/>
      <c r="CSF41" s="165"/>
      <c r="CSG41" s="162"/>
      <c r="CSH41" s="165"/>
      <c r="CSI41" s="162"/>
      <c r="CSJ41" s="165"/>
      <c r="CSK41" s="162"/>
      <c r="CSL41" s="165"/>
      <c r="CSM41" s="162"/>
      <c r="CSN41" s="165"/>
      <c r="CSO41" s="162"/>
      <c r="CSP41" s="165"/>
      <c r="CSQ41" s="162"/>
      <c r="CSR41" s="165"/>
      <c r="CSS41" s="162"/>
      <c r="CST41" s="165"/>
      <c r="CSU41" s="162"/>
      <c r="CSV41" s="165"/>
      <c r="CSW41" s="162"/>
      <c r="CSX41" s="165"/>
      <c r="CSY41" s="162"/>
      <c r="CSZ41" s="165"/>
      <c r="CTA41" s="162"/>
      <c r="CTB41" s="165"/>
      <c r="CTC41" s="162"/>
      <c r="CTD41" s="165"/>
      <c r="CTE41" s="162"/>
      <c r="CTF41" s="165"/>
      <c r="CTG41" s="162"/>
      <c r="CTH41" s="165"/>
      <c r="CTI41" s="162"/>
      <c r="CTJ41" s="165"/>
      <c r="CTK41" s="162"/>
      <c r="CTL41" s="165"/>
      <c r="CTM41" s="162"/>
      <c r="CTN41" s="165"/>
      <c r="CTO41" s="162"/>
      <c r="CTP41" s="165"/>
      <c r="CTQ41" s="162"/>
      <c r="CTR41" s="165"/>
      <c r="CTS41" s="162"/>
      <c r="CTT41" s="165"/>
      <c r="CTU41" s="162"/>
      <c r="CTV41" s="165"/>
      <c r="CTW41" s="162"/>
      <c r="CTX41" s="165"/>
      <c r="CTY41" s="162"/>
      <c r="CTZ41" s="165"/>
      <c r="CUA41" s="162"/>
      <c r="CUB41" s="165"/>
      <c r="CUC41" s="162"/>
      <c r="CUD41" s="165"/>
      <c r="CUE41" s="162"/>
      <c r="CUF41" s="165"/>
      <c r="CUG41" s="162"/>
      <c r="CUH41" s="165"/>
      <c r="CUI41" s="162"/>
      <c r="CUJ41" s="165"/>
      <c r="CUK41" s="162"/>
      <c r="CUL41" s="165"/>
      <c r="CUM41" s="162"/>
      <c r="CUN41" s="165"/>
      <c r="CUO41" s="162"/>
      <c r="CUP41" s="165"/>
      <c r="CUQ41" s="162"/>
      <c r="CUR41" s="165"/>
      <c r="CUS41" s="162"/>
      <c r="CUT41" s="165"/>
      <c r="CUU41" s="162"/>
      <c r="CUV41" s="165"/>
      <c r="CUW41" s="162"/>
      <c r="CUX41" s="165"/>
      <c r="CUY41" s="162"/>
      <c r="CUZ41" s="165"/>
      <c r="CVA41" s="162"/>
      <c r="CVB41" s="165"/>
      <c r="CVC41" s="162"/>
      <c r="CVD41" s="165"/>
      <c r="CVE41" s="162"/>
      <c r="CVF41" s="165"/>
      <c r="CVG41" s="162"/>
      <c r="CVH41" s="165"/>
      <c r="CVI41" s="162"/>
      <c r="CVJ41" s="165"/>
      <c r="CVK41" s="162"/>
      <c r="CVL41" s="165"/>
      <c r="CVM41" s="162"/>
      <c r="CVN41" s="165"/>
      <c r="CVO41" s="162"/>
      <c r="CVP41" s="165"/>
      <c r="CVQ41" s="162"/>
      <c r="CVR41" s="165"/>
      <c r="CVS41" s="162"/>
      <c r="CVT41" s="165"/>
      <c r="CVU41" s="162"/>
      <c r="CVV41" s="165"/>
      <c r="CVW41" s="162"/>
      <c r="CVX41" s="165"/>
      <c r="CVY41" s="162"/>
      <c r="CVZ41" s="165"/>
      <c r="CWA41" s="162"/>
      <c r="CWB41" s="165"/>
      <c r="CWC41" s="162"/>
      <c r="CWD41" s="165"/>
      <c r="CWE41" s="162"/>
      <c r="CWF41" s="165"/>
      <c r="CWG41" s="162"/>
      <c r="CWH41" s="165"/>
      <c r="CWI41" s="162"/>
      <c r="CWJ41" s="165"/>
      <c r="CWK41" s="162"/>
      <c r="CWL41" s="165"/>
      <c r="CWM41" s="162"/>
      <c r="CWN41" s="165"/>
      <c r="CWO41" s="162"/>
      <c r="CWP41" s="165"/>
      <c r="CWQ41" s="162"/>
      <c r="CWR41" s="165"/>
      <c r="CWS41" s="162"/>
      <c r="CWT41" s="165"/>
      <c r="CWU41" s="162"/>
      <c r="CWV41" s="165"/>
      <c r="CWW41" s="162"/>
      <c r="CWX41" s="165"/>
      <c r="CWY41" s="162"/>
      <c r="CWZ41" s="165"/>
      <c r="CXA41" s="162"/>
      <c r="CXB41" s="165"/>
      <c r="CXC41" s="162"/>
      <c r="CXD41" s="165"/>
      <c r="CXE41" s="162"/>
      <c r="CXF41" s="165"/>
      <c r="CXG41" s="162"/>
      <c r="CXH41" s="165"/>
      <c r="CXI41" s="162"/>
      <c r="CXJ41" s="165"/>
      <c r="CXK41" s="162"/>
      <c r="CXL41" s="165"/>
      <c r="CXM41" s="162"/>
      <c r="CXN41" s="165"/>
      <c r="CXO41" s="162"/>
      <c r="CXP41" s="165"/>
      <c r="CXQ41" s="162"/>
      <c r="CXR41" s="165"/>
      <c r="CXS41" s="162"/>
      <c r="CXT41" s="165"/>
      <c r="CXU41" s="162"/>
      <c r="CXV41" s="165"/>
      <c r="CXW41" s="162"/>
      <c r="CXX41" s="165"/>
      <c r="CXY41" s="162"/>
      <c r="CXZ41" s="165"/>
      <c r="CYA41" s="162"/>
      <c r="CYB41" s="165"/>
      <c r="CYC41" s="162"/>
      <c r="CYD41" s="165"/>
      <c r="CYE41" s="162"/>
      <c r="CYF41" s="165"/>
      <c r="CYG41" s="162"/>
      <c r="CYH41" s="165"/>
      <c r="CYI41" s="162"/>
      <c r="CYJ41" s="165"/>
      <c r="CYK41" s="162"/>
      <c r="CYL41" s="165"/>
      <c r="CYM41" s="162"/>
      <c r="CYN41" s="165"/>
      <c r="CYO41" s="162"/>
      <c r="CYP41" s="165"/>
      <c r="CYQ41" s="162"/>
      <c r="CYR41" s="165"/>
      <c r="CYS41" s="162"/>
      <c r="CYT41" s="165"/>
      <c r="CYU41" s="162"/>
      <c r="CYV41" s="165"/>
      <c r="CYW41" s="162"/>
      <c r="CYX41" s="165"/>
      <c r="CYY41" s="162"/>
      <c r="CYZ41" s="165"/>
      <c r="CZA41" s="162"/>
      <c r="CZB41" s="165"/>
      <c r="CZC41" s="162"/>
      <c r="CZD41" s="165"/>
      <c r="CZE41" s="162"/>
      <c r="CZF41" s="165"/>
      <c r="CZG41" s="162"/>
      <c r="CZH41" s="165"/>
      <c r="CZI41" s="162"/>
      <c r="CZJ41" s="165"/>
      <c r="CZK41" s="162"/>
      <c r="CZL41" s="165"/>
      <c r="CZM41" s="162"/>
      <c r="CZN41" s="165"/>
      <c r="CZO41" s="162"/>
      <c r="CZP41" s="165"/>
      <c r="CZQ41" s="162"/>
      <c r="CZR41" s="165"/>
      <c r="CZS41" s="162"/>
      <c r="CZT41" s="165"/>
      <c r="CZU41" s="162"/>
      <c r="CZV41" s="165"/>
      <c r="CZW41" s="162"/>
      <c r="CZX41" s="165"/>
      <c r="CZY41" s="162"/>
      <c r="CZZ41" s="165"/>
      <c r="DAA41" s="162"/>
      <c r="DAB41" s="165"/>
      <c r="DAC41" s="162"/>
      <c r="DAD41" s="165"/>
      <c r="DAE41" s="162"/>
      <c r="DAF41" s="165"/>
      <c r="DAG41" s="162"/>
      <c r="DAH41" s="165"/>
      <c r="DAI41" s="162"/>
      <c r="DAJ41" s="165"/>
      <c r="DAK41" s="162"/>
      <c r="DAL41" s="165"/>
      <c r="DAM41" s="162"/>
      <c r="DAN41" s="165"/>
      <c r="DAO41" s="162"/>
      <c r="DAP41" s="165"/>
      <c r="DAQ41" s="162"/>
      <c r="DAR41" s="165"/>
      <c r="DAS41" s="162"/>
      <c r="DAT41" s="165"/>
      <c r="DAU41" s="162"/>
      <c r="DAV41" s="165"/>
      <c r="DAW41" s="162"/>
      <c r="DAX41" s="165"/>
      <c r="DAY41" s="162"/>
      <c r="DAZ41" s="165"/>
      <c r="DBA41" s="162"/>
      <c r="DBB41" s="165"/>
      <c r="DBC41" s="162"/>
      <c r="DBD41" s="165"/>
      <c r="DBE41" s="162"/>
      <c r="DBF41" s="165"/>
      <c r="DBG41" s="162"/>
      <c r="DBH41" s="165"/>
      <c r="DBI41" s="162"/>
      <c r="DBJ41" s="165"/>
      <c r="DBK41" s="162"/>
      <c r="DBL41" s="165"/>
      <c r="DBM41" s="162"/>
      <c r="DBN41" s="165"/>
      <c r="DBO41" s="162"/>
      <c r="DBP41" s="165"/>
      <c r="DBQ41" s="162"/>
      <c r="DBR41" s="165"/>
      <c r="DBS41" s="162"/>
      <c r="DBT41" s="165"/>
      <c r="DBU41" s="162"/>
      <c r="DBV41" s="165"/>
      <c r="DBW41" s="162"/>
      <c r="DBX41" s="165"/>
      <c r="DBY41" s="162"/>
      <c r="DBZ41" s="165"/>
      <c r="DCA41" s="162"/>
      <c r="DCB41" s="165"/>
      <c r="DCC41" s="162"/>
      <c r="DCD41" s="165"/>
      <c r="DCE41" s="162"/>
      <c r="DCF41" s="165"/>
      <c r="DCG41" s="162"/>
      <c r="DCH41" s="165"/>
      <c r="DCI41" s="162"/>
      <c r="DCJ41" s="165"/>
      <c r="DCK41" s="162"/>
      <c r="DCL41" s="165"/>
      <c r="DCM41" s="162"/>
      <c r="DCN41" s="165"/>
      <c r="DCO41" s="162"/>
      <c r="DCP41" s="165"/>
      <c r="DCQ41" s="162"/>
      <c r="DCR41" s="165"/>
      <c r="DCS41" s="162"/>
      <c r="DCT41" s="165"/>
      <c r="DCU41" s="162"/>
      <c r="DCV41" s="165"/>
      <c r="DCW41" s="162"/>
      <c r="DCX41" s="165"/>
      <c r="DCY41" s="162"/>
      <c r="DCZ41" s="165"/>
      <c r="DDA41" s="162"/>
      <c r="DDB41" s="165"/>
      <c r="DDC41" s="162"/>
      <c r="DDD41" s="165"/>
      <c r="DDE41" s="162"/>
      <c r="DDF41" s="165"/>
      <c r="DDG41" s="162"/>
      <c r="DDH41" s="165"/>
      <c r="DDI41" s="162"/>
      <c r="DDJ41" s="165"/>
      <c r="DDK41" s="162"/>
      <c r="DDL41" s="165"/>
      <c r="DDM41" s="162"/>
      <c r="DDN41" s="165"/>
      <c r="DDO41" s="162"/>
      <c r="DDP41" s="165"/>
      <c r="DDQ41" s="162"/>
      <c r="DDR41" s="165"/>
      <c r="DDS41" s="162"/>
      <c r="DDT41" s="165"/>
      <c r="DDU41" s="162"/>
      <c r="DDV41" s="165"/>
      <c r="DDW41" s="162"/>
      <c r="DDX41" s="165"/>
      <c r="DDY41" s="162"/>
      <c r="DDZ41" s="165"/>
      <c r="DEA41" s="162"/>
      <c r="DEB41" s="165"/>
      <c r="DEC41" s="162"/>
      <c r="DED41" s="165"/>
      <c r="DEE41" s="162"/>
      <c r="DEF41" s="165"/>
      <c r="DEG41" s="162"/>
      <c r="DEH41" s="165"/>
      <c r="DEI41" s="162"/>
      <c r="DEJ41" s="165"/>
      <c r="DEK41" s="162"/>
      <c r="DEL41" s="165"/>
      <c r="DEM41" s="162"/>
      <c r="DEN41" s="165"/>
      <c r="DEO41" s="162"/>
      <c r="DEP41" s="165"/>
      <c r="DEQ41" s="162"/>
      <c r="DER41" s="165"/>
      <c r="DES41" s="162"/>
      <c r="DET41" s="165"/>
      <c r="DEU41" s="162"/>
      <c r="DEV41" s="165"/>
      <c r="DEW41" s="162"/>
      <c r="DEX41" s="165"/>
      <c r="DEY41" s="162"/>
      <c r="DEZ41" s="165"/>
      <c r="DFA41" s="162"/>
      <c r="DFB41" s="165"/>
      <c r="DFC41" s="162"/>
      <c r="DFD41" s="165"/>
      <c r="DFE41" s="162"/>
      <c r="DFF41" s="165"/>
      <c r="DFG41" s="162"/>
      <c r="DFH41" s="165"/>
      <c r="DFI41" s="162"/>
      <c r="DFJ41" s="165"/>
      <c r="DFK41" s="162"/>
      <c r="DFL41" s="165"/>
      <c r="DFM41" s="162"/>
      <c r="DFN41" s="165"/>
      <c r="DFO41" s="162"/>
      <c r="DFP41" s="165"/>
      <c r="DFQ41" s="162"/>
      <c r="DFR41" s="165"/>
      <c r="DFS41" s="162"/>
      <c r="DFT41" s="165"/>
      <c r="DFU41" s="162"/>
      <c r="DFV41" s="165"/>
      <c r="DFW41" s="162"/>
      <c r="DFX41" s="165"/>
      <c r="DFY41" s="162"/>
      <c r="DFZ41" s="165"/>
      <c r="DGA41" s="162"/>
      <c r="DGB41" s="165"/>
      <c r="DGC41" s="162"/>
      <c r="DGD41" s="165"/>
      <c r="DGE41" s="162"/>
      <c r="DGF41" s="165"/>
      <c r="DGG41" s="162"/>
      <c r="DGH41" s="165"/>
      <c r="DGI41" s="162"/>
      <c r="DGJ41" s="165"/>
      <c r="DGK41" s="162"/>
      <c r="DGL41" s="165"/>
      <c r="DGM41" s="162"/>
      <c r="DGN41" s="165"/>
      <c r="DGO41" s="162"/>
      <c r="DGP41" s="165"/>
      <c r="DGQ41" s="162"/>
      <c r="DGR41" s="165"/>
      <c r="DGS41" s="162"/>
      <c r="DGT41" s="165"/>
      <c r="DGU41" s="162"/>
      <c r="DGV41" s="165"/>
      <c r="DGW41" s="162"/>
      <c r="DGX41" s="165"/>
      <c r="DGY41" s="162"/>
      <c r="DGZ41" s="165"/>
      <c r="DHA41" s="162"/>
      <c r="DHB41" s="165"/>
      <c r="DHC41" s="162"/>
      <c r="DHD41" s="165"/>
      <c r="DHE41" s="162"/>
      <c r="DHF41" s="165"/>
      <c r="DHG41" s="162"/>
      <c r="DHH41" s="165"/>
      <c r="DHI41" s="162"/>
      <c r="DHJ41" s="165"/>
      <c r="DHK41" s="162"/>
      <c r="DHL41" s="165"/>
      <c r="DHM41" s="162"/>
      <c r="DHN41" s="165"/>
      <c r="DHO41" s="162"/>
      <c r="DHP41" s="165"/>
      <c r="DHQ41" s="162"/>
      <c r="DHR41" s="165"/>
      <c r="DHS41" s="162"/>
      <c r="DHT41" s="165"/>
      <c r="DHU41" s="162"/>
      <c r="DHV41" s="165"/>
      <c r="DHW41" s="162"/>
      <c r="DHX41" s="165"/>
      <c r="DHY41" s="162"/>
      <c r="DHZ41" s="165"/>
      <c r="DIA41" s="162"/>
      <c r="DIB41" s="165"/>
      <c r="DIC41" s="162"/>
      <c r="DID41" s="165"/>
      <c r="DIE41" s="162"/>
      <c r="DIF41" s="165"/>
      <c r="DIG41" s="162"/>
      <c r="DIH41" s="165"/>
      <c r="DII41" s="162"/>
      <c r="DIJ41" s="165"/>
      <c r="DIK41" s="162"/>
      <c r="DIL41" s="165"/>
      <c r="DIM41" s="162"/>
      <c r="DIN41" s="165"/>
      <c r="DIO41" s="162"/>
      <c r="DIP41" s="165"/>
      <c r="DIQ41" s="162"/>
      <c r="DIR41" s="165"/>
      <c r="DIS41" s="162"/>
      <c r="DIT41" s="165"/>
      <c r="DIU41" s="162"/>
      <c r="DIV41" s="165"/>
      <c r="DIW41" s="162"/>
      <c r="DIX41" s="165"/>
      <c r="DIY41" s="162"/>
      <c r="DIZ41" s="165"/>
      <c r="DJA41" s="162"/>
      <c r="DJB41" s="165"/>
      <c r="DJC41" s="162"/>
      <c r="DJD41" s="165"/>
      <c r="DJE41" s="162"/>
      <c r="DJF41" s="165"/>
      <c r="DJG41" s="162"/>
      <c r="DJH41" s="165"/>
      <c r="DJI41" s="162"/>
      <c r="DJJ41" s="165"/>
      <c r="DJK41" s="162"/>
      <c r="DJL41" s="165"/>
      <c r="DJM41" s="162"/>
      <c r="DJN41" s="165"/>
      <c r="DJO41" s="162"/>
      <c r="DJP41" s="165"/>
      <c r="DJQ41" s="162"/>
      <c r="DJR41" s="165"/>
      <c r="DJS41" s="162"/>
      <c r="DJT41" s="165"/>
      <c r="DJU41" s="162"/>
      <c r="DJV41" s="165"/>
      <c r="DJW41" s="162"/>
      <c r="DJX41" s="165"/>
      <c r="DJY41" s="162"/>
      <c r="DJZ41" s="165"/>
      <c r="DKA41" s="162"/>
      <c r="DKB41" s="165"/>
      <c r="DKC41" s="162"/>
      <c r="DKD41" s="165"/>
      <c r="DKE41" s="162"/>
      <c r="DKF41" s="165"/>
      <c r="DKG41" s="162"/>
      <c r="DKH41" s="165"/>
      <c r="DKI41" s="162"/>
      <c r="DKJ41" s="165"/>
      <c r="DKK41" s="162"/>
      <c r="DKL41" s="165"/>
      <c r="DKM41" s="162"/>
      <c r="DKN41" s="165"/>
      <c r="DKO41" s="162"/>
      <c r="DKP41" s="165"/>
      <c r="DKQ41" s="162"/>
      <c r="DKR41" s="165"/>
      <c r="DKS41" s="162"/>
      <c r="DKT41" s="165"/>
      <c r="DKU41" s="162"/>
      <c r="DKV41" s="165"/>
      <c r="DKW41" s="162"/>
      <c r="DKX41" s="165"/>
      <c r="DKY41" s="162"/>
      <c r="DKZ41" s="165"/>
      <c r="DLA41" s="162"/>
      <c r="DLB41" s="165"/>
      <c r="DLC41" s="162"/>
      <c r="DLD41" s="165"/>
      <c r="DLE41" s="162"/>
      <c r="DLF41" s="165"/>
      <c r="DLG41" s="162"/>
      <c r="DLH41" s="165"/>
      <c r="DLI41" s="162"/>
      <c r="DLJ41" s="165"/>
      <c r="DLK41" s="162"/>
      <c r="DLL41" s="165"/>
      <c r="DLM41" s="162"/>
      <c r="DLN41" s="165"/>
      <c r="DLO41" s="162"/>
      <c r="DLP41" s="165"/>
      <c r="DLQ41" s="162"/>
      <c r="DLR41" s="165"/>
      <c r="DLS41" s="162"/>
      <c r="DLT41" s="165"/>
      <c r="DLU41" s="162"/>
      <c r="DLV41" s="165"/>
      <c r="DLW41" s="162"/>
      <c r="DLX41" s="165"/>
      <c r="DLY41" s="162"/>
      <c r="DLZ41" s="165"/>
      <c r="DMA41" s="162"/>
      <c r="DMB41" s="165"/>
      <c r="DMC41" s="162"/>
      <c r="DMD41" s="165"/>
      <c r="DME41" s="162"/>
      <c r="DMF41" s="165"/>
      <c r="DMG41" s="162"/>
      <c r="DMH41" s="165"/>
      <c r="DMI41" s="162"/>
      <c r="DMJ41" s="165"/>
      <c r="DMK41" s="162"/>
      <c r="DML41" s="165"/>
      <c r="DMM41" s="162"/>
      <c r="DMN41" s="165"/>
      <c r="DMO41" s="162"/>
      <c r="DMP41" s="165"/>
      <c r="DMQ41" s="162"/>
      <c r="DMR41" s="165"/>
      <c r="DMS41" s="162"/>
      <c r="DMT41" s="165"/>
      <c r="DMU41" s="162"/>
      <c r="DMV41" s="165"/>
      <c r="DMW41" s="162"/>
      <c r="DMX41" s="165"/>
      <c r="DMY41" s="162"/>
      <c r="DMZ41" s="165"/>
      <c r="DNA41" s="162"/>
      <c r="DNB41" s="165"/>
      <c r="DNC41" s="162"/>
      <c r="DND41" s="165"/>
      <c r="DNE41" s="162"/>
      <c r="DNF41" s="165"/>
      <c r="DNG41" s="162"/>
      <c r="DNH41" s="165"/>
      <c r="DNI41" s="162"/>
      <c r="DNJ41" s="165"/>
      <c r="DNK41" s="162"/>
      <c r="DNL41" s="165"/>
      <c r="DNM41" s="162"/>
      <c r="DNN41" s="165"/>
      <c r="DNO41" s="162"/>
      <c r="DNP41" s="165"/>
      <c r="DNQ41" s="162"/>
      <c r="DNR41" s="165"/>
      <c r="DNS41" s="162"/>
      <c r="DNT41" s="165"/>
      <c r="DNU41" s="162"/>
      <c r="DNV41" s="165"/>
      <c r="DNW41" s="162"/>
      <c r="DNX41" s="165"/>
      <c r="DNY41" s="162"/>
      <c r="DNZ41" s="165"/>
      <c r="DOA41" s="162"/>
      <c r="DOB41" s="165"/>
      <c r="DOC41" s="162"/>
      <c r="DOD41" s="165"/>
      <c r="DOE41" s="162"/>
      <c r="DOF41" s="165"/>
      <c r="DOG41" s="162"/>
      <c r="DOH41" s="165"/>
      <c r="DOI41" s="162"/>
      <c r="DOJ41" s="165"/>
      <c r="DOK41" s="162"/>
      <c r="DOL41" s="165"/>
      <c r="DOM41" s="162"/>
      <c r="DON41" s="165"/>
      <c r="DOO41" s="162"/>
      <c r="DOP41" s="165"/>
      <c r="DOQ41" s="162"/>
      <c r="DOR41" s="165"/>
      <c r="DOS41" s="162"/>
      <c r="DOT41" s="165"/>
      <c r="DOU41" s="162"/>
      <c r="DOV41" s="165"/>
      <c r="DOW41" s="162"/>
      <c r="DOX41" s="165"/>
      <c r="DOY41" s="162"/>
      <c r="DOZ41" s="165"/>
      <c r="DPA41" s="162"/>
      <c r="DPB41" s="165"/>
      <c r="DPC41" s="162"/>
      <c r="DPD41" s="165"/>
      <c r="DPE41" s="162"/>
      <c r="DPF41" s="165"/>
      <c r="DPG41" s="162"/>
      <c r="DPH41" s="165"/>
      <c r="DPI41" s="162"/>
      <c r="DPJ41" s="165"/>
      <c r="DPK41" s="162"/>
      <c r="DPL41" s="165"/>
      <c r="DPM41" s="162"/>
      <c r="DPN41" s="165"/>
      <c r="DPO41" s="162"/>
      <c r="DPP41" s="165"/>
      <c r="DPQ41" s="162"/>
      <c r="DPR41" s="165"/>
      <c r="DPS41" s="162"/>
      <c r="DPT41" s="165"/>
      <c r="DPU41" s="162"/>
      <c r="DPV41" s="165"/>
      <c r="DPW41" s="162"/>
      <c r="DPX41" s="165"/>
      <c r="DPY41" s="162"/>
      <c r="DPZ41" s="165"/>
      <c r="DQA41" s="162"/>
      <c r="DQB41" s="165"/>
      <c r="DQC41" s="162"/>
      <c r="DQD41" s="165"/>
      <c r="DQE41" s="162"/>
      <c r="DQF41" s="165"/>
      <c r="DQG41" s="162"/>
      <c r="DQH41" s="165"/>
      <c r="DQI41" s="162"/>
      <c r="DQJ41" s="165"/>
      <c r="DQK41" s="162"/>
      <c r="DQL41" s="165"/>
      <c r="DQM41" s="162"/>
      <c r="DQN41" s="165"/>
      <c r="DQO41" s="162"/>
      <c r="DQP41" s="165"/>
      <c r="DQQ41" s="162"/>
      <c r="DQR41" s="165"/>
      <c r="DQS41" s="162"/>
      <c r="DQT41" s="165"/>
      <c r="DQU41" s="162"/>
      <c r="DQV41" s="165"/>
      <c r="DQW41" s="162"/>
      <c r="DQX41" s="165"/>
      <c r="DQY41" s="162"/>
      <c r="DQZ41" s="165"/>
      <c r="DRA41" s="162"/>
      <c r="DRB41" s="165"/>
      <c r="DRC41" s="162"/>
      <c r="DRD41" s="165"/>
      <c r="DRE41" s="162"/>
      <c r="DRF41" s="165"/>
      <c r="DRG41" s="162"/>
      <c r="DRH41" s="165"/>
      <c r="DRI41" s="162"/>
      <c r="DRJ41" s="165"/>
      <c r="DRK41" s="162"/>
      <c r="DRL41" s="165"/>
      <c r="DRM41" s="162"/>
      <c r="DRN41" s="165"/>
      <c r="DRO41" s="162"/>
      <c r="DRP41" s="165"/>
      <c r="DRQ41" s="162"/>
      <c r="DRR41" s="165"/>
      <c r="DRS41" s="162"/>
      <c r="DRT41" s="165"/>
      <c r="DRU41" s="162"/>
      <c r="DRV41" s="165"/>
      <c r="DRW41" s="162"/>
      <c r="DRX41" s="165"/>
      <c r="DRY41" s="162"/>
      <c r="DRZ41" s="165"/>
      <c r="DSA41" s="162"/>
      <c r="DSB41" s="165"/>
      <c r="DSC41" s="162"/>
      <c r="DSD41" s="165"/>
      <c r="DSE41" s="162"/>
      <c r="DSF41" s="165"/>
      <c r="DSG41" s="162"/>
      <c r="DSH41" s="165"/>
      <c r="DSI41" s="162"/>
      <c r="DSJ41" s="165"/>
      <c r="DSK41" s="162"/>
      <c r="DSL41" s="165"/>
      <c r="DSM41" s="162"/>
      <c r="DSN41" s="165"/>
      <c r="DSO41" s="162"/>
      <c r="DSP41" s="165"/>
      <c r="DSQ41" s="162"/>
      <c r="DSR41" s="165"/>
      <c r="DSS41" s="162"/>
      <c r="DST41" s="165"/>
      <c r="DSU41" s="162"/>
      <c r="DSV41" s="165"/>
      <c r="DSW41" s="162"/>
      <c r="DSX41" s="165"/>
      <c r="DSY41" s="162"/>
      <c r="DSZ41" s="165"/>
      <c r="DTA41" s="162"/>
      <c r="DTB41" s="165"/>
      <c r="DTC41" s="162"/>
      <c r="DTD41" s="165"/>
      <c r="DTE41" s="162"/>
      <c r="DTF41" s="165"/>
      <c r="DTG41" s="162"/>
      <c r="DTH41" s="165"/>
      <c r="DTI41" s="162"/>
      <c r="DTJ41" s="165"/>
      <c r="DTK41" s="162"/>
      <c r="DTL41" s="165"/>
      <c r="DTM41" s="162"/>
      <c r="DTN41" s="165"/>
      <c r="DTO41" s="162"/>
      <c r="DTP41" s="165"/>
      <c r="DTQ41" s="162"/>
      <c r="DTR41" s="165"/>
      <c r="DTS41" s="162"/>
      <c r="DTT41" s="165"/>
      <c r="DTU41" s="162"/>
      <c r="DTV41" s="165"/>
      <c r="DTW41" s="162"/>
      <c r="DTX41" s="165"/>
      <c r="DTY41" s="162"/>
      <c r="DTZ41" s="165"/>
      <c r="DUA41" s="162"/>
      <c r="DUB41" s="165"/>
      <c r="DUC41" s="162"/>
      <c r="DUD41" s="165"/>
      <c r="DUE41" s="162"/>
      <c r="DUF41" s="165"/>
      <c r="DUG41" s="162"/>
      <c r="DUH41" s="165"/>
      <c r="DUI41" s="162"/>
      <c r="DUJ41" s="165"/>
      <c r="DUK41" s="162"/>
      <c r="DUL41" s="165"/>
      <c r="DUM41" s="162"/>
      <c r="DUN41" s="165"/>
      <c r="DUO41" s="162"/>
      <c r="DUP41" s="165"/>
      <c r="DUQ41" s="162"/>
      <c r="DUR41" s="165"/>
      <c r="DUS41" s="162"/>
      <c r="DUT41" s="165"/>
      <c r="DUU41" s="162"/>
      <c r="DUV41" s="165"/>
      <c r="DUW41" s="162"/>
      <c r="DUX41" s="165"/>
      <c r="DUY41" s="162"/>
      <c r="DUZ41" s="165"/>
      <c r="DVA41" s="162"/>
      <c r="DVB41" s="165"/>
      <c r="DVC41" s="162"/>
      <c r="DVD41" s="165"/>
      <c r="DVE41" s="162"/>
      <c r="DVF41" s="165"/>
      <c r="DVG41" s="162"/>
      <c r="DVH41" s="165"/>
      <c r="DVI41" s="162"/>
      <c r="DVJ41" s="165"/>
      <c r="DVK41" s="162"/>
      <c r="DVL41" s="165"/>
      <c r="DVM41" s="162"/>
      <c r="DVN41" s="165"/>
      <c r="DVO41" s="162"/>
      <c r="DVP41" s="165"/>
      <c r="DVQ41" s="162"/>
      <c r="DVR41" s="165"/>
      <c r="DVS41" s="162"/>
      <c r="DVT41" s="165"/>
      <c r="DVU41" s="162"/>
      <c r="DVV41" s="165"/>
      <c r="DVW41" s="162"/>
      <c r="DVX41" s="165"/>
      <c r="DVY41" s="162"/>
      <c r="DVZ41" s="165"/>
      <c r="DWA41" s="162"/>
      <c r="DWB41" s="165"/>
      <c r="DWC41" s="162"/>
      <c r="DWD41" s="165"/>
      <c r="DWE41" s="162"/>
      <c r="DWF41" s="165"/>
      <c r="DWG41" s="162"/>
      <c r="DWH41" s="165"/>
      <c r="DWI41" s="162"/>
      <c r="DWJ41" s="165"/>
      <c r="DWK41" s="162"/>
      <c r="DWL41" s="165"/>
      <c r="DWM41" s="162"/>
      <c r="DWN41" s="165"/>
      <c r="DWO41" s="162"/>
      <c r="DWP41" s="165"/>
      <c r="DWQ41" s="162"/>
      <c r="DWR41" s="165"/>
      <c r="DWS41" s="162"/>
      <c r="DWT41" s="165"/>
      <c r="DWU41" s="162"/>
      <c r="DWV41" s="165"/>
      <c r="DWW41" s="162"/>
      <c r="DWX41" s="165"/>
      <c r="DWY41" s="162"/>
      <c r="DWZ41" s="165"/>
      <c r="DXA41" s="162"/>
      <c r="DXB41" s="165"/>
      <c r="DXC41" s="162"/>
      <c r="DXD41" s="165"/>
      <c r="DXE41" s="162"/>
      <c r="DXF41" s="165"/>
      <c r="DXG41" s="162"/>
      <c r="DXH41" s="165"/>
      <c r="DXI41" s="162"/>
      <c r="DXJ41" s="165"/>
      <c r="DXK41" s="162"/>
      <c r="DXL41" s="165"/>
      <c r="DXM41" s="162"/>
      <c r="DXN41" s="165"/>
      <c r="DXO41" s="162"/>
      <c r="DXP41" s="165"/>
      <c r="DXQ41" s="162"/>
      <c r="DXR41" s="165"/>
      <c r="DXS41" s="162"/>
      <c r="DXT41" s="165"/>
      <c r="DXU41" s="162"/>
      <c r="DXV41" s="165"/>
      <c r="DXW41" s="162"/>
      <c r="DXX41" s="165"/>
      <c r="DXY41" s="162"/>
      <c r="DXZ41" s="165"/>
      <c r="DYA41" s="162"/>
      <c r="DYB41" s="165"/>
      <c r="DYC41" s="162"/>
      <c r="DYD41" s="165"/>
      <c r="DYE41" s="162"/>
      <c r="DYF41" s="165"/>
      <c r="DYG41" s="162"/>
      <c r="DYH41" s="165"/>
      <c r="DYI41" s="162"/>
      <c r="DYJ41" s="165"/>
      <c r="DYK41" s="162"/>
      <c r="DYL41" s="165"/>
      <c r="DYM41" s="162"/>
      <c r="DYN41" s="165"/>
      <c r="DYO41" s="162"/>
      <c r="DYP41" s="165"/>
      <c r="DYQ41" s="162"/>
      <c r="DYR41" s="165"/>
      <c r="DYS41" s="162"/>
      <c r="DYT41" s="165"/>
      <c r="DYU41" s="162"/>
      <c r="DYV41" s="165"/>
      <c r="DYW41" s="162"/>
      <c r="DYX41" s="165"/>
      <c r="DYY41" s="162"/>
      <c r="DYZ41" s="165"/>
      <c r="DZA41" s="162"/>
      <c r="DZB41" s="165"/>
      <c r="DZC41" s="162"/>
      <c r="DZD41" s="165"/>
      <c r="DZE41" s="162"/>
      <c r="DZF41" s="165"/>
      <c r="DZG41" s="162"/>
      <c r="DZH41" s="165"/>
      <c r="DZI41" s="162"/>
      <c r="DZJ41" s="165"/>
      <c r="DZK41" s="162"/>
      <c r="DZL41" s="165"/>
      <c r="DZM41" s="162"/>
      <c r="DZN41" s="165"/>
      <c r="DZO41" s="162"/>
      <c r="DZP41" s="165"/>
      <c r="DZQ41" s="162"/>
      <c r="DZR41" s="165"/>
      <c r="DZS41" s="162"/>
      <c r="DZT41" s="165"/>
      <c r="DZU41" s="162"/>
      <c r="DZV41" s="165"/>
      <c r="DZW41" s="162"/>
      <c r="DZX41" s="165"/>
      <c r="DZY41" s="162"/>
      <c r="DZZ41" s="165"/>
      <c r="EAA41" s="162"/>
      <c r="EAB41" s="165"/>
      <c r="EAC41" s="162"/>
      <c r="EAD41" s="165"/>
      <c r="EAE41" s="162"/>
      <c r="EAF41" s="165"/>
      <c r="EAG41" s="162"/>
      <c r="EAH41" s="165"/>
      <c r="EAI41" s="162"/>
      <c r="EAJ41" s="165"/>
      <c r="EAK41" s="162"/>
      <c r="EAL41" s="165"/>
      <c r="EAM41" s="162"/>
      <c r="EAN41" s="165"/>
      <c r="EAO41" s="162"/>
      <c r="EAP41" s="165"/>
      <c r="EAQ41" s="162"/>
      <c r="EAR41" s="165"/>
      <c r="EAS41" s="162"/>
      <c r="EAT41" s="165"/>
      <c r="EAU41" s="162"/>
      <c r="EAV41" s="165"/>
      <c r="EAW41" s="162"/>
      <c r="EAX41" s="165"/>
      <c r="EAY41" s="162"/>
      <c r="EAZ41" s="165"/>
      <c r="EBA41" s="162"/>
      <c r="EBB41" s="165"/>
      <c r="EBC41" s="162"/>
      <c r="EBD41" s="165"/>
      <c r="EBE41" s="162"/>
      <c r="EBF41" s="165"/>
      <c r="EBG41" s="162"/>
      <c r="EBH41" s="165"/>
      <c r="EBI41" s="162"/>
      <c r="EBJ41" s="165"/>
      <c r="EBK41" s="162"/>
      <c r="EBL41" s="165"/>
      <c r="EBM41" s="162"/>
      <c r="EBN41" s="165"/>
      <c r="EBO41" s="162"/>
      <c r="EBP41" s="165"/>
      <c r="EBQ41" s="162"/>
      <c r="EBR41" s="165"/>
      <c r="EBS41" s="162"/>
      <c r="EBT41" s="165"/>
      <c r="EBU41" s="162"/>
      <c r="EBV41" s="165"/>
      <c r="EBW41" s="162"/>
      <c r="EBX41" s="165"/>
      <c r="EBY41" s="162"/>
      <c r="EBZ41" s="165"/>
      <c r="ECA41" s="162"/>
      <c r="ECB41" s="165"/>
      <c r="ECC41" s="162"/>
      <c r="ECD41" s="165"/>
      <c r="ECE41" s="162"/>
      <c r="ECF41" s="165"/>
      <c r="ECG41" s="162"/>
      <c r="ECH41" s="165"/>
      <c r="ECI41" s="162"/>
      <c r="ECJ41" s="165"/>
      <c r="ECK41" s="162"/>
      <c r="ECL41" s="165"/>
      <c r="ECM41" s="162"/>
      <c r="ECN41" s="165"/>
      <c r="ECO41" s="162"/>
      <c r="ECP41" s="165"/>
      <c r="ECQ41" s="162"/>
      <c r="ECR41" s="165"/>
      <c r="ECS41" s="162"/>
      <c r="ECT41" s="165"/>
      <c r="ECU41" s="162"/>
      <c r="ECV41" s="165"/>
      <c r="ECW41" s="162"/>
      <c r="ECX41" s="165"/>
      <c r="ECY41" s="162"/>
      <c r="ECZ41" s="165"/>
      <c r="EDA41" s="162"/>
      <c r="EDB41" s="165"/>
      <c r="EDC41" s="162"/>
      <c r="EDD41" s="165"/>
      <c r="EDE41" s="162"/>
      <c r="EDF41" s="165"/>
      <c r="EDG41" s="162"/>
      <c r="EDH41" s="165"/>
      <c r="EDI41" s="162"/>
      <c r="EDJ41" s="165"/>
      <c r="EDK41" s="162"/>
      <c r="EDL41" s="165"/>
      <c r="EDM41" s="162"/>
      <c r="EDN41" s="165"/>
      <c r="EDO41" s="162"/>
      <c r="EDP41" s="165"/>
      <c r="EDQ41" s="162"/>
      <c r="EDR41" s="165"/>
      <c r="EDS41" s="162"/>
      <c r="EDT41" s="165"/>
      <c r="EDU41" s="162"/>
      <c r="EDV41" s="165"/>
      <c r="EDW41" s="162"/>
      <c r="EDX41" s="165"/>
      <c r="EDY41" s="162"/>
      <c r="EDZ41" s="165"/>
      <c r="EEA41" s="162"/>
      <c r="EEB41" s="165"/>
      <c r="EEC41" s="162"/>
      <c r="EED41" s="165"/>
      <c r="EEE41" s="162"/>
      <c r="EEF41" s="165"/>
      <c r="EEG41" s="162"/>
      <c r="EEH41" s="165"/>
      <c r="EEI41" s="162"/>
      <c r="EEJ41" s="165"/>
      <c r="EEK41" s="162"/>
      <c r="EEL41" s="165"/>
      <c r="EEM41" s="162"/>
      <c r="EEN41" s="165"/>
      <c r="EEO41" s="162"/>
      <c r="EEP41" s="165"/>
      <c r="EEQ41" s="162"/>
      <c r="EER41" s="165"/>
      <c r="EES41" s="162"/>
      <c r="EET41" s="165"/>
      <c r="EEU41" s="162"/>
      <c r="EEV41" s="165"/>
      <c r="EEW41" s="162"/>
      <c r="EEX41" s="165"/>
      <c r="EEY41" s="162"/>
      <c r="EEZ41" s="165"/>
      <c r="EFA41" s="162"/>
      <c r="EFB41" s="165"/>
      <c r="EFC41" s="162"/>
      <c r="EFD41" s="165"/>
      <c r="EFE41" s="162"/>
      <c r="EFF41" s="165"/>
      <c r="EFG41" s="162"/>
      <c r="EFH41" s="165"/>
      <c r="EFI41" s="162"/>
      <c r="EFJ41" s="165"/>
      <c r="EFK41" s="162"/>
      <c r="EFL41" s="165"/>
      <c r="EFM41" s="162"/>
      <c r="EFN41" s="165"/>
      <c r="EFO41" s="162"/>
      <c r="EFP41" s="165"/>
      <c r="EFQ41" s="162"/>
      <c r="EFR41" s="165"/>
      <c r="EFS41" s="162"/>
      <c r="EFT41" s="165"/>
      <c r="EFU41" s="162"/>
      <c r="EFV41" s="165"/>
      <c r="EFW41" s="162"/>
      <c r="EFX41" s="165"/>
      <c r="EFY41" s="162"/>
      <c r="EFZ41" s="165"/>
      <c r="EGA41" s="162"/>
      <c r="EGB41" s="165"/>
      <c r="EGC41" s="162"/>
      <c r="EGD41" s="165"/>
      <c r="EGE41" s="162"/>
      <c r="EGF41" s="165"/>
      <c r="EGG41" s="162"/>
      <c r="EGH41" s="165"/>
      <c r="EGI41" s="162"/>
      <c r="EGJ41" s="165"/>
      <c r="EGK41" s="162"/>
      <c r="EGL41" s="165"/>
      <c r="EGM41" s="162"/>
      <c r="EGN41" s="165"/>
      <c r="EGO41" s="162"/>
      <c r="EGP41" s="165"/>
      <c r="EGQ41" s="162"/>
      <c r="EGR41" s="165"/>
      <c r="EGS41" s="162"/>
      <c r="EGT41" s="165"/>
      <c r="EGU41" s="162"/>
      <c r="EGV41" s="165"/>
      <c r="EGW41" s="162"/>
      <c r="EGX41" s="165"/>
      <c r="EGY41" s="162"/>
      <c r="EGZ41" s="165"/>
      <c r="EHA41" s="162"/>
      <c r="EHB41" s="165"/>
      <c r="EHC41" s="162"/>
      <c r="EHD41" s="165"/>
      <c r="EHE41" s="162"/>
      <c r="EHF41" s="165"/>
      <c r="EHG41" s="162"/>
      <c r="EHH41" s="165"/>
      <c r="EHI41" s="162"/>
      <c r="EHJ41" s="165"/>
      <c r="EHK41" s="162"/>
      <c r="EHL41" s="165"/>
      <c r="EHM41" s="162"/>
      <c r="EHN41" s="165"/>
      <c r="EHO41" s="162"/>
      <c r="EHP41" s="165"/>
      <c r="EHQ41" s="162"/>
      <c r="EHR41" s="165"/>
      <c r="EHS41" s="162"/>
      <c r="EHT41" s="165"/>
      <c r="EHU41" s="162"/>
      <c r="EHV41" s="165"/>
      <c r="EHW41" s="162"/>
      <c r="EHX41" s="165"/>
      <c r="EHY41" s="162"/>
      <c r="EHZ41" s="165"/>
      <c r="EIA41" s="162"/>
      <c r="EIB41" s="165"/>
      <c r="EIC41" s="162"/>
      <c r="EID41" s="165"/>
      <c r="EIE41" s="162"/>
      <c r="EIF41" s="165"/>
      <c r="EIG41" s="162"/>
      <c r="EIH41" s="165"/>
      <c r="EII41" s="162"/>
      <c r="EIJ41" s="165"/>
      <c r="EIK41" s="162"/>
      <c r="EIL41" s="165"/>
      <c r="EIM41" s="162"/>
      <c r="EIN41" s="165"/>
      <c r="EIO41" s="162"/>
      <c r="EIP41" s="165"/>
      <c r="EIQ41" s="162"/>
      <c r="EIR41" s="165"/>
      <c r="EIS41" s="162"/>
      <c r="EIT41" s="165"/>
      <c r="EIU41" s="162"/>
      <c r="EIV41" s="165"/>
      <c r="EIW41" s="162"/>
      <c r="EIX41" s="165"/>
      <c r="EIY41" s="162"/>
      <c r="EIZ41" s="165"/>
      <c r="EJA41" s="162"/>
      <c r="EJB41" s="165"/>
      <c r="EJC41" s="162"/>
      <c r="EJD41" s="165"/>
      <c r="EJE41" s="162"/>
      <c r="EJF41" s="165"/>
      <c r="EJG41" s="162"/>
      <c r="EJH41" s="165"/>
      <c r="EJI41" s="162"/>
      <c r="EJJ41" s="165"/>
      <c r="EJK41" s="162"/>
      <c r="EJL41" s="165"/>
      <c r="EJM41" s="162"/>
      <c r="EJN41" s="165"/>
      <c r="EJO41" s="162"/>
      <c r="EJP41" s="165"/>
      <c r="EJQ41" s="162"/>
      <c r="EJR41" s="165"/>
      <c r="EJS41" s="162"/>
      <c r="EJT41" s="165"/>
      <c r="EJU41" s="162"/>
      <c r="EJV41" s="165"/>
      <c r="EJW41" s="162"/>
      <c r="EJX41" s="165"/>
      <c r="EJY41" s="162"/>
      <c r="EJZ41" s="165"/>
      <c r="EKA41" s="162"/>
      <c r="EKB41" s="165"/>
      <c r="EKC41" s="162"/>
      <c r="EKD41" s="165"/>
      <c r="EKE41" s="162"/>
      <c r="EKF41" s="165"/>
      <c r="EKG41" s="162"/>
      <c r="EKH41" s="165"/>
      <c r="EKI41" s="162"/>
      <c r="EKJ41" s="165"/>
      <c r="EKK41" s="162"/>
      <c r="EKL41" s="165"/>
      <c r="EKM41" s="162"/>
      <c r="EKN41" s="165"/>
      <c r="EKO41" s="162"/>
      <c r="EKP41" s="165"/>
      <c r="EKQ41" s="162"/>
      <c r="EKR41" s="165"/>
      <c r="EKS41" s="162"/>
      <c r="EKT41" s="165"/>
      <c r="EKU41" s="162"/>
      <c r="EKV41" s="165"/>
      <c r="EKW41" s="162"/>
      <c r="EKX41" s="165"/>
      <c r="EKY41" s="162"/>
      <c r="EKZ41" s="165"/>
      <c r="ELA41" s="162"/>
      <c r="ELB41" s="165"/>
      <c r="ELC41" s="162"/>
      <c r="ELD41" s="165"/>
      <c r="ELE41" s="162"/>
      <c r="ELF41" s="165"/>
      <c r="ELG41" s="162"/>
      <c r="ELH41" s="165"/>
      <c r="ELI41" s="162"/>
      <c r="ELJ41" s="165"/>
      <c r="ELK41" s="162"/>
      <c r="ELL41" s="165"/>
      <c r="ELM41" s="162"/>
      <c r="ELN41" s="165"/>
      <c r="ELO41" s="162"/>
      <c r="ELP41" s="165"/>
      <c r="ELQ41" s="162"/>
      <c r="ELR41" s="165"/>
      <c r="ELS41" s="162"/>
      <c r="ELT41" s="165"/>
      <c r="ELU41" s="162"/>
      <c r="ELV41" s="165"/>
      <c r="ELW41" s="162"/>
      <c r="ELX41" s="165"/>
      <c r="ELY41" s="162"/>
      <c r="ELZ41" s="165"/>
      <c r="EMA41" s="162"/>
      <c r="EMB41" s="165"/>
      <c r="EMC41" s="162"/>
      <c r="EMD41" s="165"/>
      <c r="EME41" s="162"/>
      <c r="EMF41" s="165"/>
      <c r="EMG41" s="162"/>
      <c r="EMH41" s="165"/>
      <c r="EMI41" s="162"/>
      <c r="EMJ41" s="165"/>
      <c r="EMK41" s="162"/>
      <c r="EML41" s="165"/>
      <c r="EMM41" s="162"/>
      <c r="EMN41" s="165"/>
      <c r="EMO41" s="162"/>
      <c r="EMP41" s="165"/>
      <c r="EMQ41" s="162"/>
      <c r="EMR41" s="165"/>
      <c r="EMS41" s="162"/>
      <c r="EMT41" s="165"/>
      <c r="EMU41" s="162"/>
      <c r="EMV41" s="165"/>
      <c r="EMW41" s="162"/>
      <c r="EMX41" s="165"/>
      <c r="EMY41" s="162"/>
      <c r="EMZ41" s="165"/>
      <c r="ENA41" s="162"/>
      <c r="ENB41" s="165"/>
      <c r="ENC41" s="162"/>
      <c r="END41" s="165"/>
      <c r="ENE41" s="162"/>
      <c r="ENF41" s="165"/>
      <c r="ENG41" s="162"/>
      <c r="ENH41" s="165"/>
      <c r="ENI41" s="162"/>
      <c r="ENJ41" s="165"/>
      <c r="ENK41" s="162"/>
      <c r="ENL41" s="165"/>
      <c r="ENM41" s="162"/>
      <c r="ENN41" s="165"/>
      <c r="ENO41" s="162"/>
      <c r="ENP41" s="165"/>
      <c r="ENQ41" s="162"/>
      <c r="ENR41" s="165"/>
      <c r="ENS41" s="162"/>
      <c r="ENT41" s="165"/>
      <c r="ENU41" s="162"/>
      <c r="ENV41" s="165"/>
      <c r="ENW41" s="162"/>
      <c r="ENX41" s="165"/>
      <c r="ENY41" s="162"/>
      <c r="ENZ41" s="165"/>
      <c r="EOA41" s="162"/>
      <c r="EOB41" s="165"/>
      <c r="EOC41" s="162"/>
      <c r="EOD41" s="165"/>
      <c r="EOE41" s="162"/>
      <c r="EOF41" s="165"/>
      <c r="EOG41" s="162"/>
      <c r="EOH41" s="165"/>
      <c r="EOI41" s="162"/>
      <c r="EOJ41" s="165"/>
      <c r="EOK41" s="162"/>
      <c r="EOL41" s="165"/>
      <c r="EOM41" s="162"/>
      <c r="EON41" s="165"/>
      <c r="EOO41" s="162"/>
      <c r="EOP41" s="165"/>
      <c r="EOQ41" s="162"/>
      <c r="EOR41" s="165"/>
      <c r="EOS41" s="162"/>
      <c r="EOT41" s="165"/>
      <c r="EOU41" s="162"/>
      <c r="EOV41" s="165"/>
      <c r="EOW41" s="162"/>
      <c r="EOX41" s="165"/>
      <c r="EOY41" s="162"/>
      <c r="EOZ41" s="165"/>
      <c r="EPA41" s="162"/>
      <c r="EPB41" s="165"/>
      <c r="EPC41" s="162"/>
      <c r="EPD41" s="165"/>
      <c r="EPE41" s="162"/>
      <c r="EPF41" s="165"/>
      <c r="EPG41" s="162"/>
      <c r="EPH41" s="165"/>
      <c r="EPI41" s="162"/>
      <c r="EPJ41" s="165"/>
      <c r="EPK41" s="162"/>
      <c r="EPL41" s="165"/>
      <c r="EPM41" s="162"/>
      <c r="EPN41" s="165"/>
      <c r="EPO41" s="162"/>
      <c r="EPP41" s="165"/>
      <c r="EPQ41" s="162"/>
      <c r="EPR41" s="165"/>
      <c r="EPS41" s="162"/>
      <c r="EPT41" s="165"/>
      <c r="EPU41" s="162"/>
      <c r="EPV41" s="165"/>
      <c r="EPW41" s="162"/>
      <c r="EPX41" s="165"/>
      <c r="EPY41" s="162"/>
      <c r="EPZ41" s="165"/>
      <c r="EQA41" s="162"/>
      <c r="EQB41" s="165"/>
      <c r="EQC41" s="162"/>
      <c r="EQD41" s="165"/>
      <c r="EQE41" s="162"/>
      <c r="EQF41" s="165"/>
      <c r="EQG41" s="162"/>
      <c r="EQH41" s="165"/>
      <c r="EQI41" s="162"/>
      <c r="EQJ41" s="165"/>
      <c r="EQK41" s="162"/>
      <c r="EQL41" s="165"/>
      <c r="EQM41" s="162"/>
      <c r="EQN41" s="165"/>
      <c r="EQO41" s="162"/>
      <c r="EQP41" s="165"/>
      <c r="EQQ41" s="162"/>
      <c r="EQR41" s="165"/>
      <c r="EQS41" s="162"/>
      <c r="EQT41" s="165"/>
      <c r="EQU41" s="162"/>
      <c r="EQV41" s="165"/>
      <c r="EQW41" s="162"/>
      <c r="EQX41" s="165"/>
      <c r="EQY41" s="162"/>
      <c r="EQZ41" s="165"/>
      <c r="ERA41" s="162"/>
      <c r="ERB41" s="165"/>
      <c r="ERC41" s="162"/>
      <c r="ERD41" s="165"/>
      <c r="ERE41" s="162"/>
      <c r="ERF41" s="165"/>
      <c r="ERG41" s="162"/>
      <c r="ERH41" s="165"/>
      <c r="ERI41" s="162"/>
      <c r="ERJ41" s="165"/>
      <c r="ERK41" s="162"/>
      <c r="ERL41" s="165"/>
      <c r="ERM41" s="162"/>
      <c r="ERN41" s="165"/>
      <c r="ERO41" s="162"/>
      <c r="ERP41" s="165"/>
      <c r="ERQ41" s="162"/>
      <c r="ERR41" s="165"/>
      <c r="ERS41" s="162"/>
      <c r="ERT41" s="165"/>
      <c r="ERU41" s="162"/>
      <c r="ERV41" s="165"/>
      <c r="ERW41" s="162"/>
      <c r="ERX41" s="165"/>
      <c r="ERY41" s="162"/>
      <c r="ERZ41" s="165"/>
      <c r="ESA41" s="162"/>
      <c r="ESB41" s="165"/>
      <c r="ESC41" s="162"/>
      <c r="ESD41" s="165"/>
      <c r="ESE41" s="162"/>
      <c r="ESF41" s="165"/>
      <c r="ESG41" s="162"/>
      <c r="ESH41" s="165"/>
      <c r="ESI41" s="162"/>
      <c r="ESJ41" s="165"/>
      <c r="ESK41" s="162"/>
      <c r="ESL41" s="165"/>
      <c r="ESM41" s="162"/>
      <c r="ESN41" s="165"/>
      <c r="ESO41" s="162"/>
      <c r="ESP41" s="165"/>
      <c r="ESQ41" s="162"/>
      <c r="ESR41" s="165"/>
      <c r="ESS41" s="162"/>
      <c r="EST41" s="165"/>
      <c r="ESU41" s="162"/>
      <c r="ESV41" s="165"/>
      <c r="ESW41" s="162"/>
      <c r="ESX41" s="165"/>
      <c r="ESY41" s="162"/>
      <c r="ESZ41" s="165"/>
      <c r="ETA41" s="162"/>
      <c r="ETB41" s="165"/>
      <c r="ETC41" s="162"/>
      <c r="ETD41" s="165"/>
      <c r="ETE41" s="162"/>
      <c r="ETF41" s="165"/>
      <c r="ETG41" s="162"/>
      <c r="ETH41" s="165"/>
      <c r="ETI41" s="162"/>
      <c r="ETJ41" s="165"/>
      <c r="ETK41" s="162"/>
      <c r="ETL41" s="165"/>
      <c r="ETM41" s="162"/>
      <c r="ETN41" s="165"/>
      <c r="ETO41" s="162"/>
      <c r="ETP41" s="165"/>
      <c r="ETQ41" s="162"/>
      <c r="ETR41" s="165"/>
      <c r="ETS41" s="162"/>
      <c r="ETT41" s="165"/>
      <c r="ETU41" s="162"/>
      <c r="ETV41" s="165"/>
      <c r="ETW41" s="162"/>
      <c r="ETX41" s="165"/>
      <c r="ETY41" s="162"/>
      <c r="ETZ41" s="165"/>
      <c r="EUA41" s="162"/>
      <c r="EUB41" s="165"/>
      <c r="EUC41" s="162"/>
      <c r="EUD41" s="165"/>
      <c r="EUE41" s="162"/>
      <c r="EUF41" s="165"/>
      <c r="EUG41" s="162"/>
      <c r="EUH41" s="165"/>
      <c r="EUI41" s="162"/>
      <c r="EUJ41" s="165"/>
      <c r="EUK41" s="162"/>
      <c r="EUL41" s="165"/>
      <c r="EUM41" s="162"/>
      <c r="EUN41" s="165"/>
      <c r="EUO41" s="162"/>
      <c r="EUP41" s="165"/>
      <c r="EUQ41" s="162"/>
      <c r="EUR41" s="165"/>
      <c r="EUS41" s="162"/>
      <c r="EUT41" s="165"/>
      <c r="EUU41" s="162"/>
      <c r="EUV41" s="165"/>
      <c r="EUW41" s="162"/>
      <c r="EUX41" s="165"/>
      <c r="EUY41" s="162"/>
      <c r="EUZ41" s="165"/>
      <c r="EVA41" s="162"/>
      <c r="EVB41" s="165"/>
      <c r="EVC41" s="162"/>
      <c r="EVD41" s="165"/>
      <c r="EVE41" s="162"/>
      <c r="EVF41" s="165"/>
      <c r="EVG41" s="162"/>
      <c r="EVH41" s="165"/>
      <c r="EVI41" s="162"/>
      <c r="EVJ41" s="165"/>
      <c r="EVK41" s="162"/>
      <c r="EVL41" s="165"/>
      <c r="EVM41" s="162"/>
      <c r="EVN41" s="165"/>
      <c r="EVO41" s="162"/>
      <c r="EVP41" s="165"/>
      <c r="EVQ41" s="162"/>
      <c r="EVR41" s="165"/>
      <c r="EVS41" s="162"/>
      <c r="EVT41" s="165"/>
      <c r="EVU41" s="162"/>
      <c r="EVV41" s="165"/>
      <c r="EVW41" s="162"/>
      <c r="EVX41" s="165"/>
      <c r="EVY41" s="162"/>
      <c r="EVZ41" s="165"/>
      <c r="EWA41" s="162"/>
      <c r="EWB41" s="165"/>
      <c r="EWC41" s="162"/>
      <c r="EWD41" s="165"/>
      <c r="EWE41" s="162"/>
      <c r="EWF41" s="165"/>
      <c r="EWG41" s="162"/>
      <c r="EWH41" s="165"/>
      <c r="EWI41" s="162"/>
      <c r="EWJ41" s="165"/>
      <c r="EWK41" s="162"/>
      <c r="EWL41" s="165"/>
      <c r="EWM41" s="162"/>
      <c r="EWN41" s="165"/>
      <c r="EWO41" s="162"/>
      <c r="EWP41" s="165"/>
      <c r="EWQ41" s="162"/>
      <c r="EWR41" s="165"/>
      <c r="EWS41" s="162"/>
      <c r="EWT41" s="165"/>
      <c r="EWU41" s="162"/>
      <c r="EWV41" s="165"/>
      <c r="EWW41" s="162"/>
      <c r="EWX41" s="165"/>
      <c r="EWY41" s="162"/>
      <c r="EWZ41" s="165"/>
      <c r="EXA41" s="162"/>
      <c r="EXB41" s="165"/>
      <c r="EXC41" s="162"/>
      <c r="EXD41" s="165"/>
      <c r="EXE41" s="162"/>
      <c r="EXF41" s="165"/>
      <c r="EXG41" s="162"/>
      <c r="EXH41" s="165"/>
      <c r="EXI41" s="162"/>
      <c r="EXJ41" s="165"/>
      <c r="EXK41" s="162"/>
      <c r="EXL41" s="165"/>
      <c r="EXM41" s="162"/>
      <c r="EXN41" s="165"/>
      <c r="EXO41" s="162"/>
      <c r="EXP41" s="165"/>
      <c r="EXQ41" s="162"/>
      <c r="EXR41" s="165"/>
      <c r="EXS41" s="162"/>
      <c r="EXT41" s="165"/>
      <c r="EXU41" s="162"/>
      <c r="EXV41" s="165"/>
      <c r="EXW41" s="162"/>
      <c r="EXX41" s="165"/>
      <c r="EXY41" s="162"/>
      <c r="EXZ41" s="165"/>
      <c r="EYA41" s="162"/>
      <c r="EYB41" s="165"/>
      <c r="EYC41" s="162"/>
      <c r="EYD41" s="165"/>
      <c r="EYE41" s="162"/>
      <c r="EYF41" s="165"/>
      <c r="EYG41" s="162"/>
      <c r="EYH41" s="165"/>
      <c r="EYI41" s="162"/>
      <c r="EYJ41" s="165"/>
      <c r="EYK41" s="162"/>
      <c r="EYL41" s="165"/>
      <c r="EYM41" s="162"/>
      <c r="EYN41" s="165"/>
      <c r="EYO41" s="162"/>
      <c r="EYP41" s="165"/>
      <c r="EYQ41" s="162"/>
      <c r="EYR41" s="165"/>
      <c r="EYS41" s="162"/>
      <c r="EYT41" s="165"/>
      <c r="EYU41" s="162"/>
      <c r="EYV41" s="165"/>
      <c r="EYW41" s="162"/>
      <c r="EYX41" s="165"/>
      <c r="EYY41" s="162"/>
      <c r="EYZ41" s="165"/>
      <c r="EZA41" s="162"/>
      <c r="EZB41" s="165"/>
      <c r="EZC41" s="162"/>
      <c r="EZD41" s="165"/>
      <c r="EZE41" s="162"/>
      <c r="EZF41" s="165"/>
      <c r="EZG41" s="162"/>
      <c r="EZH41" s="165"/>
      <c r="EZI41" s="162"/>
      <c r="EZJ41" s="165"/>
      <c r="EZK41" s="162"/>
      <c r="EZL41" s="165"/>
      <c r="EZM41" s="162"/>
      <c r="EZN41" s="165"/>
      <c r="EZO41" s="162"/>
      <c r="EZP41" s="165"/>
      <c r="EZQ41" s="162"/>
      <c r="EZR41" s="165"/>
      <c r="EZS41" s="162"/>
      <c r="EZT41" s="165"/>
      <c r="EZU41" s="162"/>
      <c r="EZV41" s="165"/>
      <c r="EZW41" s="162"/>
      <c r="EZX41" s="165"/>
      <c r="EZY41" s="162"/>
      <c r="EZZ41" s="165"/>
      <c r="FAA41" s="162"/>
      <c r="FAB41" s="165"/>
      <c r="FAC41" s="162"/>
      <c r="FAD41" s="165"/>
      <c r="FAE41" s="162"/>
      <c r="FAF41" s="165"/>
      <c r="FAG41" s="162"/>
      <c r="FAH41" s="165"/>
      <c r="FAI41" s="162"/>
      <c r="FAJ41" s="165"/>
      <c r="FAK41" s="162"/>
      <c r="FAL41" s="165"/>
      <c r="FAM41" s="162"/>
      <c r="FAN41" s="165"/>
      <c r="FAO41" s="162"/>
      <c r="FAP41" s="165"/>
      <c r="FAQ41" s="162"/>
      <c r="FAR41" s="165"/>
      <c r="FAS41" s="162"/>
      <c r="FAT41" s="165"/>
      <c r="FAU41" s="162"/>
      <c r="FAV41" s="165"/>
      <c r="FAW41" s="162"/>
      <c r="FAX41" s="165"/>
      <c r="FAY41" s="162"/>
      <c r="FAZ41" s="165"/>
      <c r="FBA41" s="162"/>
      <c r="FBB41" s="165"/>
      <c r="FBC41" s="162"/>
      <c r="FBD41" s="165"/>
      <c r="FBE41" s="162"/>
      <c r="FBF41" s="165"/>
      <c r="FBG41" s="162"/>
      <c r="FBH41" s="165"/>
      <c r="FBI41" s="162"/>
      <c r="FBJ41" s="165"/>
      <c r="FBK41" s="162"/>
      <c r="FBL41" s="165"/>
      <c r="FBM41" s="162"/>
      <c r="FBN41" s="165"/>
      <c r="FBO41" s="162"/>
      <c r="FBP41" s="165"/>
      <c r="FBQ41" s="162"/>
      <c r="FBR41" s="165"/>
      <c r="FBS41" s="162"/>
      <c r="FBT41" s="165"/>
      <c r="FBU41" s="162"/>
      <c r="FBV41" s="165"/>
      <c r="FBW41" s="162"/>
      <c r="FBX41" s="165"/>
      <c r="FBY41" s="162"/>
      <c r="FBZ41" s="165"/>
      <c r="FCA41" s="162"/>
      <c r="FCB41" s="165"/>
      <c r="FCC41" s="162"/>
      <c r="FCD41" s="165"/>
      <c r="FCE41" s="162"/>
      <c r="FCF41" s="165"/>
      <c r="FCG41" s="162"/>
      <c r="FCH41" s="165"/>
      <c r="FCI41" s="162"/>
      <c r="FCJ41" s="165"/>
      <c r="FCK41" s="162"/>
      <c r="FCL41" s="165"/>
      <c r="FCM41" s="162"/>
      <c r="FCN41" s="165"/>
      <c r="FCO41" s="162"/>
      <c r="FCP41" s="165"/>
      <c r="FCQ41" s="162"/>
      <c r="FCR41" s="165"/>
      <c r="FCS41" s="162"/>
      <c r="FCT41" s="165"/>
      <c r="FCU41" s="162"/>
      <c r="FCV41" s="165"/>
      <c r="FCW41" s="162"/>
      <c r="FCX41" s="165"/>
      <c r="FCY41" s="162"/>
      <c r="FCZ41" s="165"/>
      <c r="FDA41" s="162"/>
      <c r="FDB41" s="165"/>
      <c r="FDC41" s="162"/>
      <c r="FDD41" s="165"/>
      <c r="FDE41" s="162"/>
      <c r="FDF41" s="165"/>
      <c r="FDG41" s="162"/>
      <c r="FDH41" s="165"/>
      <c r="FDI41" s="162"/>
      <c r="FDJ41" s="165"/>
      <c r="FDK41" s="162"/>
      <c r="FDL41" s="165"/>
      <c r="FDM41" s="162"/>
      <c r="FDN41" s="165"/>
      <c r="FDO41" s="162"/>
      <c r="FDP41" s="165"/>
      <c r="FDQ41" s="162"/>
      <c r="FDR41" s="165"/>
      <c r="FDS41" s="162"/>
      <c r="FDT41" s="165"/>
      <c r="FDU41" s="162"/>
      <c r="FDV41" s="165"/>
      <c r="FDW41" s="162"/>
      <c r="FDX41" s="165"/>
      <c r="FDY41" s="162"/>
      <c r="FDZ41" s="165"/>
      <c r="FEA41" s="162"/>
      <c r="FEB41" s="165"/>
      <c r="FEC41" s="162"/>
      <c r="FED41" s="165"/>
      <c r="FEE41" s="162"/>
      <c r="FEF41" s="165"/>
      <c r="FEG41" s="162"/>
      <c r="FEH41" s="165"/>
      <c r="FEI41" s="162"/>
      <c r="FEJ41" s="165"/>
      <c r="FEK41" s="162"/>
      <c r="FEL41" s="165"/>
      <c r="FEM41" s="162"/>
      <c r="FEN41" s="165"/>
      <c r="FEO41" s="162"/>
      <c r="FEP41" s="165"/>
      <c r="FEQ41" s="162"/>
      <c r="FER41" s="165"/>
      <c r="FES41" s="162"/>
      <c r="FET41" s="165"/>
      <c r="FEU41" s="162"/>
      <c r="FEV41" s="165"/>
      <c r="FEW41" s="162"/>
      <c r="FEX41" s="165"/>
      <c r="FEY41" s="162"/>
      <c r="FEZ41" s="165"/>
      <c r="FFA41" s="162"/>
      <c r="FFB41" s="165"/>
      <c r="FFC41" s="162"/>
      <c r="FFD41" s="165"/>
      <c r="FFE41" s="162"/>
      <c r="FFF41" s="165"/>
      <c r="FFG41" s="162"/>
      <c r="FFH41" s="165"/>
      <c r="FFI41" s="162"/>
      <c r="FFJ41" s="165"/>
      <c r="FFK41" s="162"/>
      <c r="FFL41" s="165"/>
      <c r="FFM41" s="162"/>
      <c r="FFN41" s="165"/>
      <c r="FFO41" s="162"/>
      <c r="FFP41" s="165"/>
      <c r="FFQ41" s="162"/>
      <c r="FFR41" s="165"/>
      <c r="FFS41" s="162"/>
      <c r="FFT41" s="165"/>
      <c r="FFU41" s="162"/>
      <c r="FFV41" s="165"/>
      <c r="FFW41" s="162"/>
      <c r="FFX41" s="165"/>
      <c r="FFY41" s="162"/>
      <c r="FFZ41" s="165"/>
      <c r="FGA41" s="162"/>
      <c r="FGB41" s="165"/>
      <c r="FGC41" s="162"/>
      <c r="FGD41" s="165"/>
      <c r="FGE41" s="162"/>
      <c r="FGF41" s="165"/>
      <c r="FGG41" s="162"/>
      <c r="FGH41" s="165"/>
      <c r="FGI41" s="162"/>
      <c r="FGJ41" s="165"/>
      <c r="FGK41" s="162"/>
      <c r="FGL41" s="165"/>
      <c r="FGM41" s="162"/>
      <c r="FGN41" s="165"/>
      <c r="FGO41" s="162"/>
      <c r="FGP41" s="165"/>
      <c r="FGQ41" s="162"/>
      <c r="FGR41" s="165"/>
      <c r="FGS41" s="162"/>
      <c r="FGT41" s="165"/>
      <c r="FGU41" s="162"/>
      <c r="FGV41" s="165"/>
      <c r="FGW41" s="162"/>
      <c r="FGX41" s="165"/>
      <c r="FGY41" s="162"/>
      <c r="FGZ41" s="165"/>
      <c r="FHA41" s="162"/>
      <c r="FHB41" s="165"/>
      <c r="FHC41" s="162"/>
      <c r="FHD41" s="165"/>
      <c r="FHE41" s="162"/>
      <c r="FHF41" s="165"/>
      <c r="FHG41" s="162"/>
      <c r="FHH41" s="165"/>
      <c r="FHI41" s="162"/>
      <c r="FHJ41" s="165"/>
      <c r="FHK41" s="162"/>
      <c r="FHL41" s="165"/>
      <c r="FHM41" s="162"/>
      <c r="FHN41" s="165"/>
      <c r="FHO41" s="162"/>
      <c r="FHP41" s="165"/>
      <c r="FHQ41" s="162"/>
      <c r="FHR41" s="165"/>
      <c r="FHS41" s="162"/>
      <c r="FHT41" s="165"/>
      <c r="FHU41" s="162"/>
      <c r="FHV41" s="165"/>
      <c r="FHW41" s="162"/>
      <c r="FHX41" s="165"/>
      <c r="FHY41" s="162"/>
      <c r="FHZ41" s="165"/>
      <c r="FIA41" s="162"/>
      <c r="FIB41" s="165"/>
      <c r="FIC41" s="162"/>
      <c r="FID41" s="165"/>
      <c r="FIE41" s="162"/>
      <c r="FIF41" s="165"/>
      <c r="FIG41" s="162"/>
      <c r="FIH41" s="165"/>
      <c r="FII41" s="162"/>
      <c r="FIJ41" s="165"/>
      <c r="FIK41" s="162"/>
      <c r="FIL41" s="165"/>
      <c r="FIM41" s="162"/>
      <c r="FIN41" s="165"/>
      <c r="FIO41" s="162"/>
      <c r="FIP41" s="165"/>
      <c r="FIQ41" s="162"/>
      <c r="FIR41" s="165"/>
      <c r="FIS41" s="162"/>
      <c r="FIT41" s="165"/>
      <c r="FIU41" s="162"/>
      <c r="FIV41" s="165"/>
      <c r="FIW41" s="162"/>
      <c r="FIX41" s="165"/>
      <c r="FIY41" s="162"/>
      <c r="FIZ41" s="165"/>
      <c r="FJA41" s="162"/>
      <c r="FJB41" s="165"/>
      <c r="FJC41" s="162"/>
      <c r="FJD41" s="165"/>
      <c r="FJE41" s="162"/>
      <c r="FJF41" s="165"/>
      <c r="FJG41" s="162"/>
      <c r="FJH41" s="165"/>
      <c r="FJI41" s="162"/>
      <c r="FJJ41" s="165"/>
      <c r="FJK41" s="162"/>
      <c r="FJL41" s="165"/>
      <c r="FJM41" s="162"/>
      <c r="FJN41" s="165"/>
      <c r="FJO41" s="162"/>
      <c r="FJP41" s="165"/>
      <c r="FJQ41" s="162"/>
      <c r="FJR41" s="165"/>
      <c r="FJS41" s="162"/>
      <c r="FJT41" s="165"/>
      <c r="FJU41" s="162"/>
      <c r="FJV41" s="165"/>
      <c r="FJW41" s="162"/>
      <c r="FJX41" s="165"/>
      <c r="FJY41" s="162"/>
      <c r="FJZ41" s="165"/>
      <c r="FKA41" s="162"/>
      <c r="FKB41" s="165"/>
      <c r="FKC41" s="162"/>
      <c r="FKD41" s="165"/>
      <c r="FKE41" s="162"/>
      <c r="FKF41" s="165"/>
      <c r="FKG41" s="162"/>
      <c r="FKH41" s="165"/>
      <c r="FKI41" s="162"/>
      <c r="FKJ41" s="165"/>
      <c r="FKK41" s="162"/>
      <c r="FKL41" s="165"/>
      <c r="FKM41" s="162"/>
      <c r="FKN41" s="165"/>
      <c r="FKO41" s="162"/>
      <c r="FKP41" s="165"/>
      <c r="FKQ41" s="162"/>
      <c r="FKR41" s="165"/>
      <c r="FKS41" s="162"/>
      <c r="FKT41" s="165"/>
      <c r="FKU41" s="162"/>
      <c r="FKV41" s="165"/>
      <c r="FKW41" s="162"/>
      <c r="FKX41" s="165"/>
      <c r="FKY41" s="162"/>
      <c r="FKZ41" s="165"/>
      <c r="FLA41" s="162"/>
      <c r="FLB41" s="165"/>
      <c r="FLC41" s="162"/>
      <c r="FLD41" s="165"/>
      <c r="FLE41" s="162"/>
      <c r="FLF41" s="165"/>
      <c r="FLG41" s="162"/>
      <c r="FLH41" s="165"/>
      <c r="FLI41" s="162"/>
      <c r="FLJ41" s="165"/>
      <c r="FLK41" s="162"/>
      <c r="FLL41" s="165"/>
      <c r="FLM41" s="162"/>
      <c r="FLN41" s="165"/>
      <c r="FLO41" s="162"/>
      <c r="FLP41" s="165"/>
      <c r="FLQ41" s="162"/>
      <c r="FLR41" s="165"/>
      <c r="FLS41" s="162"/>
      <c r="FLT41" s="165"/>
      <c r="FLU41" s="162"/>
      <c r="FLV41" s="165"/>
      <c r="FLW41" s="162"/>
      <c r="FLX41" s="165"/>
      <c r="FLY41" s="162"/>
      <c r="FLZ41" s="165"/>
      <c r="FMA41" s="162"/>
      <c r="FMB41" s="165"/>
      <c r="FMC41" s="162"/>
      <c r="FMD41" s="165"/>
      <c r="FME41" s="162"/>
      <c r="FMF41" s="165"/>
      <c r="FMG41" s="162"/>
      <c r="FMH41" s="165"/>
      <c r="FMI41" s="162"/>
      <c r="FMJ41" s="165"/>
      <c r="FMK41" s="162"/>
      <c r="FML41" s="165"/>
      <c r="FMM41" s="162"/>
      <c r="FMN41" s="165"/>
      <c r="FMO41" s="162"/>
      <c r="FMP41" s="165"/>
      <c r="FMQ41" s="162"/>
      <c r="FMR41" s="165"/>
      <c r="FMS41" s="162"/>
      <c r="FMT41" s="165"/>
      <c r="FMU41" s="162"/>
      <c r="FMV41" s="165"/>
      <c r="FMW41" s="162"/>
      <c r="FMX41" s="165"/>
      <c r="FMY41" s="162"/>
      <c r="FMZ41" s="165"/>
      <c r="FNA41" s="162"/>
      <c r="FNB41" s="165"/>
      <c r="FNC41" s="162"/>
      <c r="FND41" s="165"/>
      <c r="FNE41" s="162"/>
      <c r="FNF41" s="165"/>
      <c r="FNG41" s="162"/>
      <c r="FNH41" s="165"/>
      <c r="FNI41" s="162"/>
      <c r="FNJ41" s="165"/>
      <c r="FNK41" s="162"/>
      <c r="FNL41" s="165"/>
      <c r="FNM41" s="162"/>
      <c r="FNN41" s="165"/>
      <c r="FNO41" s="162"/>
      <c r="FNP41" s="165"/>
      <c r="FNQ41" s="162"/>
      <c r="FNR41" s="165"/>
      <c r="FNS41" s="162"/>
      <c r="FNT41" s="165"/>
      <c r="FNU41" s="162"/>
      <c r="FNV41" s="165"/>
      <c r="FNW41" s="162"/>
      <c r="FNX41" s="165"/>
      <c r="FNY41" s="162"/>
      <c r="FNZ41" s="165"/>
      <c r="FOA41" s="162"/>
      <c r="FOB41" s="165"/>
      <c r="FOC41" s="162"/>
      <c r="FOD41" s="165"/>
      <c r="FOE41" s="162"/>
      <c r="FOF41" s="165"/>
      <c r="FOG41" s="162"/>
      <c r="FOH41" s="165"/>
      <c r="FOI41" s="162"/>
      <c r="FOJ41" s="165"/>
      <c r="FOK41" s="162"/>
      <c r="FOL41" s="165"/>
      <c r="FOM41" s="162"/>
      <c r="FON41" s="165"/>
      <c r="FOO41" s="162"/>
      <c r="FOP41" s="165"/>
      <c r="FOQ41" s="162"/>
      <c r="FOR41" s="165"/>
      <c r="FOS41" s="162"/>
      <c r="FOT41" s="165"/>
      <c r="FOU41" s="162"/>
      <c r="FOV41" s="165"/>
      <c r="FOW41" s="162"/>
      <c r="FOX41" s="165"/>
      <c r="FOY41" s="162"/>
      <c r="FOZ41" s="165"/>
      <c r="FPA41" s="162"/>
      <c r="FPB41" s="165"/>
      <c r="FPC41" s="162"/>
      <c r="FPD41" s="165"/>
      <c r="FPE41" s="162"/>
      <c r="FPF41" s="165"/>
      <c r="FPG41" s="162"/>
      <c r="FPH41" s="165"/>
      <c r="FPI41" s="162"/>
      <c r="FPJ41" s="165"/>
      <c r="FPK41" s="162"/>
      <c r="FPL41" s="165"/>
      <c r="FPM41" s="162"/>
      <c r="FPN41" s="165"/>
      <c r="FPO41" s="162"/>
      <c r="FPP41" s="165"/>
      <c r="FPQ41" s="162"/>
      <c r="FPR41" s="165"/>
      <c r="FPS41" s="162"/>
      <c r="FPT41" s="165"/>
      <c r="FPU41" s="162"/>
      <c r="FPV41" s="165"/>
      <c r="FPW41" s="162"/>
      <c r="FPX41" s="165"/>
      <c r="FPY41" s="162"/>
      <c r="FPZ41" s="165"/>
      <c r="FQA41" s="162"/>
      <c r="FQB41" s="165"/>
      <c r="FQC41" s="162"/>
      <c r="FQD41" s="165"/>
      <c r="FQE41" s="162"/>
      <c r="FQF41" s="165"/>
      <c r="FQG41" s="162"/>
      <c r="FQH41" s="165"/>
      <c r="FQI41" s="162"/>
      <c r="FQJ41" s="165"/>
      <c r="FQK41" s="162"/>
      <c r="FQL41" s="165"/>
      <c r="FQM41" s="162"/>
      <c r="FQN41" s="165"/>
      <c r="FQO41" s="162"/>
      <c r="FQP41" s="165"/>
      <c r="FQQ41" s="162"/>
      <c r="FQR41" s="165"/>
      <c r="FQS41" s="162"/>
      <c r="FQT41" s="165"/>
      <c r="FQU41" s="162"/>
      <c r="FQV41" s="165"/>
      <c r="FQW41" s="162"/>
      <c r="FQX41" s="165"/>
      <c r="FQY41" s="162"/>
      <c r="FQZ41" s="165"/>
      <c r="FRA41" s="162"/>
      <c r="FRB41" s="165"/>
      <c r="FRC41" s="162"/>
      <c r="FRD41" s="165"/>
      <c r="FRE41" s="162"/>
      <c r="FRF41" s="165"/>
      <c r="FRG41" s="162"/>
      <c r="FRH41" s="165"/>
      <c r="FRI41" s="162"/>
      <c r="FRJ41" s="165"/>
      <c r="FRK41" s="162"/>
      <c r="FRL41" s="165"/>
      <c r="FRM41" s="162"/>
      <c r="FRN41" s="165"/>
      <c r="FRO41" s="162"/>
      <c r="FRP41" s="165"/>
      <c r="FRQ41" s="162"/>
      <c r="FRR41" s="165"/>
      <c r="FRS41" s="162"/>
      <c r="FRT41" s="165"/>
      <c r="FRU41" s="162"/>
      <c r="FRV41" s="165"/>
      <c r="FRW41" s="162"/>
      <c r="FRX41" s="165"/>
      <c r="FRY41" s="162"/>
      <c r="FRZ41" s="165"/>
      <c r="FSA41" s="162"/>
      <c r="FSB41" s="165"/>
      <c r="FSC41" s="162"/>
      <c r="FSD41" s="165"/>
      <c r="FSE41" s="162"/>
      <c r="FSF41" s="165"/>
      <c r="FSG41" s="162"/>
      <c r="FSH41" s="165"/>
      <c r="FSI41" s="162"/>
      <c r="FSJ41" s="165"/>
      <c r="FSK41" s="162"/>
      <c r="FSL41" s="165"/>
      <c r="FSM41" s="162"/>
      <c r="FSN41" s="165"/>
      <c r="FSO41" s="162"/>
      <c r="FSP41" s="165"/>
      <c r="FSQ41" s="162"/>
      <c r="FSR41" s="165"/>
      <c r="FSS41" s="162"/>
      <c r="FST41" s="165"/>
      <c r="FSU41" s="162"/>
      <c r="FSV41" s="165"/>
      <c r="FSW41" s="162"/>
      <c r="FSX41" s="165"/>
      <c r="FSY41" s="162"/>
      <c r="FSZ41" s="165"/>
      <c r="FTA41" s="162"/>
      <c r="FTB41" s="165"/>
      <c r="FTC41" s="162"/>
      <c r="FTD41" s="165"/>
      <c r="FTE41" s="162"/>
      <c r="FTF41" s="165"/>
      <c r="FTG41" s="162"/>
      <c r="FTH41" s="165"/>
      <c r="FTI41" s="162"/>
      <c r="FTJ41" s="165"/>
      <c r="FTK41" s="162"/>
      <c r="FTL41" s="165"/>
      <c r="FTM41" s="162"/>
      <c r="FTN41" s="165"/>
      <c r="FTO41" s="162"/>
      <c r="FTP41" s="165"/>
      <c r="FTQ41" s="162"/>
      <c r="FTR41" s="165"/>
      <c r="FTS41" s="162"/>
      <c r="FTT41" s="165"/>
      <c r="FTU41" s="162"/>
      <c r="FTV41" s="165"/>
      <c r="FTW41" s="162"/>
      <c r="FTX41" s="165"/>
      <c r="FTY41" s="162"/>
      <c r="FTZ41" s="165"/>
      <c r="FUA41" s="162"/>
      <c r="FUB41" s="165"/>
      <c r="FUC41" s="162"/>
      <c r="FUD41" s="165"/>
      <c r="FUE41" s="162"/>
      <c r="FUF41" s="165"/>
      <c r="FUG41" s="162"/>
      <c r="FUH41" s="165"/>
      <c r="FUI41" s="162"/>
      <c r="FUJ41" s="165"/>
      <c r="FUK41" s="162"/>
      <c r="FUL41" s="165"/>
      <c r="FUM41" s="162"/>
      <c r="FUN41" s="165"/>
      <c r="FUO41" s="162"/>
      <c r="FUP41" s="165"/>
      <c r="FUQ41" s="162"/>
      <c r="FUR41" s="165"/>
      <c r="FUS41" s="162"/>
      <c r="FUT41" s="165"/>
      <c r="FUU41" s="162"/>
      <c r="FUV41" s="165"/>
      <c r="FUW41" s="162"/>
      <c r="FUX41" s="165"/>
      <c r="FUY41" s="162"/>
      <c r="FUZ41" s="165"/>
      <c r="FVA41" s="162"/>
      <c r="FVB41" s="165"/>
      <c r="FVC41" s="162"/>
      <c r="FVD41" s="165"/>
      <c r="FVE41" s="162"/>
      <c r="FVF41" s="165"/>
      <c r="FVG41" s="162"/>
      <c r="FVH41" s="165"/>
      <c r="FVI41" s="162"/>
      <c r="FVJ41" s="165"/>
      <c r="FVK41" s="162"/>
      <c r="FVL41" s="165"/>
      <c r="FVM41" s="162"/>
      <c r="FVN41" s="165"/>
      <c r="FVO41" s="162"/>
      <c r="FVP41" s="165"/>
      <c r="FVQ41" s="162"/>
      <c r="FVR41" s="165"/>
      <c r="FVS41" s="162"/>
      <c r="FVT41" s="165"/>
      <c r="FVU41" s="162"/>
      <c r="FVV41" s="165"/>
      <c r="FVW41" s="162"/>
      <c r="FVX41" s="165"/>
      <c r="FVY41" s="162"/>
      <c r="FVZ41" s="165"/>
      <c r="FWA41" s="162"/>
      <c r="FWB41" s="165"/>
      <c r="FWC41" s="162"/>
      <c r="FWD41" s="165"/>
      <c r="FWE41" s="162"/>
      <c r="FWF41" s="165"/>
      <c r="FWG41" s="162"/>
      <c r="FWH41" s="165"/>
      <c r="FWI41" s="162"/>
      <c r="FWJ41" s="165"/>
      <c r="FWK41" s="162"/>
      <c r="FWL41" s="165"/>
      <c r="FWM41" s="162"/>
      <c r="FWN41" s="165"/>
      <c r="FWO41" s="162"/>
      <c r="FWP41" s="165"/>
      <c r="FWQ41" s="162"/>
      <c r="FWR41" s="165"/>
      <c r="FWS41" s="162"/>
      <c r="FWT41" s="165"/>
      <c r="FWU41" s="162"/>
      <c r="FWV41" s="165"/>
      <c r="FWW41" s="162"/>
      <c r="FWX41" s="165"/>
      <c r="FWY41" s="162"/>
      <c r="FWZ41" s="165"/>
      <c r="FXA41" s="162"/>
      <c r="FXB41" s="165"/>
      <c r="FXC41" s="162"/>
      <c r="FXD41" s="165"/>
      <c r="FXE41" s="162"/>
      <c r="FXF41" s="165"/>
      <c r="FXG41" s="162"/>
      <c r="FXH41" s="165"/>
      <c r="FXI41" s="162"/>
      <c r="FXJ41" s="165"/>
      <c r="FXK41" s="162"/>
      <c r="FXL41" s="165"/>
      <c r="FXM41" s="162"/>
      <c r="FXN41" s="165"/>
      <c r="FXO41" s="162"/>
      <c r="FXP41" s="165"/>
      <c r="FXQ41" s="162"/>
      <c r="FXR41" s="165"/>
      <c r="FXS41" s="162"/>
      <c r="FXT41" s="165"/>
      <c r="FXU41" s="162"/>
      <c r="FXV41" s="165"/>
      <c r="FXW41" s="162"/>
      <c r="FXX41" s="165"/>
      <c r="FXY41" s="162"/>
      <c r="FXZ41" s="165"/>
      <c r="FYA41" s="162"/>
      <c r="FYB41" s="165"/>
      <c r="FYC41" s="162"/>
      <c r="FYD41" s="165"/>
      <c r="FYE41" s="162"/>
      <c r="FYF41" s="165"/>
      <c r="FYG41" s="162"/>
      <c r="FYH41" s="165"/>
      <c r="FYI41" s="162"/>
      <c r="FYJ41" s="165"/>
      <c r="FYK41" s="162"/>
      <c r="FYL41" s="165"/>
      <c r="FYM41" s="162"/>
      <c r="FYN41" s="165"/>
      <c r="FYO41" s="162"/>
      <c r="FYP41" s="165"/>
      <c r="FYQ41" s="162"/>
      <c r="FYR41" s="165"/>
      <c r="FYS41" s="162"/>
      <c r="FYT41" s="165"/>
      <c r="FYU41" s="162"/>
      <c r="FYV41" s="165"/>
      <c r="FYW41" s="162"/>
      <c r="FYX41" s="165"/>
      <c r="FYY41" s="162"/>
      <c r="FYZ41" s="165"/>
      <c r="FZA41" s="162"/>
      <c r="FZB41" s="165"/>
      <c r="FZC41" s="162"/>
      <c r="FZD41" s="165"/>
      <c r="FZE41" s="162"/>
      <c r="FZF41" s="165"/>
      <c r="FZG41" s="162"/>
      <c r="FZH41" s="165"/>
      <c r="FZI41" s="162"/>
      <c r="FZJ41" s="165"/>
      <c r="FZK41" s="162"/>
      <c r="FZL41" s="165"/>
      <c r="FZM41" s="162"/>
      <c r="FZN41" s="165"/>
      <c r="FZO41" s="162"/>
      <c r="FZP41" s="165"/>
      <c r="FZQ41" s="162"/>
      <c r="FZR41" s="165"/>
      <c r="FZS41" s="162"/>
      <c r="FZT41" s="165"/>
      <c r="FZU41" s="162"/>
      <c r="FZV41" s="165"/>
      <c r="FZW41" s="162"/>
      <c r="FZX41" s="165"/>
      <c r="FZY41" s="162"/>
      <c r="FZZ41" s="165"/>
      <c r="GAA41" s="162"/>
      <c r="GAB41" s="165"/>
      <c r="GAC41" s="162"/>
      <c r="GAD41" s="165"/>
      <c r="GAE41" s="162"/>
      <c r="GAF41" s="165"/>
      <c r="GAG41" s="162"/>
      <c r="GAH41" s="165"/>
      <c r="GAI41" s="162"/>
      <c r="GAJ41" s="165"/>
      <c r="GAK41" s="162"/>
      <c r="GAL41" s="165"/>
      <c r="GAM41" s="162"/>
      <c r="GAN41" s="165"/>
      <c r="GAO41" s="162"/>
      <c r="GAP41" s="165"/>
      <c r="GAQ41" s="162"/>
      <c r="GAR41" s="165"/>
      <c r="GAS41" s="162"/>
      <c r="GAT41" s="165"/>
      <c r="GAU41" s="162"/>
      <c r="GAV41" s="165"/>
      <c r="GAW41" s="162"/>
      <c r="GAX41" s="165"/>
      <c r="GAY41" s="162"/>
      <c r="GAZ41" s="165"/>
      <c r="GBA41" s="162"/>
      <c r="GBB41" s="165"/>
      <c r="GBC41" s="162"/>
      <c r="GBD41" s="165"/>
      <c r="GBE41" s="162"/>
      <c r="GBF41" s="165"/>
      <c r="GBG41" s="162"/>
      <c r="GBH41" s="165"/>
      <c r="GBI41" s="162"/>
      <c r="GBJ41" s="165"/>
      <c r="GBK41" s="162"/>
      <c r="GBL41" s="165"/>
      <c r="GBM41" s="162"/>
      <c r="GBN41" s="165"/>
      <c r="GBO41" s="162"/>
      <c r="GBP41" s="165"/>
      <c r="GBQ41" s="162"/>
      <c r="GBR41" s="165"/>
      <c r="GBS41" s="162"/>
      <c r="GBT41" s="165"/>
      <c r="GBU41" s="162"/>
      <c r="GBV41" s="165"/>
      <c r="GBW41" s="162"/>
      <c r="GBX41" s="165"/>
      <c r="GBY41" s="162"/>
      <c r="GBZ41" s="165"/>
      <c r="GCA41" s="162"/>
      <c r="GCB41" s="165"/>
      <c r="GCC41" s="162"/>
      <c r="GCD41" s="165"/>
      <c r="GCE41" s="162"/>
      <c r="GCF41" s="165"/>
      <c r="GCG41" s="162"/>
      <c r="GCH41" s="165"/>
      <c r="GCI41" s="162"/>
      <c r="GCJ41" s="165"/>
      <c r="GCK41" s="162"/>
      <c r="GCL41" s="165"/>
      <c r="GCM41" s="162"/>
      <c r="GCN41" s="165"/>
      <c r="GCO41" s="162"/>
      <c r="GCP41" s="165"/>
      <c r="GCQ41" s="162"/>
      <c r="GCR41" s="165"/>
      <c r="GCS41" s="162"/>
      <c r="GCT41" s="165"/>
      <c r="GCU41" s="162"/>
      <c r="GCV41" s="165"/>
      <c r="GCW41" s="162"/>
      <c r="GCX41" s="165"/>
      <c r="GCY41" s="162"/>
      <c r="GCZ41" s="165"/>
      <c r="GDA41" s="162"/>
      <c r="GDB41" s="165"/>
      <c r="GDC41" s="162"/>
      <c r="GDD41" s="165"/>
      <c r="GDE41" s="162"/>
      <c r="GDF41" s="165"/>
      <c r="GDG41" s="162"/>
      <c r="GDH41" s="165"/>
      <c r="GDI41" s="162"/>
      <c r="GDJ41" s="165"/>
      <c r="GDK41" s="162"/>
      <c r="GDL41" s="165"/>
      <c r="GDM41" s="162"/>
      <c r="GDN41" s="165"/>
      <c r="GDO41" s="162"/>
      <c r="GDP41" s="165"/>
      <c r="GDQ41" s="162"/>
      <c r="GDR41" s="165"/>
      <c r="GDS41" s="162"/>
      <c r="GDT41" s="165"/>
      <c r="GDU41" s="162"/>
      <c r="GDV41" s="165"/>
      <c r="GDW41" s="162"/>
      <c r="GDX41" s="165"/>
      <c r="GDY41" s="162"/>
      <c r="GDZ41" s="165"/>
      <c r="GEA41" s="162"/>
      <c r="GEB41" s="165"/>
      <c r="GEC41" s="162"/>
      <c r="GED41" s="165"/>
      <c r="GEE41" s="162"/>
      <c r="GEF41" s="165"/>
      <c r="GEG41" s="162"/>
      <c r="GEH41" s="165"/>
      <c r="GEI41" s="162"/>
      <c r="GEJ41" s="165"/>
      <c r="GEK41" s="162"/>
      <c r="GEL41" s="165"/>
      <c r="GEM41" s="162"/>
      <c r="GEN41" s="165"/>
      <c r="GEO41" s="162"/>
      <c r="GEP41" s="165"/>
      <c r="GEQ41" s="162"/>
      <c r="GER41" s="165"/>
      <c r="GES41" s="162"/>
      <c r="GET41" s="165"/>
      <c r="GEU41" s="162"/>
      <c r="GEV41" s="165"/>
      <c r="GEW41" s="162"/>
      <c r="GEX41" s="165"/>
      <c r="GEY41" s="162"/>
      <c r="GEZ41" s="165"/>
      <c r="GFA41" s="162"/>
      <c r="GFB41" s="165"/>
      <c r="GFC41" s="162"/>
      <c r="GFD41" s="165"/>
      <c r="GFE41" s="162"/>
      <c r="GFF41" s="165"/>
      <c r="GFG41" s="162"/>
      <c r="GFH41" s="165"/>
      <c r="GFI41" s="162"/>
      <c r="GFJ41" s="165"/>
      <c r="GFK41" s="162"/>
      <c r="GFL41" s="165"/>
      <c r="GFM41" s="162"/>
      <c r="GFN41" s="165"/>
      <c r="GFO41" s="162"/>
      <c r="GFP41" s="165"/>
      <c r="GFQ41" s="162"/>
      <c r="GFR41" s="165"/>
      <c r="GFS41" s="162"/>
      <c r="GFT41" s="165"/>
      <c r="GFU41" s="162"/>
      <c r="GFV41" s="165"/>
      <c r="GFW41" s="162"/>
      <c r="GFX41" s="165"/>
      <c r="GFY41" s="162"/>
      <c r="GFZ41" s="165"/>
      <c r="GGA41" s="162"/>
      <c r="GGB41" s="165"/>
      <c r="GGC41" s="162"/>
      <c r="GGD41" s="165"/>
      <c r="GGE41" s="162"/>
      <c r="GGF41" s="165"/>
      <c r="GGG41" s="162"/>
      <c r="GGH41" s="165"/>
      <c r="GGI41" s="162"/>
      <c r="GGJ41" s="165"/>
      <c r="GGK41" s="162"/>
      <c r="GGL41" s="165"/>
      <c r="GGM41" s="162"/>
      <c r="GGN41" s="165"/>
      <c r="GGO41" s="162"/>
      <c r="GGP41" s="165"/>
      <c r="GGQ41" s="162"/>
      <c r="GGR41" s="165"/>
      <c r="GGS41" s="162"/>
      <c r="GGT41" s="165"/>
      <c r="GGU41" s="162"/>
      <c r="GGV41" s="165"/>
      <c r="GGW41" s="162"/>
      <c r="GGX41" s="165"/>
      <c r="GGY41" s="162"/>
      <c r="GGZ41" s="165"/>
      <c r="GHA41" s="162"/>
      <c r="GHB41" s="165"/>
      <c r="GHC41" s="162"/>
      <c r="GHD41" s="165"/>
      <c r="GHE41" s="162"/>
      <c r="GHF41" s="165"/>
      <c r="GHG41" s="162"/>
      <c r="GHH41" s="165"/>
      <c r="GHI41" s="162"/>
      <c r="GHJ41" s="165"/>
      <c r="GHK41" s="162"/>
      <c r="GHL41" s="165"/>
      <c r="GHM41" s="162"/>
      <c r="GHN41" s="165"/>
      <c r="GHO41" s="162"/>
      <c r="GHP41" s="165"/>
      <c r="GHQ41" s="162"/>
      <c r="GHR41" s="165"/>
      <c r="GHS41" s="162"/>
      <c r="GHT41" s="165"/>
      <c r="GHU41" s="162"/>
      <c r="GHV41" s="165"/>
      <c r="GHW41" s="162"/>
      <c r="GHX41" s="165"/>
      <c r="GHY41" s="162"/>
      <c r="GHZ41" s="165"/>
      <c r="GIA41" s="162"/>
      <c r="GIB41" s="165"/>
      <c r="GIC41" s="162"/>
      <c r="GID41" s="165"/>
      <c r="GIE41" s="162"/>
      <c r="GIF41" s="165"/>
      <c r="GIG41" s="162"/>
      <c r="GIH41" s="165"/>
      <c r="GII41" s="162"/>
      <c r="GIJ41" s="165"/>
      <c r="GIK41" s="162"/>
      <c r="GIL41" s="165"/>
      <c r="GIM41" s="162"/>
      <c r="GIN41" s="165"/>
      <c r="GIO41" s="162"/>
      <c r="GIP41" s="165"/>
      <c r="GIQ41" s="162"/>
      <c r="GIR41" s="165"/>
      <c r="GIS41" s="162"/>
      <c r="GIT41" s="165"/>
      <c r="GIU41" s="162"/>
      <c r="GIV41" s="165"/>
      <c r="GIW41" s="162"/>
      <c r="GIX41" s="165"/>
      <c r="GIY41" s="162"/>
      <c r="GIZ41" s="165"/>
      <c r="GJA41" s="162"/>
      <c r="GJB41" s="165"/>
      <c r="GJC41" s="162"/>
      <c r="GJD41" s="165"/>
      <c r="GJE41" s="162"/>
      <c r="GJF41" s="165"/>
      <c r="GJG41" s="162"/>
      <c r="GJH41" s="165"/>
      <c r="GJI41" s="162"/>
      <c r="GJJ41" s="165"/>
      <c r="GJK41" s="162"/>
      <c r="GJL41" s="165"/>
      <c r="GJM41" s="162"/>
      <c r="GJN41" s="165"/>
      <c r="GJO41" s="162"/>
      <c r="GJP41" s="165"/>
      <c r="GJQ41" s="162"/>
      <c r="GJR41" s="165"/>
      <c r="GJS41" s="162"/>
      <c r="GJT41" s="165"/>
      <c r="GJU41" s="162"/>
      <c r="GJV41" s="165"/>
      <c r="GJW41" s="162"/>
      <c r="GJX41" s="165"/>
      <c r="GJY41" s="162"/>
      <c r="GJZ41" s="165"/>
      <c r="GKA41" s="162"/>
      <c r="GKB41" s="165"/>
      <c r="GKC41" s="162"/>
      <c r="GKD41" s="165"/>
      <c r="GKE41" s="162"/>
      <c r="GKF41" s="165"/>
      <c r="GKG41" s="162"/>
      <c r="GKH41" s="165"/>
      <c r="GKI41" s="162"/>
      <c r="GKJ41" s="165"/>
      <c r="GKK41" s="162"/>
      <c r="GKL41" s="165"/>
      <c r="GKM41" s="162"/>
      <c r="GKN41" s="165"/>
      <c r="GKO41" s="162"/>
      <c r="GKP41" s="165"/>
      <c r="GKQ41" s="162"/>
      <c r="GKR41" s="165"/>
      <c r="GKS41" s="162"/>
      <c r="GKT41" s="165"/>
      <c r="GKU41" s="162"/>
      <c r="GKV41" s="165"/>
      <c r="GKW41" s="162"/>
      <c r="GKX41" s="165"/>
      <c r="GKY41" s="162"/>
      <c r="GKZ41" s="165"/>
      <c r="GLA41" s="162"/>
      <c r="GLB41" s="165"/>
      <c r="GLC41" s="162"/>
      <c r="GLD41" s="165"/>
      <c r="GLE41" s="162"/>
      <c r="GLF41" s="165"/>
      <c r="GLG41" s="162"/>
      <c r="GLH41" s="165"/>
      <c r="GLI41" s="162"/>
      <c r="GLJ41" s="165"/>
      <c r="GLK41" s="162"/>
      <c r="GLL41" s="165"/>
      <c r="GLM41" s="162"/>
      <c r="GLN41" s="165"/>
      <c r="GLO41" s="162"/>
      <c r="GLP41" s="165"/>
      <c r="GLQ41" s="162"/>
      <c r="GLR41" s="165"/>
      <c r="GLS41" s="162"/>
      <c r="GLT41" s="165"/>
      <c r="GLU41" s="162"/>
      <c r="GLV41" s="165"/>
      <c r="GLW41" s="162"/>
      <c r="GLX41" s="165"/>
      <c r="GLY41" s="162"/>
      <c r="GLZ41" s="165"/>
      <c r="GMA41" s="162"/>
      <c r="GMB41" s="165"/>
      <c r="GMC41" s="162"/>
      <c r="GMD41" s="165"/>
      <c r="GME41" s="162"/>
      <c r="GMF41" s="165"/>
      <c r="GMG41" s="162"/>
      <c r="GMH41" s="165"/>
      <c r="GMI41" s="162"/>
      <c r="GMJ41" s="165"/>
      <c r="GMK41" s="162"/>
      <c r="GML41" s="165"/>
      <c r="GMM41" s="162"/>
      <c r="GMN41" s="165"/>
      <c r="GMO41" s="162"/>
      <c r="GMP41" s="165"/>
      <c r="GMQ41" s="162"/>
      <c r="GMR41" s="165"/>
      <c r="GMS41" s="162"/>
      <c r="GMT41" s="165"/>
      <c r="GMU41" s="162"/>
      <c r="GMV41" s="165"/>
      <c r="GMW41" s="162"/>
      <c r="GMX41" s="165"/>
      <c r="GMY41" s="162"/>
      <c r="GMZ41" s="165"/>
      <c r="GNA41" s="162"/>
      <c r="GNB41" s="165"/>
      <c r="GNC41" s="162"/>
      <c r="GND41" s="165"/>
      <c r="GNE41" s="162"/>
      <c r="GNF41" s="165"/>
      <c r="GNG41" s="162"/>
      <c r="GNH41" s="165"/>
      <c r="GNI41" s="162"/>
      <c r="GNJ41" s="165"/>
      <c r="GNK41" s="162"/>
      <c r="GNL41" s="165"/>
      <c r="GNM41" s="162"/>
      <c r="GNN41" s="165"/>
      <c r="GNO41" s="162"/>
      <c r="GNP41" s="165"/>
      <c r="GNQ41" s="162"/>
      <c r="GNR41" s="165"/>
      <c r="GNS41" s="162"/>
      <c r="GNT41" s="165"/>
      <c r="GNU41" s="162"/>
      <c r="GNV41" s="165"/>
      <c r="GNW41" s="162"/>
      <c r="GNX41" s="165"/>
      <c r="GNY41" s="162"/>
      <c r="GNZ41" s="165"/>
      <c r="GOA41" s="162"/>
      <c r="GOB41" s="165"/>
      <c r="GOC41" s="162"/>
      <c r="GOD41" s="165"/>
      <c r="GOE41" s="162"/>
      <c r="GOF41" s="165"/>
      <c r="GOG41" s="162"/>
      <c r="GOH41" s="165"/>
      <c r="GOI41" s="162"/>
      <c r="GOJ41" s="165"/>
      <c r="GOK41" s="162"/>
      <c r="GOL41" s="165"/>
      <c r="GOM41" s="162"/>
      <c r="GON41" s="165"/>
      <c r="GOO41" s="162"/>
      <c r="GOP41" s="165"/>
      <c r="GOQ41" s="162"/>
      <c r="GOR41" s="165"/>
      <c r="GOS41" s="162"/>
      <c r="GOT41" s="165"/>
      <c r="GOU41" s="162"/>
      <c r="GOV41" s="165"/>
      <c r="GOW41" s="162"/>
      <c r="GOX41" s="165"/>
      <c r="GOY41" s="162"/>
      <c r="GOZ41" s="165"/>
      <c r="GPA41" s="162"/>
      <c r="GPB41" s="165"/>
      <c r="GPC41" s="162"/>
      <c r="GPD41" s="165"/>
      <c r="GPE41" s="162"/>
      <c r="GPF41" s="165"/>
      <c r="GPG41" s="162"/>
      <c r="GPH41" s="165"/>
      <c r="GPI41" s="162"/>
      <c r="GPJ41" s="165"/>
      <c r="GPK41" s="162"/>
      <c r="GPL41" s="165"/>
      <c r="GPM41" s="162"/>
      <c r="GPN41" s="165"/>
      <c r="GPO41" s="162"/>
      <c r="GPP41" s="165"/>
      <c r="GPQ41" s="162"/>
      <c r="GPR41" s="165"/>
      <c r="GPS41" s="162"/>
      <c r="GPT41" s="165"/>
      <c r="GPU41" s="162"/>
      <c r="GPV41" s="165"/>
      <c r="GPW41" s="162"/>
      <c r="GPX41" s="165"/>
      <c r="GPY41" s="162"/>
      <c r="GPZ41" s="165"/>
      <c r="GQA41" s="162"/>
      <c r="GQB41" s="165"/>
      <c r="GQC41" s="162"/>
      <c r="GQD41" s="165"/>
      <c r="GQE41" s="162"/>
      <c r="GQF41" s="165"/>
      <c r="GQG41" s="162"/>
      <c r="GQH41" s="165"/>
      <c r="GQI41" s="162"/>
      <c r="GQJ41" s="165"/>
      <c r="GQK41" s="162"/>
      <c r="GQL41" s="165"/>
      <c r="GQM41" s="162"/>
      <c r="GQN41" s="165"/>
      <c r="GQO41" s="162"/>
      <c r="GQP41" s="165"/>
      <c r="GQQ41" s="162"/>
      <c r="GQR41" s="165"/>
      <c r="GQS41" s="162"/>
      <c r="GQT41" s="165"/>
      <c r="GQU41" s="162"/>
      <c r="GQV41" s="165"/>
      <c r="GQW41" s="162"/>
      <c r="GQX41" s="165"/>
      <c r="GQY41" s="162"/>
      <c r="GQZ41" s="165"/>
      <c r="GRA41" s="162"/>
      <c r="GRB41" s="165"/>
      <c r="GRC41" s="162"/>
      <c r="GRD41" s="165"/>
      <c r="GRE41" s="162"/>
      <c r="GRF41" s="165"/>
      <c r="GRG41" s="162"/>
      <c r="GRH41" s="165"/>
      <c r="GRI41" s="162"/>
      <c r="GRJ41" s="165"/>
      <c r="GRK41" s="162"/>
      <c r="GRL41" s="165"/>
      <c r="GRM41" s="162"/>
      <c r="GRN41" s="165"/>
      <c r="GRO41" s="162"/>
      <c r="GRP41" s="165"/>
      <c r="GRQ41" s="162"/>
      <c r="GRR41" s="165"/>
      <c r="GRS41" s="162"/>
      <c r="GRT41" s="165"/>
      <c r="GRU41" s="162"/>
      <c r="GRV41" s="165"/>
      <c r="GRW41" s="162"/>
      <c r="GRX41" s="165"/>
      <c r="GRY41" s="162"/>
      <c r="GRZ41" s="165"/>
      <c r="GSA41" s="162"/>
      <c r="GSB41" s="165"/>
      <c r="GSC41" s="162"/>
      <c r="GSD41" s="165"/>
      <c r="GSE41" s="162"/>
      <c r="GSF41" s="165"/>
      <c r="GSG41" s="162"/>
      <c r="GSH41" s="165"/>
      <c r="GSI41" s="162"/>
      <c r="GSJ41" s="165"/>
      <c r="GSK41" s="162"/>
      <c r="GSL41" s="165"/>
      <c r="GSM41" s="162"/>
      <c r="GSN41" s="165"/>
      <c r="GSO41" s="162"/>
      <c r="GSP41" s="165"/>
      <c r="GSQ41" s="162"/>
      <c r="GSR41" s="165"/>
      <c r="GSS41" s="162"/>
      <c r="GST41" s="165"/>
      <c r="GSU41" s="162"/>
      <c r="GSV41" s="165"/>
      <c r="GSW41" s="162"/>
      <c r="GSX41" s="165"/>
      <c r="GSY41" s="162"/>
      <c r="GSZ41" s="165"/>
      <c r="GTA41" s="162"/>
      <c r="GTB41" s="165"/>
      <c r="GTC41" s="162"/>
      <c r="GTD41" s="165"/>
      <c r="GTE41" s="162"/>
      <c r="GTF41" s="165"/>
      <c r="GTG41" s="162"/>
      <c r="GTH41" s="165"/>
      <c r="GTI41" s="162"/>
      <c r="GTJ41" s="165"/>
      <c r="GTK41" s="162"/>
      <c r="GTL41" s="165"/>
      <c r="GTM41" s="162"/>
      <c r="GTN41" s="165"/>
      <c r="GTO41" s="162"/>
      <c r="GTP41" s="165"/>
      <c r="GTQ41" s="162"/>
      <c r="GTR41" s="165"/>
      <c r="GTS41" s="162"/>
      <c r="GTT41" s="165"/>
      <c r="GTU41" s="162"/>
      <c r="GTV41" s="165"/>
      <c r="GTW41" s="162"/>
      <c r="GTX41" s="165"/>
      <c r="GTY41" s="162"/>
      <c r="GTZ41" s="165"/>
      <c r="GUA41" s="162"/>
      <c r="GUB41" s="165"/>
      <c r="GUC41" s="162"/>
      <c r="GUD41" s="165"/>
      <c r="GUE41" s="162"/>
      <c r="GUF41" s="165"/>
      <c r="GUG41" s="162"/>
      <c r="GUH41" s="165"/>
      <c r="GUI41" s="162"/>
      <c r="GUJ41" s="165"/>
      <c r="GUK41" s="162"/>
      <c r="GUL41" s="165"/>
      <c r="GUM41" s="162"/>
      <c r="GUN41" s="165"/>
      <c r="GUO41" s="162"/>
      <c r="GUP41" s="165"/>
      <c r="GUQ41" s="162"/>
      <c r="GUR41" s="165"/>
      <c r="GUS41" s="162"/>
      <c r="GUT41" s="165"/>
      <c r="GUU41" s="162"/>
      <c r="GUV41" s="165"/>
      <c r="GUW41" s="162"/>
      <c r="GUX41" s="165"/>
      <c r="GUY41" s="162"/>
      <c r="GUZ41" s="165"/>
      <c r="GVA41" s="162"/>
      <c r="GVB41" s="165"/>
      <c r="GVC41" s="162"/>
      <c r="GVD41" s="165"/>
      <c r="GVE41" s="162"/>
      <c r="GVF41" s="165"/>
      <c r="GVG41" s="162"/>
      <c r="GVH41" s="165"/>
      <c r="GVI41" s="162"/>
      <c r="GVJ41" s="165"/>
      <c r="GVK41" s="162"/>
      <c r="GVL41" s="165"/>
      <c r="GVM41" s="162"/>
      <c r="GVN41" s="165"/>
      <c r="GVO41" s="162"/>
      <c r="GVP41" s="165"/>
      <c r="GVQ41" s="162"/>
      <c r="GVR41" s="165"/>
      <c r="GVS41" s="162"/>
      <c r="GVT41" s="165"/>
      <c r="GVU41" s="162"/>
      <c r="GVV41" s="165"/>
      <c r="GVW41" s="162"/>
      <c r="GVX41" s="165"/>
      <c r="GVY41" s="162"/>
      <c r="GVZ41" s="165"/>
      <c r="GWA41" s="162"/>
      <c r="GWB41" s="165"/>
      <c r="GWC41" s="162"/>
      <c r="GWD41" s="165"/>
      <c r="GWE41" s="162"/>
      <c r="GWF41" s="165"/>
      <c r="GWG41" s="162"/>
      <c r="GWH41" s="165"/>
      <c r="GWI41" s="162"/>
      <c r="GWJ41" s="165"/>
      <c r="GWK41" s="162"/>
      <c r="GWL41" s="165"/>
      <c r="GWM41" s="162"/>
      <c r="GWN41" s="165"/>
      <c r="GWO41" s="162"/>
      <c r="GWP41" s="165"/>
      <c r="GWQ41" s="162"/>
      <c r="GWR41" s="165"/>
      <c r="GWS41" s="162"/>
      <c r="GWT41" s="165"/>
      <c r="GWU41" s="162"/>
      <c r="GWV41" s="165"/>
      <c r="GWW41" s="162"/>
      <c r="GWX41" s="165"/>
      <c r="GWY41" s="162"/>
      <c r="GWZ41" s="165"/>
      <c r="GXA41" s="162"/>
      <c r="GXB41" s="165"/>
      <c r="GXC41" s="162"/>
      <c r="GXD41" s="165"/>
      <c r="GXE41" s="162"/>
      <c r="GXF41" s="165"/>
      <c r="GXG41" s="162"/>
      <c r="GXH41" s="165"/>
      <c r="GXI41" s="162"/>
      <c r="GXJ41" s="165"/>
      <c r="GXK41" s="162"/>
      <c r="GXL41" s="165"/>
      <c r="GXM41" s="162"/>
      <c r="GXN41" s="165"/>
      <c r="GXO41" s="162"/>
      <c r="GXP41" s="165"/>
      <c r="GXQ41" s="162"/>
      <c r="GXR41" s="165"/>
      <c r="GXS41" s="162"/>
      <c r="GXT41" s="165"/>
      <c r="GXU41" s="162"/>
      <c r="GXV41" s="165"/>
      <c r="GXW41" s="162"/>
      <c r="GXX41" s="165"/>
      <c r="GXY41" s="162"/>
      <c r="GXZ41" s="165"/>
      <c r="GYA41" s="162"/>
      <c r="GYB41" s="165"/>
      <c r="GYC41" s="162"/>
      <c r="GYD41" s="165"/>
      <c r="GYE41" s="162"/>
      <c r="GYF41" s="165"/>
      <c r="GYG41" s="162"/>
      <c r="GYH41" s="165"/>
      <c r="GYI41" s="162"/>
      <c r="GYJ41" s="165"/>
      <c r="GYK41" s="162"/>
      <c r="GYL41" s="165"/>
      <c r="GYM41" s="162"/>
      <c r="GYN41" s="165"/>
      <c r="GYO41" s="162"/>
      <c r="GYP41" s="165"/>
      <c r="GYQ41" s="162"/>
      <c r="GYR41" s="165"/>
      <c r="GYS41" s="162"/>
      <c r="GYT41" s="165"/>
      <c r="GYU41" s="162"/>
      <c r="GYV41" s="165"/>
      <c r="GYW41" s="162"/>
      <c r="GYX41" s="165"/>
      <c r="GYY41" s="162"/>
      <c r="GYZ41" s="165"/>
      <c r="GZA41" s="162"/>
      <c r="GZB41" s="165"/>
      <c r="GZC41" s="162"/>
      <c r="GZD41" s="165"/>
      <c r="GZE41" s="162"/>
      <c r="GZF41" s="165"/>
      <c r="GZG41" s="162"/>
      <c r="GZH41" s="165"/>
      <c r="GZI41" s="162"/>
      <c r="GZJ41" s="165"/>
      <c r="GZK41" s="162"/>
      <c r="GZL41" s="165"/>
      <c r="GZM41" s="162"/>
      <c r="GZN41" s="165"/>
      <c r="GZO41" s="162"/>
      <c r="GZP41" s="165"/>
      <c r="GZQ41" s="162"/>
      <c r="GZR41" s="165"/>
      <c r="GZS41" s="162"/>
      <c r="GZT41" s="165"/>
      <c r="GZU41" s="162"/>
      <c r="GZV41" s="165"/>
      <c r="GZW41" s="162"/>
      <c r="GZX41" s="165"/>
      <c r="GZY41" s="162"/>
      <c r="GZZ41" s="165"/>
      <c r="HAA41" s="162"/>
      <c r="HAB41" s="165"/>
      <c r="HAC41" s="162"/>
      <c r="HAD41" s="165"/>
      <c r="HAE41" s="162"/>
      <c r="HAF41" s="165"/>
      <c r="HAG41" s="162"/>
      <c r="HAH41" s="165"/>
      <c r="HAI41" s="162"/>
      <c r="HAJ41" s="165"/>
      <c r="HAK41" s="162"/>
      <c r="HAL41" s="165"/>
      <c r="HAM41" s="162"/>
      <c r="HAN41" s="165"/>
      <c r="HAO41" s="162"/>
      <c r="HAP41" s="165"/>
      <c r="HAQ41" s="162"/>
      <c r="HAR41" s="165"/>
      <c r="HAS41" s="162"/>
      <c r="HAT41" s="165"/>
      <c r="HAU41" s="162"/>
      <c r="HAV41" s="165"/>
      <c r="HAW41" s="162"/>
      <c r="HAX41" s="165"/>
      <c r="HAY41" s="162"/>
      <c r="HAZ41" s="165"/>
      <c r="HBA41" s="162"/>
      <c r="HBB41" s="165"/>
      <c r="HBC41" s="162"/>
      <c r="HBD41" s="165"/>
      <c r="HBE41" s="162"/>
      <c r="HBF41" s="165"/>
      <c r="HBG41" s="162"/>
      <c r="HBH41" s="165"/>
      <c r="HBI41" s="162"/>
      <c r="HBJ41" s="165"/>
      <c r="HBK41" s="162"/>
      <c r="HBL41" s="165"/>
      <c r="HBM41" s="162"/>
      <c r="HBN41" s="165"/>
      <c r="HBO41" s="162"/>
      <c r="HBP41" s="165"/>
      <c r="HBQ41" s="162"/>
      <c r="HBR41" s="165"/>
      <c r="HBS41" s="162"/>
      <c r="HBT41" s="165"/>
      <c r="HBU41" s="162"/>
      <c r="HBV41" s="165"/>
      <c r="HBW41" s="162"/>
      <c r="HBX41" s="165"/>
      <c r="HBY41" s="162"/>
      <c r="HBZ41" s="165"/>
      <c r="HCA41" s="162"/>
      <c r="HCB41" s="165"/>
      <c r="HCC41" s="162"/>
      <c r="HCD41" s="165"/>
      <c r="HCE41" s="162"/>
      <c r="HCF41" s="165"/>
      <c r="HCG41" s="162"/>
      <c r="HCH41" s="165"/>
      <c r="HCI41" s="162"/>
      <c r="HCJ41" s="165"/>
      <c r="HCK41" s="162"/>
      <c r="HCL41" s="165"/>
      <c r="HCM41" s="162"/>
      <c r="HCN41" s="165"/>
      <c r="HCO41" s="162"/>
      <c r="HCP41" s="165"/>
      <c r="HCQ41" s="162"/>
      <c r="HCR41" s="165"/>
      <c r="HCS41" s="162"/>
      <c r="HCT41" s="165"/>
      <c r="HCU41" s="162"/>
      <c r="HCV41" s="165"/>
      <c r="HCW41" s="162"/>
      <c r="HCX41" s="165"/>
      <c r="HCY41" s="162"/>
      <c r="HCZ41" s="165"/>
      <c r="HDA41" s="162"/>
      <c r="HDB41" s="165"/>
      <c r="HDC41" s="162"/>
      <c r="HDD41" s="165"/>
      <c r="HDE41" s="162"/>
      <c r="HDF41" s="165"/>
      <c r="HDG41" s="162"/>
      <c r="HDH41" s="165"/>
      <c r="HDI41" s="162"/>
      <c r="HDJ41" s="165"/>
      <c r="HDK41" s="162"/>
      <c r="HDL41" s="165"/>
      <c r="HDM41" s="162"/>
      <c r="HDN41" s="165"/>
      <c r="HDO41" s="162"/>
      <c r="HDP41" s="165"/>
      <c r="HDQ41" s="162"/>
      <c r="HDR41" s="165"/>
      <c r="HDS41" s="162"/>
      <c r="HDT41" s="165"/>
      <c r="HDU41" s="162"/>
      <c r="HDV41" s="165"/>
      <c r="HDW41" s="162"/>
      <c r="HDX41" s="165"/>
      <c r="HDY41" s="162"/>
      <c r="HDZ41" s="165"/>
      <c r="HEA41" s="162"/>
      <c r="HEB41" s="165"/>
      <c r="HEC41" s="162"/>
      <c r="HED41" s="165"/>
      <c r="HEE41" s="162"/>
      <c r="HEF41" s="165"/>
      <c r="HEG41" s="162"/>
      <c r="HEH41" s="165"/>
      <c r="HEI41" s="162"/>
      <c r="HEJ41" s="165"/>
      <c r="HEK41" s="162"/>
      <c r="HEL41" s="165"/>
      <c r="HEM41" s="162"/>
      <c r="HEN41" s="165"/>
      <c r="HEO41" s="162"/>
      <c r="HEP41" s="165"/>
      <c r="HEQ41" s="162"/>
      <c r="HER41" s="165"/>
      <c r="HES41" s="162"/>
      <c r="HET41" s="165"/>
      <c r="HEU41" s="162"/>
      <c r="HEV41" s="165"/>
      <c r="HEW41" s="162"/>
      <c r="HEX41" s="165"/>
      <c r="HEY41" s="162"/>
      <c r="HEZ41" s="165"/>
      <c r="HFA41" s="162"/>
      <c r="HFB41" s="165"/>
      <c r="HFC41" s="162"/>
      <c r="HFD41" s="165"/>
      <c r="HFE41" s="162"/>
      <c r="HFF41" s="165"/>
      <c r="HFG41" s="162"/>
      <c r="HFH41" s="165"/>
      <c r="HFI41" s="162"/>
      <c r="HFJ41" s="165"/>
      <c r="HFK41" s="162"/>
      <c r="HFL41" s="165"/>
      <c r="HFM41" s="162"/>
      <c r="HFN41" s="165"/>
      <c r="HFO41" s="162"/>
      <c r="HFP41" s="165"/>
      <c r="HFQ41" s="162"/>
      <c r="HFR41" s="165"/>
      <c r="HFS41" s="162"/>
      <c r="HFT41" s="165"/>
      <c r="HFU41" s="162"/>
      <c r="HFV41" s="165"/>
      <c r="HFW41" s="162"/>
      <c r="HFX41" s="165"/>
      <c r="HFY41" s="162"/>
      <c r="HFZ41" s="165"/>
      <c r="HGA41" s="162"/>
      <c r="HGB41" s="165"/>
      <c r="HGC41" s="162"/>
      <c r="HGD41" s="165"/>
      <c r="HGE41" s="162"/>
      <c r="HGF41" s="165"/>
      <c r="HGG41" s="162"/>
      <c r="HGH41" s="165"/>
      <c r="HGI41" s="162"/>
      <c r="HGJ41" s="165"/>
      <c r="HGK41" s="162"/>
      <c r="HGL41" s="165"/>
      <c r="HGM41" s="162"/>
      <c r="HGN41" s="165"/>
      <c r="HGO41" s="162"/>
      <c r="HGP41" s="165"/>
      <c r="HGQ41" s="162"/>
      <c r="HGR41" s="165"/>
      <c r="HGS41" s="162"/>
      <c r="HGT41" s="165"/>
      <c r="HGU41" s="162"/>
      <c r="HGV41" s="165"/>
      <c r="HGW41" s="162"/>
      <c r="HGX41" s="165"/>
      <c r="HGY41" s="162"/>
      <c r="HGZ41" s="165"/>
      <c r="HHA41" s="162"/>
      <c r="HHB41" s="165"/>
      <c r="HHC41" s="162"/>
      <c r="HHD41" s="165"/>
      <c r="HHE41" s="162"/>
      <c r="HHF41" s="165"/>
      <c r="HHG41" s="162"/>
      <c r="HHH41" s="165"/>
      <c r="HHI41" s="162"/>
      <c r="HHJ41" s="165"/>
      <c r="HHK41" s="162"/>
      <c r="HHL41" s="165"/>
      <c r="HHM41" s="162"/>
      <c r="HHN41" s="165"/>
      <c r="HHO41" s="162"/>
      <c r="HHP41" s="165"/>
      <c r="HHQ41" s="162"/>
      <c r="HHR41" s="165"/>
      <c r="HHS41" s="162"/>
      <c r="HHT41" s="165"/>
      <c r="HHU41" s="162"/>
      <c r="HHV41" s="165"/>
      <c r="HHW41" s="162"/>
      <c r="HHX41" s="165"/>
      <c r="HHY41" s="162"/>
      <c r="HHZ41" s="165"/>
      <c r="HIA41" s="162"/>
      <c r="HIB41" s="165"/>
      <c r="HIC41" s="162"/>
      <c r="HID41" s="165"/>
      <c r="HIE41" s="162"/>
      <c r="HIF41" s="165"/>
      <c r="HIG41" s="162"/>
      <c r="HIH41" s="165"/>
      <c r="HII41" s="162"/>
      <c r="HIJ41" s="165"/>
      <c r="HIK41" s="162"/>
      <c r="HIL41" s="165"/>
      <c r="HIM41" s="162"/>
      <c r="HIN41" s="165"/>
      <c r="HIO41" s="162"/>
      <c r="HIP41" s="165"/>
      <c r="HIQ41" s="162"/>
      <c r="HIR41" s="165"/>
      <c r="HIS41" s="162"/>
      <c r="HIT41" s="165"/>
      <c r="HIU41" s="162"/>
      <c r="HIV41" s="165"/>
      <c r="HIW41" s="162"/>
      <c r="HIX41" s="165"/>
      <c r="HIY41" s="162"/>
      <c r="HIZ41" s="165"/>
      <c r="HJA41" s="162"/>
      <c r="HJB41" s="165"/>
      <c r="HJC41" s="162"/>
      <c r="HJD41" s="165"/>
      <c r="HJE41" s="162"/>
      <c r="HJF41" s="165"/>
      <c r="HJG41" s="162"/>
      <c r="HJH41" s="165"/>
      <c r="HJI41" s="162"/>
      <c r="HJJ41" s="165"/>
      <c r="HJK41" s="162"/>
      <c r="HJL41" s="165"/>
      <c r="HJM41" s="162"/>
      <c r="HJN41" s="165"/>
      <c r="HJO41" s="162"/>
      <c r="HJP41" s="165"/>
      <c r="HJQ41" s="162"/>
      <c r="HJR41" s="165"/>
      <c r="HJS41" s="162"/>
      <c r="HJT41" s="165"/>
      <c r="HJU41" s="162"/>
      <c r="HJV41" s="165"/>
      <c r="HJW41" s="162"/>
      <c r="HJX41" s="165"/>
      <c r="HJY41" s="162"/>
      <c r="HJZ41" s="165"/>
      <c r="HKA41" s="162"/>
      <c r="HKB41" s="165"/>
      <c r="HKC41" s="162"/>
      <c r="HKD41" s="165"/>
      <c r="HKE41" s="162"/>
      <c r="HKF41" s="165"/>
      <c r="HKG41" s="162"/>
      <c r="HKH41" s="165"/>
      <c r="HKI41" s="162"/>
      <c r="HKJ41" s="165"/>
      <c r="HKK41" s="162"/>
      <c r="HKL41" s="165"/>
      <c r="HKM41" s="162"/>
      <c r="HKN41" s="165"/>
      <c r="HKO41" s="162"/>
      <c r="HKP41" s="165"/>
      <c r="HKQ41" s="162"/>
      <c r="HKR41" s="165"/>
      <c r="HKS41" s="162"/>
      <c r="HKT41" s="165"/>
      <c r="HKU41" s="162"/>
      <c r="HKV41" s="165"/>
      <c r="HKW41" s="162"/>
      <c r="HKX41" s="165"/>
      <c r="HKY41" s="162"/>
      <c r="HKZ41" s="165"/>
      <c r="HLA41" s="162"/>
      <c r="HLB41" s="165"/>
      <c r="HLC41" s="162"/>
      <c r="HLD41" s="165"/>
      <c r="HLE41" s="162"/>
      <c r="HLF41" s="165"/>
      <c r="HLG41" s="162"/>
      <c r="HLH41" s="165"/>
      <c r="HLI41" s="162"/>
      <c r="HLJ41" s="165"/>
      <c r="HLK41" s="162"/>
      <c r="HLL41" s="165"/>
      <c r="HLM41" s="162"/>
      <c r="HLN41" s="165"/>
      <c r="HLO41" s="162"/>
      <c r="HLP41" s="165"/>
      <c r="HLQ41" s="162"/>
      <c r="HLR41" s="165"/>
      <c r="HLS41" s="162"/>
      <c r="HLT41" s="165"/>
      <c r="HLU41" s="162"/>
      <c r="HLV41" s="165"/>
      <c r="HLW41" s="162"/>
      <c r="HLX41" s="165"/>
      <c r="HLY41" s="162"/>
      <c r="HLZ41" s="165"/>
      <c r="HMA41" s="162"/>
      <c r="HMB41" s="165"/>
      <c r="HMC41" s="162"/>
      <c r="HMD41" s="165"/>
      <c r="HME41" s="162"/>
      <c r="HMF41" s="165"/>
      <c r="HMG41" s="162"/>
      <c r="HMH41" s="165"/>
      <c r="HMI41" s="162"/>
      <c r="HMJ41" s="165"/>
      <c r="HMK41" s="162"/>
      <c r="HML41" s="165"/>
      <c r="HMM41" s="162"/>
      <c r="HMN41" s="165"/>
      <c r="HMO41" s="162"/>
      <c r="HMP41" s="165"/>
      <c r="HMQ41" s="162"/>
      <c r="HMR41" s="165"/>
      <c r="HMS41" s="162"/>
      <c r="HMT41" s="165"/>
      <c r="HMU41" s="162"/>
      <c r="HMV41" s="165"/>
      <c r="HMW41" s="162"/>
      <c r="HMX41" s="165"/>
      <c r="HMY41" s="162"/>
      <c r="HMZ41" s="165"/>
      <c r="HNA41" s="162"/>
      <c r="HNB41" s="165"/>
      <c r="HNC41" s="162"/>
      <c r="HND41" s="165"/>
      <c r="HNE41" s="162"/>
      <c r="HNF41" s="165"/>
      <c r="HNG41" s="162"/>
      <c r="HNH41" s="165"/>
      <c r="HNI41" s="162"/>
      <c r="HNJ41" s="165"/>
      <c r="HNK41" s="162"/>
      <c r="HNL41" s="165"/>
      <c r="HNM41" s="162"/>
      <c r="HNN41" s="165"/>
      <c r="HNO41" s="162"/>
      <c r="HNP41" s="165"/>
      <c r="HNQ41" s="162"/>
      <c r="HNR41" s="165"/>
      <c r="HNS41" s="162"/>
      <c r="HNT41" s="165"/>
      <c r="HNU41" s="162"/>
      <c r="HNV41" s="165"/>
      <c r="HNW41" s="162"/>
      <c r="HNX41" s="165"/>
      <c r="HNY41" s="162"/>
      <c r="HNZ41" s="165"/>
      <c r="HOA41" s="162"/>
      <c r="HOB41" s="165"/>
      <c r="HOC41" s="162"/>
      <c r="HOD41" s="165"/>
      <c r="HOE41" s="162"/>
      <c r="HOF41" s="165"/>
      <c r="HOG41" s="162"/>
      <c r="HOH41" s="165"/>
      <c r="HOI41" s="162"/>
      <c r="HOJ41" s="165"/>
      <c r="HOK41" s="162"/>
      <c r="HOL41" s="165"/>
      <c r="HOM41" s="162"/>
      <c r="HON41" s="165"/>
      <c r="HOO41" s="162"/>
      <c r="HOP41" s="165"/>
      <c r="HOQ41" s="162"/>
      <c r="HOR41" s="165"/>
      <c r="HOS41" s="162"/>
      <c r="HOT41" s="165"/>
      <c r="HOU41" s="162"/>
      <c r="HOV41" s="165"/>
      <c r="HOW41" s="162"/>
      <c r="HOX41" s="165"/>
      <c r="HOY41" s="162"/>
      <c r="HOZ41" s="165"/>
      <c r="HPA41" s="162"/>
      <c r="HPB41" s="165"/>
      <c r="HPC41" s="162"/>
      <c r="HPD41" s="165"/>
      <c r="HPE41" s="162"/>
      <c r="HPF41" s="165"/>
      <c r="HPG41" s="162"/>
      <c r="HPH41" s="165"/>
      <c r="HPI41" s="162"/>
      <c r="HPJ41" s="165"/>
      <c r="HPK41" s="162"/>
      <c r="HPL41" s="165"/>
      <c r="HPM41" s="162"/>
      <c r="HPN41" s="165"/>
      <c r="HPO41" s="162"/>
      <c r="HPP41" s="165"/>
      <c r="HPQ41" s="162"/>
      <c r="HPR41" s="165"/>
      <c r="HPS41" s="162"/>
      <c r="HPT41" s="165"/>
      <c r="HPU41" s="162"/>
      <c r="HPV41" s="165"/>
      <c r="HPW41" s="162"/>
      <c r="HPX41" s="165"/>
      <c r="HPY41" s="162"/>
      <c r="HPZ41" s="165"/>
      <c r="HQA41" s="162"/>
      <c r="HQB41" s="165"/>
      <c r="HQC41" s="162"/>
      <c r="HQD41" s="165"/>
      <c r="HQE41" s="162"/>
      <c r="HQF41" s="165"/>
      <c r="HQG41" s="162"/>
      <c r="HQH41" s="165"/>
      <c r="HQI41" s="162"/>
      <c r="HQJ41" s="165"/>
      <c r="HQK41" s="162"/>
      <c r="HQL41" s="165"/>
      <c r="HQM41" s="162"/>
      <c r="HQN41" s="165"/>
      <c r="HQO41" s="162"/>
      <c r="HQP41" s="165"/>
      <c r="HQQ41" s="162"/>
      <c r="HQR41" s="165"/>
      <c r="HQS41" s="162"/>
      <c r="HQT41" s="165"/>
      <c r="HQU41" s="162"/>
      <c r="HQV41" s="165"/>
      <c r="HQW41" s="162"/>
      <c r="HQX41" s="165"/>
      <c r="HQY41" s="162"/>
      <c r="HQZ41" s="165"/>
      <c r="HRA41" s="162"/>
      <c r="HRB41" s="165"/>
      <c r="HRC41" s="162"/>
      <c r="HRD41" s="165"/>
      <c r="HRE41" s="162"/>
      <c r="HRF41" s="165"/>
      <c r="HRG41" s="162"/>
      <c r="HRH41" s="165"/>
      <c r="HRI41" s="162"/>
      <c r="HRJ41" s="165"/>
      <c r="HRK41" s="162"/>
      <c r="HRL41" s="165"/>
      <c r="HRM41" s="162"/>
      <c r="HRN41" s="165"/>
      <c r="HRO41" s="162"/>
      <c r="HRP41" s="165"/>
      <c r="HRQ41" s="162"/>
      <c r="HRR41" s="165"/>
      <c r="HRS41" s="162"/>
      <c r="HRT41" s="165"/>
      <c r="HRU41" s="162"/>
      <c r="HRV41" s="165"/>
      <c r="HRW41" s="162"/>
      <c r="HRX41" s="165"/>
      <c r="HRY41" s="162"/>
      <c r="HRZ41" s="165"/>
      <c r="HSA41" s="162"/>
      <c r="HSB41" s="165"/>
      <c r="HSC41" s="162"/>
      <c r="HSD41" s="165"/>
      <c r="HSE41" s="162"/>
      <c r="HSF41" s="165"/>
      <c r="HSG41" s="162"/>
      <c r="HSH41" s="165"/>
      <c r="HSI41" s="162"/>
      <c r="HSJ41" s="165"/>
      <c r="HSK41" s="162"/>
      <c r="HSL41" s="165"/>
      <c r="HSM41" s="162"/>
      <c r="HSN41" s="165"/>
      <c r="HSO41" s="162"/>
      <c r="HSP41" s="165"/>
      <c r="HSQ41" s="162"/>
      <c r="HSR41" s="165"/>
      <c r="HSS41" s="162"/>
      <c r="HST41" s="165"/>
      <c r="HSU41" s="162"/>
      <c r="HSV41" s="165"/>
      <c r="HSW41" s="162"/>
      <c r="HSX41" s="165"/>
      <c r="HSY41" s="162"/>
      <c r="HSZ41" s="165"/>
      <c r="HTA41" s="162"/>
      <c r="HTB41" s="165"/>
      <c r="HTC41" s="162"/>
      <c r="HTD41" s="165"/>
      <c r="HTE41" s="162"/>
      <c r="HTF41" s="165"/>
      <c r="HTG41" s="162"/>
      <c r="HTH41" s="165"/>
      <c r="HTI41" s="162"/>
      <c r="HTJ41" s="165"/>
      <c r="HTK41" s="162"/>
      <c r="HTL41" s="165"/>
      <c r="HTM41" s="162"/>
      <c r="HTN41" s="165"/>
      <c r="HTO41" s="162"/>
      <c r="HTP41" s="165"/>
      <c r="HTQ41" s="162"/>
      <c r="HTR41" s="165"/>
      <c r="HTS41" s="162"/>
      <c r="HTT41" s="165"/>
      <c r="HTU41" s="162"/>
      <c r="HTV41" s="165"/>
      <c r="HTW41" s="162"/>
      <c r="HTX41" s="165"/>
      <c r="HTY41" s="162"/>
      <c r="HTZ41" s="165"/>
      <c r="HUA41" s="162"/>
      <c r="HUB41" s="165"/>
      <c r="HUC41" s="162"/>
      <c r="HUD41" s="165"/>
      <c r="HUE41" s="162"/>
      <c r="HUF41" s="165"/>
      <c r="HUG41" s="162"/>
      <c r="HUH41" s="165"/>
      <c r="HUI41" s="162"/>
      <c r="HUJ41" s="165"/>
      <c r="HUK41" s="162"/>
      <c r="HUL41" s="165"/>
      <c r="HUM41" s="162"/>
      <c r="HUN41" s="165"/>
      <c r="HUO41" s="162"/>
      <c r="HUP41" s="165"/>
      <c r="HUQ41" s="162"/>
      <c r="HUR41" s="165"/>
      <c r="HUS41" s="162"/>
      <c r="HUT41" s="165"/>
      <c r="HUU41" s="162"/>
      <c r="HUV41" s="165"/>
      <c r="HUW41" s="162"/>
      <c r="HUX41" s="165"/>
      <c r="HUY41" s="162"/>
      <c r="HUZ41" s="165"/>
      <c r="HVA41" s="162"/>
      <c r="HVB41" s="165"/>
      <c r="HVC41" s="162"/>
      <c r="HVD41" s="165"/>
      <c r="HVE41" s="162"/>
      <c r="HVF41" s="165"/>
      <c r="HVG41" s="162"/>
      <c r="HVH41" s="165"/>
      <c r="HVI41" s="162"/>
      <c r="HVJ41" s="165"/>
      <c r="HVK41" s="162"/>
      <c r="HVL41" s="165"/>
      <c r="HVM41" s="162"/>
      <c r="HVN41" s="165"/>
      <c r="HVO41" s="162"/>
      <c r="HVP41" s="165"/>
      <c r="HVQ41" s="162"/>
      <c r="HVR41" s="165"/>
      <c r="HVS41" s="162"/>
      <c r="HVT41" s="165"/>
      <c r="HVU41" s="162"/>
      <c r="HVV41" s="165"/>
      <c r="HVW41" s="162"/>
      <c r="HVX41" s="165"/>
      <c r="HVY41" s="162"/>
      <c r="HVZ41" s="165"/>
      <c r="HWA41" s="162"/>
      <c r="HWB41" s="165"/>
      <c r="HWC41" s="162"/>
      <c r="HWD41" s="165"/>
      <c r="HWE41" s="162"/>
      <c r="HWF41" s="165"/>
      <c r="HWG41" s="162"/>
      <c r="HWH41" s="165"/>
      <c r="HWI41" s="162"/>
      <c r="HWJ41" s="165"/>
      <c r="HWK41" s="162"/>
      <c r="HWL41" s="165"/>
      <c r="HWM41" s="162"/>
      <c r="HWN41" s="165"/>
      <c r="HWO41" s="162"/>
      <c r="HWP41" s="165"/>
      <c r="HWQ41" s="162"/>
      <c r="HWR41" s="165"/>
      <c r="HWS41" s="162"/>
      <c r="HWT41" s="165"/>
      <c r="HWU41" s="162"/>
      <c r="HWV41" s="165"/>
      <c r="HWW41" s="162"/>
      <c r="HWX41" s="165"/>
      <c r="HWY41" s="162"/>
      <c r="HWZ41" s="165"/>
      <c r="HXA41" s="162"/>
      <c r="HXB41" s="165"/>
      <c r="HXC41" s="162"/>
      <c r="HXD41" s="165"/>
      <c r="HXE41" s="162"/>
      <c r="HXF41" s="165"/>
      <c r="HXG41" s="162"/>
      <c r="HXH41" s="165"/>
      <c r="HXI41" s="162"/>
      <c r="HXJ41" s="165"/>
      <c r="HXK41" s="162"/>
      <c r="HXL41" s="165"/>
      <c r="HXM41" s="162"/>
      <c r="HXN41" s="165"/>
      <c r="HXO41" s="162"/>
      <c r="HXP41" s="165"/>
      <c r="HXQ41" s="162"/>
      <c r="HXR41" s="165"/>
      <c r="HXS41" s="162"/>
      <c r="HXT41" s="165"/>
      <c r="HXU41" s="162"/>
      <c r="HXV41" s="165"/>
      <c r="HXW41" s="162"/>
      <c r="HXX41" s="165"/>
      <c r="HXY41" s="162"/>
      <c r="HXZ41" s="165"/>
      <c r="HYA41" s="162"/>
      <c r="HYB41" s="165"/>
      <c r="HYC41" s="162"/>
      <c r="HYD41" s="165"/>
      <c r="HYE41" s="162"/>
      <c r="HYF41" s="165"/>
      <c r="HYG41" s="162"/>
      <c r="HYH41" s="165"/>
      <c r="HYI41" s="162"/>
      <c r="HYJ41" s="165"/>
      <c r="HYK41" s="162"/>
      <c r="HYL41" s="165"/>
      <c r="HYM41" s="162"/>
      <c r="HYN41" s="165"/>
      <c r="HYO41" s="162"/>
      <c r="HYP41" s="165"/>
      <c r="HYQ41" s="162"/>
      <c r="HYR41" s="165"/>
      <c r="HYS41" s="162"/>
      <c r="HYT41" s="165"/>
      <c r="HYU41" s="162"/>
      <c r="HYV41" s="165"/>
      <c r="HYW41" s="162"/>
      <c r="HYX41" s="165"/>
      <c r="HYY41" s="162"/>
      <c r="HYZ41" s="165"/>
      <c r="HZA41" s="162"/>
      <c r="HZB41" s="165"/>
      <c r="HZC41" s="162"/>
      <c r="HZD41" s="165"/>
      <c r="HZE41" s="162"/>
      <c r="HZF41" s="165"/>
      <c r="HZG41" s="162"/>
      <c r="HZH41" s="165"/>
      <c r="HZI41" s="162"/>
      <c r="HZJ41" s="165"/>
      <c r="HZK41" s="162"/>
      <c r="HZL41" s="165"/>
      <c r="HZM41" s="162"/>
      <c r="HZN41" s="165"/>
      <c r="HZO41" s="162"/>
      <c r="HZP41" s="165"/>
      <c r="HZQ41" s="162"/>
      <c r="HZR41" s="165"/>
      <c r="HZS41" s="162"/>
      <c r="HZT41" s="165"/>
      <c r="HZU41" s="162"/>
      <c r="HZV41" s="165"/>
      <c r="HZW41" s="162"/>
      <c r="HZX41" s="165"/>
      <c r="HZY41" s="162"/>
      <c r="HZZ41" s="165"/>
      <c r="IAA41" s="162"/>
      <c r="IAB41" s="165"/>
      <c r="IAC41" s="162"/>
      <c r="IAD41" s="165"/>
      <c r="IAE41" s="162"/>
      <c r="IAF41" s="165"/>
      <c r="IAG41" s="162"/>
      <c r="IAH41" s="165"/>
      <c r="IAI41" s="162"/>
      <c r="IAJ41" s="165"/>
      <c r="IAK41" s="162"/>
      <c r="IAL41" s="165"/>
      <c r="IAM41" s="162"/>
      <c r="IAN41" s="165"/>
      <c r="IAO41" s="162"/>
      <c r="IAP41" s="165"/>
      <c r="IAQ41" s="162"/>
      <c r="IAR41" s="165"/>
      <c r="IAS41" s="162"/>
      <c r="IAT41" s="165"/>
      <c r="IAU41" s="162"/>
      <c r="IAV41" s="165"/>
      <c r="IAW41" s="162"/>
      <c r="IAX41" s="165"/>
      <c r="IAY41" s="162"/>
      <c r="IAZ41" s="165"/>
      <c r="IBA41" s="162"/>
      <c r="IBB41" s="165"/>
      <c r="IBC41" s="162"/>
      <c r="IBD41" s="165"/>
      <c r="IBE41" s="162"/>
      <c r="IBF41" s="165"/>
      <c r="IBG41" s="162"/>
      <c r="IBH41" s="165"/>
      <c r="IBI41" s="162"/>
      <c r="IBJ41" s="165"/>
      <c r="IBK41" s="162"/>
      <c r="IBL41" s="165"/>
      <c r="IBM41" s="162"/>
      <c r="IBN41" s="165"/>
      <c r="IBO41" s="162"/>
      <c r="IBP41" s="165"/>
      <c r="IBQ41" s="162"/>
      <c r="IBR41" s="165"/>
      <c r="IBS41" s="162"/>
      <c r="IBT41" s="165"/>
      <c r="IBU41" s="162"/>
      <c r="IBV41" s="165"/>
      <c r="IBW41" s="162"/>
      <c r="IBX41" s="165"/>
      <c r="IBY41" s="162"/>
      <c r="IBZ41" s="165"/>
      <c r="ICA41" s="162"/>
      <c r="ICB41" s="165"/>
      <c r="ICC41" s="162"/>
      <c r="ICD41" s="165"/>
      <c r="ICE41" s="162"/>
      <c r="ICF41" s="165"/>
      <c r="ICG41" s="162"/>
      <c r="ICH41" s="165"/>
      <c r="ICI41" s="162"/>
      <c r="ICJ41" s="165"/>
      <c r="ICK41" s="162"/>
      <c r="ICL41" s="165"/>
      <c r="ICM41" s="162"/>
      <c r="ICN41" s="165"/>
      <c r="ICO41" s="162"/>
      <c r="ICP41" s="165"/>
      <c r="ICQ41" s="162"/>
      <c r="ICR41" s="165"/>
      <c r="ICS41" s="162"/>
      <c r="ICT41" s="165"/>
      <c r="ICU41" s="162"/>
      <c r="ICV41" s="165"/>
      <c r="ICW41" s="162"/>
      <c r="ICX41" s="165"/>
      <c r="ICY41" s="162"/>
      <c r="ICZ41" s="165"/>
      <c r="IDA41" s="162"/>
      <c r="IDB41" s="165"/>
      <c r="IDC41" s="162"/>
      <c r="IDD41" s="165"/>
      <c r="IDE41" s="162"/>
      <c r="IDF41" s="165"/>
      <c r="IDG41" s="162"/>
      <c r="IDH41" s="165"/>
      <c r="IDI41" s="162"/>
      <c r="IDJ41" s="165"/>
      <c r="IDK41" s="162"/>
      <c r="IDL41" s="165"/>
      <c r="IDM41" s="162"/>
      <c r="IDN41" s="165"/>
      <c r="IDO41" s="162"/>
      <c r="IDP41" s="165"/>
      <c r="IDQ41" s="162"/>
      <c r="IDR41" s="165"/>
      <c r="IDS41" s="162"/>
      <c r="IDT41" s="165"/>
      <c r="IDU41" s="162"/>
      <c r="IDV41" s="165"/>
      <c r="IDW41" s="162"/>
      <c r="IDX41" s="165"/>
      <c r="IDY41" s="162"/>
      <c r="IDZ41" s="165"/>
      <c r="IEA41" s="162"/>
      <c r="IEB41" s="165"/>
      <c r="IEC41" s="162"/>
      <c r="IED41" s="165"/>
      <c r="IEE41" s="162"/>
      <c r="IEF41" s="165"/>
      <c r="IEG41" s="162"/>
      <c r="IEH41" s="165"/>
      <c r="IEI41" s="162"/>
      <c r="IEJ41" s="165"/>
      <c r="IEK41" s="162"/>
      <c r="IEL41" s="165"/>
      <c r="IEM41" s="162"/>
      <c r="IEN41" s="165"/>
      <c r="IEO41" s="162"/>
      <c r="IEP41" s="165"/>
      <c r="IEQ41" s="162"/>
      <c r="IER41" s="165"/>
      <c r="IES41" s="162"/>
      <c r="IET41" s="165"/>
      <c r="IEU41" s="162"/>
      <c r="IEV41" s="165"/>
      <c r="IEW41" s="162"/>
      <c r="IEX41" s="165"/>
      <c r="IEY41" s="162"/>
      <c r="IEZ41" s="165"/>
      <c r="IFA41" s="162"/>
      <c r="IFB41" s="165"/>
      <c r="IFC41" s="162"/>
      <c r="IFD41" s="165"/>
      <c r="IFE41" s="162"/>
      <c r="IFF41" s="165"/>
      <c r="IFG41" s="162"/>
      <c r="IFH41" s="165"/>
      <c r="IFI41" s="162"/>
      <c r="IFJ41" s="165"/>
      <c r="IFK41" s="162"/>
      <c r="IFL41" s="165"/>
      <c r="IFM41" s="162"/>
      <c r="IFN41" s="165"/>
      <c r="IFO41" s="162"/>
      <c r="IFP41" s="165"/>
      <c r="IFQ41" s="162"/>
      <c r="IFR41" s="165"/>
      <c r="IFS41" s="162"/>
      <c r="IFT41" s="165"/>
      <c r="IFU41" s="162"/>
      <c r="IFV41" s="165"/>
      <c r="IFW41" s="162"/>
      <c r="IFX41" s="165"/>
      <c r="IFY41" s="162"/>
      <c r="IFZ41" s="165"/>
      <c r="IGA41" s="162"/>
      <c r="IGB41" s="165"/>
      <c r="IGC41" s="162"/>
      <c r="IGD41" s="165"/>
      <c r="IGE41" s="162"/>
      <c r="IGF41" s="165"/>
      <c r="IGG41" s="162"/>
      <c r="IGH41" s="165"/>
      <c r="IGI41" s="162"/>
      <c r="IGJ41" s="165"/>
      <c r="IGK41" s="162"/>
      <c r="IGL41" s="165"/>
      <c r="IGM41" s="162"/>
      <c r="IGN41" s="165"/>
      <c r="IGO41" s="162"/>
      <c r="IGP41" s="165"/>
      <c r="IGQ41" s="162"/>
      <c r="IGR41" s="165"/>
      <c r="IGS41" s="162"/>
      <c r="IGT41" s="165"/>
      <c r="IGU41" s="162"/>
      <c r="IGV41" s="165"/>
      <c r="IGW41" s="162"/>
      <c r="IGX41" s="165"/>
      <c r="IGY41" s="162"/>
      <c r="IGZ41" s="165"/>
      <c r="IHA41" s="162"/>
      <c r="IHB41" s="165"/>
      <c r="IHC41" s="162"/>
      <c r="IHD41" s="165"/>
      <c r="IHE41" s="162"/>
      <c r="IHF41" s="165"/>
      <c r="IHG41" s="162"/>
      <c r="IHH41" s="165"/>
      <c r="IHI41" s="162"/>
      <c r="IHJ41" s="165"/>
      <c r="IHK41" s="162"/>
      <c r="IHL41" s="165"/>
      <c r="IHM41" s="162"/>
      <c r="IHN41" s="165"/>
      <c r="IHO41" s="162"/>
      <c r="IHP41" s="165"/>
      <c r="IHQ41" s="162"/>
      <c r="IHR41" s="165"/>
      <c r="IHS41" s="162"/>
      <c r="IHT41" s="165"/>
      <c r="IHU41" s="162"/>
      <c r="IHV41" s="165"/>
      <c r="IHW41" s="162"/>
      <c r="IHX41" s="165"/>
      <c r="IHY41" s="162"/>
      <c r="IHZ41" s="165"/>
      <c r="IIA41" s="162"/>
      <c r="IIB41" s="165"/>
      <c r="IIC41" s="162"/>
      <c r="IID41" s="165"/>
      <c r="IIE41" s="162"/>
      <c r="IIF41" s="165"/>
      <c r="IIG41" s="162"/>
      <c r="IIH41" s="165"/>
      <c r="III41" s="162"/>
      <c r="IIJ41" s="165"/>
      <c r="IIK41" s="162"/>
      <c r="IIL41" s="165"/>
      <c r="IIM41" s="162"/>
      <c r="IIN41" s="165"/>
      <c r="IIO41" s="162"/>
      <c r="IIP41" s="165"/>
      <c r="IIQ41" s="162"/>
      <c r="IIR41" s="165"/>
      <c r="IIS41" s="162"/>
      <c r="IIT41" s="165"/>
      <c r="IIU41" s="162"/>
      <c r="IIV41" s="165"/>
      <c r="IIW41" s="162"/>
      <c r="IIX41" s="165"/>
      <c r="IIY41" s="162"/>
      <c r="IIZ41" s="165"/>
      <c r="IJA41" s="162"/>
      <c r="IJB41" s="165"/>
      <c r="IJC41" s="162"/>
      <c r="IJD41" s="165"/>
      <c r="IJE41" s="162"/>
      <c r="IJF41" s="165"/>
      <c r="IJG41" s="162"/>
      <c r="IJH41" s="165"/>
      <c r="IJI41" s="162"/>
      <c r="IJJ41" s="165"/>
      <c r="IJK41" s="162"/>
      <c r="IJL41" s="165"/>
      <c r="IJM41" s="162"/>
      <c r="IJN41" s="165"/>
      <c r="IJO41" s="162"/>
      <c r="IJP41" s="165"/>
      <c r="IJQ41" s="162"/>
      <c r="IJR41" s="165"/>
      <c r="IJS41" s="162"/>
      <c r="IJT41" s="165"/>
      <c r="IJU41" s="162"/>
      <c r="IJV41" s="165"/>
      <c r="IJW41" s="162"/>
      <c r="IJX41" s="165"/>
      <c r="IJY41" s="162"/>
      <c r="IJZ41" s="165"/>
      <c r="IKA41" s="162"/>
      <c r="IKB41" s="165"/>
      <c r="IKC41" s="162"/>
      <c r="IKD41" s="165"/>
      <c r="IKE41" s="162"/>
      <c r="IKF41" s="165"/>
      <c r="IKG41" s="162"/>
      <c r="IKH41" s="165"/>
      <c r="IKI41" s="162"/>
      <c r="IKJ41" s="165"/>
      <c r="IKK41" s="162"/>
      <c r="IKL41" s="165"/>
      <c r="IKM41" s="162"/>
      <c r="IKN41" s="165"/>
      <c r="IKO41" s="162"/>
      <c r="IKP41" s="165"/>
      <c r="IKQ41" s="162"/>
      <c r="IKR41" s="165"/>
      <c r="IKS41" s="162"/>
      <c r="IKT41" s="165"/>
      <c r="IKU41" s="162"/>
      <c r="IKV41" s="165"/>
      <c r="IKW41" s="162"/>
      <c r="IKX41" s="165"/>
      <c r="IKY41" s="162"/>
      <c r="IKZ41" s="165"/>
      <c r="ILA41" s="162"/>
      <c r="ILB41" s="165"/>
      <c r="ILC41" s="162"/>
      <c r="ILD41" s="165"/>
      <c r="ILE41" s="162"/>
      <c r="ILF41" s="165"/>
      <c r="ILG41" s="162"/>
      <c r="ILH41" s="165"/>
      <c r="ILI41" s="162"/>
      <c r="ILJ41" s="165"/>
      <c r="ILK41" s="162"/>
      <c r="ILL41" s="165"/>
      <c r="ILM41" s="162"/>
      <c r="ILN41" s="165"/>
      <c r="ILO41" s="162"/>
      <c r="ILP41" s="165"/>
      <c r="ILQ41" s="162"/>
      <c r="ILR41" s="165"/>
      <c r="ILS41" s="162"/>
      <c r="ILT41" s="165"/>
      <c r="ILU41" s="162"/>
      <c r="ILV41" s="165"/>
      <c r="ILW41" s="162"/>
      <c r="ILX41" s="165"/>
      <c r="ILY41" s="162"/>
      <c r="ILZ41" s="165"/>
      <c r="IMA41" s="162"/>
      <c r="IMB41" s="165"/>
      <c r="IMC41" s="162"/>
      <c r="IMD41" s="165"/>
      <c r="IME41" s="162"/>
      <c r="IMF41" s="165"/>
      <c r="IMG41" s="162"/>
      <c r="IMH41" s="165"/>
      <c r="IMI41" s="162"/>
      <c r="IMJ41" s="165"/>
      <c r="IMK41" s="162"/>
      <c r="IML41" s="165"/>
      <c r="IMM41" s="162"/>
      <c r="IMN41" s="165"/>
      <c r="IMO41" s="162"/>
      <c r="IMP41" s="165"/>
      <c r="IMQ41" s="162"/>
      <c r="IMR41" s="165"/>
      <c r="IMS41" s="162"/>
      <c r="IMT41" s="165"/>
      <c r="IMU41" s="162"/>
      <c r="IMV41" s="165"/>
      <c r="IMW41" s="162"/>
      <c r="IMX41" s="165"/>
      <c r="IMY41" s="162"/>
      <c r="IMZ41" s="165"/>
      <c r="INA41" s="162"/>
      <c r="INB41" s="165"/>
      <c r="INC41" s="162"/>
      <c r="IND41" s="165"/>
      <c r="INE41" s="162"/>
      <c r="INF41" s="165"/>
      <c r="ING41" s="162"/>
      <c r="INH41" s="165"/>
      <c r="INI41" s="162"/>
      <c r="INJ41" s="165"/>
      <c r="INK41" s="162"/>
      <c r="INL41" s="165"/>
      <c r="INM41" s="162"/>
      <c r="INN41" s="165"/>
      <c r="INO41" s="162"/>
      <c r="INP41" s="165"/>
      <c r="INQ41" s="162"/>
      <c r="INR41" s="165"/>
      <c r="INS41" s="162"/>
      <c r="INT41" s="165"/>
      <c r="INU41" s="162"/>
      <c r="INV41" s="165"/>
      <c r="INW41" s="162"/>
      <c r="INX41" s="165"/>
      <c r="INY41" s="162"/>
      <c r="INZ41" s="165"/>
      <c r="IOA41" s="162"/>
      <c r="IOB41" s="165"/>
      <c r="IOC41" s="162"/>
      <c r="IOD41" s="165"/>
      <c r="IOE41" s="162"/>
      <c r="IOF41" s="165"/>
      <c r="IOG41" s="162"/>
      <c r="IOH41" s="165"/>
      <c r="IOI41" s="162"/>
      <c r="IOJ41" s="165"/>
      <c r="IOK41" s="162"/>
      <c r="IOL41" s="165"/>
      <c r="IOM41" s="162"/>
      <c r="ION41" s="165"/>
      <c r="IOO41" s="162"/>
      <c r="IOP41" s="165"/>
      <c r="IOQ41" s="162"/>
      <c r="IOR41" s="165"/>
      <c r="IOS41" s="162"/>
      <c r="IOT41" s="165"/>
      <c r="IOU41" s="162"/>
      <c r="IOV41" s="165"/>
      <c r="IOW41" s="162"/>
      <c r="IOX41" s="165"/>
      <c r="IOY41" s="162"/>
      <c r="IOZ41" s="165"/>
      <c r="IPA41" s="162"/>
      <c r="IPB41" s="165"/>
      <c r="IPC41" s="162"/>
      <c r="IPD41" s="165"/>
      <c r="IPE41" s="162"/>
      <c r="IPF41" s="165"/>
      <c r="IPG41" s="162"/>
      <c r="IPH41" s="165"/>
      <c r="IPI41" s="162"/>
      <c r="IPJ41" s="165"/>
      <c r="IPK41" s="162"/>
      <c r="IPL41" s="165"/>
      <c r="IPM41" s="162"/>
      <c r="IPN41" s="165"/>
      <c r="IPO41" s="162"/>
      <c r="IPP41" s="165"/>
      <c r="IPQ41" s="162"/>
      <c r="IPR41" s="165"/>
      <c r="IPS41" s="162"/>
      <c r="IPT41" s="165"/>
      <c r="IPU41" s="162"/>
      <c r="IPV41" s="165"/>
      <c r="IPW41" s="162"/>
      <c r="IPX41" s="165"/>
      <c r="IPY41" s="162"/>
      <c r="IPZ41" s="165"/>
      <c r="IQA41" s="162"/>
      <c r="IQB41" s="165"/>
      <c r="IQC41" s="162"/>
      <c r="IQD41" s="165"/>
      <c r="IQE41" s="162"/>
      <c r="IQF41" s="165"/>
      <c r="IQG41" s="162"/>
      <c r="IQH41" s="165"/>
      <c r="IQI41" s="162"/>
      <c r="IQJ41" s="165"/>
      <c r="IQK41" s="162"/>
      <c r="IQL41" s="165"/>
      <c r="IQM41" s="162"/>
      <c r="IQN41" s="165"/>
      <c r="IQO41" s="162"/>
      <c r="IQP41" s="165"/>
      <c r="IQQ41" s="162"/>
      <c r="IQR41" s="165"/>
      <c r="IQS41" s="162"/>
      <c r="IQT41" s="165"/>
      <c r="IQU41" s="162"/>
      <c r="IQV41" s="165"/>
      <c r="IQW41" s="162"/>
      <c r="IQX41" s="165"/>
      <c r="IQY41" s="162"/>
      <c r="IQZ41" s="165"/>
      <c r="IRA41" s="162"/>
      <c r="IRB41" s="165"/>
      <c r="IRC41" s="162"/>
      <c r="IRD41" s="165"/>
      <c r="IRE41" s="162"/>
      <c r="IRF41" s="165"/>
      <c r="IRG41" s="162"/>
      <c r="IRH41" s="165"/>
      <c r="IRI41" s="162"/>
      <c r="IRJ41" s="165"/>
      <c r="IRK41" s="162"/>
      <c r="IRL41" s="165"/>
      <c r="IRM41" s="162"/>
      <c r="IRN41" s="165"/>
      <c r="IRO41" s="162"/>
      <c r="IRP41" s="165"/>
      <c r="IRQ41" s="162"/>
      <c r="IRR41" s="165"/>
      <c r="IRS41" s="162"/>
      <c r="IRT41" s="165"/>
      <c r="IRU41" s="162"/>
      <c r="IRV41" s="165"/>
      <c r="IRW41" s="162"/>
      <c r="IRX41" s="165"/>
      <c r="IRY41" s="162"/>
      <c r="IRZ41" s="165"/>
      <c r="ISA41" s="162"/>
      <c r="ISB41" s="165"/>
      <c r="ISC41" s="162"/>
      <c r="ISD41" s="165"/>
      <c r="ISE41" s="162"/>
      <c r="ISF41" s="165"/>
      <c r="ISG41" s="162"/>
      <c r="ISH41" s="165"/>
      <c r="ISI41" s="162"/>
      <c r="ISJ41" s="165"/>
      <c r="ISK41" s="162"/>
      <c r="ISL41" s="165"/>
      <c r="ISM41" s="162"/>
      <c r="ISN41" s="165"/>
      <c r="ISO41" s="162"/>
      <c r="ISP41" s="165"/>
      <c r="ISQ41" s="162"/>
      <c r="ISR41" s="165"/>
      <c r="ISS41" s="162"/>
      <c r="IST41" s="165"/>
      <c r="ISU41" s="162"/>
      <c r="ISV41" s="165"/>
      <c r="ISW41" s="162"/>
      <c r="ISX41" s="165"/>
      <c r="ISY41" s="162"/>
      <c r="ISZ41" s="165"/>
      <c r="ITA41" s="162"/>
      <c r="ITB41" s="165"/>
      <c r="ITC41" s="162"/>
      <c r="ITD41" s="165"/>
      <c r="ITE41" s="162"/>
      <c r="ITF41" s="165"/>
      <c r="ITG41" s="162"/>
      <c r="ITH41" s="165"/>
      <c r="ITI41" s="162"/>
      <c r="ITJ41" s="165"/>
      <c r="ITK41" s="162"/>
      <c r="ITL41" s="165"/>
      <c r="ITM41" s="162"/>
      <c r="ITN41" s="165"/>
      <c r="ITO41" s="162"/>
      <c r="ITP41" s="165"/>
      <c r="ITQ41" s="162"/>
      <c r="ITR41" s="165"/>
      <c r="ITS41" s="162"/>
      <c r="ITT41" s="165"/>
      <c r="ITU41" s="162"/>
      <c r="ITV41" s="165"/>
      <c r="ITW41" s="162"/>
      <c r="ITX41" s="165"/>
      <c r="ITY41" s="162"/>
      <c r="ITZ41" s="165"/>
      <c r="IUA41" s="162"/>
      <c r="IUB41" s="165"/>
      <c r="IUC41" s="162"/>
      <c r="IUD41" s="165"/>
      <c r="IUE41" s="162"/>
      <c r="IUF41" s="165"/>
      <c r="IUG41" s="162"/>
      <c r="IUH41" s="165"/>
      <c r="IUI41" s="162"/>
      <c r="IUJ41" s="165"/>
      <c r="IUK41" s="162"/>
      <c r="IUL41" s="165"/>
      <c r="IUM41" s="162"/>
      <c r="IUN41" s="165"/>
      <c r="IUO41" s="162"/>
      <c r="IUP41" s="165"/>
      <c r="IUQ41" s="162"/>
      <c r="IUR41" s="165"/>
      <c r="IUS41" s="162"/>
      <c r="IUT41" s="165"/>
      <c r="IUU41" s="162"/>
      <c r="IUV41" s="165"/>
      <c r="IUW41" s="162"/>
      <c r="IUX41" s="165"/>
      <c r="IUY41" s="162"/>
      <c r="IUZ41" s="165"/>
      <c r="IVA41" s="162"/>
      <c r="IVB41" s="165"/>
      <c r="IVC41" s="162"/>
      <c r="IVD41" s="165"/>
      <c r="IVE41" s="162"/>
      <c r="IVF41" s="165"/>
      <c r="IVG41" s="162"/>
      <c r="IVH41" s="165"/>
      <c r="IVI41" s="162"/>
      <c r="IVJ41" s="165"/>
      <c r="IVK41" s="162"/>
      <c r="IVL41" s="165"/>
      <c r="IVM41" s="162"/>
      <c r="IVN41" s="165"/>
      <c r="IVO41" s="162"/>
      <c r="IVP41" s="165"/>
      <c r="IVQ41" s="162"/>
      <c r="IVR41" s="165"/>
      <c r="IVS41" s="162"/>
      <c r="IVT41" s="165"/>
      <c r="IVU41" s="162"/>
      <c r="IVV41" s="165"/>
      <c r="IVW41" s="162"/>
      <c r="IVX41" s="165"/>
      <c r="IVY41" s="162"/>
      <c r="IVZ41" s="165"/>
      <c r="IWA41" s="162"/>
      <c r="IWB41" s="165"/>
      <c r="IWC41" s="162"/>
      <c r="IWD41" s="165"/>
      <c r="IWE41" s="162"/>
      <c r="IWF41" s="165"/>
      <c r="IWG41" s="162"/>
      <c r="IWH41" s="165"/>
      <c r="IWI41" s="162"/>
      <c r="IWJ41" s="165"/>
      <c r="IWK41" s="162"/>
      <c r="IWL41" s="165"/>
      <c r="IWM41" s="162"/>
      <c r="IWN41" s="165"/>
      <c r="IWO41" s="162"/>
      <c r="IWP41" s="165"/>
      <c r="IWQ41" s="162"/>
      <c r="IWR41" s="165"/>
      <c r="IWS41" s="162"/>
      <c r="IWT41" s="165"/>
      <c r="IWU41" s="162"/>
      <c r="IWV41" s="165"/>
      <c r="IWW41" s="162"/>
      <c r="IWX41" s="165"/>
      <c r="IWY41" s="162"/>
      <c r="IWZ41" s="165"/>
      <c r="IXA41" s="162"/>
      <c r="IXB41" s="165"/>
      <c r="IXC41" s="162"/>
      <c r="IXD41" s="165"/>
      <c r="IXE41" s="162"/>
      <c r="IXF41" s="165"/>
      <c r="IXG41" s="162"/>
      <c r="IXH41" s="165"/>
      <c r="IXI41" s="162"/>
      <c r="IXJ41" s="165"/>
      <c r="IXK41" s="162"/>
      <c r="IXL41" s="165"/>
      <c r="IXM41" s="162"/>
      <c r="IXN41" s="165"/>
      <c r="IXO41" s="162"/>
      <c r="IXP41" s="165"/>
      <c r="IXQ41" s="162"/>
      <c r="IXR41" s="165"/>
      <c r="IXS41" s="162"/>
      <c r="IXT41" s="165"/>
      <c r="IXU41" s="162"/>
      <c r="IXV41" s="165"/>
      <c r="IXW41" s="162"/>
      <c r="IXX41" s="165"/>
      <c r="IXY41" s="162"/>
      <c r="IXZ41" s="165"/>
      <c r="IYA41" s="162"/>
      <c r="IYB41" s="165"/>
      <c r="IYC41" s="162"/>
      <c r="IYD41" s="165"/>
      <c r="IYE41" s="162"/>
      <c r="IYF41" s="165"/>
      <c r="IYG41" s="162"/>
      <c r="IYH41" s="165"/>
      <c r="IYI41" s="162"/>
      <c r="IYJ41" s="165"/>
      <c r="IYK41" s="162"/>
      <c r="IYL41" s="165"/>
      <c r="IYM41" s="162"/>
      <c r="IYN41" s="165"/>
      <c r="IYO41" s="162"/>
      <c r="IYP41" s="165"/>
      <c r="IYQ41" s="162"/>
      <c r="IYR41" s="165"/>
      <c r="IYS41" s="162"/>
      <c r="IYT41" s="165"/>
      <c r="IYU41" s="162"/>
      <c r="IYV41" s="165"/>
      <c r="IYW41" s="162"/>
      <c r="IYX41" s="165"/>
      <c r="IYY41" s="162"/>
      <c r="IYZ41" s="165"/>
      <c r="IZA41" s="162"/>
      <c r="IZB41" s="165"/>
      <c r="IZC41" s="162"/>
      <c r="IZD41" s="165"/>
      <c r="IZE41" s="162"/>
      <c r="IZF41" s="165"/>
      <c r="IZG41" s="162"/>
      <c r="IZH41" s="165"/>
      <c r="IZI41" s="162"/>
      <c r="IZJ41" s="165"/>
      <c r="IZK41" s="162"/>
      <c r="IZL41" s="165"/>
      <c r="IZM41" s="162"/>
      <c r="IZN41" s="165"/>
      <c r="IZO41" s="162"/>
      <c r="IZP41" s="165"/>
      <c r="IZQ41" s="162"/>
      <c r="IZR41" s="165"/>
      <c r="IZS41" s="162"/>
      <c r="IZT41" s="165"/>
      <c r="IZU41" s="162"/>
      <c r="IZV41" s="165"/>
      <c r="IZW41" s="162"/>
      <c r="IZX41" s="165"/>
      <c r="IZY41" s="162"/>
      <c r="IZZ41" s="165"/>
      <c r="JAA41" s="162"/>
      <c r="JAB41" s="165"/>
      <c r="JAC41" s="162"/>
      <c r="JAD41" s="165"/>
      <c r="JAE41" s="162"/>
      <c r="JAF41" s="165"/>
      <c r="JAG41" s="162"/>
      <c r="JAH41" s="165"/>
      <c r="JAI41" s="162"/>
      <c r="JAJ41" s="165"/>
      <c r="JAK41" s="162"/>
      <c r="JAL41" s="165"/>
      <c r="JAM41" s="162"/>
      <c r="JAN41" s="165"/>
      <c r="JAO41" s="162"/>
      <c r="JAP41" s="165"/>
      <c r="JAQ41" s="162"/>
      <c r="JAR41" s="165"/>
      <c r="JAS41" s="162"/>
      <c r="JAT41" s="165"/>
      <c r="JAU41" s="162"/>
      <c r="JAV41" s="165"/>
      <c r="JAW41" s="162"/>
      <c r="JAX41" s="165"/>
      <c r="JAY41" s="162"/>
      <c r="JAZ41" s="165"/>
      <c r="JBA41" s="162"/>
      <c r="JBB41" s="165"/>
      <c r="JBC41" s="162"/>
      <c r="JBD41" s="165"/>
      <c r="JBE41" s="162"/>
      <c r="JBF41" s="165"/>
      <c r="JBG41" s="162"/>
      <c r="JBH41" s="165"/>
      <c r="JBI41" s="162"/>
      <c r="JBJ41" s="165"/>
      <c r="JBK41" s="162"/>
      <c r="JBL41" s="165"/>
      <c r="JBM41" s="162"/>
      <c r="JBN41" s="165"/>
      <c r="JBO41" s="162"/>
      <c r="JBP41" s="165"/>
      <c r="JBQ41" s="162"/>
      <c r="JBR41" s="165"/>
      <c r="JBS41" s="162"/>
      <c r="JBT41" s="165"/>
      <c r="JBU41" s="162"/>
      <c r="JBV41" s="165"/>
      <c r="JBW41" s="162"/>
      <c r="JBX41" s="165"/>
      <c r="JBY41" s="162"/>
      <c r="JBZ41" s="165"/>
      <c r="JCA41" s="162"/>
      <c r="JCB41" s="165"/>
      <c r="JCC41" s="162"/>
      <c r="JCD41" s="165"/>
      <c r="JCE41" s="162"/>
      <c r="JCF41" s="165"/>
      <c r="JCG41" s="162"/>
      <c r="JCH41" s="165"/>
      <c r="JCI41" s="162"/>
      <c r="JCJ41" s="165"/>
      <c r="JCK41" s="162"/>
      <c r="JCL41" s="165"/>
      <c r="JCM41" s="162"/>
      <c r="JCN41" s="165"/>
      <c r="JCO41" s="162"/>
      <c r="JCP41" s="165"/>
      <c r="JCQ41" s="162"/>
      <c r="JCR41" s="165"/>
      <c r="JCS41" s="162"/>
      <c r="JCT41" s="165"/>
      <c r="JCU41" s="162"/>
      <c r="JCV41" s="165"/>
      <c r="JCW41" s="162"/>
      <c r="JCX41" s="165"/>
      <c r="JCY41" s="162"/>
      <c r="JCZ41" s="165"/>
      <c r="JDA41" s="162"/>
      <c r="JDB41" s="165"/>
      <c r="JDC41" s="162"/>
      <c r="JDD41" s="165"/>
      <c r="JDE41" s="162"/>
      <c r="JDF41" s="165"/>
      <c r="JDG41" s="162"/>
      <c r="JDH41" s="165"/>
      <c r="JDI41" s="162"/>
      <c r="JDJ41" s="165"/>
      <c r="JDK41" s="162"/>
      <c r="JDL41" s="165"/>
      <c r="JDM41" s="162"/>
      <c r="JDN41" s="165"/>
      <c r="JDO41" s="162"/>
      <c r="JDP41" s="165"/>
      <c r="JDQ41" s="162"/>
      <c r="JDR41" s="165"/>
      <c r="JDS41" s="162"/>
      <c r="JDT41" s="165"/>
      <c r="JDU41" s="162"/>
      <c r="JDV41" s="165"/>
      <c r="JDW41" s="162"/>
      <c r="JDX41" s="165"/>
      <c r="JDY41" s="162"/>
      <c r="JDZ41" s="165"/>
      <c r="JEA41" s="162"/>
      <c r="JEB41" s="165"/>
      <c r="JEC41" s="162"/>
      <c r="JED41" s="165"/>
      <c r="JEE41" s="162"/>
      <c r="JEF41" s="165"/>
      <c r="JEG41" s="162"/>
      <c r="JEH41" s="165"/>
      <c r="JEI41" s="162"/>
      <c r="JEJ41" s="165"/>
      <c r="JEK41" s="162"/>
      <c r="JEL41" s="165"/>
      <c r="JEM41" s="162"/>
      <c r="JEN41" s="165"/>
      <c r="JEO41" s="162"/>
      <c r="JEP41" s="165"/>
      <c r="JEQ41" s="162"/>
      <c r="JER41" s="165"/>
      <c r="JES41" s="162"/>
      <c r="JET41" s="165"/>
      <c r="JEU41" s="162"/>
      <c r="JEV41" s="165"/>
      <c r="JEW41" s="162"/>
      <c r="JEX41" s="165"/>
      <c r="JEY41" s="162"/>
      <c r="JEZ41" s="165"/>
      <c r="JFA41" s="162"/>
      <c r="JFB41" s="165"/>
      <c r="JFC41" s="162"/>
      <c r="JFD41" s="165"/>
      <c r="JFE41" s="162"/>
      <c r="JFF41" s="165"/>
      <c r="JFG41" s="162"/>
      <c r="JFH41" s="165"/>
      <c r="JFI41" s="162"/>
      <c r="JFJ41" s="165"/>
      <c r="JFK41" s="162"/>
      <c r="JFL41" s="165"/>
      <c r="JFM41" s="162"/>
      <c r="JFN41" s="165"/>
      <c r="JFO41" s="162"/>
      <c r="JFP41" s="165"/>
      <c r="JFQ41" s="162"/>
      <c r="JFR41" s="165"/>
      <c r="JFS41" s="162"/>
      <c r="JFT41" s="165"/>
      <c r="JFU41" s="162"/>
      <c r="JFV41" s="165"/>
      <c r="JFW41" s="162"/>
      <c r="JFX41" s="165"/>
      <c r="JFY41" s="162"/>
      <c r="JFZ41" s="165"/>
      <c r="JGA41" s="162"/>
      <c r="JGB41" s="165"/>
      <c r="JGC41" s="162"/>
      <c r="JGD41" s="165"/>
      <c r="JGE41" s="162"/>
      <c r="JGF41" s="165"/>
      <c r="JGG41" s="162"/>
      <c r="JGH41" s="165"/>
      <c r="JGI41" s="162"/>
      <c r="JGJ41" s="165"/>
      <c r="JGK41" s="162"/>
      <c r="JGL41" s="165"/>
      <c r="JGM41" s="162"/>
      <c r="JGN41" s="165"/>
      <c r="JGO41" s="162"/>
      <c r="JGP41" s="165"/>
      <c r="JGQ41" s="162"/>
      <c r="JGR41" s="165"/>
      <c r="JGS41" s="162"/>
      <c r="JGT41" s="165"/>
      <c r="JGU41" s="162"/>
      <c r="JGV41" s="165"/>
      <c r="JGW41" s="162"/>
      <c r="JGX41" s="165"/>
      <c r="JGY41" s="162"/>
      <c r="JGZ41" s="165"/>
      <c r="JHA41" s="162"/>
      <c r="JHB41" s="165"/>
      <c r="JHC41" s="162"/>
      <c r="JHD41" s="165"/>
      <c r="JHE41" s="162"/>
      <c r="JHF41" s="165"/>
      <c r="JHG41" s="162"/>
      <c r="JHH41" s="165"/>
      <c r="JHI41" s="162"/>
      <c r="JHJ41" s="165"/>
      <c r="JHK41" s="162"/>
      <c r="JHL41" s="165"/>
      <c r="JHM41" s="162"/>
      <c r="JHN41" s="165"/>
      <c r="JHO41" s="162"/>
      <c r="JHP41" s="165"/>
      <c r="JHQ41" s="162"/>
      <c r="JHR41" s="165"/>
      <c r="JHS41" s="162"/>
      <c r="JHT41" s="165"/>
      <c r="JHU41" s="162"/>
      <c r="JHV41" s="165"/>
      <c r="JHW41" s="162"/>
      <c r="JHX41" s="165"/>
      <c r="JHY41" s="162"/>
      <c r="JHZ41" s="165"/>
      <c r="JIA41" s="162"/>
      <c r="JIB41" s="165"/>
      <c r="JIC41" s="162"/>
      <c r="JID41" s="165"/>
      <c r="JIE41" s="162"/>
      <c r="JIF41" s="165"/>
      <c r="JIG41" s="162"/>
      <c r="JIH41" s="165"/>
      <c r="JII41" s="162"/>
      <c r="JIJ41" s="165"/>
      <c r="JIK41" s="162"/>
      <c r="JIL41" s="165"/>
      <c r="JIM41" s="162"/>
      <c r="JIN41" s="165"/>
      <c r="JIO41" s="162"/>
      <c r="JIP41" s="165"/>
      <c r="JIQ41" s="162"/>
      <c r="JIR41" s="165"/>
      <c r="JIS41" s="162"/>
      <c r="JIT41" s="165"/>
      <c r="JIU41" s="162"/>
      <c r="JIV41" s="165"/>
      <c r="JIW41" s="162"/>
      <c r="JIX41" s="165"/>
      <c r="JIY41" s="162"/>
      <c r="JIZ41" s="165"/>
      <c r="JJA41" s="162"/>
      <c r="JJB41" s="165"/>
      <c r="JJC41" s="162"/>
      <c r="JJD41" s="165"/>
      <c r="JJE41" s="162"/>
      <c r="JJF41" s="165"/>
      <c r="JJG41" s="162"/>
      <c r="JJH41" s="165"/>
      <c r="JJI41" s="162"/>
      <c r="JJJ41" s="165"/>
      <c r="JJK41" s="162"/>
      <c r="JJL41" s="165"/>
      <c r="JJM41" s="162"/>
      <c r="JJN41" s="165"/>
      <c r="JJO41" s="162"/>
      <c r="JJP41" s="165"/>
      <c r="JJQ41" s="162"/>
      <c r="JJR41" s="165"/>
      <c r="JJS41" s="162"/>
      <c r="JJT41" s="165"/>
      <c r="JJU41" s="162"/>
      <c r="JJV41" s="165"/>
      <c r="JJW41" s="162"/>
      <c r="JJX41" s="165"/>
      <c r="JJY41" s="162"/>
      <c r="JJZ41" s="165"/>
      <c r="JKA41" s="162"/>
      <c r="JKB41" s="165"/>
      <c r="JKC41" s="162"/>
      <c r="JKD41" s="165"/>
      <c r="JKE41" s="162"/>
      <c r="JKF41" s="165"/>
      <c r="JKG41" s="162"/>
      <c r="JKH41" s="165"/>
      <c r="JKI41" s="162"/>
      <c r="JKJ41" s="165"/>
      <c r="JKK41" s="162"/>
      <c r="JKL41" s="165"/>
      <c r="JKM41" s="162"/>
      <c r="JKN41" s="165"/>
      <c r="JKO41" s="162"/>
      <c r="JKP41" s="165"/>
      <c r="JKQ41" s="162"/>
      <c r="JKR41" s="165"/>
      <c r="JKS41" s="162"/>
      <c r="JKT41" s="165"/>
      <c r="JKU41" s="162"/>
      <c r="JKV41" s="165"/>
      <c r="JKW41" s="162"/>
      <c r="JKX41" s="165"/>
      <c r="JKY41" s="162"/>
      <c r="JKZ41" s="165"/>
      <c r="JLA41" s="162"/>
      <c r="JLB41" s="165"/>
      <c r="JLC41" s="162"/>
      <c r="JLD41" s="165"/>
      <c r="JLE41" s="162"/>
      <c r="JLF41" s="165"/>
      <c r="JLG41" s="162"/>
      <c r="JLH41" s="165"/>
      <c r="JLI41" s="162"/>
      <c r="JLJ41" s="165"/>
      <c r="JLK41" s="162"/>
      <c r="JLL41" s="165"/>
      <c r="JLM41" s="162"/>
      <c r="JLN41" s="165"/>
      <c r="JLO41" s="162"/>
      <c r="JLP41" s="165"/>
      <c r="JLQ41" s="162"/>
      <c r="JLR41" s="165"/>
      <c r="JLS41" s="162"/>
      <c r="JLT41" s="165"/>
      <c r="JLU41" s="162"/>
      <c r="JLV41" s="165"/>
      <c r="JLW41" s="162"/>
      <c r="JLX41" s="165"/>
      <c r="JLY41" s="162"/>
      <c r="JLZ41" s="165"/>
      <c r="JMA41" s="162"/>
      <c r="JMB41" s="165"/>
      <c r="JMC41" s="162"/>
      <c r="JMD41" s="165"/>
      <c r="JME41" s="162"/>
      <c r="JMF41" s="165"/>
      <c r="JMG41" s="162"/>
      <c r="JMH41" s="165"/>
      <c r="JMI41" s="162"/>
      <c r="JMJ41" s="165"/>
      <c r="JMK41" s="162"/>
      <c r="JML41" s="165"/>
      <c r="JMM41" s="162"/>
      <c r="JMN41" s="165"/>
      <c r="JMO41" s="162"/>
      <c r="JMP41" s="165"/>
      <c r="JMQ41" s="162"/>
      <c r="JMR41" s="165"/>
      <c r="JMS41" s="162"/>
      <c r="JMT41" s="165"/>
      <c r="JMU41" s="162"/>
      <c r="JMV41" s="165"/>
      <c r="JMW41" s="162"/>
      <c r="JMX41" s="165"/>
      <c r="JMY41" s="162"/>
      <c r="JMZ41" s="165"/>
      <c r="JNA41" s="162"/>
      <c r="JNB41" s="165"/>
      <c r="JNC41" s="162"/>
      <c r="JND41" s="165"/>
      <c r="JNE41" s="162"/>
      <c r="JNF41" s="165"/>
      <c r="JNG41" s="162"/>
      <c r="JNH41" s="165"/>
      <c r="JNI41" s="162"/>
      <c r="JNJ41" s="165"/>
      <c r="JNK41" s="162"/>
      <c r="JNL41" s="165"/>
      <c r="JNM41" s="162"/>
      <c r="JNN41" s="165"/>
      <c r="JNO41" s="162"/>
      <c r="JNP41" s="165"/>
      <c r="JNQ41" s="162"/>
      <c r="JNR41" s="165"/>
      <c r="JNS41" s="162"/>
      <c r="JNT41" s="165"/>
      <c r="JNU41" s="162"/>
      <c r="JNV41" s="165"/>
      <c r="JNW41" s="162"/>
      <c r="JNX41" s="165"/>
      <c r="JNY41" s="162"/>
      <c r="JNZ41" s="165"/>
      <c r="JOA41" s="162"/>
      <c r="JOB41" s="165"/>
      <c r="JOC41" s="162"/>
      <c r="JOD41" s="165"/>
      <c r="JOE41" s="162"/>
      <c r="JOF41" s="165"/>
      <c r="JOG41" s="162"/>
      <c r="JOH41" s="165"/>
      <c r="JOI41" s="162"/>
      <c r="JOJ41" s="165"/>
      <c r="JOK41" s="162"/>
      <c r="JOL41" s="165"/>
      <c r="JOM41" s="162"/>
      <c r="JON41" s="165"/>
      <c r="JOO41" s="162"/>
      <c r="JOP41" s="165"/>
      <c r="JOQ41" s="162"/>
      <c r="JOR41" s="165"/>
      <c r="JOS41" s="162"/>
      <c r="JOT41" s="165"/>
      <c r="JOU41" s="162"/>
      <c r="JOV41" s="165"/>
      <c r="JOW41" s="162"/>
      <c r="JOX41" s="165"/>
      <c r="JOY41" s="162"/>
      <c r="JOZ41" s="165"/>
      <c r="JPA41" s="162"/>
      <c r="JPB41" s="165"/>
      <c r="JPC41" s="162"/>
      <c r="JPD41" s="165"/>
      <c r="JPE41" s="162"/>
      <c r="JPF41" s="165"/>
      <c r="JPG41" s="162"/>
      <c r="JPH41" s="165"/>
      <c r="JPI41" s="162"/>
      <c r="JPJ41" s="165"/>
      <c r="JPK41" s="162"/>
      <c r="JPL41" s="165"/>
      <c r="JPM41" s="162"/>
      <c r="JPN41" s="165"/>
      <c r="JPO41" s="162"/>
      <c r="JPP41" s="165"/>
      <c r="JPQ41" s="162"/>
      <c r="JPR41" s="165"/>
      <c r="JPS41" s="162"/>
      <c r="JPT41" s="165"/>
      <c r="JPU41" s="162"/>
      <c r="JPV41" s="165"/>
      <c r="JPW41" s="162"/>
      <c r="JPX41" s="165"/>
      <c r="JPY41" s="162"/>
      <c r="JPZ41" s="165"/>
      <c r="JQA41" s="162"/>
      <c r="JQB41" s="165"/>
      <c r="JQC41" s="162"/>
      <c r="JQD41" s="165"/>
      <c r="JQE41" s="162"/>
      <c r="JQF41" s="165"/>
      <c r="JQG41" s="162"/>
      <c r="JQH41" s="165"/>
      <c r="JQI41" s="162"/>
      <c r="JQJ41" s="165"/>
      <c r="JQK41" s="162"/>
      <c r="JQL41" s="165"/>
      <c r="JQM41" s="162"/>
      <c r="JQN41" s="165"/>
      <c r="JQO41" s="162"/>
      <c r="JQP41" s="165"/>
      <c r="JQQ41" s="162"/>
      <c r="JQR41" s="165"/>
      <c r="JQS41" s="162"/>
      <c r="JQT41" s="165"/>
      <c r="JQU41" s="162"/>
      <c r="JQV41" s="165"/>
      <c r="JQW41" s="162"/>
      <c r="JQX41" s="165"/>
      <c r="JQY41" s="162"/>
      <c r="JQZ41" s="165"/>
      <c r="JRA41" s="162"/>
      <c r="JRB41" s="165"/>
      <c r="JRC41" s="162"/>
      <c r="JRD41" s="165"/>
      <c r="JRE41" s="162"/>
      <c r="JRF41" s="165"/>
      <c r="JRG41" s="162"/>
      <c r="JRH41" s="165"/>
      <c r="JRI41" s="162"/>
      <c r="JRJ41" s="165"/>
      <c r="JRK41" s="162"/>
      <c r="JRL41" s="165"/>
      <c r="JRM41" s="162"/>
      <c r="JRN41" s="165"/>
      <c r="JRO41" s="162"/>
      <c r="JRP41" s="165"/>
      <c r="JRQ41" s="162"/>
      <c r="JRR41" s="165"/>
      <c r="JRS41" s="162"/>
      <c r="JRT41" s="165"/>
      <c r="JRU41" s="162"/>
      <c r="JRV41" s="165"/>
      <c r="JRW41" s="162"/>
      <c r="JRX41" s="165"/>
      <c r="JRY41" s="162"/>
      <c r="JRZ41" s="165"/>
      <c r="JSA41" s="162"/>
      <c r="JSB41" s="165"/>
      <c r="JSC41" s="162"/>
      <c r="JSD41" s="165"/>
      <c r="JSE41" s="162"/>
      <c r="JSF41" s="165"/>
      <c r="JSG41" s="162"/>
      <c r="JSH41" s="165"/>
      <c r="JSI41" s="162"/>
      <c r="JSJ41" s="165"/>
      <c r="JSK41" s="162"/>
      <c r="JSL41" s="165"/>
      <c r="JSM41" s="162"/>
      <c r="JSN41" s="165"/>
      <c r="JSO41" s="162"/>
      <c r="JSP41" s="165"/>
      <c r="JSQ41" s="162"/>
      <c r="JSR41" s="165"/>
      <c r="JSS41" s="162"/>
      <c r="JST41" s="165"/>
      <c r="JSU41" s="162"/>
      <c r="JSV41" s="165"/>
      <c r="JSW41" s="162"/>
      <c r="JSX41" s="165"/>
      <c r="JSY41" s="162"/>
      <c r="JSZ41" s="165"/>
      <c r="JTA41" s="162"/>
      <c r="JTB41" s="165"/>
      <c r="JTC41" s="162"/>
      <c r="JTD41" s="165"/>
      <c r="JTE41" s="162"/>
      <c r="JTF41" s="165"/>
      <c r="JTG41" s="162"/>
      <c r="JTH41" s="165"/>
      <c r="JTI41" s="162"/>
      <c r="JTJ41" s="165"/>
      <c r="JTK41" s="162"/>
      <c r="JTL41" s="165"/>
      <c r="JTM41" s="162"/>
      <c r="JTN41" s="165"/>
      <c r="JTO41" s="162"/>
      <c r="JTP41" s="165"/>
      <c r="JTQ41" s="162"/>
      <c r="JTR41" s="165"/>
      <c r="JTS41" s="162"/>
      <c r="JTT41" s="165"/>
      <c r="JTU41" s="162"/>
      <c r="JTV41" s="165"/>
      <c r="JTW41" s="162"/>
      <c r="JTX41" s="165"/>
      <c r="JTY41" s="162"/>
      <c r="JTZ41" s="165"/>
      <c r="JUA41" s="162"/>
      <c r="JUB41" s="165"/>
      <c r="JUC41" s="162"/>
      <c r="JUD41" s="165"/>
      <c r="JUE41" s="162"/>
      <c r="JUF41" s="165"/>
      <c r="JUG41" s="162"/>
      <c r="JUH41" s="165"/>
      <c r="JUI41" s="162"/>
      <c r="JUJ41" s="165"/>
      <c r="JUK41" s="162"/>
      <c r="JUL41" s="165"/>
      <c r="JUM41" s="162"/>
      <c r="JUN41" s="165"/>
      <c r="JUO41" s="162"/>
      <c r="JUP41" s="165"/>
      <c r="JUQ41" s="162"/>
      <c r="JUR41" s="165"/>
      <c r="JUS41" s="162"/>
      <c r="JUT41" s="165"/>
      <c r="JUU41" s="162"/>
      <c r="JUV41" s="165"/>
      <c r="JUW41" s="162"/>
      <c r="JUX41" s="165"/>
      <c r="JUY41" s="162"/>
      <c r="JUZ41" s="165"/>
      <c r="JVA41" s="162"/>
      <c r="JVB41" s="165"/>
      <c r="JVC41" s="162"/>
      <c r="JVD41" s="165"/>
      <c r="JVE41" s="162"/>
      <c r="JVF41" s="165"/>
      <c r="JVG41" s="162"/>
      <c r="JVH41" s="165"/>
      <c r="JVI41" s="162"/>
      <c r="JVJ41" s="165"/>
      <c r="JVK41" s="162"/>
      <c r="JVL41" s="165"/>
      <c r="JVM41" s="162"/>
      <c r="JVN41" s="165"/>
      <c r="JVO41" s="162"/>
      <c r="JVP41" s="165"/>
      <c r="JVQ41" s="162"/>
      <c r="JVR41" s="165"/>
      <c r="JVS41" s="162"/>
      <c r="JVT41" s="165"/>
      <c r="JVU41" s="162"/>
      <c r="JVV41" s="165"/>
      <c r="JVW41" s="162"/>
      <c r="JVX41" s="165"/>
      <c r="JVY41" s="162"/>
      <c r="JVZ41" s="165"/>
      <c r="JWA41" s="162"/>
      <c r="JWB41" s="165"/>
      <c r="JWC41" s="162"/>
      <c r="JWD41" s="165"/>
      <c r="JWE41" s="162"/>
      <c r="JWF41" s="165"/>
      <c r="JWG41" s="162"/>
      <c r="JWH41" s="165"/>
      <c r="JWI41" s="162"/>
      <c r="JWJ41" s="165"/>
      <c r="JWK41" s="162"/>
      <c r="JWL41" s="165"/>
      <c r="JWM41" s="162"/>
      <c r="JWN41" s="165"/>
      <c r="JWO41" s="162"/>
      <c r="JWP41" s="165"/>
      <c r="JWQ41" s="162"/>
      <c r="JWR41" s="165"/>
      <c r="JWS41" s="162"/>
      <c r="JWT41" s="165"/>
      <c r="JWU41" s="162"/>
      <c r="JWV41" s="165"/>
      <c r="JWW41" s="162"/>
      <c r="JWX41" s="165"/>
      <c r="JWY41" s="162"/>
      <c r="JWZ41" s="165"/>
      <c r="JXA41" s="162"/>
      <c r="JXB41" s="165"/>
      <c r="JXC41" s="162"/>
      <c r="JXD41" s="165"/>
      <c r="JXE41" s="162"/>
      <c r="JXF41" s="165"/>
      <c r="JXG41" s="162"/>
      <c r="JXH41" s="165"/>
      <c r="JXI41" s="162"/>
      <c r="JXJ41" s="165"/>
      <c r="JXK41" s="162"/>
      <c r="JXL41" s="165"/>
      <c r="JXM41" s="162"/>
      <c r="JXN41" s="165"/>
      <c r="JXO41" s="162"/>
      <c r="JXP41" s="165"/>
      <c r="JXQ41" s="162"/>
      <c r="JXR41" s="165"/>
      <c r="JXS41" s="162"/>
      <c r="JXT41" s="165"/>
      <c r="JXU41" s="162"/>
      <c r="JXV41" s="165"/>
      <c r="JXW41" s="162"/>
      <c r="JXX41" s="165"/>
      <c r="JXY41" s="162"/>
      <c r="JXZ41" s="165"/>
      <c r="JYA41" s="162"/>
      <c r="JYB41" s="165"/>
      <c r="JYC41" s="162"/>
      <c r="JYD41" s="165"/>
      <c r="JYE41" s="162"/>
      <c r="JYF41" s="165"/>
      <c r="JYG41" s="162"/>
      <c r="JYH41" s="165"/>
      <c r="JYI41" s="162"/>
      <c r="JYJ41" s="165"/>
      <c r="JYK41" s="162"/>
      <c r="JYL41" s="165"/>
      <c r="JYM41" s="162"/>
      <c r="JYN41" s="165"/>
      <c r="JYO41" s="162"/>
      <c r="JYP41" s="165"/>
      <c r="JYQ41" s="162"/>
      <c r="JYR41" s="165"/>
      <c r="JYS41" s="162"/>
      <c r="JYT41" s="165"/>
      <c r="JYU41" s="162"/>
      <c r="JYV41" s="165"/>
      <c r="JYW41" s="162"/>
      <c r="JYX41" s="165"/>
      <c r="JYY41" s="162"/>
      <c r="JYZ41" s="165"/>
      <c r="JZA41" s="162"/>
      <c r="JZB41" s="165"/>
      <c r="JZC41" s="162"/>
      <c r="JZD41" s="165"/>
      <c r="JZE41" s="162"/>
      <c r="JZF41" s="165"/>
      <c r="JZG41" s="162"/>
      <c r="JZH41" s="165"/>
      <c r="JZI41" s="162"/>
      <c r="JZJ41" s="165"/>
      <c r="JZK41" s="162"/>
      <c r="JZL41" s="165"/>
      <c r="JZM41" s="162"/>
      <c r="JZN41" s="165"/>
      <c r="JZO41" s="162"/>
      <c r="JZP41" s="165"/>
      <c r="JZQ41" s="162"/>
      <c r="JZR41" s="165"/>
      <c r="JZS41" s="162"/>
      <c r="JZT41" s="165"/>
      <c r="JZU41" s="162"/>
      <c r="JZV41" s="165"/>
      <c r="JZW41" s="162"/>
      <c r="JZX41" s="165"/>
      <c r="JZY41" s="162"/>
      <c r="JZZ41" s="165"/>
      <c r="KAA41" s="162"/>
      <c r="KAB41" s="165"/>
      <c r="KAC41" s="162"/>
      <c r="KAD41" s="165"/>
      <c r="KAE41" s="162"/>
      <c r="KAF41" s="165"/>
      <c r="KAG41" s="162"/>
      <c r="KAH41" s="165"/>
      <c r="KAI41" s="162"/>
      <c r="KAJ41" s="165"/>
      <c r="KAK41" s="162"/>
      <c r="KAL41" s="165"/>
      <c r="KAM41" s="162"/>
      <c r="KAN41" s="165"/>
      <c r="KAO41" s="162"/>
      <c r="KAP41" s="165"/>
      <c r="KAQ41" s="162"/>
      <c r="KAR41" s="165"/>
      <c r="KAS41" s="162"/>
      <c r="KAT41" s="165"/>
      <c r="KAU41" s="162"/>
      <c r="KAV41" s="165"/>
      <c r="KAW41" s="162"/>
      <c r="KAX41" s="165"/>
      <c r="KAY41" s="162"/>
      <c r="KAZ41" s="165"/>
      <c r="KBA41" s="162"/>
      <c r="KBB41" s="165"/>
      <c r="KBC41" s="162"/>
      <c r="KBD41" s="165"/>
      <c r="KBE41" s="162"/>
      <c r="KBF41" s="165"/>
      <c r="KBG41" s="162"/>
      <c r="KBH41" s="165"/>
      <c r="KBI41" s="162"/>
      <c r="KBJ41" s="165"/>
      <c r="KBK41" s="162"/>
      <c r="KBL41" s="165"/>
      <c r="KBM41" s="162"/>
      <c r="KBN41" s="165"/>
      <c r="KBO41" s="162"/>
      <c r="KBP41" s="165"/>
      <c r="KBQ41" s="162"/>
      <c r="KBR41" s="165"/>
      <c r="KBS41" s="162"/>
      <c r="KBT41" s="165"/>
      <c r="KBU41" s="162"/>
      <c r="KBV41" s="165"/>
      <c r="KBW41" s="162"/>
      <c r="KBX41" s="165"/>
      <c r="KBY41" s="162"/>
      <c r="KBZ41" s="165"/>
      <c r="KCA41" s="162"/>
      <c r="KCB41" s="165"/>
      <c r="KCC41" s="162"/>
      <c r="KCD41" s="165"/>
      <c r="KCE41" s="162"/>
      <c r="KCF41" s="165"/>
      <c r="KCG41" s="162"/>
      <c r="KCH41" s="165"/>
      <c r="KCI41" s="162"/>
      <c r="KCJ41" s="165"/>
      <c r="KCK41" s="162"/>
      <c r="KCL41" s="165"/>
      <c r="KCM41" s="162"/>
      <c r="KCN41" s="165"/>
      <c r="KCO41" s="162"/>
      <c r="KCP41" s="165"/>
      <c r="KCQ41" s="162"/>
      <c r="KCR41" s="165"/>
      <c r="KCS41" s="162"/>
      <c r="KCT41" s="165"/>
      <c r="KCU41" s="162"/>
      <c r="KCV41" s="165"/>
      <c r="KCW41" s="162"/>
      <c r="KCX41" s="165"/>
      <c r="KCY41" s="162"/>
      <c r="KCZ41" s="165"/>
      <c r="KDA41" s="162"/>
      <c r="KDB41" s="165"/>
      <c r="KDC41" s="162"/>
      <c r="KDD41" s="165"/>
      <c r="KDE41" s="162"/>
      <c r="KDF41" s="165"/>
      <c r="KDG41" s="162"/>
      <c r="KDH41" s="165"/>
      <c r="KDI41" s="162"/>
      <c r="KDJ41" s="165"/>
      <c r="KDK41" s="162"/>
      <c r="KDL41" s="165"/>
      <c r="KDM41" s="162"/>
      <c r="KDN41" s="165"/>
      <c r="KDO41" s="162"/>
      <c r="KDP41" s="165"/>
      <c r="KDQ41" s="162"/>
      <c r="KDR41" s="165"/>
      <c r="KDS41" s="162"/>
      <c r="KDT41" s="165"/>
      <c r="KDU41" s="162"/>
      <c r="KDV41" s="165"/>
      <c r="KDW41" s="162"/>
      <c r="KDX41" s="165"/>
      <c r="KDY41" s="162"/>
      <c r="KDZ41" s="165"/>
      <c r="KEA41" s="162"/>
      <c r="KEB41" s="165"/>
      <c r="KEC41" s="162"/>
      <c r="KED41" s="165"/>
      <c r="KEE41" s="162"/>
      <c r="KEF41" s="165"/>
      <c r="KEG41" s="162"/>
      <c r="KEH41" s="165"/>
      <c r="KEI41" s="162"/>
      <c r="KEJ41" s="165"/>
      <c r="KEK41" s="162"/>
      <c r="KEL41" s="165"/>
      <c r="KEM41" s="162"/>
      <c r="KEN41" s="165"/>
      <c r="KEO41" s="162"/>
      <c r="KEP41" s="165"/>
      <c r="KEQ41" s="162"/>
      <c r="KER41" s="165"/>
      <c r="KES41" s="162"/>
      <c r="KET41" s="165"/>
      <c r="KEU41" s="162"/>
      <c r="KEV41" s="165"/>
      <c r="KEW41" s="162"/>
      <c r="KEX41" s="165"/>
      <c r="KEY41" s="162"/>
      <c r="KEZ41" s="165"/>
      <c r="KFA41" s="162"/>
      <c r="KFB41" s="165"/>
      <c r="KFC41" s="162"/>
      <c r="KFD41" s="165"/>
      <c r="KFE41" s="162"/>
      <c r="KFF41" s="165"/>
      <c r="KFG41" s="162"/>
      <c r="KFH41" s="165"/>
      <c r="KFI41" s="162"/>
      <c r="KFJ41" s="165"/>
      <c r="KFK41" s="162"/>
      <c r="KFL41" s="165"/>
      <c r="KFM41" s="162"/>
      <c r="KFN41" s="165"/>
      <c r="KFO41" s="162"/>
      <c r="KFP41" s="165"/>
      <c r="KFQ41" s="162"/>
      <c r="KFR41" s="165"/>
      <c r="KFS41" s="162"/>
      <c r="KFT41" s="165"/>
      <c r="KFU41" s="162"/>
      <c r="KFV41" s="165"/>
      <c r="KFW41" s="162"/>
      <c r="KFX41" s="165"/>
      <c r="KFY41" s="162"/>
      <c r="KFZ41" s="165"/>
      <c r="KGA41" s="162"/>
      <c r="KGB41" s="165"/>
      <c r="KGC41" s="162"/>
      <c r="KGD41" s="165"/>
      <c r="KGE41" s="162"/>
      <c r="KGF41" s="165"/>
      <c r="KGG41" s="162"/>
      <c r="KGH41" s="165"/>
      <c r="KGI41" s="162"/>
      <c r="KGJ41" s="165"/>
      <c r="KGK41" s="162"/>
      <c r="KGL41" s="165"/>
      <c r="KGM41" s="162"/>
      <c r="KGN41" s="165"/>
      <c r="KGO41" s="162"/>
      <c r="KGP41" s="165"/>
      <c r="KGQ41" s="162"/>
      <c r="KGR41" s="165"/>
      <c r="KGS41" s="162"/>
      <c r="KGT41" s="165"/>
      <c r="KGU41" s="162"/>
      <c r="KGV41" s="165"/>
      <c r="KGW41" s="162"/>
      <c r="KGX41" s="165"/>
      <c r="KGY41" s="162"/>
      <c r="KGZ41" s="165"/>
      <c r="KHA41" s="162"/>
      <c r="KHB41" s="165"/>
      <c r="KHC41" s="162"/>
      <c r="KHD41" s="165"/>
      <c r="KHE41" s="162"/>
      <c r="KHF41" s="165"/>
      <c r="KHG41" s="162"/>
      <c r="KHH41" s="165"/>
      <c r="KHI41" s="162"/>
      <c r="KHJ41" s="165"/>
      <c r="KHK41" s="162"/>
      <c r="KHL41" s="165"/>
      <c r="KHM41" s="162"/>
      <c r="KHN41" s="165"/>
      <c r="KHO41" s="162"/>
      <c r="KHP41" s="165"/>
      <c r="KHQ41" s="162"/>
      <c r="KHR41" s="165"/>
      <c r="KHS41" s="162"/>
      <c r="KHT41" s="165"/>
      <c r="KHU41" s="162"/>
      <c r="KHV41" s="165"/>
      <c r="KHW41" s="162"/>
      <c r="KHX41" s="165"/>
      <c r="KHY41" s="162"/>
      <c r="KHZ41" s="165"/>
      <c r="KIA41" s="162"/>
      <c r="KIB41" s="165"/>
      <c r="KIC41" s="162"/>
      <c r="KID41" s="165"/>
      <c r="KIE41" s="162"/>
      <c r="KIF41" s="165"/>
      <c r="KIG41" s="162"/>
      <c r="KIH41" s="165"/>
      <c r="KII41" s="162"/>
      <c r="KIJ41" s="165"/>
      <c r="KIK41" s="162"/>
      <c r="KIL41" s="165"/>
      <c r="KIM41" s="162"/>
      <c r="KIN41" s="165"/>
      <c r="KIO41" s="162"/>
      <c r="KIP41" s="165"/>
      <c r="KIQ41" s="162"/>
      <c r="KIR41" s="165"/>
      <c r="KIS41" s="162"/>
      <c r="KIT41" s="165"/>
      <c r="KIU41" s="162"/>
      <c r="KIV41" s="165"/>
      <c r="KIW41" s="162"/>
      <c r="KIX41" s="165"/>
      <c r="KIY41" s="162"/>
      <c r="KIZ41" s="165"/>
      <c r="KJA41" s="162"/>
      <c r="KJB41" s="165"/>
      <c r="KJC41" s="162"/>
      <c r="KJD41" s="165"/>
      <c r="KJE41" s="162"/>
      <c r="KJF41" s="165"/>
      <c r="KJG41" s="162"/>
      <c r="KJH41" s="165"/>
      <c r="KJI41" s="162"/>
      <c r="KJJ41" s="165"/>
      <c r="KJK41" s="162"/>
      <c r="KJL41" s="165"/>
      <c r="KJM41" s="162"/>
      <c r="KJN41" s="165"/>
      <c r="KJO41" s="162"/>
      <c r="KJP41" s="165"/>
      <c r="KJQ41" s="162"/>
      <c r="KJR41" s="165"/>
      <c r="KJS41" s="162"/>
      <c r="KJT41" s="165"/>
      <c r="KJU41" s="162"/>
      <c r="KJV41" s="165"/>
      <c r="KJW41" s="162"/>
      <c r="KJX41" s="165"/>
      <c r="KJY41" s="162"/>
      <c r="KJZ41" s="165"/>
      <c r="KKA41" s="162"/>
      <c r="KKB41" s="165"/>
      <c r="KKC41" s="162"/>
      <c r="KKD41" s="165"/>
      <c r="KKE41" s="162"/>
      <c r="KKF41" s="165"/>
      <c r="KKG41" s="162"/>
      <c r="KKH41" s="165"/>
      <c r="KKI41" s="162"/>
      <c r="KKJ41" s="165"/>
      <c r="KKK41" s="162"/>
      <c r="KKL41" s="165"/>
      <c r="KKM41" s="162"/>
      <c r="KKN41" s="165"/>
      <c r="KKO41" s="162"/>
      <c r="KKP41" s="165"/>
      <c r="KKQ41" s="162"/>
      <c r="KKR41" s="165"/>
      <c r="KKS41" s="162"/>
      <c r="KKT41" s="165"/>
      <c r="KKU41" s="162"/>
      <c r="KKV41" s="165"/>
      <c r="KKW41" s="162"/>
      <c r="KKX41" s="165"/>
      <c r="KKY41" s="162"/>
      <c r="KKZ41" s="165"/>
      <c r="KLA41" s="162"/>
      <c r="KLB41" s="165"/>
      <c r="KLC41" s="162"/>
      <c r="KLD41" s="165"/>
      <c r="KLE41" s="162"/>
      <c r="KLF41" s="165"/>
      <c r="KLG41" s="162"/>
      <c r="KLH41" s="165"/>
      <c r="KLI41" s="162"/>
      <c r="KLJ41" s="165"/>
      <c r="KLK41" s="162"/>
      <c r="KLL41" s="165"/>
      <c r="KLM41" s="162"/>
      <c r="KLN41" s="165"/>
      <c r="KLO41" s="162"/>
      <c r="KLP41" s="165"/>
      <c r="KLQ41" s="162"/>
      <c r="KLR41" s="165"/>
      <c r="KLS41" s="162"/>
      <c r="KLT41" s="165"/>
      <c r="KLU41" s="162"/>
      <c r="KLV41" s="165"/>
      <c r="KLW41" s="162"/>
      <c r="KLX41" s="165"/>
      <c r="KLY41" s="162"/>
      <c r="KLZ41" s="165"/>
      <c r="KMA41" s="162"/>
      <c r="KMB41" s="165"/>
      <c r="KMC41" s="162"/>
      <c r="KMD41" s="165"/>
      <c r="KME41" s="162"/>
      <c r="KMF41" s="165"/>
      <c r="KMG41" s="162"/>
      <c r="KMH41" s="165"/>
      <c r="KMI41" s="162"/>
      <c r="KMJ41" s="165"/>
      <c r="KMK41" s="162"/>
      <c r="KML41" s="165"/>
      <c r="KMM41" s="162"/>
      <c r="KMN41" s="165"/>
      <c r="KMO41" s="162"/>
      <c r="KMP41" s="165"/>
      <c r="KMQ41" s="162"/>
      <c r="KMR41" s="165"/>
      <c r="KMS41" s="162"/>
      <c r="KMT41" s="165"/>
      <c r="KMU41" s="162"/>
      <c r="KMV41" s="165"/>
      <c r="KMW41" s="162"/>
      <c r="KMX41" s="165"/>
      <c r="KMY41" s="162"/>
      <c r="KMZ41" s="165"/>
      <c r="KNA41" s="162"/>
      <c r="KNB41" s="165"/>
      <c r="KNC41" s="162"/>
      <c r="KND41" s="165"/>
      <c r="KNE41" s="162"/>
      <c r="KNF41" s="165"/>
      <c r="KNG41" s="162"/>
      <c r="KNH41" s="165"/>
      <c r="KNI41" s="162"/>
      <c r="KNJ41" s="165"/>
      <c r="KNK41" s="162"/>
      <c r="KNL41" s="165"/>
      <c r="KNM41" s="162"/>
      <c r="KNN41" s="165"/>
      <c r="KNO41" s="162"/>
      <c r="KNP41" s="165"/>
      <c r="KNQ41" s="162"/>
      <c r="KNR41" s="165"/>
      <c r="KNS41" s="162"/>
      <c r="KNT41" s="165"/>
      <c r="KNU41" s="162"/>
      <c r="KNV41" s="165"/>
      <c r="KNW41" s="162"/>
      <c r="KNX41" s="165"/>
      <c r="KNY41" s="162"/>
      <c r="KNZ41" s="165"/>
      <c r="KOA41" s="162"/>
      <c r="KOB41" s="165"/>
      <c r="KOC41" s="162"/>
      <c r="KOD41" s="165"/>
      <c r="KOE41" s="162"/>
      <c r="KOF41" s="165"/>
      <c r="KOG41" s="162"/>
      <c r="KOH41" s="165"/>
      <c r="KOI41" s="162"/>
      <c r="KOJ41" s="165"/>
      <c r="KOK41" s="162"/>
      <c r="KOL41" s="165"/>
      <c r="KOM41" s="162"/>
      <c r="KON41" s="165"/>
      <c r="KOO41" s="162"/>
      <c r="KOP41" s="165"/>
      <c r="KOQ41" s="162"/>
      <c r="KOR41" s="165"/>
      <c r="KOS41" s="162"/>
      <c r="KOT41" s="165"/>
      <c r="KOU41" s="162"/>
      <c r="KOV41" s="165"/>
      <c r="KOW41" s="162"/>
      <c r="KOX41" s="165"/>
      <c r="KOY41" s="162"/>
      <c r="KOZ41" s="165"/>
      <c r="KPA41" s="162"/>
      <c r="KPB41" s="165"/>
      <c r="KPC41" s="162"/>
      <c r="KPD41" s="165"/>
      <c r="KPE41" s="162"/>
      <c r="KPF41" s="165"/>
      <c r="KPG41" s="162"/>
      <c r="KPH41" s="165"/>
      <c r="KPI41" s="162"/>
      <c r="KPJ41" s="165"/>
      <c r="KPK41" s="162"/>
      <c r="KPL41" s="165"/>
      <c r="KPM41" s="162"/>
      <c r="KPN41" s="165"/>
      <c r="KPO41" s="162"/>
      <c r="KPP41" s="165"/>
      <c r="KPQ41" s="162"/>
      <c r="KPR41" s="165"/>
      <c r="KPS41" s="162"/>
      <c r="KPT41" s="165"/>
      <c r="KPU41" s="162"/>
      <c r="KPV41" s="165"/>
      <c r="KPW41" s="162"/>
      <c r="KPX41" s="165"/>
      <c r="KPY41" s="162"/>
      <c r="KPZ41" s="165"/>
      <c r="KQA41" s="162"/>
      <c r="KQB41" s="165"/>
      <c r="KQC41" s="162"/>
      <c r="KQD41" s="165"/>
      <c r="KQE41" s="162"/>
      <c r="KQF41" s="165"/>
      <c r="KQG41" s="162"/>
      <c r="KQH41" s="165"/>
      <c r="KQI41" s="162"/>
      <c r="KQJ41" s="165"/>
      <c r="KQK41" s="162"/>
      <c r="KQL41" s="165"/>
      <c r="KQM41" s="162"/>
      <c r="KQN41" s="165"/>
      <c r="KQO41" s="162"/>
      <c r="KQP41" s="165"/>
      <c r="KQQ41" s="162"/>
      <c r="KQR41" s="165"/>
      <c r="KQS41" s="162"/>
      <c r="KQT41" s="165"/>
      <c r="KQU41" s="162"/>
      <c r="KQV41" s="165"/>
      <c r="KQW41" s="162"/>
      <c r="KQX41" s="165"/>
      <c r="KQY41" s="162"/>
      <c r="KQZ41" s="165"/>
      <c r="KRA41" s="162"/>
      <c r="KRB41" s="165"/>
      <c r="KRC41" s="162"/>
      <c r="KRD41" s="165"/>
      <c r="KRE41" s="162"/>
      <c r="KRF41" s="165"/>
      <c r="KRG41" s="162"/>
      <c r="KRH41" s="165"/>
      <c r="KRI41" s="162"/>
      <c r="KRJ41" s="165"/>
      <c r="KRK41" s="162"/>
      <c r="KRL41" s="165"/>
      <c r="KRM41" s="162"/>
      <c r="KRN41" s="165"/>
      <c r="KRO41" s="162"/>
      <c r="KRP41" s="165"/>
      <c r="KRQ41" s="162"/>
      <c r="KRR41" s="165"/>
      <c r="KRS41" s="162"/>
      <c r="KRT41" s="165"/>
      <c r="KRU41" s="162"/>
      <c r="KRV41" s="165"/>
      <c r="KRW41" s="162"/>
      <c r="KRX41" s="165"/>
      <c r="KRY41" s="162"/>
      <c r="KRZ41" s="165"/>
      <c r="KSA41" s="162"/>
      <c r="KSB41" s="165"/>
      <c r="KSC41" s="162"/>
      <c r="KSD41" s="165"/>
      <c r="KSE41" s="162"/>
      <c r="KSF41" s="165"/>
      <c r="KSG41" s="162"/>
      <c r="KSH41" s="165"/>
      <c r="KSI41" s="162"/>
      <c r="KSJ41" s="165"/>
      <c r="KSK41" s="162"/>
      <c r="KSL41" s="165"/>
      <c r="KSM41" s="162"/>
      <c r="KSN41" s="165"/>
      <c r="KSO41" s="162"/>
      <c r="KSP41" s="165"/>
      <c r="KSQ41" s="162"/>
      <c r="KSR41" s="165"/>
      <c r="KSS41" s="162"/>
      <c r="KST41" s="165"/>
      <c r="KSU41" s="162"/>
      <c r="KSV41" s="165"/>
      <c r="KSW41" s="162"/>
      <c r="KSX41" s="165"/>
      <c r="KSY41" s="162"/>
      <c r="KSZ41" s="165"/>
      <c r="KTA41" s="162"/>
      <c r="KTB41" s="165"/>
      <c r="KTC41" s="162"/>
      <c r="KTD41" s="165"/>
      <c r="KTE41" s="162"/>
      <c r="KTF41" s="165"/>
      <c r="KTG41" s="162"/>
      <c r="KTH41" s="165"/>
      <c r="KTI41" s="162"/>
      <c r="KTJ41" s="165"/>
      <c r="KTK41" s="162"/>
      <c r="KTL41" s="165"/>
      <c r="KTM41" s="162"/>
      <c r="KTN41" s="165"/>
      <c r="KTO41" s="162"/>
      <c r="KTP41" s="165"/>
      <c r="KTQ41" s="162"/>
      <c r="KTR41" s="165"/>
      <c r="KTS41" s="162"/>
      <c r="KTT41" s="165"/>
      <c r="KTU41" s="162"/>
      <c r="KTV41" s="165"/>
      <c r="KTW41" s="162"/>
      <c r="KTX41" s="165"/>
      <c r="KTY41" s="162"/>
      <c r="KTZ41" s="165"/>
      <c r="KUA41" s="162"/>
      <c r="KUB41" s="165"/>
      <c r="KUC41" s="162"/>
      <c r="KUD41" s="165"/>
      <c r="KUE41" s="162"/>
      <c r="KUF41" s="165"/>
      <c r="KUG41" s="162"/>
      <c r="KUH41" s="165"/>
      <c r="KUI41" s="162"/>
      <c r="KUJ41" s="165"/>
      <c r="KUK41" s="162"/>
      <c r="KUL41" s="165"/>
      <c r="KUM41" s="162"/>
      <c r="KUN41" s="165"/>
      <c r="KUO41" s="162"/>
      <c r="KUP41" s="165"/>
      <c r="KUQ41" s="162"/>
      <c r="KUR41" s="165"/>
      <c r="KUS41" s="162"/>
      <c r="KUT41" s="165"/>
      <c r="KUU41" s="162"/>
      <c r="KUV41" s="165"/>
      <c r="KUW41" s="162"/>
      <c r="KUX41" s="165"/>
      <c r="KUY41" s="162"/>
      <c r="KUZ41" s="165"/>
      <c r="KVA41" s="162"/>
      <c r="KVB41" s="165"/>
      <c r="KVC41" s="162"/>
      <c r="KVD41" s="165"/>
      <c r="KVE41" s="162"/>
      <c r="KVF41" s="165"/>
      <c r="KVG41" s="162"/>
      <c r="KVH41" s="165"/>
      <c r="KVI41" s="162"/>
      <c r="KVJ41" s="165"/>
      <c r="KVK41" s="162"/>
      <c r="KVL41" s="165"/>
      <c r="KVM41" s="162"/>
      <c r="KVN41" s="165"/>
      <c r="KVO41" s="162"/>
      <c r="KVP41" s="165"/>
      <c r="KVQ41" s="162"/>
      <c r="KVR41" s="165"/>
      <c r="KVS41" s="162"/>
      <c r="KVT41" s="165"/>
      <c r="KVU41" s="162"/>
      <c r="KVV41" s="165"/>
      <c r="KVW41" s="162"/>
      <c r="KVX41" s="165"/>
      <c r="KVY41" s="162"/>
      <c r="KVZ41" s="165"/>
      <c r="KWA41" s="162"/>
      <c r="KWB41" s="165"/>
      <c r="KWC41" s="162"/>
      <c r="KWD41" s="165"/>
      <c r="KWE41" s="162"/>
      <c r="KWF41" s="165"/>
      <c r="KWG41" s="162"/>
      <c r="KWH41" s="165"/>
      <c r="KWI41" s="162"/>
      <c r="KWJ41" s="165"/>
      <c r="KWK41" s="162"/>
      <c r="KWL41" s="165"/>
      <c r="KWM41" s="162"/>
      <c r="KWN41" s="165"/>
      <c r="KWO41" s="162"/>
      <c r="KWP41" s="165"/>
      <c r="KWQ41" s="162"/>
      <c r="KWR41" s="165"/>
      <c r="KWS41" s="162"/>
      <c r="KWT41" s="165"/>
      <c r="KWU41" s="162"/>
      <c r="KWV41" s="165"/>
      <c r="KWW41" s="162"/>
      <c r="KWX41" s="165"/>
      <c r="KWY41" s="162"/>
      <c r="KWZ41" s="165"/>
      <c r="KXA41" s="162"/>
      <c r="KXB41" s="165"/>
      <c r="KXC41" s="162"/>
      <c r="KXD41" s="165"/>
      <c r="KXE41" s="162"/>
      <c r="KXF41" s="165"/>
      <c r="KXG41" s="162"/>
      <c r="KXH41" s="165"/>
      <c r="KXI41" s="162"/>
      <c r="KXJ41" s="165"/>
      <c r="KXK41" s="162"/>
      <c r="KXL41" s="165"/>
      <c r="KXM41" s="162"/>
      <c r="KXN41" s="165"/>
      <c r="KXO41" s="162"/>
      <c r="KXP41" s="165"/>
      <c r="KXQ41" s="162"/>
      <c r="KXR41" s="165"/>
      <c r="KXS41" s="162"/>
      <c r="KXT41" s="165"/>
      <c r="KXU41" s="162"/>
      <c r="KXV41" s="165"/>
      <c r="KXW41" s="162"/>
      <c r="KXX41" s="165"/>
      <c r="KXY41" s="162"/>
      <c r="KXZ41" s="165"/>
      <c r="KYA41" s="162"/>
      <c r="KYB41" s="165"/>
      <c r="KYC41" s="162"/>
      <c r="KYD41" s="165"/>
      <c r="KYE41" s="162"/>
      <c r="KYF41" s="165"/>
      <c r="KYG41" s="162"/>
      <c r="KYH41" s="165"/>
      <c r="KYI41" s="162"/>
      <c r="KYJ41" s="165"/>
      <c r="KYK41" s="162"/>
      <c r="KYL41" s="165"/>
      <c r="KYM41" s="162"/>
      <c r="KYN41" s="165"/>
      <c r="KYO41" s="162"/>
      <c r="KYP41" s="165"/>
      <c r="KYQ41" s="162"/>
      <c r="KYR41" s="165"/>
      <c r="KYS41" s="162"/>
      <c r="KYT41" s="165"/>
      <c r="KYU41" s="162"/>
      <c r="KYV41" s="165"/>
      <c r="KYW41" s="162"/>
      <c r="KYX41" s="165"/>
      <c r="KYY41" s="162"/>
      <c r="KYZ41" s="165"/>
      <c r="KZA41" s="162"/>
      <c r="KZB41" s="165"/>
      <c r="KZC41" s="162"/>
      <c r="KZD41" s="165"/>
      <c r="KZE41" s="162"/>
      <c r="KZF41" s="165"/>
      <c r="KZG41" s="162"/>
      <c r="KZH41" s="165"/>
      <c r="KZI41" s="162"/>
      <c r="KZJ41" s="165"/>
      <c r="KZK41" s="162"/>
      <c r="KZL41" s="165"/>
      <c r="KZM41" s="162"/>
      <c r="KZN41" s="165"/>
      <c r="KZO41" s="162"/>
      <c r="KZP41" s="165"/>
      <c r="KZQ41" s="162"/>
      <c r="KZR41" s="165"/>
      <c r="KZS41" s="162"/>
      <c r="KZT41" s="165"/>
      <c r="KZU41" s="162"/>
      <c r="KZV41" s="165"/>
      <c r="KZW41" s="162"/>
      <c r="KZX41" s="165"/>
      <c r="KZY41" s="162"/>
      <c r="KZZ41" s="165"/>
      <c r="LAA41" s="162"/>
      <c r="LAB41" s="165"/>
      <c r="LAC41" s="162"/>
      <c r="LAD41" s="165"/>
      <c r="LAE41" s="162"/>
      <c r="LAF41" s="165"/>
      <c r="LAG41" s="162"/>
      <c r="LAH41" s="165"/>
      <c r="LAI41" s="162"/>
      <c r="LAJ41" s="165"/>
      <c r="LAK41" s="162"/>
      <c r="LAL41" s="165"/>
      <c r="LAM41" s="162"/>
      <c r="LAN41" s="165"/>
      <c r="LAO41" s="162"/>
      <c r="LAP41" s="165"/>
      <c r="LAQ41" s="162"/>
      <c r="LAR41" s="165"/>
      <c r="LAS41" s="162"/>
      <c r="LAT41" s="165"/>
      <c r="LAU41" s="162"/>
      <c r="LAV41" s="165"/>
      <c r="LAW41" s="162"/>
      <c r="LAX41" s="165"/>
      <c r="LAY41" s="162"/>
      <c r="LAZ41" s="165"/>
      <c r="LBA41" s="162"/>
      <c r="LBB41" s="165"/>
      <c r="LBC41" s="162"/>
      <c r="LBD41" s="165"/>
      <c r="LBE41" s="162"/>
      <c r="LBF41" s="165"/>
      <c r="LBG41" s="162"/>
      <c r="LBH41" s="165"/>
      <c r="LBI41" s="162"/>
      <c r="LBJ41" s="165"/>
      <c r="LBK41" s="162"/>
      <c r="LBL41" s="165"/>
      <c r="LBM41" s="162"/>
      <c r="LBN41" s="165"/>
      <c r="LBO41" s="162"/>
      <c r="LBP41" s="165"/>
      <c r="LBQ41" s="162"/>
      <c r="LBR41" s="165"/>
      <c r="LBS41" s="162"/>
      <c r="LBT41" s="165"/>
      <c r="LBU41" s="162"/>
      <c r="LBV41" s="165"/>
      <c r="LBW41" s="162"/>
      <c r="LBX41" s="165"/>
      <c r="LBY41" s="162"/>
      <c r="LBZ41" s="165"/>
      <c r="LCA41" s="162"/>
      <c r="LCB41" s="165"/>
      <c r="LCC41" s="162"/>
      <c r="LCD41" s="165"/>
      <c r="LCE41" s="162"/>
      <c r="LCF41" s="165"/>
      <c r="LCG41" s="162"/>
      <c r="LCH41" s="165"/>
      <c r="LCI41" s="162"/>
      <c r="LCJ41" s="165"/>
      <c r="LCK41" s="162"/>
      <c r="LCL41" s="165"/>
      <c r="LCM41" s="162"/>
      <c r="LCN41" s="165"/>
      <c r="LCO41" s="162"/>
      <c r="LCP41" s="165"/>
      <c r="LCQ41" s="162"/>
      <c r="LCR41" s="165"/>
      <c r="LCS41" s="162"/>
      <c r="LCT41" s="165"/>
      <c r="LCU41" s="162"/>
      <c r="LCV41" s="165"/>
      <c r="LCW41" s="162"/>
      <c r="LCX41" s="165"/>
      <c r="LCY41" s="162"/>
      <c r="LCZ41" s="165"/>
      <c r="LDA41" s="162"/>
      <c r="LDB41" s="165"/>
      <c r="LDC41" s="162"/>
      <c r="LDD41" s="165"/>
      <c r="LDE41" s="162"/>
      <c r="LDF41" s="165"/>
      <c r="LDG41" s="162"/>
      <c r="LDH41" s="165"/>
      <c r="LDI41" s="162"/>
      <c r="LDJ41" s="165"/>
      <c r="LDK41" s="162"/>
      <c r="LDL41" s="165"/>
      <c r="LDM41" s="162"/>
      <c r="LDN41" s="165"/>
      <c r="LDO41" s="162"/>
      <c r="LDP41" s="165"/>
      <c r="LDQ41" s="162"/>
      <c r="LDR41" s="165"/>
      <c r="LDS41" s="162"/>
      <c r="LDT41" s="165"/>
      <c r="LDU41" s="162"/>
      <c r="LDV41" s="165"/>
      <c r="LDW41" s="162"/>
      <c r="LDX41" s="165"/>
      <c r="LDY41" s="162"/>
      <c r="LDZ41" s="165"/>
      <c r="LEA41" s="162"/>
      <c r="LEB41" s="165"/>
      <c r="LEC41" s="162"/>
      <c r="LED41" s="165"/>
      <c r="LEE41" s="162"/>
      <c r="LEF41" s="165"/>
      <c r="LEG41" s="162"/>
      <c r="LEH41" s="165"/>
      <c r="LEI41" s="162"/>
      <c r="LEJ41" s="165"/>
      <c r="LEK41" s="162"/>
      <c r="LEL41" s="165"/>
      <c r="LEM41" s="162"/>
      <c r="LEN41" s="165"/>
      <c r="LEO41" s="162"/>
      <c r="LEP41" s="165"/>
      <c r="LEQ41" s="162"/>
      <c r="LER41" s="165"/>
      <c r="LES41" s="162"/>
      <c r="LET41" s="165"/>
      <c r="LEU41" s="162"/>
      <c r="LEV41" s="165"/>
      <c r="LEW41" s="162"/>
      <c r="LEX41" s="165"/>
      <c r="LEY41" s="162"/>
      <c r="LEZ41" s="165"/>
      <c r="LFA41" s="162"/>
      <c r="LFB41" s="165"/>
      <c r="LFC41" s="162"/>
      <c r="LFD41" s="165"/>
      <c r="LFE41" s="162"/>
      <c r="LFF41" s="165"/>
      <c r="LFG41" s="162"/>
      <c r="LFH41" s="165"/>
      <c r="LFI41" s="162"/>
      <c r="LFJ41" s="165"/>
      <c r="LFK41" s="162"/>
      <c r="LFL41" s="165"/>
      <c r="LFM41" s="162"/>
      <c r="LFN41" s="165"/>
      <c r="LFO41" s="162"/>
      <c r="LFP41" s="165"/>
      <c r="LFQ41" s="162"/>
      <c r="LFR41" s="165"/>
      <c r="LFS41" s="162"/>
      <c r="LFT41" s="165"/>
      <c r="LFU41" s="162"/>
      <c r="LFV41" s="165"/>
      <c r="LFW41" s="162"/>
      <c r="LFX41" s="165"/>
      <c r="LFY41" s="162"/>
      <c r="LFZ41" s="165"/>
      <c r="LGA41" s="162"/>
      <c r="LGB41" s="165"/>
      <c r="LGC41" s="162"/>
      <c r="LGD41" s="165"/>
      <c r="LGE41" s="162"/>
      <c r="LGF41" s="165"/>
      <c r="LGG41" s="162"/>
      <c r="LGH41" s="165"/>
      <c r="LGI41" s="162"/>
      <c r="LGJ41" s="165"/>
      <c r="LGK41" s="162"/>
      <c r="LGL41" s="165"/>
      <c r="LGM41" s="162"/>
      <c r="LGN41" s="165"/>
      <c r="LGO41" s="162"/>
      <c r="LGP41" s="165"/>
      <c r="LGQ41" s="162"/>
      <c r="LGR41" s="165"/>
      <c r="LGS41" s="162"/>
      <c r="LGT41" s="165"/>
      <c r="LGU41" s="162"/>
      <c r="LGV41" s="165"/>
      <c r="LGW41" s="162"/>
      <c r="LGX41" s="165"/>
      <c r="LGY41" s="162"/>
      <c r="LGZ41" s="165"/>
      <c r="LHA41" s="162"/>
      <c r="LHB41" s="165"/>
      <c r="LHC41" s="162"/>
      <c r="LHD41" s="165"/>
      <c r="LHE41" s="162"/>
      <c r="LHF41" s="165"/>
      <c r="LHG41" s="162"/>
      <c r="LHH41" s="165"/>
      <c r="LHI41" s="162"/>
      <c r="LHJ41" s="165"/>
      <c r="LHK41" s="162"/>
      <c r="LHL41" s="165"/>
      <c r="LHM41" s="162"/>
      <c r="LHN41" s="165"/>
      <c r="LHO41" s="162"/>
      <c r="LHP41" s="165"/>
      <c r="LHQ41" s="162"/>
      <c r="LHR41" s="165"/>
      <c r="LHS41" s="162"/>
      <c r="LHT41" s="165"/>
      <c r="LHU41" s="162"/>
      <c r="LHV41" s="165"/>
      <c r="LHW41" s="162"/>
      <c r="LHX41" s="165"/>
      <c r="LHY41" s="162"/>
      <c r="LHZ41" s="165"/>
      <c r="LIA41" s="162"/>
      <c r="LIB41" s="165"/>
      <c r="LIC41" s="162"/>
      <c r="LID41" s="165"/>
      <c r="LIE41" s="162"/>
      <c r="LIF41" s="165"/>
      <c r="LIG41" s="162"/>
      <c r="LIH41" s="165"/>
      <c r="LII41" s="162"/>
      <c r="LIJ41" s="165"/>
      <c r="LIK41" s="162"/>
      <c r="LIL41" s="165"/>
      <c r="LIM41" s="162"/>
      <c r="LIN41" s="165"/>
      <c r="LIO41" s="162"/>
      <c r="LIP41" s="165"/>
      <c r="LIQ41" s="162"/>
      <c r="LIR41" s="165"/>
      <c r="LIS41" s="162"/>
      <c r="LIT41" s="165"/>
      <c r="LIU41" s="162"/>
      <c r="LIV41" s="165"/>
      <c r="LIW41" s="162"/>
      <c r="LIX41" s="165"/>
      <c r="LIY41" s="162"/>
      <c r="LIZ41" s="165"/>
      <c r="LJA41" s="162"/>
      <c r="LJB41" s="165"/>
      <c r="LJC41" s="162"/>
      <c r="LJD41" s="165"/>
      <c r="LJE41" s="162"/>
      <c r="LJF41" s="165"/>
      <c r="LJG41" s="162"/>
      <c r="LJH41" s="165"/>
      <c r="LJI41" s="162"/>
      <c r="LJJ41" s="165"/>
      <c r="LJK41" s="162"/>
      <c r="LJL41" s="165"/>
      <c r="LJM41" s="162"/>
      <c r="LJN41" s="165"/>
      <c r="LJO41" s="162"/>
      <c r="LJP41" s="165"/>
      <c r="LJQ41" s="162"/>
      <c r="LJR41" s="165"/>
      <c r="LJS41" s="162"/>
      <c r="LJT41" s="165"/>
      <c r="LJU41" s="162"/>
      <c r="LJV41" s="165"/>
      <c r="LJW41" s="162"/>
      <c r="LJX41" s="165"/>
      <c r="LJY41" s="162"/>
      <c r="LJZ41" s="165"/>
      <c r="LKA41" s="162"/>
      <c r="LKB41" s="165"/>
      <c r="LKC41" s="162"/>
      <c r="LKD41" s="165"/>
      <c r="LKE41" s="162"/>
      <c r="LKF41" s="165"/>
      <c r="LKG41" s="162"/>
      <c r="LKH41" s="165"/>
      <c r="LKI41" s="162"/>
      <c r="LKJ41" s="165"/>
      <c r="LKK41" s="162"/>
      <c r="LKL41" s="165"/>
      <c r="LKM41" s="162"/>
      <c r="LKN41" s="165"/>
      <c r="LKO41" s="162"/>
      <c r="LKP41" s="165"/>
      <c r="LKQ41" s="162"/>
      <c r="LKR41" s="165"/>
      <c r="LKS41" s="162"/>
      <c r="LKT41" s="165"/>
      <c r="LKU41" s="162"/>
      <c r="LKV41" s="165"/>
      <c r="LKW41" s="162"/>
      <c r="LKX41" s="165"/>
      <c r="LKY41" s="162"/>
      <c r="LKZ41" s="165"/>
      <c r="LLA41" s="162"/>
      <c r="LLB41" s="165"/>
      <c r="LLC41" s="162"/>
      <c r="LLD41" s="165"/>
      <c r="LLE41" s="162"/>
      <c r="LLF41" s="165"/>
      <c r="LLG41" s="162"/>
      <c r="LLH41" s="165"/>
      <c r="LLI41" s="162"/>
      <c r="LLJ41" s="165"/>
      <c r="LLK41" s="162"/>
      <c r="LLL41" s="165"/>
      <c r="LLM41" s="162"/>
      <c r="LLN41" s="165"/>
      <c r="LLO41" s="162"/>
      <c r="LLP41" s="165"/>
      <c r="LLQ41" s="162"/>
      <c r="LLR41" s="165"/>
      <c r="LLS41" s="162"/>
      <c r="LLT41" s="165"/>
      <c r="LLU41" s="162"/>
      <c r="LLV41" s="165"/>
      <c r="LLW41" s="162"/>
      <c r="LLX41" s="165"/>
      <c r="LLY41" s="162"/>
      <c r="LLZ41" s="165"/>
      <c r="LMA41" s="162"/>
      <c r="LMB41" s="165"/>
      <c r="LMC41" s="162"/>
      <c r="LMD41" s="165"/>
      <c r="LME41" s="162"/>
      <c r="LMF41" s="165"/>
      <c r="LMG41" s="162"/>
      <c r="LMH41" s="165"/>
      <c r="LMI41" s="162"/>
      <c r="LMJ41" s="165"/>
      <c r="LMK41" s="162"/>
      <c r="LML41" s="165"/>
      <c r="LMM41" s="162"/>
      <c r="LMN41" s="165"/>
      <c r="LMO41" s="162"/>
      <c r="LMP41" s="165"/>
      <c r="LMQ41" s="162"/>
      <c r="LMR41" s="165"/>
      <c r="LMS41" s="162"/>
      <c r="LMT41" s="165"/>
      <c r="LMU41" s="162"/>
      <c r="LMV41" s="165"/>
      <c r="LMW41" s="162"/>
      <c r="LMX41" s="165"/>
      <c r="LMY41" s="162"/>
      <c r="LMZ41" s="165"/>
      <c r="LNA41" s="162"/>
      <c r="LNB41" s="165"/>
      <c r="LNC41" s="162"/>
      <c r="LND41" s="165"/>
      <c r="LNE41" s="162"/>
      <c r="LNF41" s="165"/>
      <c r="LNG41" s="162"/>
      <c r="LNH41" s="165"/>
      <c r="LNI41" s="162"/>
      <c r="LNJ41" s="165"/>
      <c r="LNK41" s="162"/>
      <c r="LNL41" s="165"/>
      <c r="LNM41" s="162"/>
      <c r="LNN41" s="165"/>
      <c r="LNO41" s="162"/>
      <c r="LNP41" s="165"/>
      <c r="LNQ41" s="162"/>
      <c r="LNR41" s="165"/>
      <c r="LNS41" s="162"/>
      <c r="LNT41" s="165"/>
      <c r="LNU41" s="162"/>
      <c r="LNV41" s="165"/>
      <c r="LNW41" s="162"/>
      <c r="LNX41" s="165"/>
      <c r="LNY41" s="162"/>
      <c r="LNZ41" s="165"/>
      <c r="LOA41" s="162"/>
      <c r="LOB41" s="165"/>
      <c r="LOC41" s="162"/>
      <c r="LOD41" s="165"/>
      <c r="LOE41" s="162"/>
      <c r="LOF41" s="165"/>
      <c r="LOG41" s="162"/>
      <c r="LOH41" s="165"/>
      <c r="LOI41" s="162"/>
      <c r="LOJ41" s="165"/>
      <c r="LOK41" s="162"/>
      <c r="LOL41" s="165"/>
      <c r="LOM41" s="162"/>
      <c r="LON41" s="165"/>
      <c r="LOO41" s="162"/>
      <c r="LOP41" s="165"/>
      <c r="LOQ41" s="162"/>
      <c r="LOR41" s="165"/>
      <c r="LOS41" s="162"/>
      <c r="LOT41" s="165"/>
      <c r="LOU41" s="162"/>
      <c r="LOV41" s="165"/>
      <c r="LOW41" s="162"/>
      <c r="LOX41" s="165"/>
      <c r="LOY41" s="162"/>
      <c r="LOZ41" s="165"/>
      <c r="LPA41" s="162"/>
      <c r="LPB41" s="165"/>
      <c r="LPC41" s="162"/>
      <c r="LPD41" s="165"/>
      <c r="LPE41" s="162"/>
      <c r="LPF41" s="165"/>
      <c r="LPG41" s="162"/>
      <c r="LPH41" s="165"/>
      <c r="LPI41" s="162"/>
      <c r="LPJ41" s="165"/>
      <c r="LPK41" s="162"/>
      <c r="LPL41" s="165"/>
      <c r="LPM41" s="162"/>
      <c r="LPN41" s="165"/>
      <c r="LPO41" s="162"/>
      <c r="LPP41" s="165"/>
      <c r="LPQ41" s="162"/>
      <c r="LPR41" s="165"/>
      <c r="LPS41" s="162"/>
      <c r="LPT41" s="165"/>
      <c r="LPU41" s="162"/>
      <c r="LPV41" s="165"/>
      <c r="LPW41" s="162"/>
      <c r="LPX41" s="165"/>
      <c r="LPY41" s="162"/>
      <c r="LPZ41" s="165"/>
      <c r="LQA41" s="162"/>
      <c r="LQB41" s="165"/>
      <c r="LQC41" s="162"/>
      <c r="LQD41" s="165"/>
      <c r="LQE41" s="162"/>
      <c r="LQF41" s="165"/>
      <c r="LQG41" s="162"/>
      <c r="LQH41" s="165"/>
      <c r="LQI41" s="162"/>
      <c r="LQJ41" s="165"/>
      <c r="LQK41" s="162"/>
      <c r="LQL41" s="165"/>
      <c r="LQM41" s="162"/>
      <c r="LQN41" s="165"/>
      <c r="LQO41" s="162"/>
      <c r="LQP41" s="165"/>
      <c r="LQQ41" s="162"/>
      <c r="LQR41" s="165"/>
      <c r="LQS41" s="162"/>
      <c r="LQT41" s="165"/>
      <c r="LQU41" s="162"/>
      <c r="LQV41" s="165"/>
      <c r="LQW41" s="162"/>
      <c r="LQX41" s="165"/>
      <c r="LQY41" s="162"/>
      <c r="LQZ41" s="165"/>
      <c r="LRA41" s="162"/>
      <c r="LRB41" s="165"/>
      <c r="LRC41" s="162"/>
      <c r="LRD41" s="165"/>
      <c r="LRE41" s="162"/>
      <c r="LRF41" s="165"/>
      <c r="LRG41" s="162"/>
      <c r="LRH41" s="165"/>
      <c r="LRI41" s="162"/>
      <c r="LRJ41" s="165"/>
      <c r="LRK41" s="162"/>
      <c r="LRL41" s="165"/>
      <c r="LRM41" s="162"/>
      <c r="LRN41" s="165"/>
      <c r="LRO41" s="162"/>
      <c r="LRP41" s="165"/>
      <c r="LRQ41" s="162"/>
      <c r="LRR41" s="165"/>
      <c r="LRS41" s="162"/>
      <c r="LRT41" s="165"/>
      <c r="LRU41" s="162"/>
      <c r="LRV41" s="165"/>
      <c r="LRW41" s="162"/>
      <c r="LRX41" s="165"/>
      <c r="LRY41" s="162"/>
      <c r="LRZ41" s="165"/>
      <c r="LSA41" s="162"/>
      <c r="LSB41" s="165"/>
      <c r="LSC41" s="162"/>
      <c r="LSD41" s="165"/>
      <c r="LSE41" s="162"/>
      <c r="LSF41" s="165"/>
      <c r="LSG41" s="162"/>
      <c r="LSH41" s="165"/>
      <c r="LSI41" s="162"/>
      <c r="LSJ41" s="165"/>
      <c r="LSK41" s="162"/>
      <c r="LSL41" s="165"/>
      <c r="LSM41" s="162"/>
      <c r="LSN41" s="165"/>
      <c r="LSO41" s="162"/>
      <c r="LSP41" s="165"/>
      <c r="LSQ41" s="162"/>
      <c r="LSR41" s="165"/>
      <c r="LSS41" s="162"/>
      <c r="LST41" s="165"/>
      <c r="LSU41" s="162"/>
      <c r="LSV41" s="165"/>
      <c r="LSW41" s="162"/>
      <c r="LSX41" s="165"/>
      <c r="LSY41" s="162"/>
      <c r="LSZ41" s="165"/>
      <c r="LTA41" s="162"/>
      <c r="LTB41" s="165"/>
      <c r="LTC41" s="162"/>
      <c r="LTD41" s="165"/>
      <c r="LTE41" s="162"/>
      <c r="LTF41" s="165"/>
      <c r="LTG41" s="162"/>
      <c r="LTH41" s="165"/>
      <c r="LTI41" s="162"/>
      <c r="LTJ41" s="165"/>
      <c r="LTK41" s="162"/>
      <c r="LTL41" s="165"/>
      <c r="LTM41" s="162"/>
      <c r="LTN41" s="165"/>
      <c r="LTO41" s="162"/>
      <c r="LTP41" s="165"/>
      <c r="LTQ41" s="162"/>
      <c r="LTR41" s="165"/>
      <c r="LTS41" s="162"/>
      <c r="LTT41" s="165"/>
      <c r="LTU41" s="162"/>
      <c r="LTV41" s="165"/>
      <c r="LTW41" s="162"/>
      <c r="LTX41" s="165"/>
      <c r="LTY41" s="162"/>
      <c r="LTZ41" s="165"/>
      <c r="LUA41" s="162"/>
      <c r="LUB41" s="165"/>
      <c r="LUC41" s="162"/>
      <c r="LUD41" s="165"/>
      <c r="LUE41" s="162"/>
      <c r="LUF41" s="165"/>
      <c r="LUG41" s="162"/>
      <c r="LUH41" s="165"/>
      <c r="LUI41" s="162"/>
      <c r="LUJ41" s="165"/>
      <c r="LUK41" s="162"/>
      <c r="LUL41" s="165"/>
      <c r="LUM41" s="162"/>
      <c r="LUN41" s="165"/>
      <c r="LUO41" s="162"/>
      <c r="LUP41" s="165"/>
      <c r="LUQ41" s="162"/>
      <c r="LUR41" s="165"/>
      <c r="LUS41" s="162"/>
      <c r="LUT41" s="165"/>
      <c r="LUU41" s="162"/>
      <c r="LUV41" s="165"/>
      <c r="LUW41" s="162"/>
      <c r="LUX41" s="165"/>
      <c r="LUY41" s="162"/>
      <c r="LUZ41" s="165"/>
      <c r="LVA41" s="162"/>
      <c r="LVB41" s="165"/>
      <c r="LVC41" s="162"/>
      <c r="LVD41" s="165"/>
      <c r="LVE41" s="162"/>
      <c r="LVF41" s="165"/>
      <c r="LVG41" s="162"/>
      <c r="LVH41" s="165"/>
      <c r="LVI41" s="162"/>
      <c r="LVJ41" s="165"/>
      <c r="LVK41" s="162"/>
      <c r="LVL41" s="165"/>
      <c r="LVM41" s="162"/>
      <c r="LVN41" s="165"/>
      <c r="LVO41" s="162"/>
      <c r="LVP41" s="165"/>
      <c r="LVQ41" s="162"/>
      <c r="LVR41" s="165"/>
      <c r="LVS41" s="162"/>
      <c r="LVT41" s="165"/>
      <c r="LVU41" s="162"/>
      <c r="LVV41" s="165"/>
      <c r="LVW41" s="162"/>
      <c r="LVX41" s="165"/>
      <c r="LVY41" s="162"/>
      <c r="LVZ41" s="165"/>
      <c r="LWA41" s="162"/>
      <c r="LWB41" s="165"/>
      <c r="LWC41" s="162"/>
      <c r="LWD41" s="165"/>
      <c r="LWE41" s="162"/>
      <c r="LWF41" s="165"/>
      <c r="LWG41" s="162"/>
      <c r="LWH41" s="165"/>
      <c r="LWI41" s="162"/>
      <c r="LWJ41" s="165"/>
      <c r="LWK41" s="162"/>
      <c r="LWL41" s="165"/>
      <c r="LWM41" s="162"/>
      <c r="LWN41" s="165"/>
      <c r="LWO41" s="162"/>
      <c r="LWP41" s="165"/>
      <c r="LWQ41" s="162"/>
      <c r="LWR41" s="165"/>
      <c r="LWS41" s="162"/>
      <c r="LWT41" s="165"/>
      <c r="LWU41" s="162"/>
      <c r="LWV41" s="165"/>
      <c r="LWW41" s="162"/>
      <c r="LWX41" s="165"/>
      <c r="LWY41" s="162"/>
      <c r="LWZ41" s="165"/>
      <c r="LXA41" s="162"/>
      <c r="LXB41" s="165"/>
      <c r="LXC41" s="162"/>
      <c r="LXD41" s="165"/>
      <c r="LXE41" s="162"/>
      <c r="LXF41" s="165"/>
      <c r="LXG41" s="162"/>
      <c r="LXH41" s="165"/>
      <c r="LXI41" s="162"/>
      <c r="LXJ41" s="165"/>
      <c r="LXK41" s="162"/>
      <c r="LXL41" s="165"/>
      <c r="LXM41" s="162"/>
      <c r="LXN41" s="165"/>
      <c r="LXO41" s="162"/>
      <c r="LXP41" s="165"/>
      <c r="LXQ41" s="162"/>
      <c r="LXR41" s="165"/>
      <c r="LXS41" s="162"/>
      <c r="LXT41" s="165"/>
      <c r="LXU41" s="162"/>
      <c r="LXV41" s="165"/>
      <c r="LXW41" s="162"/>
      <c r="LXX41" s="165"/>
      <c r="LXY41" s="162"/>
      <c r="LXZ41" s="165"/>
      <c r="LYA41" s="162"/>
      <c r="LYB41" s="165"/>
      <c r="LYC41" s="162"/>
      <c r="LYD41" s="165"/>
      <c r="LYE41" s="162"/>
      <c r="LYF41" s="165"/>
      <c r="LYG41" s="162"/>
      <c r="LYH41" s="165"/>
      <c r="LYI41" s="162"/>
      <c r="LYJ41" s="165"/>
      <c r="LYK41" s="162"/>
      <c r="LYL41" s="165"/>
      <c r="LYM41" s="162"/>
      <c r="LYN41" s="165"/>
      <c r="LYO41" s="162"/>
      <c r="LYP41" s="165"/>
      <c r="LYQ41" s="162"/>
      <c r="LYR41" s="165"/>
      <c r="LYS41" s="162"/>
      <c r="LYT41" s="165"/>
      <c r="LYU41" s="162"/>
      <c r="LYV41" s="165"/>
      <c r="LYW41" s="162"/>
      <c r="LYX41" s="165"/>
      <c r="LYY41" s="162"/>
      <c r="LYZ41" s="165"/>
      <c r="LZA41" s="162"/>
      <c r="LZB41" s="165"/>
      <c r="LZC41" s="162"/>
      <c r="LZD41" s="165"/>
      <c r="LZE41" s="162"/>
      <c r="LZF41" s="165"/>
      <c r="LZG41" s="162"/>
      <c r="LZH41" s="165"/>
      <c r="LZI41" s="162"/>
      <c r="LZJ41" s="165"/>
      <c r="LZK41" s="162"/>
      <c r="LZL41" s="165"/>
      <c r="LZM41" s="162"/>
      <c r="LZN41" s="165"/>
      <c r="LZO41" s="162"/>
      <c r="LZP41" s="165"/>
      <c r="LZQ41" s="162"/>
      <c r="LZR41" s="165"/>
      <c r="LZS41" s="162"/>
      <c r="LZT41" s="165"/>
      <c r="LZU41" s="162"/>
      <c r="LZV41" s="165"/>
      <c r="LZW41" s="162"/>
      <c r="LZX41" s="165"/>
      <c r="LZY41" s="162"/>
      <c r="LZZ41" s="165"/>
      <c r="MAA41" s="162"/>
      <c r="MAB41" s="165"/>
      <c r="MAC41" s="162"/>
      <c r="MAD41" s="165"/>
      <c r="MAE41" s="162"/>
      <c r="MAF41" s="165"/>
      <c r="MAG41" s="162"/>
      <c r="MAH41" s="165"/>
      <c r="MAI41" s="162"/>
      <c r="MAJ41" s="165"/>
      <c r="MAK41" s="162"/>
      <c r="MAL41" s="165"/>
      <c r="MAM41" s="162"/>
      <c r="MAN41" s="165"/>
      <c r="MAO41" s="162"/>
      <c r="MAP41" s="165"/>
      <c r="MAQ41" s="162"/>
      <c r="MAR41" s="165"/>
      <c r="MAS41" s="162"/>
      <c r="MAT41" s="165"/>
      <c r="MAU41" s="162"/>
      <c r="MAV41" s="165"/>
      <c r="MAW41" s="162"/>
      <c r="MAX41" s="165"/>
      <c r="MAY41" s="162"/>
      <c r="MAZ41" s="165"/>
      <c r="MBA41" s="162"/>
      <c r="MBB41" s="165"/>
      <c r="MBC41" s="162"/>
      <c r="MBD41" s="165"/>
      <c r="MBE41" s="162"/>
      <c r="MBF41" s="165"/>
      <c r="MBG41" s="162"/>
      <c r="MBH41" s="165"/>
      <c r="MBI41" s="162"/>
      <c r="MBJ41" s="165"/>
      <c r="MBK41" s="162"/>
      <c r="MBL41" s="165"/>
      <c r="MBM41" s="162"/>
      <c r="MBN41" s="165"/>
      <c r="MBO41" s="162"/>
      <c r="MBP41" s="165"/>
      <c r="MBQ41" s="162"/>
      <c r="MBR41" s="165"/>
      <c r="MBS41" s="162"/>
      <c r="MBT41" s="165"/>
      <c r="MBU41" s="162"/>
      <c r="MBV41" s="165"/>
      <c r="MBW41" s="162"/>
      <c r="MBX41" s="165"/>
      <c r="MBY41" s="162"/>
      <c r="MBZ41" s="165"/>
      <c r="MCA41" s="162"/>
      <c r="MCB41" s="165"/>
      <c r="MCC41" s="162"/>
      <c r="MCD41" s="165"/>
      <c r="MCE41" s="162"/>
      <c r="MCF41" s="165"/>
      <c r="MCG41" s="162"/>
      <c r="MCH41" s="165"/>
      <c r="MCI41" s="162"/>
      <c r="MCJ41" s="165"/>
      <c r="MCK41" s="162"/>
      <c r="MCL41" s="165"/>
      <c r="MCM41" s="162"/>
      <c r="MCN41" s="165"/>
      <c r="MCO41" s="162"/>
      <c r="MCP41" s="165"/>
      <c r="MCQ41" s="162"/>
      <c r="MCR41" s="165"/>
      <c r="MCS41" s="162"/>
      <c r="MCT41" s="165"/>
      <c r="MCU41" s="162"/>
      <c r="MCV41" s="165"/>
      <c r="MCW41" s="162"/>
      <c r="MCX41" s="165"/>
      <c r="MCY41" s="162"/>
      <c r="MCZ41" s="165"/>
      <c r="MDA41" s="162"/>
      <c r="MDB41" s="165"/>
      <c r="MDC41" s="162"/>
      <c r="MDD41" s="165"/>
      <c r="MDE41" s="162"/>
      <c r="MDF41" s="165"/>
      <c r="MDG41" s="162"/>
      <c r="MDH41" s="165"/>
      <c r="MDI41" s="162"/>
      <c r="MDJ41" s="165"/>
      <c r="MDK41" s="162"/>
      <c r="MDL41" s="165"/>
      <c r="MDM41" s="162"/>
      <c r="MDN41" s="165"/>
      <c r="MDO41" s="162"/>
      <c r="MDP41" s="165"/>
      <c r="MDQ41" s="162"/>
      <c r="MDR41" s="165"/>
      <c r="MDS41" s="162"/>
      <c r="MDT41" s="165"/>
      <c r="MDU41" s="162"/>
      <c r="MDV41" s="165"/>
      <c r="MDW41" s="162"/>
      <c r="MDX41" s="165"/>
      <c r="MDY41" s="162"/>
      <c r="MDZ41" s="165"/>
      <c r="MEA41" s="162"/>
      <c r="MEB41" s="165"/>
      <c r="MEC41" s="162"/>
      <c r="MED41" s="165"/>
      <c r="MEE41" s="162"/>
      <c r="MEF41" s="165"/>
      <c r="MEG41" s="162"/>
      <c r="MEH41" s="165"/>
      <c r="MEI41" s="162"/>
      <c r="MEJ41" s="165"/>
      <c r="MEK41" s="162"/>
      <c r="MEL41" s="165"/>
      <c r="MEM41" s="162"/>
      <c r="MEN41" s="165"/>
      <c r="MEO41" s="162"/>
      <c r="MEP41" s="165"/>
      <c r="MEQ41" s="162"/>
      <c r="MER41" s="165"/>
      <c r="MES41" s="162"/>
      <c r="MET41" s="165"/>
      <c r="MEU41" s="162"/>
      <c r="MEV41" s="165"/>
      <c r="MEW41" s="162"/>
      <c r="MEX41" s="165"/>
      <c r="MEY41" s="162"/>
      <c r="MEZ41" s="165"/>
      <c r="MFA41" s="162"/>
      <c r="MFB41" s="165"/>
      <c r="MFC41" s="162"/>
      <c r="MFD41" s="165"/>
      <c r="MFE41" s="162"/>
      <c r="MFF41" s="165"/>
      <c r="MFG41" s="162"/>
      <c r="MFH41" s="165"/>
      <c r="MFI41" s="162"/>
      <c r="MFJ41" s="165"/>
      <c r="MFK41" s="162"/>
      <c r="MFL41" s="165"/>
      <c r="MFM41" s="162"/>
      <c r="MFN41" s="165"/>
      <c r="MFO41" s="162"/>
      <c r="MFP41" s="165"/>
      <c r="MFQ41" s="162"/>
      <c r="MFR41" s="165"/>
      <c r="MFS41" s="162"/>
      <c r="MFT41" s="165"/>
      <c r="MFU41" s="162"/>
      <c r="MFV41" s="165"/>
      <c r="MFW41" s="162"/>
      <c r="MFX41" s="165"/>
      <c r="MFY41" s="162"/>
      <c r="MFZ41" s="165"/>
      <c r="MGA41" s="162"/>
      <c r="MGB41" s="165"/>
      <c r="MGC41" s="162"/>
      <c r="MGD41" s="165"/>
      <c r="MGE41" s="162"/>
      <c r="MGF41" s="165"/>
      <c r="MGG41" s="162"/>
      <c r="MGH41" s="165"/>
      <c r="MGI41" s="162"/>
      <c r="MGJ41" s="165"/>
      <c r="MGK41" s="162"/>
      <c r="MGL41" s="165"/>
      <c r="MGM41" s="162"/>
      <c r="MGN41" s="165"/>
      <c r="MGO41" s="162"/>
      <c r="MGP41" s="165"/>
      <c r="MGQ41" s="162"/>
      <c r="MGR41" s="165"/>
      <c r="MGS41" s="162"/>
      <c r="MGT41" s="165"/>
      <c r="MGU41" s="162"/>
      <c r="MGV41" s="165"/>
      <c r="MGW41" s="162"/>
      <c r="MGX41" s="165"/>
      <c r="MGY41" s="162"/>
      <c r="MGZ41" s="165"/>
      <c r="MHA41" s="162"/>
      <c r="MHB41" s="165"/>
      <c r="MHC41" s="162"/>
      <c r="MHD41" s="165"/>
      <c r="MHE41" s="162"/>
      <c r="MHF41" s="165"/>
      <c r="MHG41" s="162"/>
      <c r="MHH41" s="165"/>
      <c r="MHI41" s="162"/>
      <c r="MHJ41" s="165"/>
      <c r="MHK41" s="162"/>
      <c r="MHL41" s="165"/>
      <c r="MHM41" s="162"/>
      <c r="MHN41" s="165"/>
      <c r="MHO41" s="162"/>
      <c r="MHP41" s="165"/>
      <c r="MHQ41" s="162"/>
      <c r="MHR41" s="165"/>
      <c r="MHS41" s="162"/>
      <c r="MHT41" s="165"/>
      <c r="MHU41" s="162"/>
      <c r="MHV41" s="165"/>
      <c r="MHW41" s="162"/>
      <c r="MHX41" s="165"/>
      <c r="MHY41" s="162"/>
      <c r="MHZ41" s="165"/>
      <c r="MIA41" s="162"/>
      <c r="MIB41" s="165"/>
      <c r="MIC41" s="162"/>
      <c r="MID41" s="165"/>
      <c r="MIE41" s="162"/>
      <c r="MIF41" s="165"/>
      <c r="MIG41" s="162"/>
      <c r="MIH41" s="165"/>
      <c r="MII41" s="162"/>
      <c r="MIJ41" s="165"/>
      <c r="MIK41" s="162"/>
      <c r="MIL41" s="165"/>
      <c r="MIM41" s="162"/>
      <c r="MIN41" s="165"/>
      <c r="MIO41" s="162"/>
      <c r="MIP41" s="165"/>
      <c r="MIQ41" s="162"/>
      <c r="MIR41" s="165"/>
      <c r="MIS41" s="162"/>
      <c r="MIT41" s="165"/>
      <c r="MIU41" s="162"/>
      <c r="MIV41" s="165"/>
      <c r="MIW41" s="162"/>
      <c r="MIX41" s="165"/>
      <c r="MIY41" s="162"/>
      <c r="MIZ41" s="165"/>
      <c r="MJA41" s="162"/>
      <c r="MJB41" s="165"/>
      <c r="MJC41" s="162"/>
      <c r="MJD41" s="165"/>
      <c r="MJE41" s="162"/>
      <c r="MJF41" s="165"/>
      <c r="MJG41" s="162"/>
      <c r="MJH41" s="165"/>
      <c r="MJI41" s="162"/>
      <c r="MJJ41" s="165"/>
      <c r="MJK41" s="162"/>
      <c r="MJL41" s="165"/>
      <c r="MJM41" s="162"/>
      <c r="MJN41" s="165"/>
      <c r="MJO41" s="162"/>
      <c r="MJP41" s="165"/>
      <c r="MJQ41" s="162"/>
      <c r="MJR41" s="165"/>
      <c r="MJS41" s="162"/>
      <c r="MJT41" s="165"/>
      <c r="MJU41" s="162"/>
      <c r="MJV41" s="165"/>
      <c r="MJW41" s="162"/>
      <c r="MJX41" s="165"/>
      <c r="MJY41" s="162"/>
      <c r="MJZ41" s="165"/>
      <c r="MKA41" s="162"/>
      <c r="MKB41" s="165"/>
      <c r="MKC41" s="162"/>
      <c r="MKD41" s="165"/>
      <c r="MKE41" s="162"/>
      <c r="MKF41" s="165"/>
      <c r="MKG41" s="162"/>
      <c r="MKH41" s="165"/>
      <c r="MKI41" s="162"/>
      <c r="MKJ41" s="165"/>
      <c r="MKK41" s="162"/>
      <c r="MKL41" s="165"/>
      <c r="MKM41" s="162"/>
      <c r="MKN41" s="165"/>
      <c r="MKO41" s="162"/>
      <c r="MKP41" s="165"/>
      <c r="MKQ41" s="162"/>
      <c r="MKR41" s="165"/>
      <c r="MKS41" s="162"/>
      <c r="MKT41" s="165"/>
      <c r="MKU41" s="162"/>
      <c r="MKV41" s="165"/>
      <c r="MKW41" s="162"/>
      <c r="MKX41" s="165"/>
      <c r="MKY41" s="162"/>
      <c r="MKZ41" s="165"/>
      <c r="MLA41" s="162"/>
      <c r="MLB41" s="165"/>
      <c r="MLC41" s="162"/>
      <c r="MLD41" s="165"/>
      <c r="MLE41" s="162"/>
      <c r="MLF41" s="165"/>
      <c r="MLG41" s="162"/>
      <c r="MLH41" s="165"/>
      <c r="MLI41" s="162"/>
      <c r="MLJ41" s="165"/>
      <c r="MLK41" s="162"/>
      <c r="MLL41" s="165"/>
      <c r="MLM41" s="162"/>
      <c r="MLN41" s="165"/>
      <c r="MLO41" s="162"/>
      <c r="MLP41" s="165"/>
      <c r="MLQ41" s="162"/>
      <c r="MLR41" s="165"/>
      <c r="MLS41" s="162"/>
      <c r="MLT41" s="165"/>
      <c r="MLU41" s="162"/>
      <c r="MLV41" s="165"/>
      <c r="MLW41" s="162"/>
      <c r="MLX41" s="165"/>
      <c r="MLY41" s="162"/>
      <c r="MLZ41" s="165"/>
      <c r="MMA41" s="162"/>
      <c r="MMB41" s="165"/>
      <c r="MMC41" s="162"/>
      <c r="MMD41" s="165"/>
      <c r="MME41" s="162"/>
      <c r="MMF41" s="165"/>
      <c r="MMG41" s="162"/>
      <c r="MMH41" s="165"/>
      <c r="MMI41" s="162"/>
      <c r="MMJ41" s="165"/>
      <c r="MMK41" s="162"/>
      <c r="MML41" s="165"/>
      <c r="MMM41" s="162"/>
      <c r="MMN41" s="165"/>
      <c r="MMO41" s="162"/>
      <c r="MMP41" s="165"/>
      <c r="MMQ41" s="162"/>
      <c r="MMR41" s="165"/>
      <c r="MMS41" s="162"/>
      <c r="MMT41" s="165"/>
      <c r="MMU41" s="162"/>
      <c r="MMV41" s="165"/>
      <c r="MMW41" s="162"/>
      <c r="MMX41" s="165"/>
      <c r="MMY41" s="162"/>
      <c r="MMZ41" s="165"/>
      <c r="MNA41" s="162"/>
      <c r="MNB41" s="165"/>
      <c r="MNC41" s="162"/>
      <c r="MND41" s="165"/>
      <c r="MNE41" s="162"/>
      <c r="MNF41" s="165"/>
      <c r="MNG41" s="162"/>
      <c r="MNH41" s="165"/>
      <c r="MNI41" s="162"/>
      <c r="MNJ41" s="165"/>
      <c r="MNK41" s="162"/>
      <c r="MNL41" s="165"/>
      <c r="MNM41" s="162"/>
      <c r="MNN41" s="165"/>
      <c r="MNO41" s="162"/>
      <c r="MNP41" s="165"/>
      <c r="MNQ41" s="162"/>
      <c r="MNR41" s="165"/>
      <c r="MNS41" s="162"/>
      <c r="MNT41" s="165"/>
      <c r="MNU41" s="162"/>
      <c r="MNV41" s="165"/>
      <c r="MNW41" s="162"/>
      <c r="MNX41" s="165"/>
      <c r="MNY41" s="162"/>
      <c r="MNZ41" s="165"/>
      <c r="MOA41" s="162"/>
      <c r="MOB41" s="165"/>
      <c r="MOC41" s="162"/>
      <c r="MOD41" s="165"/>
      <c r="MOE41" s="162"/>
      <c r="MOF41" s="165"/>
      <c r="MOG41" s="162"/>
      <c r="MOH41" s="165"/>
      <c r="MOI41" s="162"/>
      <c r="MOJ41" s="165"/>
      <c r="MOK41" s="162"/>
      <c r="MOL41" s="165"/>
      <c r="MOM41" s="162"/>
      <c r="MON41" s="165"/>
      <c r="MOO41" s="162"/>
      <c r="MOP41" s="165"/>
      <c r="MOQ41" s="162"/>
      <c r="MOR41" s="165"/>
      <c r="MOS41" s="162"/>
      <c r="MOT41" s="165"/>
      <c r="MOU41" s="162"/>
      <c r="MOV41" s="165"/>
      <c r="MOW41" s="162"/>
      <c r="MOX41" s="165"/>
      <c r="MOY41" s="162"/>
      <c r="MOZ41" s="165"/>
      <c r="MPA41" s="162"/>
      <c r="MPB41" s="165"/>
      <c r="MPC41" s="162"/>
      <c r="MPD41" s="165"/>
      <c r="MPE41" s="162"/>
      <c r="MPF41" s="165"/>
      <c r="MPG41" s="162"/>
      <c r="MPH41" s="165"/>
      <c r="MPI41" s="162"/>
      <c r="MPJ41" s="165"/>
      <c r="MPK41" s="162"/>
      <c r="MPL41" s="165"/>
      <c r="MPM41" s="162"/>
      <c r="MPN41" s="165"/>
      <c r="MPO41" s="162"/>
      <c r="MPP41" s="165"/>
      <c r="MPQ41" s="162"/>
      <c r="MPR41" s="165"/>
      <c r="MPS41" s="162"/>
      <c r="MPT41" s="165"/>
      <c r="MPU41" s="162"/>
      <c r="MPV41" s="165"/>
      <c r="MPW41" s="162"/>
      <c r="MPX41" s="165"/>
      <c r="MPY41" s="162"/>
      <c r="MPZ41" s="165"/>
      <c r="MQA41" s="162"/>
      <c r="MQB41" s="165"/>
      <c r="MQC41" s="162"/>
      <c r="MQD41" s="165"/>
      <c r="MQE41" s="162"/>
      <c r="MQF41" s="165"/>
      <c r="MQG41" s="162"/>
      <c r="MQH41" s="165"/>
      <c r="MQI41" s="162"/>
      <c r="MQJ41" s="165"/>
      <c r="MQK41" s="162"/>
      <c r="MQL41" s="165"/>
      <c r="MQM41" s="162"/>
      <c r="MQN41" s="165"/>
      <c r="MQO41" s="162"/>
      <c r="MQP41" s="165"/>
      <c r="MQQ41" s="162"/>
      <c r="MQR41" s="165"/>
      <c r="MQS41" s="162"/>
      <c r="MQT41" s="165"/>
      <c r="MQU41" s="162"/>
      <c r="MQV41" s="165"/>
      <c r="MQW41" s="162"/>
      <c r="MQX41" s="165"/>
      <c r="MQY41" s="162"/>
      <c r="MQZ41" s="165"/>
      <c r="MRA41" s="162"/>
      <c r="MRB41" s="165"/>
      <c r="MRC41" s="162"/>
      <c r="MRD41" s="165"/>
      <c r="MRE41" s="162"/>
      <c r="MRF41" s="165"/>
      <c r="MRG41" s="162"/>
      <c r="MRH41" s="165"/>
      <c r="MRI41" s="162"/>
      <c r="MRJ41" s="165"/>
      <c r="MRK41" s="162"/>
      <c r="MRL41" s="165"/>
      <c r="MRM41" s="162"/>
      <c r="MRN41" s="165"/>
      <c r="MRO41" s="162"/>
      <c r="MRP41" s="165"/>
      <c r="MRQ41" s="162"/>
      <c r="MRR41" s="165"/>
      <c r="MRS41" s="162"/>
      <c r="MRT41" s="165"/>
      <c r="MRU41" s="162"/>
      <c r="MRV41" s="165"/>
      <c r="MRW41" s="162"/>
      <c r="MRX41" s="165"/>
      <c r="MRY41" s="162"/>
      <c r="MRZ41" s="165"/>
      <c r="MSA41" s="162"/>
      <c r="MSB41" s="165"/>
      <c r="MSC41" s="162"/>
      <c r="MSD41" s="165"/>
      <c r="MSE41" s="162"/>
      <c r="MSF41" s="165"/>
      <c r="MSG41" s="162"/>
      <c r="MSH41" s="165"/>
      <c r="MSI41" s="162"/>
      <c r="MSJ41" s="165"/>
      <c r="MSK41" s="162"/>
      <c r="MSL41" s="165"/>
      <c r="MSM41" s="162"/>
      <c r="MSN41" s="165"/>
      <c r="MSO41" s="162"/>
      <c r="MSP41" s="165"/>
      <c r="MSQ41" s="162"/>
      <c r="MSR41" s="165"/>
      <c r="MSS41" s="162"/>
      <c r="MST41" s="165"/>
      <c r="MSU41" s="162"/>
      <c r="MSV41" s="165"/>
      <c r="MSW41" s="162"/>
      <c r="MSX41" s="165"/>
      <c r="MSY41" s="162"/>
      <c r="MSZ41" s="165"/>
      <c r="MTA41" s="162"/>
      <c r="MTB41" s="165"/>
      <c r="MTC41" s="162"/>
      <c r="MTD41" s="165"/>
      <c r="MTE41" s="162"/>
      <c r="MTF41" s="165"/>
      <c r="MTG41" s="162"/>
      <c r="MTH41" s="165"/>
      <c r="MTI41" s="162"/>
      <c r="MTJ41" s="165"/>
      <c r="MTK41" s="162"/>
      <c r="MTL41" s="165"/>
      <c r="MTM41" s="162"/>
      <c r="MTN41" s="165"/>
      <c r="MTO41" s="162"/>
      <c r="MTP41" s="165"/>
      <c r="MTQ41" s="162"/>
      <c r="MTR41" s="165"/>
      <c r="MTS41" s="162"/>
      <c r="MTT41" s="165"/>
      <c r="MTU41" s="162"/>
      <c r="MTV41" s="165"/>
      <c r="MTW41" s="162"/>
      <c r="MTX41" s="165"/>
      <c r="MTY41" s="162"/>
      <c r="MTZ41" s="165"/>
      <c r="MUA41" s="162"/>
      <c r="MUB41" s="165"/>
      <c r="MUC41" s="162"/>
      <c r="MUD41" s="165"/>
      <c r="MUE41" s="162"/>
      <c r="MUF41" s="165"/>
      <c r="MUG41" s="162"/>
      <c r="MUH41" s="165"/>
      <c r="MUI41" s="162"/>
      <c r="MUJ41" s="165"/>
      <c r="MUK41" s="162"/>
      <c r="MUL41" s="165"/>
      <c r="MUM41" s="162"/>
      <c r="MUN41" s="165"/>
      <c r="MUO41" s="162"/>
      <c r="MUP41" s="165"/>
      <c r="MUQ41" s="162"/>
      <c r="MUR41" s="165"/>
      <c r="MUS41" s="162"/>
      <c r="MUT41" s="165"/>
      <c r="MUU41" s="162"/>
      <c r="MUV41" s="165"/>
      <c r="MUW41" s="162"/>
      <c r="MUX41" s="165"/>
      <c r="MUY41" s="162"/>
      <c r="MUZ41" s="165"/>
      <c r="MVA41" s="162"/>
      <c r="MVB41" s="165"/>
      <c r="MVC41" s="162"/>
      <c r="MVD41" s="165"/>
      <c r="MVE41" s="162"/>
      <c r="MVF41" s="165"/>
      <c r="MVG41" s="162"/>
      <c r="MVH41" s="165"/>
      <c r="MVI41" s="162"/>
      <c r="MVJ41" s="165"/>
      <c r="MVK41" s="162"/>
      <c r="MVL41" s="165"/>
      <c r="MVM41" s="162"/>
      <c r="MVN41" s="165"/>
      <c r="MVO41" s="162"/>
      <c r="MVP41" s="165"/>
      <c r="MVQ41" s="162"/>
      <c r="MVR41" s="165"/>
      <c r="MVS41" s="162"/>
      <c r="MVT41" s="165"/>
      <c r="MVU41" s="162"/>
      <c r="MVV41" s="165"/>
      <c r="MVW41" s="162"/>
      <c r="MVX41" s="165"/>
      <c r="MVY41" s="162"/>
      <c r="MVZ41" s="165"/>
      <c r="MWA41" s="162"/>
      <c r="MWB41" s="165"/>
      <c r="MWC41" s="162"/>
      <c r="MWD41" s="165"/>
      <c r="MWE41" s="162"/>
      <c r="MWF41" s="165"/>
      <c r="MWG41" s="162"/>
      <c r="MWH41" s="165"/>
      <c r="MWI41" s="162"/>
      <c r="MWJ41" s="165"/>
      <c r="MWK41" s="162"/>
      <c r="MWL41" s="165"/>
      <c r="MWM41" s="162"/>
      <c r="MWN41" s="165"/>
      <c r="MWO41" s="162"/>
      <c r="MWP41" s="165"/>
      <c r="MWQ41" s="162"/>
      <c r="MWR41" s="165"/>
      <c r="MWS41" s="162"/>
      <c r="MWT41" s="165"/>
      <c r="MWU41" s="162"/>
      <c r="MWV41" s="165"/>
      <c r="MWW41" s="162"/>
      <c r="MWX41" s="165"/>
      <c r="MWY41" s="162"/>
      <c r="MWZ41" s="165"/>
      <c r="MXA41" s="162"/>
      <c r="MXB41" s="165"/>
      <c r="MXC41" s="162"/>
      <c r="MXD41" s="165"/>
      <c r="MXE41" s="162"/>
      <c r="MXF41" s="165"/>
      <c r="MXG41" s="162"/>
      <c r="MXH41" s="165"/>
      <c r="MXI41" s="162"/>
      <c r="MXJ41" s="165"/>
      <c r="MXK41" s="162"/>
      <c r="MXL41" s="165"/>
      <c r="MXM41" s="162"/>
      <c r="MXN41" s="165"/>
      <c r="MXO41" s="162"/>
      <c r="MXP41" s="165"/>
      <c r="MXQ41" s="162"/>
      <c r="MXR41" s="165"/>
      <c r="MXS41" s="162"/>
      <c r="MXT41" s="165"/>
      <c r="MXU41" s="162"/>
      <c r="MXV41" s="165"/>
      <c r="MXW41" s="162"/>
      <c r="MXX41" s="165"/>
      <c r="MXY41" s="162"/>
      <c r="MXZ41" s="165"/>
      <c r="MYA41" s="162"/>
      <c r="MYB41" s="165"/>
      <c r="MYC41" s="162"/>
      <c r="MYD41" s="165"/>
      <c r="MYE41" s="162"/>
      <c r="MYF41" s="165"/>
      <c r="MYG41" s="162"/>
      <c r="MYH41" s="165"/>
      <c r="MYI41" s="162"/>
      <c r="MYJ41" s="165"/>
      <c r="MYK41" s="162"/>
      <c r="MYL41" s="165"/>
      <c r="MYM41" s="162"/>
      <c r="MYN41" s="165"/>
      <c r="MYO41" s="162"/>
      <c r="MYP41" s="165"/>
      <c r="MYQ41" s="162"/>
      <c r="MYR41" s="165"/>
      <c r="MYS41" s="162"/>
      <c r="MYT41" s="165"/>
      <c r="MYU41" s="162"/>
      <c r="MYV41" s="165"/>
      <c r="MYW41" s="162"/>
      <c r="MYX41" s="165"/>
      <c r="MYY41" s="162"/>
      <c r="MYZ41" s="165"/>
      <c r="MZA41" s="162"/>
      <c r="MZB41" s="165"/>
      <c r="MZC41" s="162"/>
      <c r="MZD41" s="165"/>
      <c r="MZE41" s="162"/>
      <c r="MZF41" s="165"/>
      <c r="MZG41" s="162"/>
      <c r="MZH41" s="165"/>
      <c r="MZI41" s="162"/>
      <c r="MZJ41" s="165"/>
      <c r="MZK41" s="162"/>
      <c r="MZL41" s="165"/>
      <c r="MZM41" s="162"/>
      <c r="MZN41" s="165"/>
      <c r="MZO41" s="162"/>
      <c r="MZP41" s="165"/>
      <c r="MZQ41" s="162"/>
      <c r="MZR41" s="165"/>
      <c r="MZS41" s="162"/>
      <c r="MZT41" s="165"/>
      <c r="MZU41" s="162"/>
      <c r="MZV41" s="165"/>
      <c r="MZW41" s="162"/>
      <c r="MZX41" s="165"/>
      <c r="MZY41" s="162"/>
      <c r="MZZ41" s="165"/>
      <c r="NAA41" s="162"/>
      <c r="NAB41" s="165"/>
      <c r="NAC41" s="162"/>
      <c r="NAD41" s="165"/>
      <c r="NAE41" s="162"/>
      <c r="NAF41" s="165"/>
      <c r="NAG41" s="162"/>
      <c r="NAH41" s="165"/>
      <c r="NAI41" s="162"/>
      <c r="NAJ41" s="165"/>
      <c r="NAK41" s="162"/>
      <c r="NAL41" s="165"/>
      <c r="NAM41" s="162"/>
      <c r="NAN41" s="165"/>
      <c r="NAO41" s="162"/>
      <c r="NAP41" s="165"/>
      <c r="NAQ41" s="162"/>
      <c r="NAR41" s="165"/>
      <c r="NAS41" s="162"/>
      <c r="NAT41" s="165"/>
      <c r="NAU41" s="162"/>
      <c r="NAV41" s="165"/>
      <c r="NAW41" s="162"/>
      <c r="NAX41" s="165"/>
      <c r="NAY41" s="162"/>
      <c r="NAZ41" s="165"/>
      <c r="NBA41" s="162"/>
      <c r="NBB41" s="165"/>
      <c r="NBC41" s="162"/>
      <c r="NBD41" s="165"/>
      <c r="NBE41" s="162"/>
      <c r="NBF41" s="165"/>
      <c r="NBG41" s="162"/>
      <c r="NBH41" s="165"/>
      <c r="NBI41" s="162"/>
      <c r="NBJ41" s="165"/>
      <c r="NBK41" s="162"/>
      <c r="NBL41" s="165"/>
      <c r="NBM41" s="162"/>
      <c r="NBN41" s="165"/>
      <c r="NBO41" s="162"/>
      <c r="NBP41" s="165"/>
      <c r="NBQ41" s="162"/>
      <c r="NBR41" s="165"/>
      <c r="NBS41" s="162"/>
      <c r="NBT41" s="165"/>
      <c r="NBU41" s="162"/>
      <c r="NBV41" s="165"/>
      <c r="NBW41" s="162"/>
      <c r="NBX41" s="165"/>
      <c r="NBY41" s="162"/>
      <c r="NBZ41" s="165"/>
      <c r="NCA41" s="162"/>
      <c r="NCB41" s="165"/>
      <c r="NCC41" s="162"/>
      <c r="NCD41" s="165"/>
      <c r="NCE41" s="162"/>
      <c r="NCF41" s="165"/>
      <c r="NCG41" s="162"/>
      <c r="NCH41" s="165"/>
      <c r="NCI41" s="162"/>
      <c r="NCJ41" s="165"/>
      <c r="NCK41" s="162"/>
      <c r="NCL41" s="165"/>
      <c r="NCM41" s="162"/>
      <c r="NCN41" s="165"/>
      <c r="NCO41" s="162"/>
      <c r="NCP41" s="165"/>
      <c r="NCQ41" s="162"/>
      <c r="NCR41" s="165"/>
      <c r="NCS41" s="162"/>
      <c r="NCT41" s="165"/>
      <c r="NCU41" s="162"/>
      <c r="NCV41" s="165"/>
      <c r="NCW41" s="162"/>
      <c r="NCX41" s="165"/>
      <c r="NCY41" s="162"/>
      <c r="NCZ41" s="165"/>
      <c r="NDA41" s="162"/>
      <c r="NDB41" s="165"/>
      <c r="NDC41" s="162"/>
      <c r="NDD41" s="165"/>
      <c r="NDE41" s="162"/>
      <c r="NDF41" s="165"/>
      <c r="NDG41" s="162"/>
      <c r="NDH41" s="165"/>
      <c r="NDI41" s="162"/>
      <c r="NDJ41" s="165"/>
      <c r="NDK41" s="162"/>
      <c r="NDL41" s="165"/>
      <c r="NDM41" s="162"/>
      <c r="NDN41" s="165"/>
      <c r="NDO41" s="162"/>
      <c r="NDP41" s="165"/>
      <c r="NDQ41" s="162"/>
      <c r="NDR41" s="165"/>
      <c r="NDS41" s="162"/>
      <c r="NDT41" s="165"/>
      <c r="NDU41" s="162"/>
      <c r="NDV41" s="165"/>
      <c r="NDW41" s="162"/>
      <c r="NDX41" s="165"/>
      <c r="NDY41" s="162"/>
      <c r="NDZ41" s="165"/>
      <c r="NEA41" s="162"/>
      <c r="NEB41" s="165"/>
      <c r="NEC41" s="162"/>
      <c r="NED41" s="165"/>
      <c r="NEE41" s="162"/>
      <c r="NEF41" s="165"/>
      <c r="NEG41" s="162"/>
      <c r="NEH41" s="165"/>
      <c r="NEI41" s="162"/>
      <c r="NEJ41" s="165"/>
      <c r="NEK41" s="162"/>
      <c r="NEL41" s="165"/>
      <c r="NEM41" s="162"/>
      <c r="NEN41" s="165"/>
      <c r="NEO41" s="162"/>
      <c r="NEP41" s="165"/>
      <c r="NEQ41" s="162"/>
      <c r="NER41" s="165"/>
      <c r="NES41" s="162"/>
      <c r="NET41" s="165"/>
      <c r="NEU41" s="162"/>
      <c r="NEV41" s="165"/>
      <c r="NEW41" s="162"/>
      <c r="NEX41" s="165"/>
      <c r="NEY41" s="162"/>
      <c r="NEZ41" s="165"/>
      <c r="NFA41" s="162"/>
      <c r="NFB41" s="165"/>
      <c r="NFC41" s="162"/>
      <c r="NFD41" s="165"/>
      <c r="NFE41" s="162"/>
      <c r="NFF41" s="165"/>
      <c r="NFG41" s="162"/>
      <c r="NFH41" s="165"/>
      <c r="NFI41" s="162"/>
      <c r="NFJ41" s="165"/>
      <c r="NFK41" s="162"/>
      <c r="NFL41" s="165"/>
      <c r="NFM41" s="162"/>
      <c r="NFN41" s="165"/>
      <c r="NFO41" s="162"/>
      <c r="NFP41" s="165"/>
      <c r="NFQ41" s="162"/>
      <c r="NFR41" s="165"/>
      <c r="NFS41" s="162"/>
      <c r="NFT41" s="165"/>
      <c r="NFU41" s="162"/>
      <c r="NFV41" s="165"/>
      <c r="NFW41" s="162"/>
      <c r="NFX41" s="165"/>
      <c r="NFY41" s="162"/>
      <c r="NFZ41" s="165"/>
      <c r="NGA41" s="162"/>
      <c r="NGB41" s="165"/>
      <c r="NGC41" s="162"/>
      <c r="NGD41" s="165"/>
      <c r="NGE41" s="162"/>
      <c r="NGF41" s="165"/>
      <c r="NGG41" s="162"/>
      <c r="NGH41" s="165"/>
      <c r="NGI41" s="162"/>
      <c r="NGJ41" s="165"/>
      <c r="NGK41" s="162"/>
      <c r="NGL41" s="165"/>
      <c r="NGM41" s="162"/>
      <c r="NGN41" s="165"/>
      <c r="NGO41" s="162"/>
      <c r="NGP41" s="165"/>
      <c r="NGQ41" s="162"/>
      <c r="NGR41" s="165"/>
      <c r="NGS41" s="162"/>
      <c r="NGT41" s="165"/>
      <c r="NGU41" s="162"/>
      <c r="NGV41" s="165"/>
      <c r="NGW41" s="162"/>
      <c r="NGX41" s="165"/>
      <c r="NGY41" s="162"/>
      <c r="NGZ41" s="165"/>
      <c r="NHA41" s="162"/>
      <c r="NHB41" s="165"/>
      <c r="NHC41" s="162"/>
      <c r="NHD41" s="165"/>
      <c r="NHE41" s="162"/>
      <c r="NHF41" s="165"/>
      <c r="NHG41" s="162"/>
      <c r="NHH41" s="165"/>
      <c r="NHI41" s="162"/>
      <c r="NHJ41" s="165"/>
      <c r="NHK41" s="162"/>
      <c r="NHL41" s="165"/>
      <c r="NHM41" s="162"/>
      <c r="NHN41" s="165"/>
      <c r="NHO41" s="162"/>
      <c r="NHP41" s="165"/>
      <c r="NHQ41" s="162"/>
      <c r="NHR41" s="165"/>
      <c r="NHS41" s="162"/>
      <c r="NHT41" s="165"/>
      <c r="NHU41" s="162"/>
      <c r="NHV41" s="165"/>
      <c r="NHW41" s="162"/>
      <c r="NHX41" s="165"/>
      <c r="NHY41" s="162"/>
      <c r="NHZ41" s="165"/>
      <c r="NIA41" s="162"/>
      <c r="NIB41" s="165"/>
      <c r="NIC41" s="162"/>
      <c r="NID41" s="165"/>
      <c r="NIE41" s="162"/>
      <c r="NIF41" s="165"/>
      <c r="NIG41" s="162"/>
      <c r="NIH41" s="165"/>
      <c r="NII41" s="162"/>
      <c r="NIJ41" s="165"/>
      <c r="NIK41" s="162"/>
      <c r="NIL41" s="165"/>
      <c r="NIM41" s="162"/>
      <c r="NIN41" s="165"/>
      <c r="NIO41" s="162"/>
      <c r="NIP41" s="165"/>
      <c r="NIQ41" s="162"/>
      <c r="NIR41" s="165"/>
      <c r="NIS41" s="162"/>
      <c r="NIT41" s="165"/>
      <c r="NIU41" s="162"/>
      <c r="NIV41" s="165"/>
      <c r="NIW41" s="162"/>
      <c r="NIX41" s="165"/>
      <c r="NIY41" s="162"/>
      <c r="NIZ41" s="165"/>
      <c r="NJA41" s="162"/>
      <c r="NJB41" s="165"/>
      <c r="NJC41" s="162"/>
      <c r="NJD41" s="165"/>
      <c r="NJE41" s="162"/>
      <c r="NJF41" s="165"/>
      <c r="NJG41" s="162"/>
      <c r="NJH41" s="165"/>
      <c r="NJI41" s="162"/>
      <c r="NJJ41" s="165"/>
      <c r="NJK41" s="162"/>
      <c r="NJL41" s="165"/>
      <c r="NJM41" s="162"/>
      <c r="NJN41" s="165"/>
      <c r="NJO41" s="162"/>
      <c r="NJP41" s="165"/>
      <c r="NJQ41" s="162"/>
      <c r="NJR41" s="165"/>
      <c r="NJS41" s="162"/>
      <c r="NJT41" s="165"/>
      <c r="NJU41" s="162"/>
      <c r="NJV41" s="165"/>
      <c r="NJW41" s="162"/>
      <c r="NJX41" s="165"/>
      <c r="NJY41" s="162"/>
      <c r="NJZ41" s="165"/>
      <c r="NKA41" s="162"/>
      <c r="NKB41" s="165"/>
      <c r="NKC41" s="162"/>
      <c r="NKD41" s="165"/>
      <c r="NKE41" s="162"/>
      <c r="NKF41" s="165"/>
      <c r="NKG41" s="162"/>
      <c r="NKH41" s="165"/>
      <c r="NKI41" s="162"/>
      <c r="NKJ41" s="165"/>
      <c r="NKK41" s="162"/>
      <c r="NKL41" s="165"/>
      <c r="NKM41" s="162"/>
      <c r="NKN41" s="165"/>
      <c r="NKO41" s="162"/>
      <c r="NKP41" s="165"/>
      <c r="NKQ41" s="162"/>
      <c r="NKR41" s="165"/>
      <c r="NKS41" s="162"/>
      <c r="NKT41" s="165"/>
      <c r="NKU41" s="162"/>
      <c r="NKV41" s="165"/>
      <c r="NKW41" s="162"/>
      <c r="NKX41" s="165"/>
      <c r="NKY41" s="162"/>
      <c r="NKZ41" s="165"/>
      <c r="NLA41" s="162"/>
      <c r="NLB41" s="165"/>
      <c r="NLC41" s="162"/>
      <c r="NLD41" s="165"/>
      <c r="NLE41" s="162"/>
      <c r="NLF41" s="165"/>
      <c r="NLG41" s="162"/>
      <c r="NLH41" s="165"/>
      <c r="NLI41" s="162"/>
      <c r="NLJ41" s="165"/>
      <c r="NLK41" s="162"/>
      <c r="NLL41" s="165"/>
      <c r="NLM41" s="162"/>
      <c r="NLN41" s="165"/>
      <c r="NLO41" s="162"/>
      <c r="NLP41" s="165"/>
      <c r="NLQ41" s="162"/>
      <c r="NLR41" s="165"/>
      <c r="NLS41" s="162"/>
      <c r="NLT41" s="165"/>
      <c r="NLU41" s="162"/>
      <c r="NLV41" s="165"/>
      <c r="NLW41" s="162"/>
      <c r="NLX41" s="165"/>
      <c r="NLY41" s="162"/>
      <c r="NLZ41" s="165"/>
      <c r="NMA41" s="162"/>
      <c r="NMB41" s="165"/>
      <c r="NMC41" s="162"/>
      <c r="NMD41" s="165"/>
      <c r="NME41" s="162"/>
      <c r="NMF41" s="165"/>
      <c r="NMG41" s="162"/>
      <c r="NMH41" s="165"/>
      <c r="NMI41" s="162"/>
      <c r="NMJ41" s="165"/>
      <c r="NMK41" s="162"/>
      <c r="NML41" s="165"/>
      <c r="NMM41" s="162"/>
      <c r="NMN41" s="165"/>
      <c r="NMO41" s="162"/>
      <c r="NMP41" s="165"/>
      <c r="NMQ41" s="162"/>
      <c r="NMR41" s="165"/>
      <c r="NMS41" s="162"/>
      <c r="NMT41" s="165"/>
      <c r="NMU41" s="162"/>
      <c r="NMV41" s="165"/>
      <c r="NMW41" s="162"/>
      <c r="NMX41" s="165"/>
      <c r="NMY41" s="162"/>
      <c r="NMZ41" s="165"/>
      <c r="NNA41" s="162"/>
      <c r="NNB41" s="165"/>
      <c r="NNC41" s="162"/>
      <c r="NND41" s="165"/>
      <c r="NNE41" s="162"/>
      <c r="NNF41" s="165"/>
      <c r="NNG41" s="162"/>
      <c r="NNH41" s="165"/>
      <c r="NNI41" s="162"/>
      <c r="NNJ41" s="165"/>
      <c r="NNK41" s="162"/>
      <c r="NNL41" s="165"/>
      <c r="NNM41" s="162"/>
      <c r="NNN41" s="165"/>
      <c r="NNO41" s="162"/>
      <c r="NNP41" s="165"/>
      <c r="NNQ41" s="162"/>
      <c r="NNR41" s="165"/>
      <c r="NNS41" s="162"/>
      <c r="NNT41" s="165"/>
      <c r="NNU41" s="162"/>
      <c r="NNV41" s="165"/>
      <c r="NNW41" s="162"/>
      <c r="NNX41" s="165"/>
      <c r="NNY41" s="162"/>
      <c r="NNZ41" s="165"/>
      <c r="NOA41" s="162"/>
      <c r="NOB41" s="165"/>
      <c r="NOC41" s="162"/>
      <c r="NOD41" s="165"/>
      <c r="NOE41" s="162"/>
      <c r="NOF41" s="165"/>
      <c r="NOG41" s="162"/>
      <c r="NOH41" s="165"/>
      <c r="NOI41" s="162"/>
      <c r="NOJ41" s="165"/>
      <c r="NOK41" s="162"/>
      <c r="NOL41" s="165"/>
      <c r="NOM41" s="162"/>
      <c r="NON41" s="165"/>
      <c r="NOO41" s="162"/>
      <c r="NOP41" s="165"/>
      <c r="NOQ41" s="162"/>
      <c r="NOR41" s="165"/>
      <c r="NOS41" s="162"/>
      <c r="NOT41" s="165"/>
      <c r="NOU41" s="162"/>
      <c r="NOV41" s="165"/>
      <c r="NOW41" s="162"/>
      <c r="NOX41" s="165"/>
      <c r="NOY41" s="162"/>
      <c r="NOZ41" s="165"/>
      <c r="NPA41" s="162"/>
      <c r="NPB41" s="165"/>
      <c r="NPC41" s="162"/>
      <c r="NPD41" s="165"/>
      <c r="NPE41" s="162"/>
      <c r="NPF41" s="165"/>
      <c r="NPG41" s="162"/>
      <c r="NPH41" s="165"/>
      <c r="NPI41" s="162"/>
      <c r="NPJ41" s="165"/>
      <c r="NPK41" s="162"/>
      <c r="NPL41" s="165"/>
      <c r="NPM41" s="162"/>
      <c r="NPN41" s="165"/>
      <c r="NPO41" s="162"/>
      <c r="NPP41" s="165"/>
      <c r="NPQ41" s="162"/>
      <c r="NPR41" s="165"/>
      <c r="NPS41" s="162"/>
      <c r="NPT41" s="165"/>
      <c r="NPU41" s="162"/>
      <c r="NPV41" s="165"/>
      <c r="NPW41" s="162"/>
      <c r="NPX41" s="165"/>
      <c r="NPY41" s="162"/>
      <c r="NPZ41" s="165"/>
      <c r="NQA41" s="162"/>
      <c r="NQB41" s="165"/>
      <c r="NQC41" s="162"/>
      <c r="NQD41" s="165"/>
      <c r="NQE41" s="162"/>
      <c r="NQF41" s="165"/>
      <c r="NQG41" s="162"/>
      <c r="NQH41" s="165"/>
      <c r="NQI41" s="162"/>
      <c r="NQJ41" s="165"/>
      <c r="NQK41" s="162"/>
      <c r="NQL41" s="165"/>
      <c r="NQM41" s="162"/>
      <c r="NQN41" s="165"/>
      <c r="NQO41" s="162"/>
      <c r="NQP41" s="165"/>
      <c r="NQQ41" s="162"/>
      <c r="NQR41" s="165"/>
      <c r="NQS41" s="162"/>
      <c r="NQT41" s="165"/>
      <c r="NQU41" s="162"/>
      <c r="NQV41" s="165"/>
      <c r="NQW41" s="162"/>
      <c r="NQX41" s="165"/>
      <c r="NQY41" s="162"/>
      <c r="NQZ41" s="165"/>
      <c r="NRA41" s="162"/>
      <c r="NRB41" s="165"/>
      <c r="NRC41" s="162"/>
      <c r="NRD41" s="165"/>
      <c r="NRE41" s="162"/>
      <c r="NRF41" s="165"/>
      <c r="NRG41" s="162"/>
      <c r="NRH41" s="165"/>
      <c r="NRI41" s="162"/>
      <c r="NRJ41" s="165"/>
      <c r="NRK41" s="162"/>
      <c r="NRL41" s="165"/>
      <c r="NRM41" s="162"/>
      <c r="NRN41" s="165"/>
      <c r="NRO41" s="162"/>
      <c r="NRP41" s="165"/>
      <c r="NRQ41" s="162"/>
      <c r="NRR41" s="165"/>
      <c r="NRS41" s="162"/>
      <c r="NRT41" s="165"/>
      <c r="NRU41" s="162"/>
      <c r="NRV41" s="165"/>
      <c r="NRW41" s="162"/>
      <c r="NRX41" s="165"/>
      <c r="NRY41" s="162"/>
      <c r="NRZ41" s="165"/>
      <c r="NSA41" s="162"/>
      <c r="NSB41" s="165"/>
      <c r="NSC41" s="162"/>
      <c r="NSD41" s="165"/>
      <c r="NSE41" s="162"/>
      <c r="NSF41" s="165"/>
      <c r="NSG41" s="162"/>
      <c r="NSH41" s="165"/>
      <c r="NSI41" s="162"/>
      <c r="NSJ41" s="165"/>
      <c r="NSK41" s="162"/>
      <c r="NSL41" s="165"/>
      <c r="NSM41" s="162"/>
      <c r="NSN41" s="165"/>
      <c r="NSO41" s="162"/>
      <c r="NSP41" s="165"/>
      <c r="NSQ41" s="162"/>
      <c r="NSR41" s="165"/>
      <c r="NSS41" s="162"/>
      <c r="NST41" s="165"/>
      <c r="NSU41" s="162"/>
      <c r="NSV41" s="165"/>
      <c r="NSW41" s="162"/>
      <c r="NSX41" s="165"/>
      <c r="NSY41" s="162"/>
      <c r="NSZ41" s="165"/>
      <c r="NTA41" s="162"/>
      <c r="NTB41" s="165"/>
      <c r="NTC41" s="162"/>
      <c r="NTD41" s="165"/>
      <c r="NTE41" s="162"/>
      <c r="NTF41" s="165"/>
      <c r="NTG41" s="162"/>
      <c r="NTH41" s="165"/>
      <c r="NTI41" s="162"/>
      <c r="NTJ41" s="165"/>
      <c r="NTK41" s="162"/>
      <c r="NTL41" s="165"/>
      <c r="NTM41" s="162"/>
      <c r="NTN41" s="165"/>
      <c r="NTO41" s="162"/>
      <c r="NTP41" s="165"/>
      <c r="NTQ41" s="162"/>
      <c r="NTR41" s="165"/>
      <c r="NTS41" s="162"/>
      <c r="NTT41" s="165"/>
      <c r="NTU41" s="162"/>
      <c r="NTV41" s="165"/>
      <c r="NTW41" s="162"/>
      <c r="NTX41" s="165"/>
      <c r="NTY41" s="162"/>
      <c r="NTZ41" s="165"/>
      <c r="NUA41" s="162"/>
      <c r="NUB41" s="165"/>
      <c r="NUC41" s="162"/>
      <c r="NUD41" s="165"/>
      <c r="NUE41" s="162"/>
      <c r="NUF41" s="165"/>
      <c r="NUG41" s="162"/>
      <c r="NUH41" s="165"/>
      <c r="NUI41" s="162"/>
      <c r="NUJ41" s="165"/>
      <c r="NUK41" s="162"/>
      <c r="NUL41" s="165"/>
      <c r="NUM41" s="162"/>
      <c r="NUN41" s="165"/>
      <c r="NUO41" s="162"/>
      <c r="NUP41" s="165"/>
      <c r="NUQ41" s="162"/>
      <c r="NUR41" s="165"/>
      <c r="NUS41" s="162"/>
      <c r="NUT41" s="165"/>
      <c r="NUU41" s="162"/>
      <c r="NUV41" s="165"/>
      <c r="NUW41" s="162"/>
      <c r="NUX41" s="165"/>
      <c r="NUY41" s="162"/>
      <c r="NUZ41" s="165"/>
      <c r="NVA41" s="162"/>
      <c r="NVB41" s="165"/>
      <c r="NVC41" s="162"/>
      <c r="NVD41" s="165"/>
      <c r="NVE41" s="162"/>
      <c r="NVF41" s="165"/>
      <c r="NVG41" s="162"/>
      <c r="NVH41" s="165"/>
      <c r="NVI41" s="162"/>
      <c r="NVJ41" s="165"/>
      <c r="NVK41" s="162"/>
      <c r="NVL41" s="165"/>
      <c r="NVM41" s="162"/>
      <c r="NVN41" s="165"/>
      <c r="NVO41" s="162"/>
      <c r="NVP41" s="165"/>
      <c r="NVQ41" s="162"/>
      <c r="NVR41" s="165"/>
      <c r="NVS41" s="162"/>
      <c r="NVT41" s="165"/>
      <c r="NVU41" s="162"/>
      <c r="NVV41" s="165"/>
      <c r="NVW41" s="162"/>
      <c r="NVX41" s="165"/>
      <c r="NVY41" s="162"/>
      <c r="NVZ41" s="165"/>
      <c r="NWA41" s="162"/>
      <c r="NWB41" s="165"/>
      <c r="NWC41" s="162"/>
      <c r="NWD41" s="165"/>
      <c r="NWE41" s="162"/>
      <c r="NWF41" s="165"/>
      <c r="NWG41" s="162"/>
      <c r="NWH41" s="165"/>
      <c r="NWI41" s="162"/>
      <c r="NWJ41" s="165"/>
      <c r="NWK41" s="162"/>
      <c r="NWL41" s="165"/>
      <c r="NWM41" s="162"/>
      <c r="NWN41" s="165"/>
      <c r="NWO41" s="162"/>
      <c r="NWP41" s="165"/>
      <c r="NWQ41" s="162"/>
      <c r="NWR41" s="165"/>
      <c r="NWS41" s="162"/>
      <c r="NWT41" s="165"/>
      <c r="NWU41" s="162"/>
      <c r="NWV41" s="165"/>
      <c r="NWW41" s="162"/>
      <c r="NWX41" s="165"/>
      <c r="NWY41" s="162"/>
      <c r="NWZ41" s="165"/>
      <c r="NXA41" s="162"/>
      <c r="NXB41" s="165"/>
      <c r="NXC41" s="162"/>
      <c r="NXD41" s="165"/>
      <c r="NXE41" s="162"/>
      <c r="NXF41" s="165"/>
      <c r="NXG41" s="162"/>
      <c r="NXH41" s="165"/>
      <c r="NXI41" s="162"/>
      <c r="NXJ41" s="165"/>
      <c r="NXK41" s="162"/>
      <c r="NXL41" s="165"/>
      <c r="NXM41" s="162"/>
      <c r="NXN41" s="165"/>
      <c r="NXO41" s="162"/>
      <c r="NXP41" s="165"/>
      <c r="NXQ41" s="162"/>
      <c r="NXR41" s="165"/>
      <c r="NXS41" s="162"/>
      <c r="NXT41" s="165"/>
      <c r="NXU41" s="162"/>
      <c r="NXV41" s="165"/>
      <c r="NXW41" s="162"/>
      <c r="NXX41" s="165"/>
      <c r="NXY41" s="162"/>
      <c r="NXZ41" s="165"/>
      <c r="NYA41" s="162"/>
      <c r="NYB41" s="165"/>
      <c r="NYC41" s="162"/>
      <c r="NYD41" s="165"/>
      <c r="NYE41" s="162"/>
      <c r="NYF41" s="165"/>
      <c r="NYG41" s="162"/>
      <c r="NYH41" s="165"/>
      <c r="NYI41" s="162"/>
      <c r="NYJ41" s="165"/>
      <c r="NYK41" s="162"/>
      <c r="NYL41" s="165"/>
      <c r="NYM41" s="162"/>
      <c r="NYN41" s="165"/>
      <c r="NYO41" s="162"/>
      <c r="NYP41" s="165"/>
      <c r="NYQ41" s="162"/>
      <c r="NYR41" s="165"/>
      <c r="NYS41" s="162"/>
      <c r="NYT41" s="165"/>
      <c r="NYU41" s="162"/>
      <c r="NYV41" s="165"/>
      <c r="NYW41" s="162"/>
      <c r="NYX41" s="165"/>
      <c r="NYY41" s="162"/>
      <c r="NYZ41" s="165"/>
      <c r="NZA41" s="162"/>
      <c r="NZB41" s="165"/>
      <c r="NZC41" s="162"/>
      <c r="NZD41" s="165"/>
      <c r="NZE41" s="162"/>
      <c r="NZF41" s="165"/>
      <c r="NZG41" s="162"/>
      <c r="NZH41" s="165"/>
      <c r="NZI41" s="162"/>
      <c r="NZJ41" s="165"/>
      <c r="NZK41" s="162"/>
      <c r="NZL41" s="165"/>
      <c r="NZM41" s="162"/>
      <c r="NZN41" s="165"/>
      <c r="NZO41" s="162"/>
      <c r="NZP41" s="165"/>
      <c r="NZQ41" s="162"/>
      <c r="NZR41" s="165"/>
      <c r="NZS41" s="162"/>
      <c r="NZT41" s="165"/>
      <c r="NZU41" s="162"/>
      <c r="NZV41" s="165"/>
      <c r="NZW41" s="162"/>
      <c r="NZX41" s="165"/>
      <c r="NZY41" s="162"/>
      <c r="NZZ41" s="165"/>
      <c r="OAA41" s="162"/>
      <c r="OAB41" s="165"/>
      <c r="OAC41" s="162"/>
      <c r="OAD41" s="165"/>
      <c r="OAE41" s="162"/>
      <c r="OAF41" s="165"/>
      <c r="OAG41" s="162"/>
      <c r="OAH41" s="165"/>
      <c r="OAI41" s="162"/>
      <c r="OAJ41" s="165"/>
      <c r="OAK41" s="162"/>
      <c r="OAL41" s="165"/>
      <c r="OAM41" s="162"/>
      <c r="OAN41" s="165"/>
      <c r="OAO41" s="162"/>
      <c r="OAP41" s="165"/>
      <c r="OAQ41" s="162"/>
      <c r="OAR41" s="165"/>
      <c r="OAS41" s="162"/>
      <c r="OAT41" s="165"/>
      <c r="OAU41" s="162"/>
      <c r="OAV41" s="165"/>
      <c r="OAW41" s="162"/>
      <c r="OAX41" s="165"/>
      <c r="OAY41" s="162"/>
      <c r="OAZ41" s="165"/>
      <c r="OBA41" s="162"/>
      <c r="OBB41" s="165"/>
      <c r="OBC41" s="162"/>
      <c r="OBD41" s="165"/>
      <c r="OBE41" s="162"/>
      <c r="OBF41" s="165"/>
      <c r="OBG41" s="162"/>
      <c r="OBH41" s="165"/>
      <c r="OBI41" s="162"/>
      <c r="OBJ41" s="165"/>
      <c r="OBK41" s="162"/>
      <c r="OBL41" s="165"/>
      <c r="OBM41" s="162"/>
      <c r="OBN41" s="165"/>
      <c r="OBO41" s="162"/>
      <c r="OBP41" s="165"/>
      <c r="OBQ41" s="162"/>
      <c r="OBR41" s="165"/>
      <c r="OBS41" s="162"/>
      <c r="OBT41" s="165"/>
      <c r="OBU41" s="162"/>
      <c r="OBV41" s="165"/>
      <c r="OBW41" s="162"/>
      <c r="OBX41" s="165"/>
      <c r="OBY41" s="162"/>
      <c r="OBZ41" s="165"/>
      <c r="OCA41" s="162"/>
      <c r="OCB41" s="165"/>
      <c r="OCC41" s="162"/>
      <c r="OCD41" s="165"/>
      <c r="OCE41" s="162"/>
      <c r="OCF41" s="165"/>
      <c r="OCG41" s="162"/>
      <c r="OCH41" s="165"/>
      <c r="OCI41" s="162"/>
      <c r="OCJ41" s="165"/>
      <c r="OCK41" s="162"/>
      <c r="OCL41" s="165"/>
      <c r="OCM41" s="162"/>
      <c r="OCN41" s="165"/>
      <c r="OCO41" s="162"/>
      <c r="OCP41" s="165"/>
      <c r="OCQ41" s="162"/>
      <c r="OCR41" s="165"/>
      <c r="OCS41" s="162"/>
      <c r="OCT41" s="165"/>
      <c r="OCU41" s="162"/>
      <c r="OCV41" s="165"/>
      <c r="OCW41" s="162"/>
      <c r="OCX41" s="165"/>
      <c r="OCY41" s="162"/>
      <c r="OCZ41" s="165"/>
      <c r="ODA41" s="162"/>
      <c r="ODB41" s="165"/>
      <c r="ODC41" s="162"/>
      <c r="ODD41" s="165"/>
      <c r="ODE41" s="162"/>
      <c r="ODF41" s="165"/>
      <c r="ODG41" s="162"/>
      <c r="ODH41" s="165"/>
      <c r="ODI41" s="162"/>
      <c r="ODJ41" s="165"/>
      <c r="ODK41" s="162"/>
      <c r="ODL41" s="165"/>
      <c r="ODM41" s="162"/>
      <c r="ODN41" s="165"/>
      <c r="ODO41" s="162"/>
      <c r="ODP41" s="165"/>
      <c r="ODQ41" s="162"/>
      <c r="ODR41" s="165"/>
      <c r="ODS41" s="162"/>
      <c r="ODT41" s="165"/>
      <c r="ODU41" s="162"/>
      <c r="ODV41" s="165"/>
      <c r="ODW41" s="162"/>
      <c r="ODX41" s="165"/>
      <c r="ODY41" s="162"/>
      <c r="ODZ41" s="165"/>
      <c r="OEA41" s="162"/>
      <c r="OEB41" s="165"/>
      <c r="OEC41" s="162"/>
      <c r="OED41" s="165"/>
      <c r="OEE41" s="162"/>
      <c r="OEF41" s="165"/>
      <c r="OEG41" s="162"/>
      <c r="OEH41" s="165"/>
      <c r="OEI41" s="162"/>
      <c r="OEJ41" s="165"/>
      <c r="OEK41" s="162"/>
      <c r="OEL41" s="165"/>
      <c r="OEM41" s="162"/>
      <c r="OEN41" s="165"/>
      <c r="OEO41" s="162"/>
      <c r="OEP41" s="165"/>
      <c r="OEQ41" s="162"/>
      <c r="OER41" s="165"/>
      <c r="OES41" s="162"/>
      <c r="OET41" s="165"/>
      <c r="OEU41" s="162"/>
      <c r="OEV41" s="165"/>
      <c r="OEW41" s="162"/>
      <c r="OEX41" s="165"/>
      <c r="OEY41" s="162"/>
      <c r="OEZ41" s="165"/>
      <c r="OFA41" s="162"/>
      <c r="OFB41" s="165"/>
      <c r="OFC41" s="162"/>
      <c r="OFD41" s="165"/>
      <c r="OFE41" s="162"/>
      <c r="OFF41" s="165"/>
      <c r="OFG41" s="162"/>
      <c r="OFH41" s="165"/>
      <c r="OFI41" s="162"/>
      <c r="OFJ41" s="165"/>
      <c r="OFK41" s="162"/>
      <c r="OFL41" s="165"/>
      <c r="OFM41" s="162"/>
      <c r="OFN41" s="165"/>
      <c r="OFO41" s="162"/>
      <c r="OFP41" s="165"/>
      <c r="OFQ41" s="162"/>
      <c r="OFR41" s="165"/>
      <c r="OFS41" s="162"/>
      <c r="OFT41" s="165"/>
      <c r="OFU41" s="162"/>
      <c r="OFV41" s="165"/>
      <c r="OFW41" s="162"/>
      <c r="OFX41" s="165"/>
      <c r="OFY41" s="162"/>
      <c r="OFZ41" s="165"/>
      <c r="OGA41" s="162"/>
      <c r="OGB41" s="165"/>
      <c r="OGC41" s="162"/>
      <c r="OGD41" s="165"/>
      <c r="OGE41" s="162"/>
      <c r="OGF41" s="165"/>
      <c r="OGG41" s="162"/>
      <c r="OGH41" s="165"/>
      <c r="OGI41" s="162"/>
      <c r="OGJ41" s="165"/>
      <c r="OGK41" s="162"/>
      <c r="OGL41" s="165"/>
      <c r="OGM41" s="162"/>
      <c r="OGN41" s="165"/>
      <c r="OGO41" s="162"/>
      <c r="OGP41" s="165"/>
      <c r="OGQ41" s="162"/>
      <c r="OGR41" s="165"/>
      <c r="OGS41" s="162"/>
      <c r="OGT41" s="165"/>
      <c r="OGU41" s="162"/>
      <c r="OGV41" s="165"/>
      <c r="OGW41" s="162"/>
      <c r="OGX41" s="165"/>
      <c r="OGY41" s="162"/>
      <c r="OGZ41" s="165"/>
      <c r="OHA41" s="162"/>
      <c r="OHB41" s="165"/>
      <c r="OHC41" s="162"/>
      <c r="OHD41" s="165"/>
      <c r="OHE41" s="162"/>
      <c r="OHF41" s="165"/>
      <c r="OHG41" s="162"/>
      <c r="OHH41" s="165"/>
      <c r="OHI41" s="162"/>
      <c r="OHJ41" s="165"/>
      <c r="OHK41" s="162"/>
      <c r="OHL41" s="165"/>
      <c r="OHM41" s="162"/>
      <c r="OHN41" s="165"/>
      <c r="OHO41" s="162"/>
      <c r="OHP41" s="165"/>
      <c r="OHQ41" s="162"/>
      <c r="OHR41" s="165"/>
      <c r="OHS41" s="162"/>
      <c r="OHT41" s="165"/>
      <c r="OHU41" s="162"/>
      <c r="OHV41" s="165"/>
      <c r="OHW41" s="162"/>
      <c r="OHX41" s="165"/>
      <c r="OHY41" s="162"/>
      <c r="OHZ41" s="165"/>
      <c r="OIA41" s="162"/>
      <c r="OIB41" s="165"/>
      <c r="OIC41" s="162"/>
      <c r="OID41" s="165"/>
      <c r="OIE41" s="162"/>
      <c r="OIF41" s="165"/>
      <c r="OIG41" s="162"/>
      <c r="OIH41" s="165"/>
      <c r="OII41" s="162"/>
      <c r="OIJ41" s="165"/>
      <c r="OIK41" s="162"/>
      <c r="OIL41" s="165"/>
      <c r="OIM41" s="162"/>
      <c r="OIN41" s="165"/>
      <c r="OIO41" s="162"/>
      <c r="OIP41" s="165"/>
      <c r="OIQ41" s="162"/>
      <c r="OIR41" s="165"/>
      <c r="OIS41" s="162"/>
      <c r="OIT41" s="165"/>
      <c r="OIU41" s="162"/>
      <c r="OIV41" s="165"/>
      <c r="OIW41" s="162"/>
      <c r="OIX41" s="165"/>
      <c r="OIY41" s="162"/>
      <c r="OIZ41" s="165"/>
      <c r="OJA41" s="162"/>
      <c r="OJB41" s="165"/>
      <c r="OJC41" s="162"/>
      <c r="OJD41" s="165"/>
      <c r="OJE41" s="162"/>
      <c r="OJF41" s="165"/>
      <c r="OJG41" s="162"/>
      <c r="OJH41" s="165"/>
      <c r="OJI41" s="162"/>
      <c r="OJJ41" s="165"/>
      <c r="OJK41" s="162"/>
      <c r="OJL41" s="165"/>
      <c r="OJM41" s="162"/>
      <c r="OJN41" s="165"/>
      <c r="OJO41" s="162"/>
      <c r="OJP41" s="165"/>
      <c r="OJQ41" s="162"/>
      <c r="OJR41" s="165"/>
      <c r="OJS41" s="162"/>
      <c r="OJT41" s="165"/>
      <c r="OJU41" s="162"/>
      <c r="OJV41" s="165"/>
      <c r="OJW41" s="162"/>
      <c r="OJX41" s="165"/>
      <c r="OJY41" s="162"/>
      <c r="OJZ41" s="165"/>
      <c r="OKA41" s="162"/>
      <c r="OKB41" s="165"/>
      <c r="OKC41" s="162"/>
      <c r="OKD41" s="165"/>
      <c r="OKE41" s="162"/>
      <c r="OKF41" s="165"/>
      <c r="OKG41" s="162"/>
      <c r="OKH41" s="165"/>
      <c r="OKI41" s="162"/>
      <c r="OKJ41" s="165"/>
      <c r="OKK41" s="162"/>
      <c r="OKL41" s="165"/>
      <c r="OKM41" s="162"/>
      <c r="OKN41" s="165"/>
      <c r="OKO41" s="162"/>
      <c r="OKP41" s="165"/>
      <c r="OKQ41" s="162"/>
      <c r="OKR41" s="165"/>
      <c r="OKS41" s="162"/>
      <c r="OKT41" s="165"/>
      <c r="OKU41" s="162"/>
      <c r="OKV41" s="165"/>
      <c r="OKW41" s="162"/>
      <c r="OKX41" s="165"/>
      <c r="OKY41" s="162"/>
      <c r="OKZ41" s="165"/>
      <c r="OLA41" s="162"/>
      <c r="OLB41" s="165"/>
      <c r="OLC41" s="162"/>
      <c r="OLD41" s="165"/>
      <c r="OLE41" s="162"/>
      <c r="OLF41" s="165"/>
      <c r="OLG41" s="162"/>
      <c r="OLH41" s="165"/>
      <c r="OLI41" s="162"/>
      <c r="OLJ41" s="165"/>
      <c r="OLK41" s="162"/>
      <c r="OLL41" s="165"/>
      <c r="OLM41" s="162"/>
      <c r="OLN41" s="165"/>
      <c r="OLO41" s="162"/>
      <c r="OLP41" s="165"/>
      <c r="OLQ41" s="162"/>
      <c r="OLR41" s="165"/>
      <c r="OLS41" s="162"/>
      <c r="OLT41" s="165"/>
      <c r="OLU41" s="162"/>
      <c r="OLV41" s="165"/>
      <c r="OLW41" s="162"/>
      <c r="OLX41" s="165"/>
      <c r="OLY41" s="162"/>
      <c r="OLZ41" s="165"/>
      <c r="OMA41" s="162"/>
      <c r="OMB41" s="165"/>
      <c r="OMC41" s="162"/>
      <c r="OMD41" s="165"/>
      <c r="OME41" s="162"/>
      <c r="OMF41" s="165"/>
      <c r="OMG41" s="162"/>
      <c r="OMH41" s="165"/>
      <c r="OMI41" s="162"/>
      <c r="OMJ41" s="165"/>
      <c r="OMK41" s="162"/>
      <c r="OML41" s="165"/>
      <c r="OMM41" s="162"/>
      <c r="OMN41" s="165"/>
      <c r="OMO41" s="162"/>
      <c r="OMP41" s="165"/>
      <c r="OMQ41" s="162"/>
      <c r="OMR41" s="165"/>
      <c r="OMS41" s="162"/>
      <c r="OMT41" s="165"/>
      <c r="OMU41" s="162"/>
      <c r="OMV41" s="165"/>
      <c r="OMW41" s="162"/>
      <c r="OMX41" s="165"/>
      <c r="OMY41" s="162"/>
      <c r="OMZ41" s="165"/>
      <c r="ONA41" s="162"/>
      <c r="ONB41" s="165"/>
      <c r="ONC41" s="162"/>
      <c r="OND41" s="165"/>
      <c r="ONE41" s="162"/>
      <c r="ONF41" s="165"/>
      <c r="ONG41" s="162"/>
      <c r="ONH41" s="165"/>
      <c r="ONI41" s="162"/>
      <c r="ONJ41" s="165"/>
      <c r="ONK41" s="162"/>
      <c r="ONL41" s="165"/>
      <c r="ONM41" s="162"/>
      <c r="ONN41" s="165"/>
      <c r="ONO41" s="162"/>
      <c r="ONP41" s="165"/>
      <c r="ONQ41" s="162"/>
      <c r="ONR41" s="165"/>
      <c r="ONS41" s="162"/>
      <c r="ONT41" s="165"/>
      <c r="ONU41" s="162"/>
      <c r="ONV41" s="165"/>
      <c r="ONW41" s="162"/>
      <c r="ONX41" s="165"/>
      <c r="ONY41" s="162"/>
      <c r="ONZ41" s="165"/>
      <c r="OOA41" s="162"/>
      <c r="OOB41" s="165"/>
      <c r="OOC41" s="162"/>
      <c r="OOD41" s="165"/>
      <c r="OOE41" s="162"/>
      <c r="OOF41" s="165"/>
      <c r="OOG41" s="162"/>
      <c r="OOH41" s="165"/>
      <c r="OOI41" s="162"/>
      <c r="OOJ41" s="165"/>
      <c r="OOK41" s="162"/>
      <c r="OOL41" s="165"/>
      <c r="OOM41" s="162"/>
      <c r="OON41" s="165"/>
      <c r="OOO41" s="162"/>
      <c r="OOP41" s="165"/>
      <c r="OOQ41" s="162"/>
      <c r="OOR41" s="165"/>
      <c r="OOS41" s="162"/>
      <c r="OOT41" s="165"/>
      <c r="OOU41" s="162"/>
      <c r="OOV41" s="165"/>
      <c r="OOW41" s="162"/>
      <c r="OOX41" s="165"/>
      <c r="OOY41" s="162"/>
      <c r="OOZ41" s="165"/>
      <c r="OPA41" s="162"/>
      <c r="OPB41" s="165"/>
      <c r="OPC41" s="162"/>
      <c r="OPD41" s="165"/>
      <c r="OPE41" s="162"/>
      <c r="OPF41" s="165"/>
      <c r="OPG41" s="162"/>
      <c r="OPH41" s="165"/>
      <c r="OPI41" s="162"/>
      <c r="OPJ41" s="165"/>
      <c r="OPK41" s="162"/>
      <c r="OPL41" s="165"/>
      <c r="OPM41" s="162"/>
      <c r="OPN41" s="165"/>
      <c r="OPO41" s="162"/>
      <c r="OPP41" s="165"/>
      <c r="OPQ41" s="162"/>
      <c r="OPR41" s="165"/>
      <c r="OPS41" s="162"/>
      <c r="OPT41" s="165"/>
      <c r="OPU41" s="162"/>
      <c r="OPV41" s="165"/>
      <c r="OPW41" s="162"/>
      <c r="OPX41" s="165"/>
      <c r="OPY41" s="162"/>
      <c r="OPZ41" s="165"/>
      <c r="OQA41" s="162"/>
      <c r="OQB41" s="165"/>
      <c r="OQC41" s="162"/>
      <c r="OQD41" s="165"/>
      <c r="OQE41" s="162"/>
      <c r="OQF41" s="165"/>
      <c r="OQG41" s="162"/>
      <c r="OQH41" s="165"/>
      <c r="OQI41" s="162"/>
      <c r="OQJ41" s="165"/>
      <c r="OQK41" s="162"/>
      <c r="OQL41" s="165"/>
      <c r="OQM41" s="162"/>
      <c r="OQN41" s="165"/>
      <c r="OQO41" s="162"/>
      <c r="OQP41" s="165"/>
      <c r="OQQ41" s="162"/>
      <c r="OQR41" s="165"/>
      <c r="OQS41" s="162"/>
      <c r="OQT41" s="165"/>
      <c r="OQU41" s="162"/>
      <c r="OQV41" s="165"/>
      <c r="OQW41" s="162"/>
      <c r="OQX41" s="165"/>
      <c r="OQY41" s="162"/>
      <c r="OQZ41" s="165"/>
      <c r="ORA41" s="162"/>
      <c r="ORB41" s="165"/>
      <c r="ORC41" s="162"/>
      <c r="ORD41" s="165"/>
      <c r="ORE41" s="162"/>
      <c r="ORF41" s="165"/>
      <c r="ORG41" s="162"/>
      <c r="ORH41" s="165"/>
      <c r="ORI41" s="162"/>
      <c r="ORJ41" s="165"/>
      <c r="ORK41" s="162"/>
      <c r="ORL41" s="165"/>
      <c r="ORM41" s="162"/>
      <c r="ORN41" s="165"/>
      <c r="ORO41" s="162"/>
      <c r="ORP41" s="165"/>
      <c r="ORQ41" s="162"/>
      <c r="ORR41" s="165"/>
      <c r="ORS41" s="162"/>
      <c r="ORT41" s="165"/>
      <c r="ORU41" s="162"/>
      <c r="ORV41" s="165"/>
      <c r="ORW41" s="162"/>
      <c r="ORX41" s="165"/>
      <c r="ORY41" s="162"/>
      <c r="ORZ41" s="165"/>
      <c r="OSA41" s="162"/>
      <c r="OSB41" s="165"/>
      <c r="OSC41" s="162"/>
      <c r="OSD41" s="165"/>
      <c r="OSE41" s="162"/>
      <c r="OSF41" s="165"/>
      <c r="OSG41" s="162"/>
      <c r="OSH41" s="165"/>
      <c r="OSI41" s="162"/>
      <c r="OSJ41" s="165"/>
      <c r="OSK41" s="162"/>
      <c r="OSL41" s="165"/>
      <c r="OSM41" s="162"/>
      <c r="OSN41" s="165"/>
      <c r="OSO41" s="162"/>
      <c r="OSP41" s="165"/>
      <c r="OSQ41" s="162"/>
      <c r="OSR41" s="165"/>
      <c r="OSS41" s="162"/>
      <c r="OST41" s="165"/>
      <c r="OSU41" s="162"/>
      <c r="OSV41" s="165"/>
      <c r="OSW41" s="162"/>
      <c r="OSX41" s="165"/>
      <c r="OSY41" s="162"/>
      <c r="OSZ41" s="165"/>
      <c r="OTA41" s="162"/>
      <c r="OTB41" s="165"/>
      <c r="OTC41" s="162"/>
      <c r="OTD41" s="165"/>
      <c r="OTE41" s="162"/>
      <c r="OTF41" s="165"/>
      <c r="OTG41" s="162"/>
      <c r="OTH41" s="165"/>
      <c r="OTI41" s="162"/>
      <c r="OTJ41" s="165"/>
      <c r="OTK41" s="162"/>
      <c r="OTL41" s="165"/>
      <c r="OTM41" s="162"/>
      <c r="OTN41" s="165"/>
      <c r="OTO41" s="162"/>
      <c r="OTP41" s="165"/>
      <c r="OTQ41" s="162"/>
      <c r="OTR41" s="165"/>
      <c r="OTS41" s="162"/>
      <c r="OTT41" s="165"/>
      <c r="OTU41" s="162"/>
      <c r="OTV41" s="165"/>
      <c r="OTW41" s="162"/>
      <c r="OTX41" s="165"/>
      <c r="OTY41" s="162"/>
      <c r="OTZ41" s="165"/>
      <c r="OUA41" s="162"/>
      <c r="OUB41" s="165"/>
      <c r="OUC41" s="162"/>
      <c r="OUD41" s="165"/>
      <c r="OUE41" s="162"/>
      <c r="OUF41" s="165"/>
      <c r="OUG41" s="162"/>
      <c r="OUH41" s="165"/>
      <c r="OUI41" s="162"/>
      <c r="OUJ41" s="165"/>
      <c r="OUK41" s="162"/>
      <c r="OUL41" s="165"/>
      <c r="OUM41" s="162"/>
      <c r="OUN41" s="165"/>
      <c r="OUO41" s="162"/>
      <c r="OUP41" s="165"/>
      <c r="OUQ41" s="162"/>
      <c r="OUR41" s="165"/>
      <c r="OUS41" s="162"/>
      <c r="OUT41" s="165"/>
      <c r="OUU41" s="162"/>
      <c r="OUV41" s="165"/>
      <c r="OUW41" s="162"/>
      <c r="OUX41" s="165"/>
      <c r="OUY41" s="162"/>
      <c r="OUZ41" s="165"/>
      <c r="OVA41" s="162"/>
      <c r="OVB41" s="165"/>
      <c r="OVC41" s="162"/>
      <c r="OVD41" s="165"/>
      <c r="OVE41" s="162"/>
      <c r="OVF41" s="165"/>
      <c r="OVG41" s="162"/>
      <c r="OVH41" s="165"/>
      <c r="OVI41" s="162"/>
      <c r="OVJ41" s="165"/>
      <c r="OVK41" s="162"/>
      <c r="OVL41" s="165"/>
      <c r="OVM41" s="162"/>
      <c r="OVN41" s="165"/>
      <c r="OVO41" s="162"/>
      <c r="OVP41" s="165"/>
      <c r="OVQ41" s="162"/>
      <c r="OVR41" s="165"/>
      <c r="OVS41" s="162"/>
      <c r="OVT41" s="165"/>
      <c r="OVU41" s="162"/>
      <c r="OVV41" s="165"/>
      <c r="OVW41" s="162"/>
      <c r="OVX41" s="165"/>
      <c r="OVY41" s="162"/>
      <c r="OVZ41" s="165"/>
      <c r="OWA41" s="162"/>
      <c r="OWB41" s="165"/>
      <c r="OWC41" s="162"/>
      <c r="OWD41" s="165"/>
      <c r="OWE41" s="162"/>
      <c r="OWF41" s="165"/>
      <c r="OWG41" s="162"/>
      <c r="OWH41" s="165"/>
      <c r="OWI41" s="162"/>
      <c r="OWJ41" s="165"/>
      <c r="OWK41" s="162"/>
      <c r="OWL41" s="165"/>
      <c r="OWM41" s="162"/>
      <c r="OWN41" s="165"/>
      <c r="OWO41" s="162"/>
      <c r="OWP41" s="165"/>
      <c r="OWQ41" s="162"/>
      <c r="OWR41" s="165"/>
      <c r="OWS41" s="162"/>
      <c r="OWT41" s="165"/>
      <c r="OWU41" s="162"/>
      <c r="OWV41" s="165"/>
      <c r="OWW41" s="162"/>
      <c r="OWX41" s="165"/>
      <c r="OWY41" s="162"/>
      <c r="OWZ41" s="165"/>
      <c r="OXA41" s="162"/>
      <c r="OXB41" s="165"/>
      <c r="OXC41" s="162"/>
      <c r="OXD41" s="165"/>
      <c r="OXE41" s="162"/>
      <c r="OXF41" s="165"/>
      <c r="OXG41" s="162"/>
      <c r="OXH41" s="165"/>
      <c r="OXI41" s="162"/>
      <c r="OXJ41" s="165"/>
      <c r="OXK41" s="162"/>
      <c r="OXL41" s="165"/>
      <c r="OXM41" s="162"/>
      <c r="OXN41" s="165"/>
      <c r="OXO41" s="162"/>
      <c r="OXP41" s="165"/>
      <c r="OXQ41" s="162"/>
      <c r="OXR41" s="165"/>
      <c r="OXS41" s="162"/>
      <c r="OXT41" s="165"/>
      <c r="OXU41" s="162"/>
      <c r="OXV41" s="165"/>
      <c r="OXW41" s="162"/>
      <c r="OXX41" s="165"/>
      <c r="OXY41" s="162"/>
      <c r="OXZ41" s="165"/>
      <c r="OYA41" s="162"/>
      <c r="OYB41" s="165"/>
      <c r="OYC41" s="162"/>
      <c r="OYD41" s="165"/>
      <c r="OYE41" s="162"/>
      <c r="OYF41" s="165"/>
      <c r="OYG41" s="162"/>
      <c r="OYH41" s="165"/>
      <c r="OYI41" s="162"/>
      <c r="OYJ41" s="165"/>
      <c r="OYK41" s="162"/>
      <c r="OYL41" s="165"/>
      <c r="OYM41" s="162"/>
      <c r="OYN41" s="165"/>
      <c r="OYO41" s="162"/>
      <c r="OYP41" s="165"/>
      <c r="OYQ41" s="162"/>
      <c r="OYR41" s="165"/>
      <c r="OYS41" s="162"/>
      <c r="OYT41" s="165"/>
      <c r="OYU41" s="162"/>
      <c r="OYV41" s="165"/>
      <c r="OYW41" s="162"/>
      <c r="OYX41" s="165"/>
      <c r="OYY41" s="162"/>
      <c r="OYZ41" s="165"/>
      <c r="OZA41" s="162"/>
      <c r="OZB41" s="165"/>
      <c r="OZC41" s="162"/>
      <c r="OZD41" s="165"/>
      <c r="OZE41" s="162"/>
      <c r="OZF41" s="165"/>
      <c r="OZG41" s="162"/>
      <c r="OZH41" s="165"/>
      <c r="OZI41" s="162"/>
      <c r="OZJ41" s="165"/>
      <c r="OZK41" s="162"/>
      <c r="OZL41" s="165"/>
      <c r="OZM41" s="162"/>
      <c r="OZN41" s="165"/>
      <c r="OZO41" s="162"/>
      <c r="OZP41" s="165"/>
      <c r="OZQ41" s="162"/>
      <c r="OZR41" s="165"/>
      <c r="OZS41" s="162"/>
      <c r="OZT41" s="165"/>
      <c r="OZU41" s="162"/>
      <c r="OZV41" s="165"/>
      <c r="OZW41" s="162"/>
      <c r="OZX41" s="165"/>
      <c r="OZY41" s="162"/>
      <c r="OZZ41" s="165"/>
      <c r="PAA41" s="162"/>
      <c r="PAB41" s="165"/>
      <c r="PAC41" s="162"/>
      <c r="PAD41" s="165"/>
      <c r="PAE41" s="162"/>
      <c r="PAF41" s="165"/>
      <c r="PAG41" s="162"/>
      <c r="PAH41" s="165"/>
      <c r="PAI41" s="162"/>
      <c r="PAJ41" s="165"/>
      <c r="PAK41" s="162"/>
      <c r="PAL41" s="165"/>
      <c r="PAM41" s="162"/>
      <c r="PAN41" s="165"/>
      <c r="PAO41" s="162"/>
      <c r="PAP41" s="165"/>
      <c r="PAQ41" s="162"/>
      <c r="PAR41" s="165"/>
      <c r="PAS41" s="162"/>
      <c r="PAT41" s="165"/>
      <c r="PAU41" s="162"/>
      <c r="PAV41" s="165"/>
      <c r="PAW41" s="162"/>
      <c r="PAX41" s="165"/>
      <c r="PAY41" s="162"/>
      <c r="PAZ41" s="165"/>
      <c r="PBA41" s="162"/>
      <c r="PBB41" s="165"/>
      <c r="PBC41" s="162"/>
      <c r="PBD41" s="165"/>
      <c r="PBE41" s="162"/>
      <c r="PBF41" s="165"/>
      <c r="PBG41" s="162"/>
      <c r="PBH41" s="165"/>
      <c r="PBI41" s="162"/>
      <c r="PBJ41" s="165"/>
      <c r="PBK41" s="162"/>
      <c r="PBL41" s="165"/>
      <c r="PBM41" s="162"/>
      <c r="PBN41" s="165"/>
      <c r="PBO41" s="162"/>
      <c r="PBP41" s="165"/>
      <c r="PBQ41" s="162"/>
      <c r="PBR41" s="165"/>
      <c r="PBS41" s="162"/>
      <c r="PBT41" s="165"/>
      <c r="PBU41" s="162"/>
      <c r="PBV41" s="165"/>
      <c r="PBW41" s="162"/>
      <c r="PBX41" s="165"/>
      <c r="PBY41" s="162"/>
      <c r="PBZ41" s="165"/>
      <c r="PCA41" s="162"/>
      <c r="PCB41" s="165"/>
      <c r="PCC41" s="162"/>
      <c r="PCD41" s="165"/>
      <c r="PCE41" s="162"/>
      <c r="PCF41" s="165"/>
      <c r="PCG41" s="162"/>
      <c r="PCH41" s="165"/>
      <c r="PCI41" s="162"/>
      <c r="PCJ41" s="165"/>
      <c r="PCK41" s="162"/>
      <c r="PCL41" s="165"/>
      <c r="PCM41" s="162"/>
      <c r="PCN41" s="165"/>
      <c r="PCO41" s="162"/>
      <c r="PCP41" s="165"/>
      <c r="PCQ41" s="162"/>
      <c r="PCR41" s="165"/>
      <c r="PCS41" s="162"/>
      <c r="PCT41" s="165"/>
      <c r="PCU41" s="162"/>
      <c r="PCV41" s="165"/>
      <c r="PCW41" s="162"/>
      <c r="PCX41" s="165"/>
      <c r="PCY41" s="162"/>
      <c r="PCZ41" s="165"/>
      <c r="PDA41" s="162"/>
      <c r="PDB41" s="165"/>
      <c r="PDC41" s="162"/>
      <c r="PDD41" s="165"/>
      <c r="PDE41" s="162"/>
      <c r="PDF41" s="165"/>
      <c r="PDG41" s="162"/>
      <c r="PDH41" s="165"/>
      <c r="PDI41" s="162"/>
      <c r="PDJ41" s="165"/>
      <c r="PDK41" s="162"/>
      <c r="PDL41" s="165"/>
      <c r="PDM41" s="162"/>
      <c r="PDN41" s="165"/>
      <c r="PDO41" s="162"/>
      <c r="PDP41" s="165"/>
      <c r="PDQ41" s="162"/>
      <c r="PDR41" s="165"/>
      <c r="PDS41" s="162"/>
      <c r="PDT41" s="165"/>
      <c r="PDU41" s="162"/>
      <c r="PDV41" s="165"/>
      <c r="PDW41" s="162"/>
      <c r="PDX41" s="165"/>
      <c r="PDY41" s="162"/>
      <c r="PDZ41" s="165"/>
      <c r="PEA41" s="162"/>
      <c r="PEB41" s="165"/>
      <c r="PEC41" s="162"/>
      <c r="PED41" s="165"/>
      <c r="PEE41" s="162"/>
      <c r="PEF41" s="165"/>
      <c r="PEG41" s="162"/>
      <c r="PEH41" s="165"/>
      <c r="PEI41" s="162"/>
      <c r="PEJ41" s="165"/>
      <c r="PEK41" s="162"/>
      <c r="PEL41" s="165"/>
      <c r="PEM41" s="162"/>
      <c r="PEN41" s="165"/>
      <c r="PEO41" s="162"/>
      <c r="PEP41" s="165"/>
      <c r="PEQ41" s="162"/>
      <c r="PER41" s="165"/>
      <c r="PES41" s="162"/>
      <c r="PET41" s="165"/>
      <c r="PEU41" s="162"/>
      <c r="PEV41" s="165"/>
      <c r="PEW41" s="162"/>
      <c r="PEX41" s="165"/>
      <c r="PEY41" s="162"/>
      <c r="PEZ41" s="165"/>
      <c r="PFA41" s="162"/>
      <c r="PFB41" s="165"/>
      <c r="PFC41" s="162"/>
      <c r="PFD41" s="165"/>
      <c r="PFE41" s="162"/>
      <c r="PFF41" s="165"/>
      <c r="PFG41" s="162"/>
      <c r="PFH41" s="165"/>
      <c r="PFI41" s="162"/>
      <c r="PFJ41" s="165"/>
      <c r="PFK41" s="162"/>
      <c r="PFL41" s="165"/>
      <c r="PFM41" s="162"/>
      <c r="PFN41" s="165"/>
      <c r="PFO41" s="162"/>
      <c r="PFP41" s="165"/>
      <c r="PFQ41" s="162"/>
      <c r="PFR41" s="165"/>
      <c r="PFS41" s="162"/>
      <c r="PFT41" s="165"/>
      <c r="PFU41" s="162"/>
      <c r="PFV41" s="165"/>
      <c r="PFW41" s="162"/>
      <c r="PFX41" s="165"/>
      <c r="PFY41" s="162"/>
      <c r="PFZ41" s="165"/>
      <c r="PGA41" s="162"/>
      <c r="PGB41" s="165"/>
      <c r="PGC41" s="162"/>
      <c r="PGD41" s="165"/>
      <c r="PGE41" s="162"/>
      <c r="PGF41" s="165"/>
      <c r="PGG41" s="162"/>
      <c r="PGH41" s="165"/>
      <c r="PGI41" s="162"/>
      <c r="PGJ41" s="165"/>
      <c r="PGK41" s="162"/>
      <c r="PGL41" s="165"/>
      <c r="PGM41" s="162"/>
      <c r="PGN41" s="165"/>
      <c r="PGO41" s="162"/>
      <c r="PGP41" s="165"/>
      <c r="PGQ41" s="162"/>
      <c r="PGR41" s="165"/>
      <c r="PGS41" s="162"/>
      <c r="PGT41" s="165"/>
      <c r="PGU41" s="162"/>
      <c r="PGV41" s="165"/>
      <c r="PGW41" s="162"/>
      <c r="PGX41" s="165"/>
      <c r="PGY41" s="162"/>
      <c r="PGZ41" s="165"/>
      <c r="PHA41" s="162"/>
      <c r="PHB41" s="165"/>
      <c r="PHC41" s="162"/>
      <c r="PHD41" s="165"/>
      <c r="PHE41" s="162"/>
      <c r="PHF41" s="165"/>
      <c r="PHG41" s="162"/>
      <c r="PHH41" s="165"/>
      <c r="PHI41" s="162"/>
      <c r="PHJ41" s="165"/>
      <c r="PHK41" s="162"/>
      <c r="PHL41" s="165"/>
      <c r="PHM41" s="162"/>
      <c r="PHN41" s="165"/>
      <c r="PHO41" s="162"/>
      <c r="PHP41" s="165"/>
      <c r="PHQ41" s="162"/>
      <c r="PHR41" s="165"/>
      <c r="PHS41" s="162"/>
      <c r="PHT41" s="165"/>
      <c r="PHU41" s="162"/>
      <c r="PHV41" s="165"/>
      <c r="PHW41" s="162"/>
      <c r="PHX41" s="165"/>
      <c r="PHY41" s="162"/>
      <c r="PHZ41" s="165"/>
      <c r="PIA41" s="162"/>
      <c r="PIB41" s="165"/>
      <c r="PIC41" s="162"/>
      <c r="PID41" s="165"/>
      <c r="PIE41" s="162"/>
      <c r="PIF41" s="165"/>
      <c r="PIG41" s="162"/>
      <c r="PIH41" s="165"/>
      <c r="PII41" s="162"/>
      <c r="PIJ41" s="165"/>
      <c r="PIK41" s="162"/>
      <c r="PIL41" s="165"/>
      <c r="PIM41" s="162"/>
      <c r="PIN41" s="165"/>
      <c r="PIO41" s="162"/>
      <c r="PIP41" s="165"/>
      <c r="PIQ41" s="162"/>
      <c r="PIR41" s="165"/>
      <c r="PIS41" s="162"/>
      <c r="PIT41" s="165"/>
      <c r="PIU41" s="162"/>
      <c r="PIV41" s="165"/>
      <c r="PIW41" s="162"/>
      <c r="PIX41" s="165"/>
      <c r="PIY41" s="162"/>
      <c r="PIZ41" s="165"/>
      <c r="PJA41" s="162"/>
      <c r="PJB41" s="165"/>
      <c r="PJC41" s="162"/>
      <c r="PJD41" s="165"/>
      <c r="PJE41" s="162"/>
      <c r="PJF41" s="165"/>
      <c r="PJG41" s="162"/>
      <c r="PJH41" s="165"/>
      <c r="PJI41" s="162"/>
      <c r="PJJ41" s="165"/>
      <c r="PJK41" s="162"/>
      <c r="PJL41" s="165"/>
      <c r="PJM41" s="162"/>
      <c r="PJN41" s="165"/>
      <c r="PJO41" s="162"/>
      <c r="PJP41" s="165"/>
      <c r="PJQ41" s="162"/>
      <c r="PJR41" s="165"/>
      <c r="PJS41" s="162"/>
      <c r="PJT41" s="165"/>
      <c r="PJU41" s="162"/>
      <c r="PJV41" s="165"/>
      <c r="PJW41" s="162"/>
      <c r="PJX41" s="165"/>
      <c r="PJY41" s="162"/>
      <c r="PJZ41" s="165"/>
      <c r="PKA41" s="162"/>
      <c r="PKB41" s="165"/>
      <c r="PKC41" s="162"/>
      <c r="PKD41" s="165"/>
      <c r="PKE41" s="162"/>
      <c r="PKF41" s="165"/>
      <c r="PKG41" s="162"/>
      <c r="PKH41" s="165"/>
      <c r="PKI41" s="162"/>
      <c r="PKJ41" s="165"/>
      <c r="PKK41" s="162"/>
      <c r="PKL41" s="165"/>
      <c r="PKM41" s="162"/>
      <c r="PKN41" s="165"/>
      <c r="PKO41" s="162"/>
      <c r="PKP41" s="165"/>
      <c r="PKQ41" s="162"/>
      <c r="PKR41" s="165"/>
      <c r="PKS41" s="162"/>
      <c r="PKT41" s="165"/>
      <c r="PKU41" s="162"/>
      <c r="PKV41" s="165"/>
      <c r="PKW41" s="162"/>
      <c r="PKX41" s="165"/>
      <c r="PKY41" s="162"/>
      <c r="PKZ41" s="165"/>
      <c r="PLA41" s="162"/>
      <c r="PLB41" s="165"/>
      <c r="PLC41" s="162"/>
      <c r="PLD41" s="165"/>
      <c r="PLE41" s="162"/>
      <c r="PLF41" s="165"/>
      <c r="PLG41" s="162"/>
      <c r="PLH41" s="165"/>
      <c r="PLI41" s="162"/>
      <c r="PLJ41" s="165"/>
      <c r="PLK41" s="162"/>
      <c r="PLL41" s="165"/>
      <c r="PLM41" s="162"/>
      <c r="PLN41" s="165"/>
      <c r="PLO41" s="162"/>
      <c r="PLP41" s="165"/>
      <c r="PLQ41" s="162"/>
      <c r="PLR41" s="165"/>
      <c r="PLS41" s="162"/>
      <c r="PLT41" s="165"/>
      <c r="PLU41" s="162"/>
      <c r="PLV41" s="165"/>
      <c r="PLW41" s="162"/>
      <c r="PLX41" s="165"/>
      <c r="PLY41" s="162"/>
      <c r="PLZ41" s="165"/>
      <c r="PMA41" s="162"/>
      <c r="PMB41" s="165"/>
      <c r="PMC41" s="162"/>
      <c r="PMD41" s="165"/>
      <c r="PME41" s="162"/>
      <c r="PMF41" s="165"/>
      <c r="PMG41" s="162"/>
      <c r="PMH41" s="165"/>
      <c r="PMI41" s="162"/>
      <c r="PMJ41" s="165"/>
      <c r="PMK41" s="162"/>
      <c r="PML41" s="165"/>
      <c r="PMM41" s="162"/>
      <c r="PMN41" s="165"/>
      <c r="PMO41" s="162"/>
      <c r="PMP41" s="165"/>
      <c r="PMQ41" s="162"/>
      <c r="PMR41" s="165"/>
      <c r="PMS41" s="162"/>
      <c r="PMT41" s="165"/>
      <c r="PMU41" s="162"/>
      <c r="PMV41" s="165"/>
      <c r="PMW41" s="162"/>
      <c r="PMX41" s="165"/>
      <c r="PMY41" s="162"/>
      <c r="PMZ41" s="165"/>
      <c r="PNA41" s="162"/>
      <c r="PNB41" s="165"/>
      <c r="PNC41" s="162"/>
      <c r="PND41" s="165"/>
      <c r="PNE41" s="162"/>
      <c r="PNF41" s="165"/>
      <c r="PNG41" s="162"/>
      <c r="PNH41" s="165"/>
      <c r="PNI41" s="162"/>
      <c r="PNJ41" s="165"/>
      <c r="PNK41" s="162"/>
      <c r="PNL41" s="165"/>
      <c r="PNM41" s="162"/>
      <c r="PNN41" s="165"/>
      <c r="PNO41" s="162"/>
      <c r="PNP41" s="165"/>
      <c r="PNQ41" s="162"/>
      <c r="PNR41" s="165"/>
      <c r="PNS41" s="162"/>
      <c r="PNT41" s="165"/>
      <c r="PNU41" s="162"/>
      <c r="PNV41" s="165"/>
      <c r="PNW41" s="162"/>
      <c r="PNX41" s="165"/>
      <c r="PNY41" s="162"/>
      <c r="PNZ41" s="165"/>
      <c r="POA41" s="162"/>
      <c r="POB41" s="165"/>
      <c r="POC41" s="162"/>
      <c r="POD41" s="165"/>
      <c r="POE41" s="162"/>
      <c r="POF41" s="165"/>
      <c r="POG41" s="162"/>
      <c r="POH41" s="165"/>
      <c r="POI41" s="162"/>
      <c r="POJ41" s="165"/>
      <c r="POK41" s="162"/>
      <c r="POL41" s="165"/>
      <c r="POM41" s="162"/>
      <c r="PON41" s="165"/>
      <c r="POO41" s="162"/>
      <c r="POP41" s="165"/>
      <c r="POQ41" s="162"/>
      <c r="POR41" s="165"/>
      <c r="POS41" s="162"/>
      <c r="POT41" s="165"/>
      <c r="POU41" s="162"/>
      <c r="POV41" s="165"/>
      <c r="POW41" s="162"/>
      <c r="POX41" s="165"/>
      <c r="POY41" s="162"/>
      <c r="POZ41" s="165"/>
      <c r="PPA41" s="162"/>
      <c r="PPB41" s="165"/>
      <c r="PPC41" s="162"/>
      <c r="PPD41" s="165"/>
      <c r="PPE41" s="162"/>
      <c r="PPF41" s="165"/>
      <c r="PPG41" s="162"/>
      <c r="PPH41" s="165"/>
      <c r="PPI41" s="162"/>
      <c r="PPJ41" s="165"/>
      <c r="PPK41" s="162"/>
      <c r="PPL41" s="165"/>
      <c r="PPM41" s="162"/>
      <c r="PPN41" s="165"/>
      <c r="PPO41" s="162"/>
      <c r="PPP41" s="165"/>
      <c r="PPQ41" s="162"/>
      <c r="PPR41" s="165"/>
      <c r="PPS41" s="162"/>
      <c r="PPT41" s="165"/>
      <c r="PPU41" s="162"/>
      <c r="PPV41" s="165"/>
      <c r="PPW41" s="162"/>
      <c r="PPX41" s="165"/>
      <c r="PPY41" s="162"/>
      <c r="PPZ41" s="165"/>
      <c r="PQA41" s="162"/>
      <c r="PQB41" s="165"/>
      <c r="PQC41" s="162"/>
      <c r="PQD41" s="165"/>
      <c r="PQE41" s="162"/>
      <c r="PQF41" s="165"/>
      <c r="PQG41" s="162"/>
      <c r="PQH41" s="165"/>
      <c r="PQI41" s="162"/>
      <c r="PQJ41" s="165"/>
      <c r="PQK41" s="162"/>
      <c r="PQL41" s="165"/>
      <c r="PQM41" s="162"/>
      <c r="PQN41" s="165"/>
      <c r="PQO41" s="162"/>
      <c r="PQP41" s="165"/>
      <c r="PQQ41" s="162"/>
      <c r="PQR41" s="165"/>
      <c r="PQS41" s="162"/>
      <c r="PQT41" s="165"/>
      <c r="PQU41" s="162"/>
      <c r="PQV41" s="165"/>
      <c r="PQW41" s="162"/>
      <c r="PQX41" s="165"/>
      <c r="PQY41" s="162"/>
      <c r="PQZ41" s="165"/>
      <c r="PRA41" s="162"/>
      <c r="PRB41" s="165"/>
      <c r="PRC41" s="162"/>
      <c r="PRD41" s="165"/>
      <c r="PRE41" s="162"/>
      <c r="PRF41" s="165"/>
      <c r="PRG41" s="162"/>
      <c r="PRH41" s="165"/>
      <c r="PRI41" s="162"/>
      <c r="PRJ41" s="165"/>
      <c r="PRK41" s="162"/>
      <c r="PRL41" s="165"/>
      <c r="PRM41" s="162"/>
      <c r="PRN41" s="165"/>
      <c r="PRO41" s="162"/>
      <c r="PRP41" s="165"/>
      <c r="PRQ41" s="162"/>
      <c r="PRR41" s="165"/>
      <c r="PRS41" s="162"/>
      <c r="PRT41" s="165"/>
      <c r="PRU41" s="162"/>
      <c r="PRV41" s="165"/>
      <c r="PRW41" s="162"/>
      <c r="PRX41" s="165"/>
      <c r="PRY41" s="162"/>
      <c r="PRZ41" s="165"/>
      <c r="PSA41" s="162"/>
      <c r="PSB41" s="165"/>
      <c r="PSC41" s="162"/>
      <c r="PSD41" s="165"/>
      <c r="PSE41" s="162"/>
      <c r="PSF41" s="165"/>
      <c r="PSG41" s="162"/>
      <c r="PSH41" s="165"/>
      <c r="PSI41" s="162"/>
      <c r="PSJ41" s="165"/>
      <c r="PSK41" s="162"/>
      <c r="PSL41" s="165"/>
      <c r="PSM41" s="162"/>
      <c r="PSN41" s="165"/>
      <c r="PSO41" s="162"/>
      <c r="PSP41" s="165"/>
      <c r="PSQ41" s="162"/>
      <c r="PSR41" s="165"/>
      <c r="PSS41" s="162"/>
      <c r="PST41" s="165"/>
      <c r="PSU41" s="162"/>
      <c r="PSV41" s="165"/>
      <c r="PSW41" s="162"/>
      <c r="PSX41" s="165"/>
      <c r="PSY41" s="162"/>
      <c r="PSZ41" s="165"/>
      <c r="PTA41" s="162"/>
      <c r="PTB41" s="165"/>
      <c r="PTC41" s="162"/>
      <c r="PTD41" s="165"/>
      <c r="PTE41" s="162"/>
      <c r="PTF41" s="165"/>
      <c r="PTG41" s="162"/>
      <c r="PTH41" s="165"/>
      <c r="PTI41" s="162"/>
      <c r="PTJ41" s="165"/>
      <c r="PTK41" s="162"/>
      <c r="PTL41" s="165"/>
      <c r="PTM41" s="162"/>
      <c r="PTN41" s="165"/>
      <c r="PTO41" s="162"/>
      <c r="PTP41" s="165"/>
      <c r="PTQ41" s="162"/>
      <c r="PTR41" s="165"/>
      <c r="PTS41" s="162"/>
      <c r="PTT41" s="165"/>
      <c r="PTU41" s="162"/>
      <c r="PTV41" s="165"/>
      <c r="PTW41" s="162"/>
      <c r="PTX41" s="165"/>
      <c r="PTY41" s="162"/>
      <c r="PTZ41" s="165"/>
      <c r="PUA41" s="162"/>
      <c r="PUB41" s="165"/>
      <c r="PUC41" s="162"/>
      <c r="PUD41" s="165"/>
      <c r="PUE41" s="162"/>
      <c r="PUF41" s="165"/>
      <c r="PUG41" s="162"/>
      <c r="PUH41" s="165"/>
      <c r="PUI41" s="162"/>
      <c r="PUJ41" s="165"/>
      <c r="PUK41" s="162"/>
      <c r="PUL41" s="165"/>
      <c r="PUM41" s="162"/>
      <c r="PUN41" s="165"/>
      <c r="PUO41" s="162"/>
      <c r="PUP41" s="165"/>
      <c r="PUQ41" s="162"/>
      <c r="PUR41" s="165"/>
      <c r="PUS41" s="162"/>
      <c r="PUT41" s="165"/>
      <c r="PUU41" s="162"/>
      <c r="PUV41" s="165"/>
      <c r="PUW41" s="162"/>
      <c r="PUX41" s="165"/>
      <c r="PUY41" s="162"/>
      <c r="PUZ41" s="165"/>
      <c r="PVA41" s="162"/>
      <c r="PVB41" s="165"/>
      <c r="PVC41" s="162"/>
      <c r="PVD41" s="165"/>
      <c r="PVE41" s="162"/>
      <c r="PVF41" s="165"/>
      <c r="PVG41" s="162"/>
      <c r="PVH41" s="165"/>
      <c r="PVI41" s="162"/>
      <c r="PVJ41" s="165"/>
      <c r="PVK41" s="162"/>
      <c r="PVL41" s="165"/>
      <c r="PVM41" s="162"/>
      <c r="PVN41" s="165"/>
      <c r="PVO41" s="162"/>
      <c r="PVP41" s="165"/>
      <c r="PVQ41" s="162"/>
      <c r="PVR41" s="165"/>
      <c r="PVS41" s="162"/>
      <c r="PVT41" s="165"/>
      <c r="PVU41" s="162"/>
      <c r="PVV41" s="165"/>
      <c r="PVW41" s="162"/>
      <c r="PVX41" s="165"/>
      <c r="PVY41" s="162"/>
      <c r="PVZ41" s="165"/>
      <c r="PWA41" s="162"/>
      <c r="PWB41" s="165"/>
      <c r="PWC41" s="162"/>
      <c r="PWD41" s="165"/>
      <c r="PWE41" s="162"/>
      <c r="PWF41" s="165"/>
      <c r="PWG41" s="162"/>
      <c r="PWH41" s="165"/>
      <c r="PWI41" s="162"/>
      <c r="PWJ41" s="165"/>
      <c r="PWK41" s="162"/>
      <c r="PWL41" s="165"/>
      <c r="PWM41" s="162"/>
      <c r="PWN41" s="165"/>
      <c r="PWO41" s="162"/>
      <c r="PWP41" s="165"/>
      <c r="PWQ41" s="162"/>
      <c r="PWR41" s="165"/>
      <c r="PWS41" s="162"/>
      <c r="PWT41" s="165"/>
      <c r="PWU41" s="162"/>
      <c r="PWV41" s="165"/>
      <c r="PWW41" s="162"/>
      <c r="PWX41" s="165"/>
      <c r="PWY41" s="162"/>
      <c r="PWZ41" s="165"/>
      <c r="PXA41" s="162"/>
      <c r="PXB41" s="165"/>
      <c r="PXC41" s="162"/>
      <c r="PXD41" s="165"/>
      <c r="PXE41" s="162"/>
      <c r="PXF41" s="165"/>
      <c r="PXG41" s="162"/>
      <c r="PXH41" s="165"/>
      <c r="PXI41" s="162"/>
      <c r="PXJ41" s="165"/>
      <c r="PXK41" s="162"/>
      <c r="PXL41" s="165"/>
      <c r="PXM41" s="162"/>
      <c r="PXN41" s="165"/>
      <c r="PXO41" s="162"/>
      <c r="PXP41" s="165"/>
      <c r="PXQ41" s="162"/>
      <c r="PXR41" s="165"/>
      <c r="PXS41" s="162"/>
      <c r="PXT41" s="165"/>
      <c r="PXU41" s="162"/>
      <c r="PXV41" s="165"/>
      <c r="PXW41" s="162"/>
      <c r="PXX41" s="165"/>
      <c r="PXY41" s="162"/>
      <c r="PXZ41" s="165"/>
      <c r="PYA41" s="162"/>
      <c r="PYB41" s="165"/>
      <c r="PYC41" s="162"/>
      <c r="PYD41" s="165"/>
      <c r="PYE41" s="162"/>
      <c r="PYF41" s="165"/>
      <c r="PYG41" s="162"/>
      <c r="PYH41" s="165"/>
      <c r="PYI41" s="162"/>
      <c r="PYJ41" s="165"/>
      <c r="PYK41" s="162"/>
      <c r="PYL41" s="165"/>
      <c r="PYM41" s="162"/>
      <c r="PYN41" s="165"/>
      <c r="PYO41" s="162"/>
      <c r="PYP41" s="165"/>
      <c r="PYQ41" s="162"/>
      <c r="PYR41" s="165"/>
      <c r="PYS41" s="162"/>
      <c r="PYT41" s="165"/>
      <c r="PYU41" s="162"/>
      <c r="PYV41" s="165"/>
      <c r="PYW41" s="162"/>
      <c r="PYX41" s="165"/>
      <c r="PYY41" s="162"/>
      <c r="PYZ41" s="165"/>
      <c r="PZA41" s="162"/>
      <c r="PZB41" s="165"/>
      <c r="PZC41" s="162"/>
      <c r="PZD41" s="165"/>
      <c r="PZE41" s="162"/>
      <c r="PZF41" s="165"/>
      <c r="PZG41" s="162"/>
      <c r="PZH41" s="165"/>
      <c r="PZI41" s="162"/>
      <c r="PZJ41" s="165"/>
      <c r="PZK41" s="162"/>
      <c r="PZL41" s="165"/>
      <c r="PZM41" s="162"/>
      <c r="PZN41" s="165"/>
      <c r="PZO41" s="162"/>
      <c r="PZP41" s="165"/>
      <c r="PZQ41" s="162"/>
      <c r="PZR41" s="165"/>
      <c r="PZS41" s="162"/>
      <c r="PZT41" s="165"/>
      <c r="PZU41" s="162"/>
      <c r="PZV41" s="165"/>
      <c r="PZW41" s="162"/>
      <c r="PZX41" s="165"/>
      <c r="PZY41" s="162"/>
      <c r="PZZ41" s="165"/>
      <c r="QAA41" s="162"/>
      <c r="QAB41" s="165"/>
      <c r="QAC41" s="162"/>
      <c r="QAD41" s="165"/>
      <c r="QAE41" s="162"/>
      <c r="QAF41" s="165"/>
      <c r="QAG41" s="162"/>
      <c r="QAH41" s="165"/>
      <c r="QAI41" s="162"/>
      <c r="QAJ41" s="165"/>
      <c r="QAK41" s="162"/>
      <c r="QAL41" s="165"/>
      <c r="QAM41" s="162"/>
      <c r="QAN41" s="165"/>
      <c r="QAO41" s="162"/>
      <c r="QAP41" s="165"/>
      <c r="QAQ41" s="162"/>
      <c r="QAR41" s="165"/>
      <c r="QAS41" s="162"/>
      <c r="QAT41" s="165"/>
      <c r="QAU41" s="162"/>
      <c r="QAV41" s="165"/>
      <c r="QAW41" s="162"/>
      <c r="QAX41" s="165"/>
      <c r="QAY41" s="162"/>
      <c r="QAZ41" s="165"/>
      <c r="QBA41" s="162"/>
      <c r="QBB41" s="165"/>
      <c r="QBC41" s="162"/>
      <c r="QBD41" s="165"/>
      <c r="QBE41" s="162"/>
      <c r="QBF41" s="165"/>
      <c r="QBG41" s="162"/>
      <c r="QBH41" s="165"/>
      <c r="QBI41" s="162"/>
      <c r="QBJ41" s="165"/>
      <c r="QBK41" s="162"/>
      <c r="QBL41" s="165"/>
      <c r="QBM41" s="162"/>
      <c r="QBN41" s="165"/>
      <c r="QBO41" s="162"/>
      <c r="QBP41" s="165"/>
      <c r="QBQ41" s="162"/>
      <c r="QBR41" s="165"/>
      <c r="QBS41" s="162"/>
      <c r="QBT41" s="165"/>
      <c r="QBU41" s="162"/>
      <c r="QBV41" s="165"/>
      <c r="QBW41" s="162"/>
      <c r="QBX41" s="165"/>
      <c r="QBY41" s="162"/>
      <c r="QBZ41" s="165"/>
      <c r="QCA41" s="162"/>
      <c r="QCB41" s="165"/>
      <c r="QCC41" s="162"/>
      <c r="QCD41" s="165"/>
      <c r="QCE41" s="162"/>
      <c r="QCF41" s="165"/>
      <c r="QCG41" s="162"/>
      <c r="QCH41" s="165"/>
      <c r="QCI41" s="162"/>
      <c r="QCJ41" s="165"/>
      <c r="QCK41" s="162"/>
      <c r="QCL41" s="165"/>
      <c r="QCM41" s="162"/>
      <c r="QCN41" s="165"/>
      <c r="QCO41" s="162"/>
      <c r="QCP41" s="165"/>
      <c r="QCQ41" s="162"/>
      <c r="QCR41" s="165"/>
      <c r="QCS41" s="162"/>
      <c r="QCT41" s="165"/>
      <c r="QCU41" s="162"/>
      <c r="QCV41" s="165"/>
      <c r="QCW41" s="162"/>
      <c r="QCX41" s="165"/>
      <c r="QCY41" s="162"/>
      <c r="QCZ41" s="165"/>
      <c r="QDA41" s="162"/>
      <c r="QDB41" s="165"/>
      <c r="QDC41" s="162"/>
      <c r="QDD41" s="165"/>
      <c r="QDE41" s="162"/>
      <c r="QDF41" s="165"/>
      <c r="QDG41" s="162"/>
      <c r="QDH41" s="165"/>
      <c r="QDI41" s="162"/>
      <c r="QDJ41" s="165"/>
      <c r="QDK41" s="162"/>
      <c r="QDL41" s="165"/>
      <c r="QDM41" s="162"/>
      <c r="QDN41" s="165"/>
      <c r="QDO41" s="162"/>
      <c r="QDP41" s="165"/>
      <c r="QDQ41" s="162"/>
      <c r="QDR41" s="165"/>
      <c r="QDS41" s="162"/>
      <c r="QDT41" s="165"/>
      <c r="QDU41" s="162"/>
      <c r="QDV41" s="165"/>
      <c r="QDW41" s="162"/>
      <c r="QDX41" s="165"/>
      <c r="QDY41" s="162"/>
      <c r="QDZ41" s="165"/>
      <c r="QEA41" s="162"/>
      <c r="QEB41" s="165"/>
      <c r="QEC41" s="162"/>
      <c r="QED41" s="165"/>
      <c r="QEE41" s="162"/>
      <c r="QEF41" s="165"/>
      <c r="QEG41" s="162"/>
      <c r="QEH41" s="165"/>
      <c r="QEI41" s="162"/>
      <c r="QEJ41" s="165"/>
      <c r="QEK41" s="162"/>
      <c r="QEL41" s="165"/>
      <c r="QEM41" s="162"/>
      <c r="QEN41" s="165"/>
      <c r="QEO41" s="162"/>
      <c r="QEP41" s="165"/>
      <c r="QEQ41" s="162"/>
      <c r="QER41" s="165"/>
      <c r="QES41" s="162"/>
      <c r="QET41" s="165"/>
      <c r="QEU41" s="162"/>
      <c r="QEV41" s="165"/>
      <c r="QEW41" s="162"/>
      <c r="QEX41" s="165"/>
      <c r="QEY41" s="162"/>
      <c r="QEZ41" s="165"/>
      <c r="QFA41" s="162"/>
      <c r="QFB41" s="165"/>
      <c r="QFC41" s="162"/>
      <c r="QFD41" s="165"/>
      <c r="QFE41" s="162"/>
      <c r="QFF41" s="165"/>
      <c r="QFG41" s="162"/>
      <c r="QFH41" s="165"/>
      <c r="QFI41" s="162"/>
      <c r="QFJ41" s="165"/>
      <c r="QFK41" s="162"/>
      <c r="QFL41" s="165"/>
      <c r="QFM41" s="162"/>
      <c r="QFN41" s="165"/>
      <c r="QFO41" s="162"/>
      <c r="QFP41" s="165"/>
      <c r="QFQ41" s="162"/>
      <c r="QFR41" s="165"/>
      <c r="QFS41" s="162"/>
      <c r="QFT41" s="165"/>
      <c r="QFU41" s="162"/>
      <c r="QFV41" s="165"/>
      <c r="QFW41" s="162"/>
      <c r="QFX41" s="165"/>
      <c r="QFY41" s="162"/>
      <c r="QFZ41" s="165"/>
      <c r="QGA41" s="162"/>
      <c r="QGB41" s="165"/>
      <c r="QGC41" s="162"/>
      <c r="QGD41" s="165"/>
      <c r="QGE41" s="162"/>
      <c r="QGF41" s="165"/>
      <c r="QGG41" s="162"/>
      <c r="QGH41" s="165"/>
      <c r="QGI41" s="162"/>
      <c r="QGJ41" s="165"/>
      <c r="QGK41" s="162"/>
      <c r="QGL41" s="165"/>
      <c r="QGM41" s="162"/>
      <c r="QGN41" s="165"/>
      <c r="QGO41" s="162"/>
      <c r="QGP41" s="165"/>
      <c r="QGQ41" s="162"/>
      <c r="QGR41" s="165"/>
      <c r="QGS41" s="162"/>
      <c r="QGT41" s="165"/>
      <c r="QGU41" s="162"/>
      <c r="QGV41" s="165"/>
      <c r="QGW41" s="162"/>
      <c r="QGX41" s="165"/>
      <c r="QGY41" s="162"/>
      <c r="QGZ41" s="165"/>
      <c r="QHA41" s="162"/>
      <c r="QHB41" s="165"/>
      <c r="QHC41" s="162"/>
      <c r="QHD41" s="165"/>
      <c r="QHE41" s="162"/>
      <c r="QHF41" s="165"/>
      <c r="QHG41" s="162"/>
      <c r="QHH41" s="165"/>
      <c r="QHI41" s="162"/>
      <c r="QHJ41" s="165"/>
      <c r="QHK41" s="162"/>
      <c r="QHL41" s="165"/>
      <c r="QHM41" s="162"/>
      <c r="QHN41" s="165"/>
      <c r="QHO41" s="162"/>
      <c r="QHP41" s="165"/>
      <c r="QHQ41" s="162"/>
      <c r="QHR41" s="165"/>
      <c r="QHS41" s="162"/>
      <c r="QHT41" s="165"/>
      <c r="QHU41" s="162"/>
      <c r="QHV41" s="165"/>
      <c r="QHW41" s="162"/>
      <c r="QHX41" s="165"/>
      <c r="QHY41" s="162"/>
      <c r="QHZ41" s="165"/>
      <c r="QIA41" s="162"/>
      <c r="QIB41" s="165"/>
      <c r="QIC41" s="162"/>
      <c r="QID41" s="165"/>
      <c r="QIE41" s="162"/>
      <c r="QIF41" s="165"/>
      <c r="QIG41" s="162"/>
      <c r="QIH41" s="165"/>
      <c r="QII41" s="162"/>
      <c r="QIJ41" s="165"/>
      <c r="QIK41" s="162"/>
      <c r="QIL41" s="165"/>
      <c r="QIM41" s="162"/>
      <c r="QIN41" s="165"/>
      <c r="QIO41" s="162"/>
      <c r="QIP41" s="165"/>
      <c r="QIQ41" s="162"/>
      <c r="QIR41" s="165"/>
      <c r="QIS41" s="162"/>
      <c r="QIT41" s="165"/>
      <c r="QIU41" s="162"/>
      <c r="QIV41" s="165"/>
      <c r="QIW41" s="162"/>
      <c r="QIX41" s="165"/>
      <c r="QIY41" s="162"/>
      <c r="QIZ41" s="165"/>
      <c r="QJA41" s="162"/>
      <c r="QJB41" s="165"/>
      <c r="QJC41" s="162"/>
      <c r="QJD41" s="165"/>
      <c r="QJE41" s="162"/>
      <c r="QJF41" s="165"/>
      <c r="QJG41" s="162"/>
      <c r="QJH41" s="165"/>
      <c r="QJI41" s="162"/>
      <c r="QJJ41" s="165"/>
      <c r="QJK41" s="162"/>
      <c r="QJL41" s="165"/>
      <c r="QJM41" s="162"/>
      <c r="QJN41" s="165"/>
      <c r="QJO41" s="162"/>
      <c r="QJP41" s="165"/>
      <c r="QJQ41" s="162"/>
      <c r="QJR41" s="165"/>
      <c r="QJS41" s="162"/>
      <c r="QJT41" s="165"/>
      <c r="QJU41" s="162"/>
      <c r="QJV41" s="165"/>
      <c r="QJW41" s="162"/>
      <c r="QJX41" s="165"/>
      <c r="QJY41" s="162"/>
      <c r="QJZ41" s="165"/>
      <c r="QKA41" s="162"/>
      <c r="QKB41" s="165"/>
      <c r="QKC41" s="162"/>
      <c r="QKD41" s="165"/>
      <c r="QKE41" s="162"/>
      <c r="QKF41" s="165"/>
      <c r="QKG41" s="162"/>
      <c r="QKH41" s="165"/>
      <c r="QKI41" s="162"/>
      <c r="QKJ41" s="165"/>
      <c r="QKK41" s="162"/>
      <c r="QKL41" s="165"/>
      <c r="QKM41" s="162"/>
      <c r="QKN41" s="165"/>
      <c r="QKO41" s="162"/>
      <c r="QKP41" s="165"/>
      <c r="QKQ41" s="162"/>
      <c r="QKR41" s="165"/>
      <c r="QKS41" s="162"/>
      <c r="QKT41" s="165"/>
      <c r="QKU41" s="162"/>
      <c r="QKV41" s="165"/>
      <c r="QKW41" s="162"/>
      <c r="QKX41" s="165"/>
      <c r="QKY41" s="162"/>
      <c r="QKZ41" s="165"/>
      <c r="QLA41" s="162"/>
      <c r="QLB41" s="165"/>
      <c r="QLC41" s="162"/>
      <c r="QLD41" s="165"/>
      <c r="QLE41" s="162"/>
      <c r="QLF41" s="165"/>
      <c r="QLG41" s="162"/>
      <c r="QLH41" s="165"/>
      <c r="QLI41" s="162"/>
      <c r="QLJ41" s="165"/>
      <c r="QLK41" s="162"/>
      <c r="QLL41" s="165"/>
      <c r="QLM41" s="162"/>
      <c r="QLN41" s="165"/>
      <c r="QLO41" s="162"/>
      <c r="QLP41" s="165"/>
      <c r="QLQ41" s="162"/>
      <c r="QLR41" s="165"/>
      <c r="QLS41" s="162"/>
      <c r="QLT41" s="165"/>
      <c r="QLU41" s="162"/>
      <c r="QLV41" s="165"/>
      <c r="QLW41" s="162"/>
      <c r="QLX41" s="165"/>
      <c r="QLY41" s="162"/>
      <c r="QLZ41" s="165"/>
      <c r="QMA41" s="162"/>
      <c r="QMB41" s="165"/>
      <c r="QMC41" s="162"/>
      <c r="QMD41" s="165"/>
      <c r="QME41" s="162"/>
      <c r="QMF41" s="165"/>
      <c r="QMG41" s="162"/>
      <c r="QMH41" s="165"/>
      <c r="QMI41" s="162"/>
      <c r="QMJ41" s="165"/>
      <c r="QMK41" s="162"/>
      <c r="QML41" s="165"/>
      <c r="QMM41" s="162"/>
      <c r="QMN41" s="165"/>
      <c r="QMO41" s="162"/>
      <c r="QMP41" s="165"/>
      <c r="QMQ41" s="162"/>
      <c r="QMR41" s="165"/>
      <c r="QMS41" s="162"/>
      <c r="QMT41" s="165"/>
      <c r="QMU41" s="162"/>
      <c r="QMV41" s="165"/>
      <c r="QMW41" s="162"/>
      <c r="QMX41" s="165"/>
      <c r="QMY41" s="162"/>
      <c r="QMZ41" s="165"/>
      <c r="QNA41" s="162"/>
      <c r="QNB41" s="165"/>
      <c r="QNC41" s="162"/>
      <c r="QND41" s="165"/>
      <c r="QNE41" s="162"/>
      <c r="QNF41" s="165"/>
      <c r="QNG41" s="162"/>
      <c r="QNH41" s="165"/>
      <c r="QNI41" s="162"/>
      <c r="QNJ41" s="165"/>
      <c r="QNK41" s="162"/>
      <c r="QNL41" s="165"/>
      <c r="QNM41" s="162"/>
      <c r="QNN41" s="165"/>
      <c r="QNO41" s="162"/>
      <c r="QNP41" s="165"/>
      <c r="QNQ41" s="162"/>
      <c r="QNR41" s="165"/>
      <c r="QNS41" s="162"/>
      <c r="QNT41" s="165"/>
      <c r="QNU41" s="162"/>
      <c r="QNV41" s="165"/>
      <c r="QNW41" s="162"/>
      <c r="QNX41" s="165"/>
      <c r="QNY41" s="162"/>
      <c r="QNZ41" s="165"/>
      <c r="QOA41" s="162"/>
      <c r="QOB41" s="165"/>
      <c r="QOC41" s="162"/>
      <c r="QOD41" s="165"/>
      <c r="QOE41" s="162"/>
      <c r="QOF41" s="165"/>
      <c r="QOG41" s="162"/>
      <c r="QOH41" s="165"/>
      <c r="QOI41" s="162"/>
      <c r="QOJ41" s="165"/>
      <c r="QOK41" s="162"/>
      <c r="QOL41" s="165"/>
      <c r="QOM41" s="162"/>
      <c r="QON41" s="165"/>
      <c r="QOO41" s="162"/>
      <c r="QOP41" s="165"/>
      <c r="QOQ41" s="162"/>
      <c r="QOR41" s="165"/>
      <c r="QOS41" s="162"/>
      <c r="QOT41" s="165"/>
      <c r="QOU41" s="162"/>
      <c r="QOV41" s="165"/>
      <c r="QOW41" s="162"/>
      <c r="QOX41" s="165"/>
      <c r="QOY41" s="162"/>
      <c r="QOZ41" s="165"/>
      <c r="QPA41" s="162"/>
      <c r="QPB41" s="165"/>
      <c r="QPC41" s="162"/>
      <c r="QPD41" s="165"/>
      <c r="QPE41" s="162"/>
      <c r="QPF41" s="165"/>
      <c r="QPG41" s="162"/>
      <c r="QPH41" s="165"/>
      <c r="QPI41" s="162"/>
      <c r="QPJ41" s="165"/>
      <c r="QPK41" s="162"/>
      <c r="QPL41" s="165"/>
      <c r="QPM41" s="162"/>
      <c r="QPN41" s="165"/>
      <c r="QPO41" s="162"/>
      <c r="QPP41" s="165"/>
      <c r="QPQ41" s="162"/>
      <c r="QPR41" s="165"/>
      <c r="QPS41" s="162"/>
      <c r="QPT41" s="165"/>
      <c r="QPU41" s="162"/>
      <c r="QPV41" s="165"/>
      <c r="QPW41" s="162"/>
      <c r="QPX41" s="165"/>
      <c r="QPY41" s="162"/>
      <c r="QPZ41" s="165"/>
      <c r="QQA41" s="162"/>
      <c r="QQB41" s="165"/>
      <c r="QQC41" s="162"/>
      <c r="QQD41" s="165"/>
      <c r="QQE41" s="162"/>
      <c r="QQF41" s="165"/>
      <c r="QQG41" s="162"/>
      <c r="QQH41" s="165"/>
      <c r="QQI41" s="162"/>
      <c r="QQJ41" s="165"/>
      <c r="QQK41" s="162"/>
      <c r="QQL41" s="165"/>
      <c r="QQM41" s="162"/>
      <c r="QQN41" s="165"/>
      <c r="QQO41" s="162"/>
      <c r="QQP41" s="165"/>
      <c r="QQQ41" s="162"/>
      <c r="QQR41" s="165"/>
      <c r="QQS41" s="162"/>
      <c r="QQT41" s="165"/>
      <c r="QQU41" s="162"/>
      <c r="QQV41" s="165"/>
      <c r="QQW41" s="162"/>
      <c r="QQX41" s="165"/>
      <c r="QQY41" s="162"/>
      <c r="QQZ41" s="165"/>
      <c r="QRA41" s="162"/>
      <c r="QRB41" s="165"/>
      <c r="QRC41" s="162"/>
      <c r="QRD41" s="165"/>
      <c r="QRE41" s="162"/>
      <c r="QRF41" s="165"/>
      <c r="QRG41" s="162"/>
      <c r="QRH41" s="165"/>
      <c r="QRI41" s="162"/>
      <c r="QRJ41" s="165"/>
      <c r="QRK41" s="162"/>
      <c r="QRL41" s="165"/>
      <c r="QRM41" s="162"/>
      <c r="QRN41" s="165"/>
      <c r="QRO41" s="162"/>
      <c r="QRP41" s="165"/>
      <c r="QRQ41" s="162"/>
      <c r="QRR41" s="165"/>
      <c r="QRS41" s="162"/>
      <c r="QRT41" s="165"/>
      <c r="QRU41" s="162"/>
      <c r="QRV41" s="165"/>
      <c r="QRW41" s="162"/>
      <c r="QRX41" s="165"/>
      <c r="QRY41" s="162"/>
      <c r="QRZ41" s="165"/>
      <c r="QSA41" s="162"/>
      <c r="QSB41" s="165"/>
      <c r="QSC41" s="162"/>
      <c r="QSD41" s="165"/>
      <c r="QSE41" s="162"/>
      <c r="QSF41" s="165"/>
      <c r="QSG41" s="162"/>
      <c r="QSH41" s="165"/>
      <c r="QSI41" s="162"/>
      <c r="QSJ41" s="165"/>
      <c r="QSK41" s="162"/>
      <c r="QSL41" s="165"/>
      <c r="QSM41" s="162"/>
      <c r="QSN41" s="165"/>
      <c r="QSO41" s="162"/>
      <c r="QSP41" s="165"/>
      <c r="QSQ41" s="162"/>
      <c r="QSR41" s="165"/>
      <c r="QSS41" s="162"/>
      <c r="QST41" s="165"/>
      <c r="QSU41" s="162"/>
      <c r="QSV41" s="165"/>
      <c r="QSW41" s="162"/>
      <c r="QSX41" s="165"/>
      <c r="QSY41" s="162"/>
      <c r="QSZ41" s="165"/>
      <c r="QTA41" s="162"/>
      <c r="QTB41" s="165"/>
      <c r="QTC41" s="162"/>
      <c r="QTD41" s="165"/>
      <c r="QTE41" s="162"/>
      <c r="QTF41" s="165"/>
      <c r="QTG41" s="162"/>
      <c r="QTH41" s="165"/>
      <c r="QTI41" s="162"/>
      <c r="QTJ41" s="165"/>
      <c r="QTK41" s="162"/>
      <c r="QTL41" s="165"/>
      <c r="QTM41" s="162"/>
      <c r="QTN41" s="165"/>
      <c r="QTO41" s="162"/>
      <c r="QTP41" s="165"/>
      <c r="QTQ41" s="162"/>
      <c r="QTR41" s="165"/>
      <c r="QTS41" s="162"/>
      <c r="QTT41" s="165"/>
      <c r="QTU41" s="162"/>
      <c r="QTV41" s="165"/>
      <c r="QTW41" s="162"/>
      <c r="QTX41" s="165"/>
      <c r="QTY41" s="162"/>
      <c r="QTZ41" s="165"/>
      <c r="QUA41" s="162"/>
      <c r="QUB41" s="165"/>
      <c r="QUC41" s="162"/>
      <c r="QUD41" s="165"/>
      <c r="QUE41" s="162"/>
      <c r="QUF41" s="165"/>
      <c r="QUG41" s="162"/>
      <c r="QUH41" s="165"/>
      <c r="QUI41" s="162"/>
      <c r="QUJ41" s="165"/>
      <c r="QUK41" s="162"/>
      <c r="QUL41" s="165"/>
      <c r="QUM41" s="162"/>
      <c r="QUN41" s="165"/>
      <c r="QUO41" s="162"/>
      <c r="QUP41" s="165"/>
      <c r="QUQ41" s="162"/>
      <c r="QUR41" s="165"/>
      <c r="QUS41" s="162"/>
      <c r="QUT41" s="165"/>
      <c r="QUU41" s="162"/>
      <c r="QUV41" s="165"/>
      <c r="QUW41" s="162"/>
      <c r="QUX41" s="165"/>
      <c r="QUY41" s="162"/>
      <c r="QUZ41" s="165"/>
      <c r="QVA41" s="162"/>
      <c r="QVB41" s="165"/>
      <c r="QVC41" s="162"/>
      <c r="QVD41" s="165"/>
      <c r="QVE41" s="162"/>
      <c r="QVF41" s="165"/>
      <c r="QVG41" s="162"/>
      <c r="QVH41" s="165"/>
      <c r="QVI41" s="162"/>
      <c r="QVJ41" s="165"/>
      <c r="QVK41" s="162"/>
      <c r="QVL41" s="165"/>
      <c r="QVM41" s="162"/>
      <c r="QVN41" s="165"/>
      <c r="QVO41" s="162"/>
      <c r="QVP41" s="165"/>
      <c r="QVQ41" s="162"/>
      <c r="QVR41" s="165"/>
      <c r="QVS41" s="162"/>
      <c r="QVT41" s="165"/>
      <c r="QVU41" s="162"/>
      <c r="QVV41" s="165"/>
      <c r="QVW41" s="162"/>
      <c r="QVX41" s="165"/>
      <c r="QVY41" s="162"/>
      <c r="QVZ41" s="165"/>
      <c r="QWA41" s="162"/>
      <c r="QWB41" s="165"/>
      <c r="QWC41" s="162"/>
      <c r="QWD41" s="165"/>
      <c r="QWE41" s="162"/>
      <c r="QWF41" s="165"/>
      <c r="QWG41" s="162"/>
      <c r="QWH41" s="165"/>
      <c r="QWI41" s="162"/>
      <c r="QWJ41" s="165"/>
      <c r="QWK41" s="162"/>
      <c r="QWL41" s="165"/>
      <c r="QWM41" s="162"/>
      <c r="QWN41" s="165"/>
      <c r="QWO41" s="162"/>
      <c r="QWP41" s="165"/>
      <c r="QWQ41" s="162"/>
      <c r="QWR41" s="165"/>
      <c r="QWS41" s="162"/>
      <c r="QWT41" s="165"/>
      <c r="QWU41" s="162"/>
      <c r="QWV41" s="165"/>
      <c r="QWW41" s="162"/>
      <c r="QWX41" s="165"/>
      <c r="QWY41" s="162"/>
      <c r="QWZ41" s="165"/>
      <c r="QXA41" s="162"/>
      <c r="QXB41" s="165"/>
      <c r="QXC41" s="162"/>
      <c r="QXD41" s="165"/>
      <c r="QXE41" s="162"/>
      <c r="QXF41" s="165"/>
      <c r="QXG41" s="162"/>
      <c r="QXH41" s="165"/>
      <c r="QXI41" s="162"/>
      <c r="QXJ41" s="165"/>
      <c r="QXK41" s="162"/>
      <c r="QXL41" s="165"/>
      <c r="QXM41" s="162"/>
      <c r="QXN41" s="165"/>
      <c r="QXO41" s="162"/>
      <c r="QXP41" s="165"/>
      <c r="QXQ41" s="162"/>
      <c r="QXR41" s="165"/>
      <c r="QXS41" s="162"/>
      <c r="QXT41" s="165"/>
      <c r="QXU41" s="162"/>
      <c r="QXV41" s="165"/>
      <c r="QXW41" s="162"/>
      <c r="QXX41" s="165"/>
      <c r="QXY41" s="162"/>
      <c r="QXZ41" s="165"/>
      <c r="QYA41" s="162"/>
      <c r="QYB41" s="165"/>
      <c r="QYC41" s="162"/>
      <c r="QYD41" s="165"/>
      <c r="QYE41" s="162"/>
      <c r="QYF41" s="165"/>
      <c r="QYG41" s="162"/>
      <c r="QYH41" s="165"/>
      <c r="QYI41" s="162"/>
      <c r="QYJ41" s="165"/>
      <c r="QYK41" s="162"/>
      <c r="QYL41" s="165"/>
      <c r="QYM41" s="162"/>
      <c r="QYN41" s="165"/>
      <c r="QYO41" s="162"/>
      <c r="QYP41" s="165"/>
      <c r="QYQ41" s="162"/>
      <c r="QYR41" s="165"/>
      <c r="QYS41" s="162"/>
      <c r="QYT41" s="165"/>
      <c r="QYU41" s="162"/>
      <c r="QYV41" s="165"/>
      <c r="QYW41" s="162"/>
      <c r="QYX41" s="165"/>
      <c r="QYY41" s="162"/>
      <c r="QYZ41" s="165"/>
      <c r="QZA41" s="162"/>
      <c r="QZB41" s="165"/>
      <c r="QZC41" s="162"/>
      <c r="QZD41" s="165"/>
      <c r="QZE41" s="162"/>
      <c r="QZF41" s="165"/>
      <c r="QZG41" s="162"/>
      <c r="QZH41" s="165"/>
      <c r="QZI41" s="162"/>
      <c r="QZJ41" s="165"/>
      <c r="QZK41" s="162"/>
      <c r="QZL41" s="165"/>
      <c r="QZM41" s="162"/>
      <c r="QZN41" s="165"/>
      <c r="QZO41" s="162"/>
      <c r="QZP41" s="165"/>
      <c r="QZQ41" s="162"/>
      <c r="QZR41" s="165"/>
      <c r="QZS41" s="162"/>
      <c r="QZT41" s="165"/>
      <c r="QZU41" s="162"/>
      <c r="QZV41" s="165"/>
      <c r="QZW41" s="162"/>
      <c r="QZX41" s="165"/>
      <c r="QZY41" s="162"/>
      <c r="QZZ41" s="165"/>
      <c r="RAA41" s="162"/>
      <c r="RAB41" s="165"/>
      <c r="RAC41" s="162"/>
      <c r="RAD41" s="165"/>
      <c r="RAE41" s="162"/>
      <c r="RAF41" s="165"/>
      <c r="RAG41" s="162"/>
      <c r="RAH41" s="165"/>
      <c r="RAI41" s="162"/>
      <c r="RAJ41" s="165"/>
      <c r="RAK41" s="162"/>
      <c r="RAL41" s="165"/>
      <c r="RAM41" s="162"/>
      <c r="RAN41" s="165"/>
      <c r="RAO41" s="162"/>
      <c r="RAP41" s="165"/>
      <c r="RAQ41" s="162"/>
      <c r="RAR41" s="165"/>
      <c r="RAS41" s="162"/>
      <c r="RAT41" s="165"/>
      <c r="RAU41" s="162"/>
      <c r="RAV41" s="165"/>
      <c r="RAW41" s="162"/>
      <c r="RAX41" s="165"/>
      <c r="RAY41" s="162"/>
      <c r="RAZ41" s="165"/>
      <c r="RBA41" s="162"/>
      <c r="RBB41" s="165"/>
      <c r="RBC41" s="162"/>
      <c r="RBD41" s="165"/>
      <c r="RBE41" s="162"/>
      <c r="RBF41" s="165"/>
      <c r="RBG41" s="162"/>
      <c r="RBH41" s="165"/>
      <c r="RBI41" s="162"/>
      <c r="RBJ41" s="165"/>
      <c r="RBK41" s="162"/>
      <c r="RBL41" s="165"/>
      <c r="RBM41" s="162"/>
      <c r="RBN41" s="165"/>
      <c r="RBO41" s="162"/>
      <c r="RBP41" s="165"/>
      <c r="RBQ41" s="162"/>
      <c r="RBR41" s="165"/>
      <c r="RBS41" s="162"/>
      <c r="RBT41" s="165"/>
      <c r="RBU41" s="162"/>
      <c r="RBV41" s="165"/>
      <c r="RBW41" s="162"/>
      <c r="RBX41" s="165"/>
      <c r="RBY41" s="162"/>
      <c r="RBZ41" s="165"/>
      <c r="RCA41" s="162"/>
      <c r="RCB41" s="165"/>
      <c r="RCC41" s="162"/>
      <c r="RCD41" s="165"/>
      <c r="RCE41" s="162"/>
      <c r="RCF41" s="165"/>
      <c r="RCG41" s="162"/>
      <c r="RCH41" s="165"/>
      <c r="RCI41" s="162"/>
      <c r="RCJ41" s="165"/>
      <c r="RCK41" s="162"/>
      <c r="RCL41" s="165"/>
      <c r="RCM41" s="162"/>
      <c r="RCN41" s="165"/>
      <c r="RCO41" s="162"/>
      <c r="RCP41" s="165"/>
      <c r="RCQ41" s="162"/>
      <c r="RCR41" s="165"/>
      <c r="RCS41" s="162"/>
      <c r="RCT41" s="165"/>
      <c r="RCU41" s="162"/>
      <c r="RCV41" s="165"/>
      <c r="RCW41" s="162"/>
      <c r="RCX41" s="165"/>
      <c r="RCY41" s="162"/>
      <c r="RCZ41" s="165"/>
      <c r="RDA41" s="162"/>
      <c r="RDB41" s="165"/>
      <c r="RDC41" s="162"/>
      <c r="RDD41" s="165"/>
      <c r="RDE41" s="162"/>
      <c r="RDF41" s="165"/>
      <c r="RDG41" s="162"/>
      <c r="RDH41" s="165"/>
      <c r="RDI41" s="162"/>
      <c r="RDJ41" s="165"/>
      <c r="RDK41" s="162"/>
      <c r="RDL41" s="165"/>
      <c r="RDM41" s="162"/>
      <c r="RDN41" s="165"/>
      <c r="RDO41" s="162"/>
      <c r="RDP41" s="165"/>
      <c r="RDQ41" s="162"/>
      <c r="RDR41" s="165"/>
      <c r="RDS41" s="162"/>
      <c r="RDT41" s="165"/>
      <c r="RDU41" s="162"/>
      <c r="RDV41" s="165"/>
      <c r="RDW41" s="162"/>
      <c r="RDX41" s="165"/>
      <c r="RDY41" s="162"/>
      <c r="RDZ41" s="165"/>
      <c r="REA41" s="162"/>
      <c r="REB41" s="165"/>
      <c r="REC41" s="162"/>
      <c r="RED41" s="165"/>
      <c r="REE41" s="162"/>
      <c r="REF41" s="165"/>
      <c r="REG41" s="162"/>
      <c r="REH41" s="165"/>
      <c r="REI41" s="162"/>
      <c r="REJ41" s="165"/>
      <c r="REK41" s="162"/>
      <c r="REL41" s="165"/>
      <c r="REM41" s="162"/>
      <c r="REN41" s="165"/>
      <c r="REO41" s="162"/>
      <c r="REP41" s="165"/>
      <c r="REQ41" s="162"/>
      <c r="RER41" s="165"/>
      <c r="RES41" s="162"/>
      <c r="RET41" s="165"/>
      <c r="REU41" s="162"/>
      <c r="REV41" s="165"/>
      <c r="REW41" s="162"/>
      <c r="REX41" s="165"/>
      <c r="REY41" s="162"/>
      <c r="REZ41" s="165"/>
      <c r="RFA41" s="162"/>
      <c r="RFB41" s="165"/>
      <c r="RFC41" s="162"/>
      <c r="RFD41" s="165"/>
      <c r="RFE41" s="162"/>
      <c r="RFF41" s="165"/>
      <c r="RFG41" s="162"/>
      <c r="RFH41" s="165"/>
      <c r="RFI41" s="162"/>
      <c r="RFJ41" s="165"/>
      <c r="RFK41" s="162"/>
      <c r="RFL41" s="165"/>
      <c r="RFM41" s="162"/>
      <c r="RFN41" s="165"/>
      <c r="RFO41" s="162"/>
      <c r="RFP41" s="165"/>
      <c r="RFQ41" s="162"/>
      <c r="RFR41" s="165"/>
      <c r="RFS41" s="162"/>
      <c r="RFT41" s="165"/>
      <c r="RFU41" s="162"/>
      <c r="RFV41" s="165"/>
      <c r="RFW41" s="162"/>
      <c r="RFX41" s="165"/>
      <c r="RFY41" s="162"/>
      <c r="RFZ41" s="165"/>
      <c r="RGA41" s="162"/>
      <c r="RGB41" s="165"/>
      <c r="RGC41" s="162"/>
      <c r="RGD41" s="165"/>
      <c r="RGE41" s="162"/>
      <c r="RGF41" s="165"/>
      <c r="RGG41" s="162"/>
      <c r="RGH41" s="165"/>
      <c r="RGI41" s="162"/>
      <c r="RGJ41" s="165"/>
      <c r="RGK41" s="162"/>
      <c r="RGL41" s="165"/>
      <c r="RGM41" s="162"/>
      <c r="RGN41" s="165"/>
      <c r="RGO41" s="162"/>
      <c r="RGP41" s="165"/>
      <c r="RGQ41" s="162"/>
      <c r="RGR41" s="165"/>
      <c r="RGS41" s="162"/>
      <c r="RGT41" s="165"/>
      <c r="RGU41" s="162"/>
      <c r="RGV41" s="165"/>
      <c r="RGW41" s="162"/>
      <c r="RGX41" s="165"/>
      <c r="RGY41" s="162"/>
      <c r="RGZ41" s="165"/>
      <c r="RHA41" s="162"/>
      <c r="RHB41" s="165"/>
      <c r="RHC41" s="162"/>
      <c r="RHD41" s="165"/>
      <c r="RHE41" s="162"/>
      <c r="RHF41" s="165"/>
      <c r="RHG41" s="162"/>
      <c r="RHH41" s="165"/>
      <c r="RHI41" s="162"/>
      <c r="RHJ41" s="165"/>
      <c r="RHK41" s="162"/>
      <c r="RHL41" s="165"/>
      <c r="RHM41" s="162"/>
      <c r="RHN41" s="165"/>
      <c r="RHO41" s="162"/>
      <c r="RHP41" s="165"/>
      <c r="RHQ41" s="162"/>
      <c r="RHR41" s="165"/>
      <c r="RHS41" s="162"/>
      <c r="RHT41" s="165"/>
      <c r="RHU41" s="162"/>
      <c r="RHV41" s="165"/>
      <c r="RHW41" s="162"/>
      <c r="RHX41" s="165"/>
      <c r="RHY41" s="162"/>
      <c r="RHZ41" s="165"/>
      <c r="RIA41" s="162"/>
      <c r="RIB41" s="165"/>
      <c r="RIC41" s="162"/>
      <c r="RID41" s="165"/>
      <c r="RIE41" s="162"/>
      <c r="RIF41" s="165"/>
      <c r="RIG41" s="162"/>
      <c r="RIH41" s="165"/>
      <c r="RII41" s="162"/>
      <c r="RIJ41" s="165"/>
      <c r="RIK41" s="162"/>
      <c r="RIL41" s="165"/>
      <c r="RIM41" s="162"/>
      <c r="RIN41" s="165"/>
      <c r="RIO41" s="162"/>
      <c r="RIP41" s="165"/>
      <c r="RIQ41" s="162"/>
      <c r="RIR41" s="165"/>
      <c r="RIS41" s="162"/>
      <c r="RIT41" s="165"/>
      <c r="RIU41" s="162"/>
      <c r="RIV41" s="165"/>
      <c r="RIW41" s="162"/>
      <c r="RIX41" s="165"/>
      <c r="RIY41" s="162"/>
      <c r="RIZ41" s="165"/>
      <c r="RJA41" s="162"/>
      <c r="RJB41" s="165"/>
      <c r="RJC41" s="162"/>
      <c r="RJD41" s="165"/>
      <c r="RJE41" s="162"/>
      <c r="RJF41" s="165"/>
      <c r="RJG41" s="162"/>
      <c r="RJH41" s="165"/>
      <c r="RJI41" s="162"/>
      <c r="RJJ41" s="165"/>
      <c r="RJK41" s="162"/>
      <c r="RJL41" s="165"/>
      <c r="RJM41" s="162"/>
      <c r="RJN41" s="165"/>
      <c r="RJO41" s="162"/>
      <c r="RJP41" s="165"/>
      <c r="RJQ41" s="162"/>
      <c r="RJR41" s="165"/>
      <c r="RJS41" s="162"/>
      <c r="RJT41" s="165"/>
      <c r="RJU41" s="162"/>
      <c r="RJV41" s="165"/>
      <c r="RJW41" s="162"/>
      <c r="RJX41" s="165"/>
      <c r="RJY41" s="162"/>
      <c r="RJZ41" s="165"/>
      <c r="RKA41" s="162"/>
      <c r="RKB41" s="165"/>
      <c r="RKC41" s="162"/>
      <c r="RKD41" s="165"/>
      <c r="RKE41" s="162"/>
      <c r="RKF41" s="165"/>
      <c r="RKG41" s="162"/>
      <c r="RKH41" s="165"/>
      <c r="RKI41" s="162"/>
      <c r="RKJ41" s="165"/>
      <c r="RKK41" s="162"/>
      <c r="RKL41" s="165"/>
      <c r="RKM41" s="162"/>
      <c r="RKN41" s="165"/>
      <c r="RKO41" s="162"/>
      <c r="RKP41" s="165"/>
      <c r="RKQ41" s="162"/>
      <c r="RKR41" s="165"/>
      <c r="RKS41" s="162"/>
      <c r="RKT41" s="165"/>
      <c r="RKU41" s="162"/>
      <c r="RKV41" s="165"/>
      <c r="RKW41" s="162"/>
      <c r="RKX41" s="165"/>
      <c r="RKY41" s="162"/>
      <c r="RKZ41" s="165"/>
      <c r="RLA41" s="162"/>
      <c r="RLB41" s="165"/>
      <c r="RLC41" s="162"/>
      <c r="RLD41" s="165"/>
      <c r="RLE41" s="162"/>
      <c r="RLF41" s="165"/>
      <c r="RLG41" s="162"/>
      <c r="RLH41" s="165"/>
      <c r="RLI41" s="162"/>
      <c r="RLJ41" s="165"/>
      <c r="RLK41" s="162"/>
      <c r="RLL41" s="165"/>
      <c r="RLM41" s="162"/>
      <c r="RLN41" s="165"/>
      <c r="RLO41" s="162"/>
      <c r="RLP41" s="165"/>
      <c r="RLQ41" s="162"/>
      <c r="RLR41" s="165"/>
      <c r="RLS41" s="162"/>
      <c r="RLT41" s="165"/>
      <c r="RLU41" s="162"/>
      <c r="RLV41" s="165"/>
      <c r="RLW41" s="162"/>
      <c r="RLX41" s="165"/>
      <c r="RLY41" s="162"/>
      <c r="RLZ41" s="165"/>
      <c r="RMA41" s="162"/>
      <c r="RMB41" s="165"/>
      <c r="RMC41" s="162"/>
      <c r="RMD41" s="165"/>
      <c r="RME41" s="162"/>
      <c r="RMF41" s="165"/>
      <c r="RMG41" s="162"/>
      <c r="RMH41" s="165"/>
      <c r="RMI41" s="162"/>
      <c r="RMJ41" s="165"/>
      <c r="RMK41" s="162"/>
      <c r="RML41" s="165"/>
      <c r="RMM41" s="162"/>
      <c r="RMN41" s="165"/>
      <c r="RMO41" s="162"/>
      <c r="RMP41" s="165"/>
      <c r="RMQ41" s="162"/>
      <c r="RMR41" s="165"/>
      <c r="RMS41" s="162"/>
      <c r="RMT41" s="165"/>
      <c r="RMU41" s="162"/>
      <c r="RMV41" s="165"/>
      <c r="RMW41" s="162"/>
      <c r="RMX41" s="165"/>
      <c r="RMY41" s="162"/>
      <c r="RMZ41" s="165"/>
      <c r="RNA41" s="162"/>
      <c r="RNB41" s="165"/>
      <c r="RNC41" s="162"/>
      <c r="RND41" s="165"/>
      <c r="RNE41" s="162"/>
      <c r="RNF41" s="165"/>
      <c r="RNG41" s="162"/>
      <c r="RNH41" s="165"/>
      <c r="RNI41" s="162"/>
      <c r="RNJ41" s="165"/>
      <c r="RNK41" s="162"/>
      <c r="RNL41" s="165"/>
      <c r="RNM41" s="162"/>
      <c r="RNN41" s="165"/>
      <c r="RNO41" s="162"/>
      <c r="RNP41" s="165"/>
      <c r="RNQ41" s="162"/>
      <c r="RNR41" s="165"/>
      <c r="RNS41" s="162"/>
      <c r="RNT41" s="165"/>
      <c r="RNU41" s="162"/>
      <c r="RNV41" s="165"/>
      <c r="RNW41" s="162"/>
      <c r="RNX41" s="165"/>
      <c r="RNY41" s="162"/>
      <c r="RNZ41" s="165"/>
      <c r="ROA41" s="162"/>
      <c r="ROB41" s="165"/>
      <c r="ROC41" s="162"/>
      <c r="ROD41" s="165"/>
      <c r="ROE41" s="162"/>
      <c r="ROF41" s="165"/>
      <c r="ROG41" s="162"/>
      <c r="ROH41" s="165"/>
      <c r="ROI41" s="162"/>
      <c r="ROJ41" s="165"/>
      <c r="ROK41" s="162"/>
      <c r="ROL41" s="165"/>
      <c r="ROM41" s="162"/>
      <c r="RON41" s="165"/>
      <c r="ROO41" s="162"/>
      <c r="ROP41" s="165"/>
      <c r="ROQ41" s="162"/>
      <c r="ROR41" s="165"/>
      <c r="ROS41" s="162"/>
      <c r="ROT41" s="165"/>
      <c r="ROU41" s="162"/>
      <c r="ROV41" s="165"/>
      <c r="ROW41" s="162"/>
      <c r="ROX41" s="165"/>
      <c r="ROY41" s="162"/>
      <c r="ROZ41" s="165"/>
      <c r="RPA41" s="162"/>
      <c r="RPB41" s="165"/>
      <c r="RPC41" s="162"/>
      <c r="RPD41" s="165"/>
      <c r="RPE41" s="162"/>
      <c r="RPF41" s="165"/>
      <c r="RPG41" s="162"/>
      <c r="RPH41" s="165"/>
      <c r="RPI41" s="162"/>
      <c r="RPJ41" s="165"/>
      <c r="RPK41" s="162"/>
      <c r="RPL41" s="165"/>
      <c r="RPM41" s="162"/>
      <c r="RPN41" s="165"/>
      <c r="RPO41" s="162"/>
      <c r="RPP41" s="165"/>
      <c r="RPQ41" s="162"/>
      <c r="RPR41" s="165"/>
      <c r="RPS41" s="162"/>
      <c r="RPT41" s="165"/>
      <c r="RPU41" s="162"/>
      <c r="RPV41" s="165"/>
      <c r="RPW41" s="162"/>
      <c r="RPX41" s="165"/>
      <c r="RPY41" s="162"/>
      <c r="RPZ41" s="165"/>
      <c r="RQA41" s="162"/>
      <c r="RQB41" s="165"/>
      <c r="RQC41" s="162"/>
      <c r="RQD41" s="165"/>
      <c r="RQE41" s="162"/>
      <c r="RQF41" s="165"/>
      <c r="RQG41" s="162"/>
      <c r="RQH41" s="165"/>
      <c r="RQI41" s="162"/>
      <c r="RQJ41" s="165"/>
      <c r="RQK41" s="162"/>
      <c r="RQL41" s="165"/>
      <c r="RQM41" s="162"/>
      <c r="RQN41" s="165"/>
      <c r="RQO41" s="162"/>
      <c r="RQP41" s="165"/>
      <c r="RQQ41" s="162"/>
      <c r="RQR41" s="165"/>
      <c r="RQS41" s="162"/>
      <c r="RQT41" s="165"/>
      <c r="RQU41" s="162"/>
      <c r="RQV41" s="165"/>
      <c r="RQW41" s="162"/>
      <c r="RQX41" s="165"/>
      <c r="RQY41" s="162"/>
      <c r="RQZ41" s="165"/>
      <c r="RRA41" s="162"/>
      <c r="RRB41" s="165"/>
      <c r="RRC41" s="162"/>
      <c r="RRD41" s="165"/>
      <c r="RRE41" s="162"/>
      <c r="RRF41" s="165"/>
      <c r="RRG41" s="162"/>
      <c r="RRH41" s="165"/>
      <c r="RRI41" s="162"/>
      <c r="RRJ41" s="165"/>
      <c r="RRK41" s="162"/>
      <c r="RRL41" s="165"/>
      <c r="RRM41" s="162"/>
      <c r="RRN41" s="165"/>
      <c r="RRO41" s="162"/>
      <c r="RRP41" s="165"/>
      <c r="RRQ41" s="162"/>
      <c r="RRR41" s="165"/>
      <c r="RRS41" s="162"/>
      <c r="RRT41" s="165"/>
      <c r="RRU41" s="162"/>
      <c r="RRV41" s="165"/>
      <c r="RRW41" s="162"/>
      <c r="RRX41" s="165"/>
      <c r="RRY41" s="162"/>
      <c r="RRZ41" s="165"/>
      <c r="RSA41" s="162"/>
      <c r="RSB41" s="165"/>
      <c r="RSC41" s="162"/>
      <c r="RSD41" s="165"/>
      <c r="RSE41" s="162"/>
      <c r="RSF41" s="165"/>
      <c r="RSG41" s="162"/>
      <c r="RSH41" s="165"/>
      <c r="RSI41" s="162"/>
      <c r="RSJ41" s="165"/>
      <c r="RSK41" s="162"/>
      <c r="RSL41" s="165"/>
      <c r="RSM41" s="162"/>
      <c r="RSN41" s="165"/>
      <c r="RSO41" s="162"/>
      <c r="RSP41" s="165"/>
      <c r="RSQ41" s="162"/>
      <c r="RSR41" s="165"/>
      <c r="RSS41" s="162"/>
      <c r="RST41" s="165"/>
      <c r="RSU41" s="162"/>
      <c r="RSV41" s="165"/>
      <c r="RSW41" s="162"/>
      <c r="RSX41" s="165"/>
      <c r="RSY41" s="162"/>
      <c r="RSZ41" s="165"/>
      <c r="RTA41" s="162"/>
      <c r="RTB41" s="165"/>
      <c r="RTC41" s="162"/>
      <c r="RTD41" s="165"/>
      <c r="RTE41" s="162"/>
      <c r="RTF41" s="165"/>
      <c r="RTG41" s="162"/>
      <c r="RTH41" s="165"/>
      <c r="RTI41" s="162"/>
      <c r="RTJ41" s="165"/>
      <c r="RTK41" s="162"/>
      <c r="RTL41" s="165"/>
      <c r="RTM41" s="162"/>
      <c r="RTN41" s="165"/>
      <c r="RTO41" s="162"/>
      <c r="RTP41" s="165"/>
      <c r="RTQ41" s="162"/>
      <c r="RTR41" s="165"/>
      <c r="RTS41" s="162"/>
      <c r="RTT41" s="165"/>
      <c r="RTU41" s="162"/>
      <c r="RTV41" s="165"/>
      <c r="RTW41" s="162"/>
      <c r="RTX41" s="165"/>
      <c r="RTY41" s="162"/>
      <c r="RTZ41" s="165"/>
      <c r="RUA41" s="162"/>
      <c r="RUB41" s="165"/>
      <c r="RUC41" s="162"/>
      <c r="RUD41" s="165"/>
      <c r="RUE41" s="162"/>
      <c r="RUF41" s="165"/>
      <c r="RUG41" s="162"/>
      <c r="RUH41" s="165"/>
      <c r="RUI41" s="162"/>
      <c r="RUJ41" s="165"/>
      <c r="RUK41" s="162"/>
      <c r="RUL41" s="165"/>
      <c r="RUM41" s="162"/>
      <c r="RUN41" s="165"/>
      <c r="RUO41" s="162"/>
      <c r="RUP41" s="165"/>
      <c r="RUQ41" s="162"/>
      <c r="RUR41" s="165"/>
      <c r="RUS41" s="162"/>
      <c r="RUT41" s="165"/>
      <c r="RUU41" s="162"/>
      <c r="RUV41" s="165"/>
      <c r="RUW41" s="162"/>
      <c r="RUX41" s="165"/>
      <c r="RUY41" s="162"/>
      <c r="RUZ41" s="165"/>
      <c r="RVA41" s="162"/>
      <c r="RVB41" s="165"/>
      <c r="RVC41" s="162"/>
      <c r="RVD41" s="165"/>
      <c r="RVE41" s="162"/>
      <c r="RVF41" s="165"/>
      <c r="RVG41" s="162"/>
      <c r="RVH41" s="165"/>
      <c r="RVI41" s="162"/>
      <c r="RVJ41" s="165"/>
      <c r="RVK41" s="162"/>
      <c r="RVL41" s="165"/>
      <c r="RVM41" s="162"/>
      <c r="RVN41" s="165"/>
      <c r="RVO41" s="162"/>
      <c r="RVP41" s="165"/>
      <c r="RVQ41" s="162"/>
      <c r="RVR41" s="165"/>
      <c r="RVS41" s="162"/>
      <c r="RVT41" s="165"/>
      <c r="RVU41" s="162"/>
      <c r="RVV41" s="165"/>
      <c r="RVW41" s="162"/>
      <c r="RVX41" s="165"/>
      <c r="RVY41" s="162"/>
      <c r="RVZ41" s="165"/>
      <c r="RWA41" s="162"/>
      <c r="RWB41" s="165"/>
      <c r="RWC41" s="162"/>
      <c r="RWD41" s="165"/>
      <c r="RWE41" s="162"/>
      <c r="RWF41" s="165"/>
      <c r="RWG41" s="162"/>
      <c r="RWH41" s="165"/>
      <c r="RWI41" s="162"/>
      <c r="RWJ41" s="165"/>
      <c r="RWK41" s="162"/>
      <c r="RWL41" s="165"/>
      <c r="RWM41" s="162"/>
      <c r="RWN41" s="165"/>
      <c r="RWO41" s="162"/>
      <c r="RWP41" s="165"/>
      <c r="RWQ41" s="162"/>
      <c r="RWR41" s="165"/>
      <c r="RWS41" s="162"/>
      <c r="RWT41" s="165"/>
      <c r="RWU41" s="162"/>
      <c r="RWV41" s="165"/>
      <c r="RWW41" s="162"/>
      <c r="RWX41" s="165"/>
      <c r="RWY41" s="162"/>
      <c r="RWZ41" s="165"/>
      <c r="RXA41" s="162"/>
      <c r="RXB41" s="165"/>
      <c r="RXC41" s="162"/>
      <c r="RXD41" s="165"/>
      <c r="RXE41" s="162"/>
      <c r="RXF41" s="165"/>
      <c r="RXG41" s="162"/>
      <c r="RXH41" s="165"/>
      <c r="RXI41" s="162"/>
      <c r="RXJ41" s="165"/>
      <c r="RXK41" s="162"/>
      <c r="RXL41" s="165"/>
      <c r="RXM41" s="162"/>
      <c r="RXN41" s="165"/>
      <c r="RXO41" s="162"/>
      <c r="RXP41" s="165"/>
      <c r="RXQ41" s="162"/>
      <c r="RXR41" s="165"/>
      <c r="RXS41" s="162"/>
      <c r="RXT41" s="165"/>
      <c r="RXU41" s="162"/>
      <c r="RXV41" s="165"/>
      <c r="RXW41" s="162"/>
      <c r="RXX41" s="165"/>
      <c r="RXY41" s="162"/>
      <c r="RXZ41" s="165"/>
      <c r="RYA41" s="162"/>
      <c r="RYB41" s="165"/>
      <c r="RYC41" s="162"/>
      <c r="RYD41" s="165"/>
      <c r="RYE41" s="162"/>
      <c r="RYF41" s="165"/>
      <c r="RYG41" s="162"/>
      <c r="RYH41" s="165"/>
      <c r="RYI41" s="162"/>
      <c r="RYJ41" s="165"/>
      <c r="RYK41" s="162"/>
      <c r="RYL41" s="165"/>
      <c r="RYM41" s="162"/>
      <c r="RYN41" s="165"/>
      <c r="RYO41" s="162"/>
      <c r="RYP41" s="165"/>
      <c r="RYQ41" s="162"/>
      <c r="RYR41" s="165"/>
      <c r="RYS41" s="162"/>
      <c r="RYT41" s="165"/>
      <c r="RYU41" s="162"/>
      <c r="RYV41" s="165"/>
      <c r="RYW41" s="162"/>
      <c r="RYX41" s="165"/>
      <c r="RYY41" s="162"/>
      <c r="RYZ41" s="165"/>
      <c r="RZA41" s="162"/>
      <c r="RZB41" s="165"/>
      <c r="RZC41" s="162"/>
      <c r="RZD41" s="165"/>
      <c r="RZE41" s="162"/>
      <c r="RZF41" s="165"/>
      <c r="RZG41" s="162"/>
      <c r="RZH41" s="165"/>
      <c r="RZI41" s="162"/>
      <c r="RZJ41" s="165"/>
      <c r="RZK41" s="162"/>
      <c r="RZL41" s="165"/>
      <c r="RZM41" s="162"/>
      <c r="RZN41" s="165"/>
      <c r="RZO41" s="162"/>
      <c r="RZP41" s="165"/>
      <c r="RZQ41" s="162"/>
      <c r="RZR41" s="165"/>
      <c r="RZS41" s="162"/>
      <c r="RZT41" s="165"/>
      <c r="RZU41" s="162"/>
      <c r="RZV41" s="165"/>
      <c r="RZW41" s="162"/>
      <c r="RZX41" s="165"/>
      <c r="RZY41" s="162"/>
      <c r="RZZ41" s="165"/>
      <c r="SAA41" s="162"/>
      <c r="SAB41" s="165"/>
      <c r="SAC41" s="162"/>
      <c r="SAD41" s="165"/>
      <c r="SAE41" s="162"/>
      <c r="SAF41" s="165"/>
      <c r="SAG41" s="162"/>
      <c r="SAH41" s="165"/>
      <c r="SAI41" s="162"/>
      <c r="SAJ41" s="165"/>
      <c r="SAK41" s="162"/>
      <c r="SAL41" s="165"/>
      <c r="SAM41" s="162"/>
      <c r="SAN41" s="165"/>
      <c r="SAO41" s="162"/>
      <c r="SAP41" s="165"/>
      <c r="SAQ41" s="162"/>
      <c r="SAR41" s="165"/>
      <c r="SAS41" s="162"/>
      <c r="SAT41" s="165"/>
      <c r="SAU41" s="162"/>
      <c r="SAV41" s="165"/>
      <c r="SAW41" s="162"/>
      <c r="SAX41" s="165"/>
      <c r="SAY41" s="162"/>
      <c r="SAZ41" s="165"/>
      <c r="SBA41" s="162"/>
      <c r="SBB41" s="165"/>
      <c r="SBC41" s="162"/>
      <c r="SBD41" s="165"/>
      <c r="SBE41" s="162"/>
      <c r="SBF41" s="165"/>
      <c r="SBG41" s="162"/>
      <c r="SBH41" s="165"/>
      <c r="SBI41" s="162"/>
      <c r="SBJ41" s="165"/>
      <c r="SBK41" s="162"/>
      <c r="SBL41" s="165"/>
      <c r="SBM41" s="162"/>
      <c r="SBN41" s="165"/>
      <c r="SBO41" s="162"/>
      <c r="SBP41" s="165"/>
      <c r="SBQ41" s="162"/>
      <c r="SBR41" s="165"/>
      <c r="SBS41" s="162"/>
      <c r="SBT41" s="165"/>
      <c r="SBU41" s="162"/>
      <c r="SBV41" s="165"/>
      <c r="SBW41" s="162"/>
      <c r="SBX41" s="165"/>
      <c r="SBY41" s="162"/>
      <c r="SBZ41" s="165"/>
      <c r="SCA41" s="162"/>
      <c r="SCB41" s="165"/>
      <c r="SCC41" s="162"/>
      <c r="SCD41" s="165"/>
      <c r="SCE41" s="162"/>
      <c r="SCF41" s="165"/>
      <c r="SCG41" s="162"/>
      <c r="SCH41" s="165"/>
      <c r="SCI41" s="162"/>
      <c r="SCJ41" s="165"/>
      <c r="SCK41" s="162"/>
      <c r="SCL41" s="165"/>
      <c r="SCM41" s="162"/>
      <c r="SCN41" s="165"/>
      <c r="SCO41" s="162"/>
      <c r="SCP41" s="165"/>
      <c r="SCQ41" s="162"/>
      <c r="SCR41" s="165"/>
      <c r="SCS41" s="162"/>
      <c r="SCT41" s="165"/>
      <c r="SCU41" s="162"/>
      <c r="SCV41" s="165"/>
      <c r="SCW41" s="162"/>
      <c r="SCX41" s="165"/>
      <c r="SCY41" s="162"/>
      <c r="SCZ41" s="165"/>
      <c r="SDA41" s="162"/>
      <c r="SDB41" s="165"/>
      <c r="SDC41" s="162"/>
      <c r="SDD41" s="165"/>
      <c r="SDE41" s="162"/>
      <c r="SDF41" s="165"/>
      <c r="SDG41" s="162"/>
      <c r="SDH41" s="165"/>
      <c r="SDI41" s="162"/>
      <c r="SDJ41" s="165"/>
      <c r="SDK41" s="162"/>
      <c r="SDL41" s="165"/>
      <c r="SDM41" s="162"/>
      <c r="SDN41" s="165"/>
      <c r="SDO41" s="162"/>
      <c r="SDP41" s="165"/>
      <c r="SDQ41" s="162"/>
      <c r="SDR41" s="165"/>
      <c r="SDS41" s="162"/>
      <c r="SDT41" s="165"/>
      <c r="SDU41" s="162"/>
      <c r="SDV41" s="165"/>
      <c r="SDW41" s="162"/>
      <c r="SDX41" s="165"/>
      <c r="SDY41" s="162"/>
      <c r="SDZ41" s="165"/>
      <c r="SEA41" s="162"/>
      <c r="SEB41" s="165"/>
      <c r="SEC41" s="162"/>
      <c r="SED41" s="165"/>
      <c r="SEE41" s="162"/>
      <c r="SEF41" s="165"/>
      <c r="SEG41" s="162"/>
      <c r="SEH41" s="165"/>
      <c r="SEI41" s="162"/>
      <c r="SEJ41" s="165"/>
      <c r="SEK41" s="162"/>
      <c r="SEL41" s="165"/>
      <c r="SEM41" s="162"/>
      <c r="SEN41" s="165"/>
      <c r="SEO41" s="162"/>
      <c r="SEP41" s="165"/>
      <c r="SEQ41" s="162"/>
      <c r="SER41" s="165"/>
      <c r="SES41" s="162"/>
      <c r="SET41" s="165"/>
      <c r="SEU41" s="162"/>
      <c r="SEV41" s="165"/>
      <c r="SEW41" s="162"/>
      <c r="SEX41" s="165"/>
      <c r="SEY41" s="162"/>
      <c r="SEZ41" s="165"/>
      <c r="SFA41" s="162"/>
      <c r="SFB41" s="165"/>
      <c r="SFC41" s="162"/>
      <c r="SFD41" s="165"/>
      <c r="SFE41" s="162"/>
      <c r="SFF41" s="165"/>
      <c r="SFG41" s="162"/>
      <c r="SFH41" s="165"/>
      <c r="SFI41" s="162"/>
      <c r="SFJ41" s="165"/>
      <c r="SFK41" s="162"/>
      <c r="SFL41" s="165"/>
      <c r="SFM41" s="162"/>
      <c r="SFN41" s="165"/>
      <c r="SFO41" s="162"/>
      <c r="SFP41" s="165"/>
      <c r="SFQ41" s="162"/>
      <c r="SFR41" s="165"/>
      <c r="SFS41" s="162"/>
      <c r="SFT41" s="165"/>
      <c r="SFU41" s="162"/>
      <c r="SFV41" s="165"/>
      <c r="SFW41" s="162"/>
      <c r="SFX41" s="165"/>
      <c r="SFY41" s="162"/>
      <c r="SFZ41" s="165"/>
      <c r="SGA41" s="162"/>
      <c r="SGB41" s="165"/>
      <c r="SGC41" s="162"/>
      <c r="SGD41" s="165"/>
      <c r="SGE41" s="162"/>
      <c r="SGF41" s="165"/>
      <c r="SGG41" s="162"/>
      <c r="SGH41" s="165"/>
      <c r="SGI41" s="162"/>
      <c r="SGJ41" s="165"/>
      <c r="SGK41" s="162"/>
      <c r="SGL41" s="165"/>
      <c r="SGM41" s="162"/>
      <c r="SGN41" s="165"/>
      <c r="SGO41" s="162"/>
      <c r="SGP41" s="165"/>
      <c r="SGQ41" s="162"/>
      <c r="SGR41" s="165"/>
      <c r="SGS41" s="162"/>
      <c r="SGT41" s="165"/>
      <c r="SGU41" s="162"/>
      <c r="SGV41" s="165"/>
      <c r="SGW41" s="162"/>
      <c r="SGX41" s="165"/>
      <c r="SGY41" s="162"/>
      <c r="SGZ41" s="165"/>
      <c r="SHA41" s="162"/>
      <c r="SHB41" s="165"/>
      <c r="SHC41" s="162"/>
      <c r="SHD41" s="165"/>
      <c r="SHE41" s="162"/>
      <c r="SHF41" s="165"/>
      <c r="SHG41" s="162"/>
      <c r="SHH41" s="165"/>
      <c r="SHI41" s="162"/>
      <c r="SHJ41" s="165"/>
      <c r="SHK41" s="162"/>
      <c r="SHL41" s="165"/>
      <c r="SHM41" s="162"/>
      <c r="SHN41" s="165"/>
      <c r="SHO41" s="162"/>
      <c r="SHP41" s="165"/>
      <c r="SHQ41" s="162"/>
      <c r="SHR41" s="165"/>
      <c r="SHS41" s="162"/>
      <c r="SHT41" s="165"/>
      <c r="SHU41" s="162"/>
      <c r="SHV41" s="165"/>
      <c r="SHW41" s="162"/>
      <c r="SHX41" s="165"/>
      <c r="SHY41" s="162"/>
      <c r="SHZ41" s="165"/>
      <c r="SIA41" s="162"/>
      <c r="SIB41" s="165"/>
      <c r="SIC41" s="162"/>
      <c r="SID41" s="165"/>
      <c r="SIE41" s="162"/>
      <c r="SIF41" s="165"/>
      <c r="SIG41" s="162"/>
      <c r="SIH41" s="165"/>
      <c r="SII41" s="162"/>
      <c r="SIJ41" s="165"/>
      <c r="SIK41" s="162"/>
      <c r="SIL41" s="165"/>
      <c r="SIM41" s="162"/>
      <c r="SIN41" s="165"/>
      <c r="SIO41" s="162"/>
      <c r="SIP41" s="165"/>
      <c r="SIQ41" s="162"/>
      <c r="SIR41" s="165"/>
      <c r="SIS41" s="162"/>
      <c r="SIT41" s="165"/>
      <c r="SIU41" s="162"/>
      <c r="SIV41" s="165"/>
      <c r="SIW41" s="162"/>
      <c r="SIX41" s="165"/>
      <c r="SIY41" s="162"/>
      <c r="SIZ41" s="165"/>
      <c r="SJA41" s="162"/>
      <c r="SJB41" s="165"/>
      <c r="SJC41" s="162"/>
      <c r="SJD41" s="165"/>
      <c r="SJE41" s="162"/>
      <c r="SJF41" s="165"/>
      <c r="SJG41" s="162"/>
      <c r="SJH41" s="165"/>
      <c r="SJI41" s="162"/>
      <c r="SJJ41" s="165"/>
      <c r="SJK41" s="162"/>
      <c r="SJL41" s="165"/>
      <c r="SJM41" s="162"/>
      <c r="SJN41" s="165"/>
      <c r="SJO41" s="162"/>
      <c r="SJP41" s="165"/>
      <c r="SJQ41" s="162"/>
      <c r="SJR41" s="165"/>
      <c r="SJS41" s="162"/>
      <c r="SJT41" s="165"/>
      <c r="SJU41" s="162"/>
      <c r="SJV41" s="165"/>
      <c r="SJW41" s="162"/>
      <c r="SJX41" s="165"/>
      <c r="SJY41" s="162"/>
      <c r="SJZ41" s="165"/>
      <c r="SKA41" s="162"/>
      <c r="SKB41" s="165"/>
      <c r="SKC41" s="162"/>
      <c r="SKD41" s="165"/>
      <c r="SKE41" s="162"/>
      <c r="SKF41" s="165"/>
      <c r="SKG41" s="162"/>
      <c r="SKH41" s="165"/>
      <c r="SKI41" s="162"/>
      <c r="SKJ41" s="165"/>
      <c r="SKK41" s="162"/>
      <c r="SKL41" s="165"/>
      <c r="SKM41" s="162"/>
      <c r="SKN41" s="165"/>
      <c r="SKO41" s="162"/>
      <c r="SKP41" s="165"/>
      <c r="SKQ41" s="162"/>
      <c r="SKR41" s="165"/>
      <c r="SKS41" s="162"/>
      <c r="SKT41" s="165"/>
      <c r="SKU41" s="162"/>
      <c r="SKV41" s="165"/>
      <c r="SKW41" s="162"/>
      <c r="SKX41" s="165"/>
      <c r="SKY41" s="162"/>
      <c r="SKZ41" s="165"/>
      <c r="SLA41" s="162"/>
      <c r="SLB41" s="165"/>
      <c r="SLC41" s="162"/>
      <c r="SLD41" s="165"/>
      <c r="SLE41" s="162"/>
      <c r="SLF41" s="165"/>
      <c r="SLG41" s="162"/>
      <c r="SLH41" s="165"/>
      <c r="SLI41" s="162"/>
      <c r="SLJ41" s="165"/>
      <c r="SLK41" s="162"/>
      <c r="SLL41" s="165"/>
      <c r="SLM41" s="162"/>
      <c r="SLN41" s="165"/>
      <c r="SLO41" s="162"/>
      <c r="SLP41" s="165"/>
      <c r="SLQ41" s="162"/>
      <c r="SLR41" s="165"/>
      <c r="SLS41" s="162"/>
      <c r="SLT41" s="165"/>
      <c r="SLU41" s="162"/>
      <c r="SLV41" s="165"/>
      <c r="SLW41" s="162"/>
      <c r="SLX41" s="165"/>
      <c r="SLY41" s="162"/>
      <c r="SLZ41" s="165"/>
      <c r="SMA41" s="162"/>
      <c r="SMB41" s="165"/>
      <c r="SMC41" s="162"/>
      <c r="SMD41" s="165"/>
      <c r="SME41" s="162"/>
      <c r="SMF41" s="165"/>
      <c r="SMG41" s="162"/>
      <c r="SMH41" s="165"/>
      <c r="SMI41" s="162"/>
      <c r="SMJ41" s="165"/>
      <c r="SMK41" s="162"/>
      <c r="SML41" s="165"/>
      <c r="SMM41" s="162"/>
      <c r="SMN41" s="165"/>
      <c r="SMO41" s="162"/>
      <c r="SMP41" s="165"/>
      <c r="SMQ41" s="162"/>
      <c r="SMR41" s="165"/>
      <c r="SMS41" s="162"/>
      <c r="SMT41" s="165"/>
      <c r="SMU41" s="162"/>
      <c r="SMV41" s="165"/>
      <c r="SMW41" s="162"/>
      <c r="SMX41" s="165"/>
      <c r="SMY41" s="162"/>
      <c r="SMZ41" s="165"/>
      <c r="SNA41" s="162"/>
      <c r="SNB41" s="165"/>
      <c r="SNC41" s="162"/>
      <c r="SND41" s="165"/>
      <c r="SNE41" s="162"/>
      <c r="SNF41" s="165"/>
      <c r="SNG41" s="162"/>
      <c r="SNH41" s="165"/>
      <c r="SNI41" s="162"/>
      <c r="SNJ41" s="165"/>
      <c r="SNK41" s="162"/>
      <c r="SNL41" s="165"/>
      <c r="SNM41" s="162"/>
      <c r="SNN41" s="165"/>
      <c r="SNO41" s="162"/>
      <c r="SNP41" s="165"/>
      <c r="SNQ41" s="162"/>
      <c r="SNR41" s="165"/>
      <c r="SNS41" s="162"/>
      <c r="SNT41" s="165"/>
      <c r="SNU41" s="162"/>
      <c r="SNV41" s="165"/>
      <c r="SNW41" s="162"/>
      <c r="SNX41" s="165"/>
      <c r="SNY41" s="162"/>
      <c r="SNZ41" s="165"/>
      <c r="SOA41" s="162"/>
      <c r="SOB41" s="165"/>
      <c r="SOC41" s="162"/>
      <c r="SOD41" s="165"/>
      <c r="SOE41" s="162"/>
      <c r="SOF41" s="165"/>
      <c r="SOG41" s="162"/>
      <c r="SOH41" s="165"/>
      <c r="SOI41" s="162"/>
      <c r="SOJ41" s="165"/>
      <c r="SOK41" s="162"/>
      <c r="SOL41" s="165"/>
      <c r="SOM41" s="162"/>
      <c r="SON41" s="165"/>
      <c r="SOO41" s="162"/>
      <c r="SOP41" s="165"/>
      <c r="SOQ41" s="162"/>
      <c r="SOR41" s="165"/>
      <c r="SOS41" s="162"/>
      <c r="SOT41" s="165"/>
      <c r="SOU41" s="162"/>
      <c r="SOV41" s="165"/>
      <c r="SOW41" s="162"/>
      <c r="SOX41" s="165"/>
      <c r="SOY41" s="162"/>
      <c r="SOZ41" s="165"/>
      <c r="SPA41" s="162"/>
      <c r="SPB41" s="165"/>
      <c r="SPC41" s="162"/>
      <c r="SPD41" s="165"/>
      <c r="SPE41" s="162"/>
      <c r="SPF41" s="165"/>
      <c r="SPG41" s="162"/>
      <c r="SPH41" s="165"/>
      <c r="SPI41" s="162"/>
      <c r="SPJ41" s="165"/>
      <c r="SPK41" s="162"/>
      <c r="SPL41" s="165"/>
      <c r="SPM41" s="162"/>
      <c r="SPN41" s="165"/>
      <c r="SPO41" s="162"/>
      <c r="SPP41" s="165"/>
      <c r="SPQ41" s="162"/>
      <c r="SPR41" s="165"/>
      <c r="SPS41" s="162"/>
      <c r="SPT41" s="165"/>
      <c r="SPU41" s="162"/>
      <c r="SPV41" s="165"/>
      <c r="SPW41" s="162"/>
      <c r="SPX41" s="165"/>
      <c r="SPY41" s="162"/>
      <c r="SPZ41" s="165"/>
      <c r="SQA41" s="162"/>
      <c r="SQB41" s="165"/>
      <c r="SQC41" s="162"/>
      <c r="SQD41" s="165"/>
      <c r="SQE41" s="162"/>
      <c r="SQF41" s="165"/>
      <c r="SQG41" s="162"/>
      <c r="SQH41" s="165"/>
      <c r="SQI41" s="162"/>
      <c r="SQJ41" s="165"/>
      <c r="SQK41" s="162"/>
      <c r="SQL41" s="165"/>
      <c r="SQM41" s="162"/>
      <c r="SQN41" s="165"/>
      <c r="SQO41" s="162"/>
      <c r="SQP41" s="165"/>
      <c r="SQQ41" s="162"/>
      <c r="SQR41" s="165"/>
      <c r="SQS41" s="162"/>
      <c r="SQT41" s="165"/>
      <c r="SQU41" s="162"/>
      <c r="SQV41" s="165"/>
      <c r="SQW41" s="162"/>
      <c r="SQX41" s="165"/>
      <c r="SQY41" s="162"/>
      <c r="SQZ41" s="165"/>
      <c r="SRA41" s="162"/>
      <c r="SRB41" s="165"/>
      <c r="SRC41" s="162"/>
      <c r="SRD41" s="165"/>
      <c r="SRE41" s="162"/>
      <c r="SRF41" s="165"/>
      <c r="SRG41" s="162"/>
      <c r="SRH41" s="165"/>
      <c r="SRI41" s="162"/>
      <c r="SRJ41" s="165"/>
      <c r="SRK41" s="162"/>
      <c r="SRL41" s="165"/>
      <c r="SRM41" s="162"/>
      <c r="SRN41" s="165"/>
      <c r="SRO41" s="162"/>
      <c r="SRP41" s="165"/>
      <c r="SRQ41" s="162"/>
      <c r="SRR41" s="165"/>
      <c r="SRS41" s="162"/>
      <c r="SRT41" s="165"/>
      <c r="SRU41" s="162"/>
      <c r="SRV41" s="165"/>
      <c r="SRW41" s="162"/>
      <c r="SRX41" s="165"/>
      <c r="SRY41" s="162"/>
      <c r="SRZ41" s="165"/>
      <c r="SSA41" s="162"/>
      <c r="SSB41" s="165"/>
      <c r="SSC41" s="162"/>
      <c r="SSD41" s="165"/>
      <c r="SSE41" s="162"/>
      <c r="SSF41" s="165"/>
      <c r="SSG41" s="162"/>
      <c r="SSH41" s="165"/>
      <c r="SSI41" s="162"/>
      <c r="SSJ41" s="165"/>
      <c r="SSK41" s="162"/>
      <c r="SSL41" s="165"/>
      <c r="SSM41" s="162"/>
      <c r="SSN41" s="165"/>
      <c r="SSO41" s="162"/>
      <c r="SSP41" s="165"/>
      <c r="SSQ41" s="162"/>
      <c r="SSR41" s="165"/>
      <c r="SSS41" s="162"/>
      <c r="SST41" s="165"/>
      <c r="SSU41" s="162"/>
      <c r="SSV41" s="165"/>
      <c r="SSW41" s="162"/>
      <c r="SSX41" s="165"/>
      <c r="SSY41" s="162"/>
      <c r="SSZ41" s="165"/>
      <c r="STA41" s="162"/>
      <c r="STB41" s="165"/>
      <c r="STC41" s="162"/>
      <c r="STD41" s="165"/>
      <c r="STE41" s="162"/>
      <c r="STF41" s="165"/>
      <c r="STG41" s="162"/>
      <c r="STH41" s="165"/>
      <c r="STI41" s="162"/>
      <c r="STJ41" s="165"/>
      <c r="STK41" s="162"/>
      <c r="STL41" s="165"/>
      <c r="STM41" s="162"/>
      <c r="STN41" s="165"/>
      <c r="STO41" s="162"/>
      <c r="STP41" s="165"/>
      <c r="STQ41" s="162"/>
      <c r="STR41" s="165"/>
      <c r="STS41" s="162"/>
      <c r="STT41" s="165"/>
      <c r="STU41" s="162"/>
      <c r="STV41" s="165"/>
      <c r="STW41" s="162"/>
      <c r="STX41" s="165"/>
      <c r="STY41" s="162"/>
      <c r="STZ41" s="165"/>
      <c r="SUA41" s="162"/>
      <c r="SUB41" s="165"/>
      <c r="SUC41" s="162"/>
      <c r="SUD41" s="165"/>
      <c r="SUE41" s="162"/>
      <c r="SUF41" s="165"/>
      <c r="SUG41" s="162"/>
      <c r="SUH41" s="165"/>
      <c r="SUI41" s="162"/>
      <c r="SUJ41" s="165"/>
      <c r="SUK41" s="162"/>
      <c r="SUL41" s="165"/>
      <c r="SUM41" s="162"/>
      <c r="SUN41" s="165"/>
      <c r="SUO41" s="162"/>
      <c r="SUP41" s="165"/>
      <c r="SUQ41" s="162"/>
      <c r="SUR41" s="165"/>
      <c r="SUS41" s="162"/>
      <c r="SUT41" s="165"/>
      <c r="SUU41" s="162"/>
      <c r="SUV41" s="165"/>
      <c r="SUW41" s="162"/>
      <c r="SUX41" s="165"/>
      <c r="SUY41" s="162"/>
      <c r="SUZ41" s="165"/>
      <c r="SVA41" s="162"/>
      <c r="SVB41" s="165"/>
      <c r="SVC41" s="162"/>
      <c r="SVD41" s="165"/>
      <c r="SVE41" s="162"/>
      <c r="SVF41" s="165"/>
      <c r="SVG41" s="162"/>
      <c r="SVH41" s="165"/>
      <c r="SVI41" s="162"/>
      <c r="SVJ41" s="165"/>
      <c r="SVK41" s="162"/>
      <c r="SVL41" s="165"/>
      <c r="SVM41" s="162"/>
      <c r="SVN41" s="165"/>
      <c r="SVO41" s="162"/>
      <c r="SVP41" s="165"/>
      <c r="SVQ41" s="162"/>
      <c r="SVR41" s="165"/>
      <c r="SVS41" s="162"/>
      <c r="SVT41" s="165"/>
      <c r="SVU41" s="162"/>
      <c r="SVV41" s="165"/>
      <c r="SVW41" s="162"/>
      <c r="SVX41" s="165"/>
      <c r="SVY41" s="162"/>
      <c r="SVZ41" s="165"/>
      <c r="SWA41" s="162"/>
      <c r="SWB41" s="165"/>
      <c r="SWC41" s="162"/>
      <c r="SWD41" s="165"/>
      <c r="SWE41" s="162"/>
      <c r="SWF41" s="165"/>
      <c r="SWG41" s="162"/>
      <c r="SWH41" s="165"/>
      <c r="SWI41" s="162"/>
      <c r="SWJ41" s="165"/>
      <c r="SWK41" s="162"/>
      <c r="SWL41" s="165"/>
      <c r="SWM41" s="162"/>
      <c r="SWN41" s="165"/>
      <c r="SWO41" s="162"/>
      <c r="SWP41" s="165"/>
      <c r="SWQ41" s="162"/>
      <c r="SWR41" s="165"/>
      <c r="SWS41" s="162"/>
      <c r="SWT41" s="165"/>
      <c r="SWU41" s="162"/>
      <c r="SWV41" s="165"/>
      <c r="SWW41" s="162"/>
      <c r="SWX41" s="165"/>
      <c r="SWY41" s="162"/>
      <c r="SWZ41" s="165"/>
      <c r="SXA41" s="162"/>
      <c r="SXB41" s="165"/>
      <c r="SXC41" s="162"/>
      <c r="SXD41" s="165"/>
      <c r="SXE41" s="162"/>
      <c r="SXF41" s="165"/>
      <c r="SXG41" s="162"/>
      <c r="SXH41" s="165"/>
      <c r="SXI41" s="162"/>
      <c r="SXJ41" s="165"/>
      <c r="SXK41" s="162"/>
      <c r="SXL41" s="165"/>
      <c r="SXM41" s="162"/>
      <c r="SXN41" s="165"/>
      <c r="SXO41" s="162"/>
      <c r="SXP41" s="165"/>
      <c r="SXQ41" s="162"/>
      <c r="SXR41" s="165"/>
      <c r="SXS41" s="162"/>
      <c r="SXT41" s="165"/>
      <c r="SXU41" s="162"/>
      <c r="SXV41" s="165"/>
      <c r="SXW41" s="162"/>
      <c r="SXX41" s="165"/>
      <c r="SXY41" s="162"/>
      <c r="SXZ41" s="165"/>
      <c r="SYA41" s="162"/>
      <c r="SYB41" s="165"/>
      <c r="SYC41" s="162"/>
      <c r="SYD41" s="165"/>
      <c r="SYE41" s="162"/>
      <c r="SYF41" s="165"/>
      <c r="SYG41" s="162"/>
      <c r="SYH41" s="165"/>
      <c r="SYI41" s="162"/>
      <c r="SYJ41" s="165"/>
      <c r="SYK41" s="162"/>
      <c r="SYL41" s="165"/>
      <c r="SYM41" s="162"/>
      <c r="SYN41" s="165"/>
      <c r="SYO41" s="162"/>
      <c r="SYP41" s="165"/>
      <c r="SYQ41" s="162"/>
      <c r="SYR41" s="165"/>
      <c r="SYS41" s="162"/>
      <c r="SYT41" s="165"/>
      <c r="SYU41" s="162"/>
      <c r="SYV41" s="165"/>
      <c r="SYW41" s="162"/>
      <c r="SYX41" s="165"/>
      <c r="SYY41" s="162"/>
      <c r="SYZ41" s="165"/>
      <c r="SZA41" s="162"/>
      <c r="SZB41" s="165"/>
      <c r="SZC41" s="162"/>
      <c r="SZD41" s="165"/>
      <c r="SZE41" s="162"/>
      <c r="SZF41" s="165"/>
      <c r="SZG41" s="162"/>
      <c r="SZH41" s="165"/>
      <c r="SZI41" s="162"/>
      <c r="SZJ41" s="165"/>
      <c r="SZK41" s="162"/>
      <c r="SZL41" s="165"/>
      <c r="SZM41" s="162"/>
      <c r="SZN41" s="165"/>
      <c r="SZO41" s="162"/>
      <c r="SZP41" s="165"/>
      <c r="SZQ41" s="162"/>
      <c r="SZR41" s="165"/>
      <c r="SZS41" s="162"/>
      <c r="SZT41" s="165"/>
      <c r="SZU41" s="162"/>
      <c r="SZV41" s="165"/>
      <c r="SZW41" s="162"/>
      <c r="SZX41" s="165"/>
      <c r="SZY41" s="162"/>
      <c r="SZZ41" s="165"/>
      <c r="TAA41" s="162"/>
      <c r="TAB41" s="165"/>
      <c r="TAC41" s="162"/>
      <c r="TAD41" s="165"/>
      <c r="TAE41" s="162"/>
      <c r="TAF41" s="165"/>
      <c r="TAG41" s="162"/>
      <c r="TAH41" s="165"/>
      <c r="TAI41" s="162"/>
      <c r="TAJ41" s="165"/>
      <c r="TAK41" s="162"/>
      <c r="TAL41" s="165"/>
      <c r="TAM41" s="162"/>
      <c r="TAN41" s="165"/>
      <c r="TAO41" s="162"/>
      <c r="TAP41" s="165"/>
      <c r="TAQ41" s="162"/>
      <c r="TAR41" s="165"/>
      <c r="TAS41" s="162"/>
      <c r="TAT41" s="165"/>
      <c r="TAU41" s="162"/>
      <c r="TAV41" s="165"/>
      <c r="TAW41" s="162"/>
      <c r="TAX41" s="165"/>
      <c r="TAY41" s="162"/>
      <c r="TAZ41" s="165"/>
      <c r="TBA41" s="162"/>
      <c r="TBB41" s="165"/>
      <c r="TBC41" s="162"/>
      <c r="TBD41" s="165"/>
      <c r="TBE41" s="162"/>
      <c r="TBF41" s="165"/>
      <c r="TBG41" s="162"/>
      <c r="TBH41" s="165"/>
      <c r="TBI41" s="162"/>
      <c r="TBJ41" s="165"/>
      <c r="TBK41" s="162"/>
      <c r="TBL41" s="165"/>
      <c r="TBM41" s="162"/>
      <c r="TBN41" s="165"/>
      <c r="TBO41" s="162"/>
      <c r="TBP41" s="165"/>
      <c r="TBQ41" s="162"/>
      <c r="TBR41" s="165"/>
      <c r="TBS41" s="162"/>
      <c r="TBT41" s="165"/>
      <c r="TBU41" s="162"/>
      <c r="TBV41" s="165"/>
      <c r="TBW41" s="162"/>
      <c r="TBX41" s="165"/>
      <c r="TBY41" s="162"/>
      <c r="TBZ41" s="165"/>
      <c r="TCA41" s="162"/>
      <c r="TCB41" s="165"/>
      <c r="TCC41" s="162"/>
      <c r="TCD41" s="165"/>
      <c r="TCE41" s="162"/>
      <c r="TCF41" s="165"/>
      <c r="TCG41" s="162"/>
      <c r="TCH41" s="165"/>
      <c r="TCI41" s="162"/>
      <c r="TCJ41" s="165"/>
      <c r="TCK41" s="162"/>
      <c r="TCL41" s="165"/>
      <c r="TCM41" s="162"/>
      <c r="TCN41" s="165"/>
      <c r="TCO41" s="162"/>
      <c r="TCP41" s="165"/>
      <c r="TCQ41" s="162"/>
      <c r="TCR41" s="165"/>
      <c r="TCS41" s="162"/>
      <c r="TCT41" s="165"/>
      <c r="TCU41" s="162"/>
      <c r="TCV41" s="165"/>
      <c r="TCW41" s="162"/>
      <c r="TCX41" s="165"/>
      <c r="TCY41" s="162"/>
      <c r="TCZ41" s="165"/>
      <c r="TDA41" s="162"/>
      <c r="TDB41" s="165"/>
      <c r="TDC41" s="162"/>
      <c r="TDD41" s="165"/>
      <c r="TDE41" s="162"/>
      <c r="TDF41" s="165"/>
      <c r="TDG41" s="162"/>
      <c r="TDH41" s="165"/>
      <c r="TDI41" s="162"/>
      <c r="TDJ41" s="165"/>
      <c r="TDK41" s="162"/>
      <c r="TDL41" s="165"/>
      <c r="TDM41" s="162"/>
      <c r="TDN41" s="165"/>
      <c r="TDO41" s="162"/>
      <c r="TDP41" s="165"/>
      <c r="TDQ41" s="162"/>
      <c r="TDR41" s="165"/>
      <c r="TDS41" s="162"/>
      <c r="TDT41" s="165"/>
      <c r="TDU41" s="162"/>
      <c r="TDV41" s="165"/>
      <c r="TDW41" s="162"/>
      <c r="TDX41" s="165"/>
      <c r="TDY41" s="162"/>
      <c r="TDZ41" s="165"/>
      <c r="TEA41" s="162"/>
      <c r="TEB41" s="165"/>
      <c r="TEC41" s="162"/>
      <c r="TED41" s="165"/>
      <c r="TEE41" s="162"/>
      <c r="TEF41" s="165"/>
      <c r="TEG41" s="162"/>
      <c r="TEH41" s="165"/>
      <c r="TEI41" s="162"/>
      <c r="TEJ41" s="165"/>
      <c r="TEK41" s="162"/>
      <c r="TEL41" s="165"/>
      <c r="TEM41" s="162"/>
      <c r="TEN41" s="165"/>
      <c r="TEO41" s="162"/>
      <c r="TEP41" s="165"/>
      <c r="TEQ41" s="162"/>
      <c r="TER41" s="165"/>
      <c r="TES41" s="162"/>
      <c r="TET41" s="165"/>
      <c r="TEU41" s="162"/>
      <c r="TEV41" s="165"/>
      <c r="TEW41" s="162"/>
      <c r="TEX41" s="165"/>
      <c r="TEY41" s="162"/>
      <c r="TEZ41" s="165"/>
      <c r="TFA41" s="162"/>
      <c r="TFB41" s="165"/>
      <c r="TFC41" s="162"/>
      <c r="TFD41" s="165"/>
      <c r="TFE41" s="162"/>
      <c r="TFF41" s="165"/>
      <c r="TFG41" s="162"/>
      <c r="TFH41" s="165"/>
      <c r="TFI41" s="162"/>
      <c r="TFJ41" s="165"/>
      <c r="TFK41" s="162"/>
      <c r="TFL41" s="165"/>
      <c r="TFM41" s="162"/>
      <c r="TFN41" s="165"/>
      <c r="TFO41" s="162"/>
      <c r="TFP41" s="165"/>
      <c r="TFQ41" s="162"/>
      <c r="TFR41" s="165"/>
      <c r="TFS41" s="162"/>
      <c r="TFT41" s="165"/>
      <c r="TFU41" s="162"/>
      <c r="TFV41" s="165"/>
      <c r="TFW41" s="162"/>
      <c r="TFX41" s="165"/>
      <c r="TFY41" s="162"/>
      <c r="TFZ41" s="165"/>
      <c r="TGA41" s="162"/>
      <c r="TGB41" s="165"/>
      <c r="TGC41" s="162"/>
      <c r="TGD41" s="165"/>
      <c r="TGE41" s="162"/>
      <c r="TGF41" s="165"/>
      <c r="TGG41" s="162"/>
      <c r="TGH41" s="165"/>
      <c r="TGI41" s="162"/>
      <c r="TGJ41" s="165"/>
      <c r="TGK41" s="162"/>
      <c r="TGL41" s="165"/>
      <c r="TGM41" s="162"/>
      <c r="TGN41" s="165"/>
      <c r="TGO41" s="162"/>
      <c r="TGP41" s="165"/>
      <c r="TGQ41" s="162"/>
      <c r="TGR41" s="165"/>
      <c r="TGS41" s="162"/>
      <c r="TGT41" s="165"/>
      <c r="TGU41" s="162"/>
      <c r="TGV41" s="165"/>
      <c r="TGW41" s="162"/>
      <c r="TGX41" s="165"/>
      <c r="TGY41" s="162"/>
      <c r="TGZ41" s="165"/>
      <c r="THA41" s="162"/>
      <c r="THB41" s="165"/>
      <c r="THC41" s="162"/>
      <c r="THD41" s="165"/>
      <c r="THE41" s="162"/>
      <c r="THF41" s="165"/>
      <c r="THG41" s="162"/>
      <c r="THH41" s="165"/>
      <c r="THI41" s="162"/>
      <c r="THJ41" s="165"/>
      <c r="THK41" s="162"/>
      <c r="THL41" s="165"/>
      <c r="THM41" s="162"/>
      <c r="THN41" s="165"/>
      <c r="THO41" s="162"/>
      <c r="THP41" s="165"/>
      <c r="THQ41" s="162"/>
      <c r="THR41" s="165"/>
      <c r="THS41" s="162"/>
      <c r="THT41" s="165"/>
      <c r="THU41" s="162"/>
      <c r="THV41" s="165"/>
      <c r="THW41" s="162"/>
      <c r="THX41" s="165"/>
      <c r="THY41" s="162"/>
      <c r="THZ41" s="165"/>
      <c r="TIA41" s="162"/>
      <c r="TIB41" s="165"/>
      <c r="TIC41" s="162"/>
      <c r="TID41" s="165"/>
      <c r="TIE41" s="162"/>
      <c r="TIF41" s="165"/>
      <c r="TIG41" s="162"/>
      <c r="TIH41" s="165"/>
      <c r="TII41" s="162"/>
      <c r="TIJ41" s="165"/>
      <c r="TIK41" s="162"/>
      <c r="TIL41" s="165"/>
      <c r="TIM41" s="162"/>
      <c r="TIN41" s="165"/>
      <c r="TIO41" s="162"/>
      <c r="TIP41" s="165"/>
      <c r="TIQ41" s="162"/>
      <c r="TIR41" s="165"/>
      <c r="TIS41" s="162"/>
      <c r="TIT41" s="165"/>
      <c r="TIU41" s="162"/>
      <c r="TIV41" s="165"/>
      <c r="TIW41" s="162"/>
      <c r="TIX41" s="165"/>
      <c r="TIY41" s="162"/>
      <c r="TIZ41" s="165"/>
      <c r="TJA41" s="162"/>
      <c r="TJB41" s="165"/>
      <c r="TJC41" s="162"/>
      <c r="TJD41" s="165"/>
      <c r="TJE41" s="162"/>
      <c r="TJF41" s="165"/>
      <c r="TJG41" s="162"/>
      <c r="TJH41" s="165"/>
      <c r="TJI41" s="162"/>
      <c r="TJJ41" s="165"/>
      <c r="TJK41" s="162"/>
      <c r="TJL41" s="165"/>
      <c r="TJM41" s="162"/>
      <c r="TJN41" s="165"/>
      <c r="TJO41" s="162"/>
      <c r="TJP41" s="165"/>
      <c r="TJQ41" s="162"/>
      <c r="TJR41" s="165"/>
      <c r="TJS41" s="162"/>
      <c r="TJT41" s="165"/>
      <c r="TJU41" s="162"/>
      <c r="TJV41" s="165"/>
      <c r="TJW41" s="162"/>
      <c r="TJX41" s="165"/>
      <c r="TJY41" s="162"/>
      <c r="TJZ41" s="165"/>
      <c r="TKA41" s="162"/>
      <c r="TKB41" s="165"/>
      <c r="TKC41" s="162"/>
      <c r="TKD41" s="165"/>
      <c r="TKE41" s="162"/>
      <c r="TKF41" s="165"/>
      <c r="TKG41" s="162"/>
      <c r="TKH41" s="165"/>
      <c r="TKI41" s="162"/>
      <c r="TKJ41" s="165"/>
      <c r="TKK41" s="162"/>
      <c r="TKL41" s="165"/>
      <c r="TKM41" s="162"/>
      <c r="TKN41" s="165"/>
      <c r="TKO41" s="162"/>
      <c r="TKP41" s="165"/>
      <c r="TKQ41" s="162"/>
      <c r="TKR41" s="165"/>
      <c r="TKS41" s="162"/>
      <c r="TKT41" s="165"/>
      <c r="TKU41" s="162"/>
      <c r="TKV41" s="165"/>
      <c r="TKW41" s="162"/>
      <c r="TKX41" s="165"/>
      <c r="TKY41" s="162"/>
      <c r="TKZ41" s="165"/>
      <c r="TLA41" s="162"/>
      <c r="TLB41" s="165"/>
      <c r="TLC41" s="162"/>
      <c r="TLD41" s="165"/>
      <c r="TLE41" s="162"/>
      <c r="TLF41" s="165"/>
      <c r="TLG41" s="162"/>
      <c r="TLH41" s="165"/>
      <c r="TLI41" s="162"/>
      <c r="TLJ41" s="165"/>
      <c r="TLK41" s="162"/>
      <c r="TLL41" s="165"/>
      <c r="TLM41" s="162"/>
      <c r="TLN41" s="165"/>
      <c r="TLO41" s="162"/>
      <c r="TLP41" s="165"/>
      <c r="TLQ41" s="162"/>
      <c r="TLR41" s="165"/>
      <c r="TLS41" s="162"/>
      <c r="TLT41" s="165"/>
      <c r="TLU41" s="162"/>
      <c r="TLV41" s="165"/>
      <c r="TLW41" s="162"/>
      <c r="TLX41" s="165"/>
      <c r="TLY41" s="162"/>
      <c r="TLZ41" s="165"/>
      <c r="TMA41" s="162"/>
      <c r="TMB41" s="165"/>
      <c r="TMC41" s="162"/>
      <c r="TMD41" s="165"/>
      <c r="TME41" s="162"/>
      <c r="TMF41" s="165"/>
      <c r="TMG41" s="162"/>
      <c r="TMH41" s="165"/>
      <c r="TMI41" s="162"/>
      <c r="TMJ41" s="165"/>
      <c r="TMK41" s="162"/>
      <c r="TML41" s="165"/>
      <c r="TMM41" s="162"/>
      <c r="TMN41" s="165"/>
      <c r="TMO41" s="162"/>
      <c r="TMP41" s="165"/>
      <c r="TMQ41" s="162"/>
      <c r="TMR41" s="165"/>
      <c r="TMS41" s="162"/>
      <c r="TMT41" s="165"/>
      <c r="TMU41" s="162"/>
      <c r="TMV41" s="165"/>
      <c r="TMW41" s="162"/>
      <c r="TMX41" s="165"/>
      <c r="TMY41" s="162"/>
      <c r="TMZ41" s="165"/>
      <c r="TNA41" s="162"/>
      <c r="TNB41" s="165"/>
      <c r="TNC41" s="162"/>
      <c r="TND41" s="165"/>
      <c r="TNE41" s="162"/>
      <c r="TNF41" s="165"/>
      <c r="TNG41" s="162"/>
      <c r="TNH41" s="165"/>
      <c r="TNI41" s="162"/>
      <c r="TNJ41" s="165"/>
      <c r="TNK41" s="162"/>
      <c r="TNL41" s="165"/>
      <c r="TNM41" s="162"/>
      <c r="TNN41" s="165"/>
      <c r="TNO41" s="162"/>
      <c r="TNP41" s="165"/>
      <c r="TNQ41" s="162"/>
      <c r="TNR41" s="165"/>
      <c r="TNS41" s="162"/>
      <c r="TNT41" s="165"/>
      <c r="TNU41" s="162"/>
      <c r="TNV41" s="165"/>
      <c r="TNW41" s="162"/>
      <c r="TNX41" s="165"/>
      <c r="TNY41" s="162"/>
      <c r="TNZ41" s="165"/>
      <c r="TOA41" s="162"/>
      <c r="TOB41" s="165"/>
      <c r="TOC41" s="162"/>
      <c r="TOD41" s="165"/>
      <c r="TOE41" s="162"/>
      <c r="TOF41" s="165"/>
      <c r="TOG41" s="162"/>
      <c r="TOH41" s="165"/>
      <c r="TOI41" s="162"/>
      <c r="TOJ41" s="165"/>
      <c r="TOK41" s="162"/>
      <c r="TOL41" s="165"/>
      <c r="TOM41" s="162"/>
      <c r="TON41" s="165"/>
      <c r="TOO41" s="162"/>
      <c r="TOP41" s="165"/>
      <c r="TOQ41" s="162"/>
      <c r="TOR41" s="165"/>
      <c r="TOS41" s="162"/>
      <c r="TOT41" s="165"/>
      <c r="TOU41" s="162"/>
      <c r="TOV41" s="165"/>
      <c r="TOW41" s="162"/>
      <c r="TOX41" s="165"/>
      <c r="TOY41" s="162"/>
      <c r="TOZ41" s="165"/>
      <c r="TPA41" s="162"/>
      <c r="TPB41" s="165"/>
      <c r="TPC41" s="162"/>
      <c r="TPD41" s="165"/>
      <c r="TPE41" s="162"/>
      <c r="TPF41" s="165"/>
      <c r="TPG41" s="162"/>
      <c r="TPH41" s="165"/>
      <c r="TPI41" s="162"/>
      <c r="TPJ41" s="165"/>
      <c r="TPK41" s="162"/>
      <c r="TPL41" s="165"/>
      <c r="TPM41" s="162"/>
      <c r="TPN41" s="165"/>
      <c r="TPO41" s="162"/>
      <c r="TPP41" s="165"/>
      <c r="TPQ41" s="162"/>
      <c r="TPR41" s="165"/>
      <c r="TPS41" s="162"/>
      <c r="TPT41" s="165"/>
      <c r="TPU41" s="162"/>
      <c r="TPV41" s="165"/>
      <c r="TPW41" s="162"/>
      <c r="TPX41" s="165"/>
      <c r="TPY41" s="162"/>
      <c r="TPZ41" s="165"/>
      <c r="TQA41" s="162"/>
      <c r="TQB41" s="165"/>
      <c r="TQC41" s="162"/>
      <c r="TQD41" s="165"/>
      <c r="TQE41" s="162"/>
      <c r="TQF41" s="165"/>
      <c r="TQG41" s="162"/>
      <c r="TQH41" s="165"/>
      <c r="TQI41" s="162"/>
      <c r="TQJ41" s="165"/>
      <c r="TQK41" s="162"/>
      <c r="TQL41" s="165"/>
      <c r="TQM41" s="162"/>
      <c r="TQN41" s="165"/>
      <c r="TQO41" s="162"/>
      <c r="TQP41" s="165"/>
      <c r="TQQ41" s="162"/>
      <c r="TQR41" s="165"/>
      <c r="TQS41" s="162"/>
      <c r="TQT41" s="165"/>
      <c r="TQU41" s="162"/>
      <c r="TQV41" s="165"/>
      <c r="TQW41" s="162"/>
      <c r="TQX41" s="165"/>
      <c r="TQY41" s="162"/>
      <c r="TQZ41" s="165"/>
      <c r="TRA41" s="162"/>
      <c r="TRB41" s="165"/>
      <c r="TRC41" s="162"/>
      <c r="TRD41" s="165"/>
      <c r="TRE41" s="162"/>
      <c r="TRF41" s="165"/>
      <c r="TRG41" s="162"/>
      <c r="TRH41" s="165"/>
      <c r="TRI41" s="162"/>
      <c r="TRJ41" s="165"/>
      <c r="TRK41" s="162"/>
      <c r="TRL41" s="165"/>
      <c r="TRM41" s="162"/>
      <c r="TRN41" s="165"/>
      <c r="TRO41" s="162"/>
      <c r="TRP41" s="165"/>
      <c r="TRQ41" s="162"/>
      <c r="TRR41" s="165"/>
      <c r="TRS41" s="162"/>
      <c r="TRT41" s="165"/>
      <c r="TRU41" s="162"/>
      <c r="TRV41" s="165"/>
      <c r="TRW41" s="162"/>
      <c r="TRX41" s="165"/>
      <c r="TRY41" s="162"/>
      <c r="TRZ41" s="165"/>
      <c r="TSA41" s="162"/>
      <c r="TSB41" s="165"/>
      <c r="TSC41" s="162"/>
      <c r="TSD41" s="165"/>
      <c r="TSE41" s="162"/>
      <c r="TSF41" s="165"/>
      <c r="TSG41" s="162"/>
      <c r="TSH41" s="165"/>
      <c r="TSI41" s="162"/>
      <c r="TSJ41" s="165"/>
      <c r="TSK41" s="162"/>
      <c r="TSL41" s="165"/>
      <c r="TSM41" s="162"/>
      <c r="TSN41" s="165"/>
      <c r="TSO41" s="162"/>
      <c r="TSP41" s="165"/>
      <c r="TSQ41" s="162"/>
      <c r="TSR41" s="165"/>
      <c r="TSS41" s="162"/>
      <c r="TST41" s="165"/>
      <c r="TSU41" s="162"/>
      <c r="TSV41" s="165"/>
      <c r="TSW41" s="162"/>
      <c r="TSX41" s="165"/>
      <c r="TSY41" s="162"/>
      <c r="TSZ41" s="165"/>
      <c r="TTA41" s="162"/>
      <c r="TTB41" s="165"/>
      <c r="TTC41" s="162"/>
      <c r="TTD41" s="165"/>
      <c r="TTE41" s="162"/>
      <c r="TTF41" s="165"/>
      <c r="TTG41" s="162"/>
      <c r="TTH41" s="165"/>
      <c r="TTI41" s="162"/>
      <c r="TTJ41" s="165"/>
      <c r="TTK41" s="162"/>
      <c r="TTL41" s="165"/>
      <c r="TTM41" s="162"/>
      <c r="TTN41" s="165"/>
      <c r="TTO41" s="162"/>
      <c r="TTP41" s="165"/>
      <c r="TTQ41" s="162"/>
      <c r="TTR41" s="165"/>
      <c r="TTS41" s="162"/>
      <c r="TTT41" s="165"/>
      <c r="TTU41" s="162"/>
      <c r="TTV41" s="165"/>
      <c r="TTW41" s="162"/>
      <c r="TTX41" s="165"/>
      <c r="TTY41" s="162"/>
      <c r="TTZ41" s="165"/>
      <c r="TUA41" s="162"/>
      <c r="TUB41" s="165"/>
      <c r="TUC41" s="162"/>
      <c r="TUD41" s="165"/>
      <c r="TUE41" s="162"/>
      <c r="TUF41" s="165"/>
      <c r="TUG41" s="162"/>
      <c r="TUH41" s="165"/>
      <c r="TUI41" s="162"/>
      <c r="TUJ41" s="165"/>
      <c r="TUK41" s="162"/>
      <c r="TUL41" s="165"/>
      <c r="TUM41" s="162"/>
      <c r="TUN41" s="165"/>
      <c r="TUO41" s="162"/>
      <c r="TUP41" s="165"/>
      <c r="TUQ41" s="162"/>
      <c r="TUR41" s="165"/>
      <c r="TUS41" s="162"/>
      <c r="TUT41" s="165"/>
      <c r="TUU41" s="162"/>
      <c r="TUV41" s="165"/>
      <c r="TUW41" s="162"/>
      <c r="TUX41" s="165"/>
      <c r="TUY41" s="162"/>
      <c r="TUZ41" s="165"/>
      <c r="TVA41" s="162"/>
      <c r="TVB41" s="165"/>
      <c r="TVC41" s="162"/>
      <c r="TVD41" s="165"/>
      <c r="TVE41" s="162"/>
      <c r="TVF41" s="165"/>
      <c r="TVG41" s="162"/>
      <c r="TVH41" s="165"/>
      <c r="TVI41" s="162"/>
      <c r="TVJ41" s="165"/>
      <c r="TVK41" s="162"/>
      <c r="TVL41" s="165"/>
      <c r="TVM41" s="162"/>
      <c r="TVN41" s="165"/>
      <c r="TVO41" s="162"/>
      <c r="TVP41" s="165"/>
      <c r="TVQ41" s="162"/>
      <c r="TVR41" s="165"/>
      <c r="TVS41" s="162"/>
      <c r="TVT41" s="165"/>
      <c r="TVU41" s="162"/>
      <c r="TVV41" s="165"/>
      <c r="TVW41" s="162"/>
      <c r="TVX41" s="165"/>
      <c r="TVY41" s="162"/>
      <c r="TVZ41" s="165"/>
      <c r="TWA41" s="162"/>
      <c r="TWB41" s="165"/>
      <c r="TWC41" s="162"/>
      <c r="TWD41" s="165"/>
      <c r="TWE41" s="162"/>
      <c r="TWF41" s="165"/>
      <c r="TWG41" s="162"/>
      <c r="TWH41" s="165"/>
      <c r="TWI41" s="162"/>
      <c r="TWJ41" s="165"/>
      <c r="TWK41" s="162"/>
      <c r="TWL41" s="165"/>
      <c r="TWM41" s="162"/>
      <c r="TWN41" s="165"/>
      <c r="TWO41" s="162"/>
      <c r="TWP41" s="165"/>
      <c r="TWQ41" s="162"/>
      <c r="TWR41" s="165"/>
      <c r="TWS41" s="162"/>
      <c r="TWT41" s="165"/>
      <c r="TWU41" s="162"/>
      <c r="TWV41" s="165"/>
      <c r="TWW41" s="162"/>
      <c r="TWX41" s="165"/>
      <c r="TWY41" s="162"/>
      <c r="TWZ41" s="165"/>
      <c r="TXA41" s="162"/>
      <c r="TXB41" s="165"/>
      <c r="TXC41" s="162"/>
      <c r="TXD41" s="165"/>
      <c r="TXE41" s="162"/>
      <c r="TXF41" s="165"/>
      <c r="TXG41" s="162"/>
      <c r="TXH41" s="165"/>
      <c r="TXI41" s="162"/>
      <c r="TXJ41" s="165"/>
      <c r="TXK41" s="162"/>
      <c r="TXL41" s="165"/>
      <c r="TXM41" s="162"/>
      <c r="TXN41" s="165"/>
      <c r="TXO41" s="162"/>
      <c r="TXP41" s="165"/>
      <c r="TXQ41" s="162"/>
      <c r="TXR41" s="165"/>
      <c r="TXS41" s="162"/>
      <c r="TXT41" s="165"/>
      <c r="TXU41" s="162"/>
      <c r="TXV41" s="165"/>
      <c r="TXW41" s="162"/>
      <c r="TXX41" s="165"/>
      <c r="TXY41" s="162"/>
      <c r="TXZ41" s="165"/>
      <c r="TYA41" s="162"/>
      <c r="TYB41" s="165"/>
      <c r="TYC41" s="162"/>
      <c r="TYD41" s="165"/>
      <c r="TYE41" s="162"/>
      <c r="TYF41" s="165"/>
      <c r="TYG41" s="162"/>
      <c r="TYH41" s="165"/>
      <c r="TYI41" s="162"/>
      <c r="TYJ41" s="165"/>
      <c r="TYK41" s="162"/>
      <c r="TYL41" s="165"/>
      <c r="TYM41" s="162"/>
      <c r="TYN41" s="165"/>
      <c r="TYO41" s="162"/>
      <c r="TYP41" s="165"/>
      <c r="TYQ41" s="162"/>
      <c r="TYR41" s="165"/>
      <c r="TYS41" s="162"/>
      <c r="TYT41" s="165"/>
      <c r="TYU41" s="162"/>
      <c r="TYV41" s="165"/>
      <c r="TYW41" s="162"/>
      <c r="TYX41" s="165"/>
      <c r="TYY41" s="162"/>
      <c r="TYZ41" s="165"/>
      <c r="TZA41" s="162"/>
      <c r="TZB41" s="165"/>
      <c r="TZC41" s="162"/>
      <c r="TZD41" s="165"/>
      <c r="TZE41" s="162"/>
      <c r="TZF41" s="165"/>
      <c r="TZG41" s="162"/>
      <c r="TZH41" s="165"/>
      <c r="TZI41" s="162"/>
      <c r="TZJ41" s="165"/>
      <c r="TZK41" s="162"/>
      <c r="TZL41" s="165"/>
      <c r="TZM41" s="162"/>
      <c r="TZN41" s="165"/>
      <c r="TZO41" s="162"/>
      <c r="TZP41" s="165"/>
      <c r="TZQ41" s="162"/>
      <c r="TZR41" s="165"/>
      <c r="TZS41" s="162"/>
      <c r="TZT41" s="165"/>
      <c r="TZU41" s="162"/>
      <c r="TZV41" s="165"/>
      <c r="TZW41" s="162"/>
      <c r="TZX41" s="165"/>
      <c r="TZY41" s="162"/>
      <c r="TZZ41" s="165"/>
      <c r="UAA41" s="162"/>
      <c r="UAB41" s="165"/>
      <c r="UAC41" s="162"/>
      <c r="UAD41" s="165"/>
      <c r="UAE41" s="162"/>
      <c r="UAF41" s="165"/>
      <c r="UAG41" s="162"/>
      <c r="UAH41" s="165"/>
      <c r="UAI41" s="162"/>
      <c r="UAJ41" s="165"/>
      <c r="UAK41" s="162"/>
      <c r="UAL41" s="165"/>
      <c r="UAM41" s="162"/>
      <c r="UAN41" s="165"/>
      <c r="UAO41" s="162"/>
      <c r="UAP41" s="165"/>
      <c r="UAQ41" s="162"/>
      <c r="UAR41" s="165"/>
      <c r="UAS41" s="162"/>
      <c r="UAT41" s="165"/>
      <c r="UAU41" s="162"/>
      <c r="UAV41" s="165"/>
      <c r="UAW41" s="162"/>
      <c r="UAX41" s="165"/>
      <c r="UAY41" s="162"/>
      <c r="UAZ41" s="165"/>
      <c r="UBA41" s="162"/>
      <c r="UBB41" s="165"/>
      <c r="UBC41" s="162"/>
      <c r="UBD41" s="165"/>
      <c r="UBE41" s="162"/>
      <c r="UBF41" s="165"/>
      <c r="UBG41" s="162"/>
      <c r="UBH41" s="165"/>
      <c r="UBI41" s="162"/>
      <c r="UBJ41" s="165"/>
      <c r="UBK41" s="162"/>
      <c r="UBL41" s="165"/>
      <c r="UBM41" s="162"/>
      <c r="UBN41" s="165"/>
      <c r="UBO41" s="162"/>
      <c r="UBP41" s="165"/>
      <c r="UBQ41" s="162"/>
      <c r="UBR41" s="165"/>
      <c r="UBS41" s="162"/>
      <c r="UBT41" s="165"/>
      <c r="UBU41" s="162"/>
      <c r="UBV41" s="165"/>
      <c r="UBW41" s="162"/>
      <c r="UBX41" s="165"/>
      <c r="UBY41" s="162"/>
      <c r="UBZ41" s="165"/>
      <c r="UCA41" s="162"/>
      <c r="UCB41" s="165"/>
      <c r="UCC41" s="162"/>
      <c r="UCD41" s="165"/>
      <c r="UCE41" s="162"/>
      <c r="UCF41" s="165"/>
      <c r="UCG41" s="162"/>
      <c r="UCH41" s="165"/>
      <c r="UCI41" s="162"/>
      <c r="UCJ41" s="165"/>
      <c r="UCK41" s="162"/>
      <c r="UCL41" s="165"/>
      <c r="UCM41" s="162"/>
      <c r="UCN41" s="165"/>
      <c r="UCO41" s="162"/>
      <c r="UCP41" s="165"/>
      <c r="UCQ41" s="162"/>
      <c r="UCR41" s="165"/>
      <c r="UCS41" s="162"/>
      <c r="UCT41" s="165"/>
      <c r="UCU41" s="162"/>
      <c r="UCV41" s="165"/>
      <c r="UCW41" s="162"/>
      <c r="UCX41" s="165"/>
      <c r="UCY41" s="162"/>
      <c r="UCZ41" s="165"/>
      <c r="UDA41" s="162"/>
      <c r="UDB41" s="165"/>
      <c r="UDC41" s="162"/>
      <c r="UDD41" s="165"/>
      <c r="UDE41" s="162"/>
      <c r="UDF41" s="165"/>
      <c r="UDG41" s="162"/>
      <c r="UDH41" s="165"/>
      <c r="UDI41" s="162"/>
      <c r="UDJ41" s="165"/>
      <c r="UDK41" s="162"/>
      <c r="UDL41" s="165"/>
      <c r="UDM41" s="162"/>
      <c r="UDN41" s="165"/>
      <c r="UDO41" s="162"/>
      <c r="UDP41" s="165"/>
      <c r="UDQ41" s="162"/>
      <c r="UDR41" s="165"/>
      <c r="UDS41" s="162"/>
      <c r="UDT41" s="165"/>
      <c r="UDU41" s="162"/>
      <c r="UDV41" s="165"/>
      <c r="UDW41" s="162"/>
      <c r="UDX41" s="165"/>
      <c r="UDY41" s="162"/>
      <c r="UDZ41" s="165"/>
      <c r="UEA41" s="162"/>
      <c r="UEB41" s="165"/>
      <c r="UEC41" s="162"/>
      <c r="UED41" s="165"/>
      <c r="UEE41" s="162"/>
      <c r="UEF41" s="165"/>
      <c r="UEG41" s="162"/>
      <c r="UEH41" s="165"/>
      <c r="UEI41" s="162"/>
      <c r="UEJ41" s="165"/>
      <c r="UEK41" s="162"/>
      <c r="UEL41" s="165"/>
      <c r="UEM41" s="162"/>
      <c r="UEN41" s="165"/>
      <c r="UEO41" s="162"/>
      <c r="UEP41" s="165"/>
      <c r="UEQ41" s="162"/>
      <c r="UER41" s="165"/>
      <c r="UES41" s="162"/>
      <c r="UET41" s="165"/>
      <c r="UEU41" s="162"/>
      <c r="UEV41" s="165"/>
      <c r="UEW41" s="162"/>
      <c r="UEX41" s="165"/>
      <c r="UEY41" s="162"/>
      <c r="UEZ41" s="165"/>
      <c r="UFA41" s="162"/>
      <c r="UFB41" s="165"/>
      <c r="UFC41" s="162"/>
      <c r="UFD41" s="165"/>
      <c r="UFE41" s="162"/>
      <c r="UFF41" s="165"/>
      <c r="UFG41" s="162"/>
      <c r="UFH41" s="165"/>
      <c r="UFI41" s="162"/>
      <c r="UFJ41" s="165"/>
      <c r="UFK41" s="162"/>
      <c r="UFL41" s="165"/>
      <c r="UFM41" s="162"/>
      <c r="UFN41" s="165"/>
      <c r="UFO41" s="162"/>
      <c r="UFP41" s="165"/>
      <c r="UFQ41" s="162"/>
      <c r="UFR41" s="165"/>
      <c r="UFS41" s="162"/>
      <c r="UFT41" s="165"/>
      <c r="UFU41" s="162"/>
      <c r="UFV41" s="165"/>
      <c r="UFW41" s="162"/>
      <c r="UFX41" s="165"/>
      <c r="UFY41" s="162"/>
      <c r="UFZ41" s="165"/>
      <c r="UGA41" s="162"/>
      <c r="UGB41" s="165"/>
      <c r="UGC41" s="162"/>
      <c r="UGD41" s="165"/>
      <c r="UGE41" s="162"/>
      <c r="UGF41" s="165"/>
      <c r="UGG41" s="162"/>
      <c r="UGH41" s="165"/>
      <c r="UGI41" s="162"/>
      <c r="UGJ41" s="165"/>
      <c r="UGK41" s="162"/>
      <c r="UGL41" s="165"/>
      <c r="UGM41" s="162"/>
      <c r="UGN41" s="165"/>
      <c r="UGO41" s="162"/>
      <c r="UGP41" s="165"/>
      <c r="UGQ41" s="162"/>
      <c r="UGR41" s="165"/>
      <c r="UGS41" s="162"/>
      <c r="UGT41" s="165"/>
      <c r="UGU41" s="162"/>
      <c r="UGV41" s="165"/>
      <c r="UGW41" s="162"/>
      <c r="UGX41" s="165"/>
      <c r="UGY41" s="162"/>
      <c r="UGZ41" s="165"/>
      <c r="UHA41" s="162"/>
      <c r="UHB41" s="165"/>
      <c r="UHC41" s="162"/>
      <c r="UHD41" s="165"/>
      <c r="UHE41" s="162"/>
      <c r="UHF41" s="165"/>
      <c r="UHG41" s="162"/>
      <c r="UHH41" s="165"/>
      <c r="UHI41" s="162"/>
      <c r="UHJ41" s="165"/>
      <c r="UHK41" s="162"/>
      <c r="UHL41" s="165"/>
      <c r="UHM41" s="162"/>
      <c r="UHN41" s="165"/>
      <c r="UHO41" s="162"/>
      <c r="UHP41" s="165"/>
      <c r="UHQ41" s="162"/>
      <c r="UHR41" s="165"/>
      <c r="UHS41" s="162"/>
      <c r="UHT41" s="165"/>
      <c r="UHU41" s="162"/>
      <c r="UHV41" s="165"/>
      <c r="UHW41" s="162"/>
      <c r="UHX41" s="165"/>
      <c r="UHY41" s="162"/>
      <c r="UHZ41" s="165"/>
      <c r="UIA41" s="162"/>
      <c r="UIB41" s="165"/>
      <c r="UIC41" s="162"/>
      <c r="UID41" s="165"/>
      <c r="UIE41" s="162"/>
      <c r="UIF41" s="165"/>
      <c r="UIG41" s="162"/>
      <c r="UIH41" s="165"/>
      <c r="UII41" s="162"/>
      <c r="UIJ41" s="165"/>
      <c r="UIK41" s="162"/>
      <c r="UIL41" s="165"/>
      <c r="UIM41" s="162"/>
      <c r="UIN41" s="165"/>
      <c r="UIO41" s="162"/>
      <c r="UIP41" s="165"/>
      <c r="UIQ41" s="162"/>
      <c r="UIR41" s="165"/>
      <c r="UIS41" s="162"/>
      <c r="UIT41" s="165"/>
      <c r="UIU41" s="162"/>
      <c r="UIV41" s="165"/>
      <c r="UIW41" s="162"/>
      <c r="UIX41" s="165"/>
      <c r="UIY41" s="162"/>
      <c r="UIZ41" s="165"/>
      <c r="UJA41" s="162"/>
      <c r="UJB41" s="165"/>
      <c r="UJC41" s="162"/>
      <c r="UJD41" s="165"/>
      <c r="UJE41" s="162"/>
      <c r="UJF41" s="165"/>
      <c r="UJG41" s="162"/>
      <c r="UJH41" s="165"/>
      <c r="UJI41" s="162"/>
      <c r="UJJ41" s="165"/>
      <c r="UJK41" s="162"/>
      <c r="UJL41" s="165"/>
      <c r="UJM41" s="162"/>
      <c r="UJN41" s="165"/>
      <c r="UJO41" s="162"/>
      <c r="UJP41" s="165"/>
      <c r="UJQ41" s="162"/>
      <c r="UJR41" s="165"/>
      <c r="UJS41" s="162"/>
      <c r="UJT41" s="165"/>
      <c r="UJU41" s="162"/>
      <c r="UJV41" s="165"/>
      <c r="UJW41" s="162"/>
      <c r="UJX41" s="165"/>
      <c r="UJY41" s="162"/>
      <c r="UJZ41" s="165"/>
      <c r="UKA41" s="162"/>
      <c r="UKB41" s="165"/>
      <c r="UKC41" s="162"/>
      <c r="UKD41" s="165"/>
      <c r="UKE41" s="162"/>
      <c r="UKF41" s="165"/>
      <c r="UKG41" s="162"/>
      <c r="UKH41" s="165"/>
      <c r="UKI41" s="162"/>
      <c r="UKJ41" s="165"/>
      <c r="UKK41" s="162"/>
      <c r="UKL41" s="165"/>
      <c r="UKM41" s="162"/>
      <c r="UKN41" s="165"/>
      <c r="UKO41" s="162"/>
      <c r="UKP41" s="165"/>
      <c r="UKQ41" s="162"/>
      <c r="UKR41" s="165"/>
      <c r="UKS41" s="162"/>
      <c r="UKT41" s="165"/>
      <c r="UKU41" s="162"/>
      <c r="UKV41" s="165"/>
      <c r="UKW41" s="162"/>
      <c r="UKX41" s="165"/>
      <c r="UKY41" s="162"/>
      <c r="UKZ41" s="165"/>
      <c r="ULA41" s="162"/>
      <c r="ULB41" s="165"/>
      <c r="ULC41" s="162"/>
      <c r="ULD41" s="165"/>
      <c r="ULE41" s="162"/>
      <c r="ULF41" s="165"/>
      <c r="ULG41" s="162"/>
      <c r="ULH41" s="165"/>
      <c r="ULI41" s="162"/>
      <c r="ULJ41" s="165"/>
      <c r="ULK41" s="162"/>
      <c r="ULL41" s="165"/>
      <c r="ULM41" s="162"/>
      <c r="ULN41" s="165"/>
      <c r="ULO41" s="162"/>
      <c r="ULP41" s="165"/>
      <c r="ULQ41" s="162"/>
      <c r="ULR41" s="165"/>
      <c r="ULS41" s="162"/>
      <c r="ULT41" s="165"/>
      <c r="ULU41" s="162"/>
      <c r="ULV41" s="165"/>
      <c r="ULW41" s="162"/>
      <c r="ULX41" s="165"/>
      <c r="ULY41" s="162"/>
      <c r="ULZ41" s="165"/>
      <c r="UMA41" s="162"/>
      <c r="UMB41" s="165"/>
      <c r="UMC41" s="162"/>
      <c r="UMD41" s="165"/>
      <c r="UME41" s="162"/>
      <c r="UMF41" s="165"/>
      <c r="UMG41" s="162"/>
      <c r="UMH41" s="165"/>
      <c r="UMI41" s="162"/>
      <c r="UMJ41" s="165"/>
      <c r="UMK41" s="162"/>
      <c r="UML41" s="165"/>
      <c r="UMM41" s="162"/>
      <c r="UMN41" s="165"/>
      <c r="UMO41" s="162"/>
      <c r="UMP41" s="165"/>
      <c r="UMQ41" s="162"/>
      <c r="UMR41" s="165"/>
      <c r="UMS41" s="162"/>
      <c r="UMT41" s="165"/>
      <c r="UMU41" s="162"/>
      <c r="UMV41" s="165"/>
      <c r="UMW41" s="162"/>
      <c r="UMX41" s="165"/>
      <c r="UMY41" s="162"/>
      <c r="UMZ41" s="165"/>
      <c r="UNA41" s="162"/>
      <c r="UNB41" s="165"/>
      <c r="UNC41" s="162"/>
      <c r="UND41" s="165"/>
      <c r="UNE41" s="162"/>
      <c r="UNF41" s="165"/>
      <c r="UNG41" s="162"/>
      <c r="UNH41" s="165"/>
      <c r="UNI41" s="162"/>
      <c r="UNJ41" s="165"/>
      <c r="UNK41" s="162"/>
      <c r="UNL41" s="165"/>
      <c r="UNM41" s="162"/>
      <c r="UNN41" s="165"/>
      <c r="UNO41" s="162"/>
      <c r="UNP41" s="165"/>
      <c r="UNQ41" s="162"/>
      <c r="UNR41" s="165"/>
      <c r="UNS41" s="162"/>
      <c r="UNT41" s="165"/>
      <c r="UNU41" s="162"/>
      <c r="UNV41" s="165"/>
      <c r="UNW41" s="162"/>
      <c r="UNX41" s="165"/>
      <c r="UNY41" s="162"/>
      <c r="UNZ41" s="165"/>
      <c r="UOA41" s="162"/>
      <c r="UOB41" s="165"/>
      <c r="UOC41" s="162"/>
      <c r="UOD41" s="165"/>
      <c r="UOE41" s="162"/>
      <c r="UOF41" s="165"/>
      <c r="UOG41" s="162"/>
      <c r="UOH41" s="165"/>
      <c r="UOI41" s="162"/>
      <c r="UOJ41" s="165"/>
      <c r="UOK41" s="162"/>
      <c r="UOL41" s="165"/>
      <c r="UOM41" s="162"/>
      <c r="UON41" s="165"/>
      <c r="UOO41" s="162"/>
      <c r="UOP41" s="165"/>
      <c r="UOQ41" s="162"/>
      <c r="UOR41" s="165"/>
      <c r="UOS41" s="162"/>
      <c r="UOT41" s="165"/>
      <c r="UOU41" s="162"/>
      <c r="UOV41" s="165"/>
      <c r="UOW41" s="162"/>
      <c r="UOX41" s="165"/>
      <c r="UOY41" s="162"/>
      <c r="UOZ41" s="165"/>
      <c r="UPA41" s="162"/>
      <c r="UPB41" s="165"/>
      <c r="UPC41" s="162"/>
      <c r="UPD41" s="165"/>
      <c r="UPE41" s="162"/>
      <c r="UPF41" s="165"/>
      <c r="UPG41" s="162"/>
      <c r="UPH41" s="165"/>
      <c r="UPI41" s="162"/>
      <c r="UPJ41" s="165"/>
      <c r="UPK41" s="162"/>
      <c r="UPL41" s="165"/>
      <c r="UPM41" s="162"/>
      <c r="UPN41" s="165"/>
      <c r="UPO41" s="162"/>
      <c r="UPP41" s="165"/>
      <c r="UPQ41" s="162"/>
      <c r="UPR41" s="165"/>
      <c r="UPS41" s="162"/>
      <c r="UPT41" s="165"/>
      <c r="UPU41" s="162"/>
      <c r="UPV41" s="165"/>
      <c r="UPW41" s="162"/>
      <c r="UPX41" s="165"/>
      <c r="UPY41" s="162"/>
      <c r="UPZ41" s="165"/>
      <c r="UQA41" s="162"/>
      <c r="UQB41" s="165"/>
      <c r="UQC41" s="162"/>
      <c r="UQD41" s="165"/>
      <c r="UQE41" s="162"/>
      <c r="UQF41" s="165"/>
      <c r="UQG41" s="162"/>
      <c r="UQH41" s="165"/>
      <c r="UQI41" s="162"/>
      <c r="UQJ41" s="165"/>
      <c r="UQK41" s="162"/>
      <c r="UQL41" s="165"/>
      <c r="UQM41" s="162"/>
      <c r="UQN41" s="165"/>
      <c r="UQO41" s="162"/>
      <c r="UQP41" s="165"/>
      <c r="UQQ41" s="162"/>
      <c r="UQR41" s="165"/>
      <c r="UQS41" s="162"/>
      <c r="UQT41" s="165"/>
      <c r="UQU41" s="162"/>
      <c r="UQV41" s="165"/>
      <c r="UQW41" s="162"/>
      <c r="UQX41" s="165"/>
      <c r="UQY41" s="162"/>
      <c r="UQZ41" s="165"/>
      <c r="URA41" s="162"/>
      <c r="URB41" s="165"/>
      <c r="URC41" s="162"/>
      <c r="URD41" s="165"/>
      <c r="URE41" s="162"/>
      <c r="URF41" s="165"/>
      <c r="URG41" s="162"/>
      <c r="URH41" s="165"/>
      <c r="URI41" s="162"/>
      <c r="URJ41" s="165"/>
      <c r="URK41" s="162"/>
      <c r="URL41" s="165"/>
      <c r="URM41" s="162"/>
      <c r="URN41" s="165"/>
      <c r="URO41" s="162"/>
      <c r="URP41" s="165"/>
      <c r="URQ41" s="162"/>
      <c r="URR41" s="165"/>
      <c r="URS41" s="162"/>
      <c r="URT41" s="165"/>
      <c r="URU41" s="162"/>
      <c r="URV41" s="165"/>
      <c r="URW41" s="162"/>
      <c r="URX41" s="165"/>
      <c r="URY41" s="162"/>
      <c r="URZ41" s="165"/>
      <c r="USA41" s="162"/>
      <c r="USB41" s="165"/>
      <c r="USC41" s="162"/>
      <c r="USD41" s="165"/>
      <c r="USE41" s="162"/>
      <c r="USF41" s="165"/>
      <c r="USG41" s="162"/>
      <c r="USH41" s="165"/>
      <c r="USI41" s="162"/>
      <c r="USJ41" s="165"/>
      <c r="USK41" s="162"/>
      <c r="USL41" s="165"/>
      <c r="USM41" s="162"/>
      <c r="USN41" s="165"/>
      <c r="USO41" s="162"/>
      <c r="USP41" s="165"/>
      <c r="USQ41" s="162"/>
      <c r="USR41" s="165"/>
      <c r="USS41" s="162"/>
      <c r="UST41" s="165"/>
      <c r="USU41" s="162"/>
      <c r="USV41" s="165"/>
      <c r="USW41" s="162"/>
      <c r="USX41" s="165"/>
      <c r="USY41" s="162"/>
      <c r="USZ41" s="165"/>
      <c r="UTA41" s="162"/>
      <c r="UTB41" s="165"/>
      <c r="UTC41" s="162"/>
      <c r="UTD41" s="165"/>
      <c r="UTE41" s="162"/>
      <c r="UTF41" s="165"/>
      <c r="UTG41" s="162"/>
      <c r="UTH41" s="165"/>
      <c r="UTI41" s="162"/>
      <c r="UTJ41" s="165"/>
      <c r="UTK41" s="162"/>
      <c r="UTL41" s="165"/>
      <c r="UTM41" s="162"/>
      <c r="UTN41" s="165"/>
      <c r="UTO41" s="162"/>
      <c r="UTP41" s="165"/>
      <c r="UTQ41" s="162"/>
      <c r="UTR41" s="165"/>
      <c r="UTS41" s="162"/>
      <c r="UTT41" s="165"/>
      <c r="UTU41" s="162"/>
      <c r="UTV41" s="165"/>
      <c r="UTW41" s="162"/>
      <c r="UTX41" s="165"/>
      <c r="UTY41" s="162"/>
      <c r="UTZ41" s="165"/>
      <c r="UUA41" s="162"/>
      <c r="UUB41" s="165"/>
      <c r="UUC41" s="162"/>
      <c r="UUD41" s="165"/>
      <c r="UUE41" s="162"/>
      <c r="UUF41" s="165"/>
      <c r="UUG41" s="162"/>
      <c r="UUH41" s="165"/>
      <c r="UUI41" s="162"/>
      <c r="UUJ41" s="165"/>
      <c r="UUK41" s="162"/>
      <c r="UUL41" s="165"/>
      <c r="UUM41" s="162"/>
      <c r="UUN41" s="165"/>
      <c r="UUO41" s="162"/>
      <c r="UUP41" s="165"/>
      <c r="UUQ41" s="162"/>
      <c r="UUR41" s="165"/>
      <c r="UUS41" s="162"/>
      <c r="UUT41" s="165"/>
      <c r="UUU41" s="162"/>
      <c r="UUV41" s="165"/>
      <c r="UUW41" s="162"/>
      <c r="UUX41" s="165"/>
      <c r="UUY41" s="162"/>
      <c r="UUZ41" s="165"/>
      <c r="UVA41" s="162"/>
      <c r="UVB41" s="165"/>
      <c r="UVC41" s="162"/>
      <c r="UVD41" s="165"/>
      <c r="UVE41" s="162"/>
      <c r="UVF41" s="165"/>
      <c r="UVG41" s="162"/>
      <c r="UVH41" s="165"/>
      <c r="UVI41" s="162"/>
      <c r="UVJ41" s="165"/>
      <c r="UVK41" s="162"/>
      <c r="UVL41" s="165"/>
      <c r="UVM41" s="162"/>
      <c r="UVN41" s="165"/>
      <c r="UVO41" s="162"/>
      <c r="UVP41" s="165"/>
      <c r="UVQ41" s="162"/>
      <c r="UVR41" s="165"/>
      <c r="UVS41" s="162"/>
      <c r="UVT41" s="165"/>
      <c r="UVU41" s="162"/>
      <c r="UVV41" s="165"/>
      <c r="UVW41" s="162"/>
      <c r="UVX41" s="165"/>
      <c r="UVY41" s="162"/>
      <c r="UVZ41" s="165"/>
      <c r="UWA41" s="162"/>
      <c r="UWB41" s="165"/>
      <c r="UWC41" s="162"/>
      <c r="UWD41" s="165"/>
      <c r="UWE41" s="162"/>
      <c r="UWF41" s="165"/>
      <c r="UWG41" s="162"/>
      <c r="UWH41" s="165"/>
      <c r="UWI41" s="162"/>
      <c r="UWJ41" s="165"/>
      <c r="UWK41" s="162"/>
      <c r="UWL41" s="165"/>
      <c r="UWM41" s="162"/>
      <c r="UWN41" s="165"/>
      <c r="UWO41" s="162"/>
      <c r="UWP41" s="165"/>
      <c r="UWQ41" s="162"/>
      <c r="UWR41" s="165"/>
      <c r="UWS41" s="162"/>
      <c r="UWT41" s="165"/>
      <c r="UWU41" s="162"/>
      <c r="UWV41" s="165"/>
      <c r="UWW41" s="162"/>
      <c r="UWX41" s="165"/>
      <c r="UWY41" s="162"/>
      <c r="UWZ41" s="165"/>
      <c r="UXA41" s="162"/>
      <c r="UXB41" s="165"/>
      <c r="UXC41" s="162"/>
      <c r="UXD41" s="165"/>
      <c r="UXE41" s="162"/>
      <c r="UXF41" s="165"/>
      <c r="UXG41" s="162"/>
      <c r="UXH41" s="165"/>
      <c r="UXI41" s="162"/>
      <c r="UXJ41" s="165"/>
      <c r="UXK41" s="162"/>
      <c r="UXL41" s="165"/>
      <c r="UXM41" s="162"/>
      <c r="UXN41" s="165"/>
      <c r="UXO41" s="162"/>
      <c r="UXP41" s="165"/>
      <c r="UXQ41" s="162"/>
      <c r="UXR41" s="165"/>
      <c r="UXS41" s="162"/>
      <c r="UXT41" s="165"/>
      <c r="UXU41" s="162"/>
      <c r="UXV41" s="165"/>
      <c r="UXW41" s="162"/>
      <c r="UXX41" s="165"/>
      <c r="UXY41" s="162"/>
      <c r="UXZ41" s="165"/>
      <c r="UYA41" s="162"/>
      <c r="UYB41" s="165"/>
      <c r="UYC41" s="162"/>
      <c r="UYD41" s="165"/>
      <c r="UYE41" s="162"/>
      <c r="UYF41" s="165"/>
      <c r="UYG41" s="162"/>
      <c r="UYH41" s="165"/>
      <c r="UYI41" s="162"/>
      <c r="UYJ41" s="165"/>
      <c r="UYK41" s="162"/>
      <c r="UYL41" s="165"/>
      <c r="UYM41" s="162"/>
      <c r="UYN41" s="165"/>
      <c r="UYO41" s="162"/>
      <c r="UYP41" s="165"/>
      <c r="UYQ41" s="162"/>
      <c r="UYR41" s="165"/>
      <c r="UYS41" s="162"/>
      <c r="UYT41" s="165"/>
      <c r="UYU41" s="162"/>
      <c r="UYV41" s="165"/>
      <c r="UYW41" s="162"/>
      <c r="UYX41" s="165"/>
      <c r="UYY41" s="162"/>
      <c r="UYZ41" s="165"/>
      <c r="UZA41" s="162"/>
      <c r="UZB41" s="165"/>
      <c r="UZC41" s="162"/>
      <c r="UZD41" s="165"/>
      <c r="UZE41" s="162"/>
      <c r="UZF41" s="165"/>
      <c r="UZG41" s="162"/>
      <c r="UZH41" s="165"/>
      <c r="UZI41" s="162"/>
      <c r="UZJ41" s="165"/>
      <c r="UZK41" s="162"/>
      <c r="UZL41" s="165"/>
      <c r="UZM41" s="162"/>
      <c r="UZN41" s="165"/>
      <c r="UZO41" s="162"/>
      <c r="UZP41" s="165"/>
      <c r="UZQ41" s="162"/>
      <c r="UZR41" s="165"/>
      <c r="UZS41" s="162"/>
      <c r="UZT41" s="165"/>
      <c r="UZU41" s="162"/>
      <c r="UZV41" s="165"/>
      <c r="UZW41" s="162"/>
      <c r="UZX41" s="165"/>
      <c r="UZY41" s="162"/>
      <c r="UZZ41" s="165"/>
      <c r="VAA41" s="162"/>
      <c r="VAB41" s="165"/>
      <c r="VAC41" s="162"/>
      <c r="VAD41" s="165"/>
      <c r="VAE41" s="162"/>
      <c r="VAF41" s="165"/>
      <c r="VAG41" s="162"/>
      <c r="VAH41" s="165"/>
      <c r="VAI41" s="162"/>
      <c r="VAJ41" s="165"/>
      <c r="VAK41" s="162"/>
      <c r="VAL41" s="165"/>
      <c r="VAM41" s="162"/>
      <c r="VAN41" s="165"/>
      <c r="VAO41" s="162"/>
      <c r="VAP41" s="165"/>
      <c r="VAQ41" s="162"/>
      <c r="VAR41" s="165"/>
      <c r="VAS41" s="162"/>
      <c r="VAT41" s="165"/>
      <c r="VAU41" s="162"/>
      <c r="VAV41" s="165"/>
      <c r="VAW41" s="162"/>
      <c r="VAX41" s="165"/>
      <c r="VAY41" s="162"/>
      <c r="VAZ41" s="165"/>
      <c r="VBA41" s="162"/>
      <c r="VBB41" s="165"/>
      <c r="VBC41" s="162"/>
      <c r="VBD41" s="165"/>
      <c r="VBE41" s="162"/>
      <c r="VBF41" s="165"/>
      <c r="VBG41" s="162"/>
      <c r="VBH41" s="165"/>
      <c r="VBI41" s="162"/>
      <c r="VBJ41" s="165"/>
      <c r="VBK41" s="162"/>
      <c r="VBL41" s="165"/>
      <c r="VBM41" s="162"/>
      <c r="VBN41" s="165"/>
      <c r="VBO41" s="162"/>
      <c r="VBP41" s="165"/>
      <c r="VBQ41" s="162"/>
      <c r="VBR41" s="165"/>
      <c r="VBS41" s="162"/>
      <c r="VBT41" s="165"/>
      <c r="VBU41" s="162"/>
      <c r="VBV41" s="165"/>
      <c r="VBW41" s="162"/>
      <c r="VBX41" s="165"/>
      <c r="VBY41" s="162"/>
      <c r="VBZ41" s="165"/>
      <c r="VCA41" s="162"/>
      <c r="VCB41" s="165"/>
      <c r="VCC41" s="162"/>
      <c r="VCD41" s="165"/>
      <c r="VCE41" s="162"/>
      <c r="VCF41" s="165"/>
      <c r="VCG41" s="162"/>
      <c r="VCH41" s="165"/>
      <c r="VCI41" s="162"/>
      <c r="VCJ41" s="165"/>
      <c r="VCK41" s="162"/>
      <c r="VCL41" s="165"/>
      <c r="VCM41" s="162"/>
      <c r="VCN41" s="165"/>
      <c r="VCO41" s="162"/>
      <c r="VCP41" s="165"/>
      <c r="VCQ41" s="162"/>
      <c r="VCR41" s="165"/>
      <c r="VCS41" s="162"/>
      <c r="VCT41" s="165"/>
      <c r="VCU41" s="162"/>
      <c r="VCV41" s="165"/>
      <c r="VCW41" s="162"/>
      <c r="VCX41" s="165"/>
      <c r="VCY41" s="162"/>
      <c r="VCZ41" s="165"/>
      <c r="VDA41" s="162"/>
      <c r="VDB41" s="165"/>
      <c r="VDC41" s="162"/>
      <c r="VDD41" s="165"/>
      <c r="VDE41" s="162"/>
      <c r="VDF41" s="165"/>
      <c r="VDG41" s="162"/>
      <c r="VDH41" s="165"/>
      <c r="VDI41" s="162"/>
      <c r="VDJ41" s="165"/>
      <c r="VDK41" s="162"/>
      <c r="VDL41" s="165"/>
      <c r="VDM41" s="162"/>
      <c r="VDN41" s="165"/>
      <c r="VDO41" s="162"/>
      <c r="VDP41" s="165"/>
      <c r="VDQ41" s="162"/>
      <c r="VDR41" s="165"/>
      <c r="VDS41" s="162"/>
      <c r="VDT41" s="165"/>
      <c r="VDU41" s="162"/>
      <c r="VDV41" s="165"/>
      <c r="VDW41" s="162"/>
      <c r="VDX41" s="165"/>
      <c r="VDY41" s="162"/>
      <c r="VDZ41" s="165"/>
      <c r="VEA41" s="162"/>
      <c r="VEB41" s="165"/>
      <c r="VEC41" s="162"/>
      <c r="VED41" s="165"/>
      <c r="VEE41" s="162"/>
      <c r="VEF41" s="165"/>
      <c r="VEG41" s="162"/>
      <c r="VEH41" s="165"/>
      <c r="VEI41" s="162"/>
      <c r="VEJ41" s="165"/>
      <c r="VEK41" s="162"/>
      <c r="VEL41" s="165"/>
      <c r="VEM41" s="162"/>
      <c r="VEN41" s="165"/>
      <c r="VEO41" s="162"/>
      <c r="VEP41" s="165"/>
      <c r="VEQ41" s="162"/>
      <c r="VER41" s="165"/>
      <c r="VES41" s="162"/>
      <c r="VET41" s="165"/>
      <c r="VEU41" s="162"/>
      <c r="VEV41" s="165"/>
      <c r="VEW41" s="162"/>
      <c r="VEX41" s="165"/>
      <c r="VEY41" s="162"/>
      <c r="VEZ41" s="165"/>
      <c r="VFA41" s="162"/>
      <c r="VFB41" s="165"/>
      <c r="VFC41" s="162"/>
      <c r="VFD41" s="165"/>
      <c r="VFE41" s="162"/>
      <c r="VFF41" s="165"/>
      <c r="VFG41" s="162"/>
      <c r="VFH41" s="165"/>
      <c r="VFI41" s="162"/>
      <c r="VFJ41" s="165"/>
      <c r="VFK41" s="162"/>
      <c r="VFL41" s="165"/>
      <c r="VFM41" s="162"/>
      <c r="VFN41" s="165"/>
      <c r="VFO41" s="162"/>
      <c r="VFP41" s="165"/>
      <c r="VFQ41" s="162"/>
      <c r="VFR41" s="165"/>
      <c r="VFS41" s="162"/>
      <c r="VFT41" s="165"/>
      <c r="VFU41" s="162"/>
      <c r="VFV41" s="165"/>
      <c r="VFW41" s="162"/>
      <c r="VFX41" s="165"/>
      <c r="VFY41" s="162"/>
      <c r="VFZ41" s="165"/>
      <c r="VGA41" s="162"/>
      <c r="VGB41" s="165"/>
      <c r="VGC41" s="162"/>
      <c r="VGD41" s="165"/>
      <c r="VGE41" s="162"/>
      <c r="VGF41" s="165"/>
      <c r="VGG41" s="162"/>
      <c r="VGH41" s="165"/>
      <c r="VGI41" s="162"/>
      <c r="VGJ41" s="165"/>
      <c r="VGK41" s="162"/>
      <c r="VGL41" s="165"/>
      <c r="VGM41" s="162"/>
      <c r="VGN41" s="165"/>
      <c r="VGO41" s="162"/>
      <c r="VGP41" s="165"/>
      <c r="VGQ41" s="162"/>
      <c r="VGR41" s="165"/>
      <c r="VGS41" s="162"/>
      <c r="VGT41" s="165"/>
      <c r="VGU41" s="162"/>
      <c r="VGV41" s="165"/>
      <c r="VGW41" s="162"/>
      <c r="VGX41" s="165"/>
      <c r="VGY41" s="162"/>
      <c r="VGZ41" s="165"/>
      <c r="VHA41" s="162"/>
      <c r="VHB41" s="165"/>
      <c r="VHC41" s="162"/>
      <c r="VHD41" s="165"/>
      <c r="VHE41" s="162"/>
      <c r="VHF41" s="165"/>
      <c r="VHG41" s="162"/>
      <c r="VHH41" s="165"/>
      <c r="VHI41" s="162"/>
      <c r="VHJ41" s="165"/>
      <c r="VHK41" s="162"/>
      <c r="VHL41" s="165"/>
      <c r="VHM41" s="162"/>
      <c r="VHN41" s="165"/>
      <c r="VHO41" s="162"/>
      <c r="VHP41" s="165"/>
      <c r="VHQ41" s="162"/>
      <c r="VHR41" s="165"/>
      <c r="VHS41" s="162"/>
      <c r="VHT41" s="165"/>
      <c r="VHU41" s="162"/>
      <c r="VHV41" s="165"/>
      <c r="VHW41" s="162"/>
      <c r="VHX41" s="165"/>
      <c r="VHY41" s="162"/>
      <c r="VHZ41" s="165"/>
      <c r="VIA41" s="162"/>
      <c r="VIB41" s="165"/>
      <c r="VIC41" s="162"/>
      <c r="VID41" s="165"/>
      <c r="VIE41" s="162"/>
      <c r="VIF41" s="165"/>
      <c r="VIG41" s="162"/>
      <c r="VIH41" s="165"/>
      <c r="VII41" s="162"/>
      <c r="VIJ41" s="165"/>
      <c r="VIK41" s="162"/>
      <c r="VIL41" s="165"/>
      <c r="VIM41" s="162"/>
      <c r="VIN41" s="165"/>
      <c r="VIO41" s="162"/>
      <c r="VIP41" s="165"/>
      <c r="VIQ41" s="162"/>
      <c r="VIR41" s="165"/>
      <c r="VIS41" s="162"/>
      <c r="VIT41" s="165"/>
      <c r="VIU41" s="162"/>
      <c r="VIV41" s="165"/>
      <c r="VIW41" s="162"/>
      <c r="VIX41" s="165"/>
      <c r="VIY41" s="162"/>
      <c r="VIZ41" s="165"/>
      <c r="VJA41" s="162"/>
      <c r="VJB41" s="165"/>
      <c r="VJC41" s="162"/>
      <c r="VJD41" s="165"/>
      <c r="VJE41" s="162"/>
      <c r="VJF41" s="165"/>
      <c r="VJG41" s="162"/>
      <c r="VJH41" s="165"/>
      <c r="VJI41" s="162"/>
      <c r="VJJ41" s="165"/>
      <c r="VJK41" s="162"/>
      <c r="VJL41" s="165"/>
      <c r="VJM41" s="162"/>
      <c r="VJN41" s="165"/>
      <c r="VJO41" s="162"/>
      <c r="VJP41" s="165"/>
      <c r="VJQ41" s="162"/>
      <c r="VJR41" s="165"/>
      <c r="VJS41" s="162"/>
      <c r="VJT41" s="165"/>
      <c r="VJU41" s="162"/>
      <c r="VJV41" s="165"/>
      <c r="VJW41" s="162"/>
      <c r="VJX41" s="165"/>
      <c r="VJY41" s="162"/>
      <c r="VJZ41" s="165"/>
      <c r="VKA41" s="162"/>
      <c r="VKB41" s="165"/>
      <c r="VKC41" s="162"/>
      <c r="VKD41" s="165"/>
      <c r="VKE41" s="162"/>
      <c r="VKF41" s="165"/>
      <c r="VKG41" s="162"/>
      <c r="VKH41" s="165"/>
      <c r="VKI41" s="162"/>
      <c r="VKJ41" s="165"/>
      <c r="VKK41" s="162"/>
      <c r="VKL41" s="165"/>
      <c r="VKM41" s="162"/>
      <c r="VKN41" s="165"/>
      <c r="VKO41" s="162"/>
      <c r="VKP41" s="165"/>
      <c r="VKQ41" s="162"/>
      <c r="VKR41" s="165"/>
      <c r="VKS41" s="162"/>
      <c r="VKT41" s="165"/>
      <c r="VKU41" s="162"/>
      <c r="VKV41" s="165"/>
      <c r="VKW41" s="162"/>
      <c r="VKX41" s="165"/>
      <c r="VKY41" s="162"/>
      <c r="VKZ41" s="165"/>
      <c r="VLA41" s="162"/>
      <c r="VLB41" s="165"/>
      <c r="VLC41" s="162"/>
      <c r="VLD41" s="165"/>
      <c r="VLE41" s="162"/>
      <c r="VLF41" s="165"/>
      <c r="VLG41" s="162"/>
      <c r="VLH41" s="165"/>
      <c r="VLI41" s="162"/>
      <c r="VLJ41" s="165"/>
      <c r="VLK41" s="162"/>
      <c r="VLL41" s="165"/>
      <c r="VLM41" s="162"/>
      <c r="VLN41" s="165"/>
      <c r="VLO41" s="162"/>
      <c r="VLP41" s="165"/>
      <c r="VLQ41" s="162"/>
      <c r="VLR41" s="165"/>
      <c r="VLS41" s="162"/>
      <c r="VLT41" s="165"/>
      <c r="VLU41" s="162"/>
      <c r="VLV41" s="165"/>
      <c r="VLW41" s="162"/>
      <c r="VLX41" s="165"/>
      <c r="VLY41" s="162"/>
      <c r="VLZ41" s="165"/>
      <c r="VMA41" s="162"/>
      <c r="VMB41" s="165"/>
      <c r="VMC41" s="162"/>
      <c r="VMD41" s="165"/>
      <c r="VME41" s="162"/>
      <c r="VMF41" s="165"/>
      <c r="VMG41" s="162"/>
      <c r="VMH41" s="165"/>
      <c r="VMI41" s="162"/>
      <c r="VMJ41" s="165"/>
      <c r="VMK41" s="162"/>
      <c r="VML41" s="165"/>
      <c r="VMM41" s="162"/>
      <c r="VMN41" s="165"/>
      <c r="VMO41" s="162"/>
      <c r="VMP41" s="165"/>
      <c r="VMQ41" s="162"/>
      <c r="VMR41" s="165"/>
      <c r="VMS41" s="162"/>
      <c r="VMT41" s="165"/>
      <c r="VMU41" s="162"/>
      <c r="VMV41" s="165"/>
      <c r="VMW41" s="162"/>
      <c r="VMX41" s="165"/>
      <c r="VMY41" s="162"/>
      <c r="VMZ41" s="165"/>
      <c r="VNA41" s="162"/>
      <c r="VNB41" s="165"/>
      <c r="VNC41" s="162"/>
      <c r="VND41" s="165"/>
      <c r="VNE41" s="162"/>
      <c r="VNF41" s="165"/>
      <c r="VNG41" s="162"/>
      <c r="VNH41" s="165"/>
      <c r="VNI41" s="162"/>
      <c r="VNJ41" s="165"/>
      <c r="VNK41" s="162"/>
      <c r="VNL41" s="165"/>
      <c r="VNM41" s="162"/>
      <c r="VNN41" s="165"/>
      <c r="VNO41" s="162"/>
      <c r="VNP41" s="165"/>
      <c r="VNQ41" s="162"/>
      <c r="VNR41" s="165"/>
      <c r="VNS41" s="162"/>
      <c r="VNT41" s="165"/>
      <c r="VNU41" s="162"/>
      <c r="VNV41" s="165"/>
      <c r="VNW41" s="162"/>
      <c r="VNX41" s="165"/>
      <c r="VNY41" s="162"/>
      <c r="VNZ41" s="165"/>
      <c r="VOA41" s="162"/>
      <c r="VOB41" s="165"/>
      <c r="VOC41" s="162"/>
      <c r="VOD41" s="165"/>
      <c r="VOE41" s="162"/>
      <c r="VOF41" s="165"/>
      <c r="VOG41" s="162"/>
      <c r="VOH41" s="165"/>
      <c r="VOI41" s="162"/>
      <c r="VOJ41" s="165"/>
      <c r="VOK41" s="162"/>
      <c r="VOL41" s="165"/>
      <c r="VOM41" s="162"/>
      <c r="VON41" s="165"/>
      <c r="VOO41" s="162"/>
      <c r="VOP41" s="165"/>
      <c r="VOQ41" s="162"/>
      <c r="VOR41" s="165"/>
      <c r="VOS41" s="162"/>
      <c r="VOT41" s="165"/>
      <c r="VOU41" s="162"/>
      <c r="VOV41" s="165"/>
      <c r="VOW41" s="162"/>
      <c r="VOX41" s="165"/>
      <c r="VOY41" s="162"/>
      <c r="VOZ41" s="165"/>
      <c r="VPA41" s="162"/>
      <c r="VPB41" s="165"/>
      <c r="VPC41" s="162"/>
      <c r="VPD41" s="165"/>
      <c r="VPE41" s="162"/>
      <c r="VPF41" s="165"/>
      <c r="VPG41" s="162"/>
      <c r="VPH41" s="165"/>
      <c r="VPI41" s="162"/>
      <c r="VPJ41" s="165"/>
      <c r="VPK41" s="162"/>
      <c r="VPL41" s="165"/>
      <c r="VPM41" s="162"/>
      <c r="VPN41" s="165"/>
      <c r="VPO41" s="162"/>
      <c r="VPP41" s="165"/>
      <c r="VPQ41" s="162"/>
      <c r="VPR41" s="165"/>
      <c r="VPS41" s="162"/>
      <c r="VPT41" s="165"/>
      <c r="VPU41" s="162"/>
      <c r="VPV41" s="165"/>
      <c r="VPW41" s="162"/>
      <c r="VPX41" s="165"/>
      <c r="VPY41" s="162"/>
      <c r="VPZ41" s="165"/>
      <c r="VQA41" s="162"/>
      <c r="VQB41" s="165"/>
      <c r="VQC41" s="162"/>
      <c r="VQD41" s="165"/>
      <c r="VQE41" s="162"/>
      <c r="VQF41" s="165"/>
      <c r="VQG41" s="162"/>
      <c r="VQH41" s="165"/>
      <c r="VQI41" s="162"/>
      <c r="VQJ41" s="165"/>
      <c r="VQK41" s="162"/>
      <c r="VQL41" s="165"/>
      <c r="VQM41" s="162"/>
      <c r="VQN41" s="165"/>
      <c r="VQO41" s="162"/>
      <c r="VQP41" s="165"/>
      <c r="VQQ41" s="162"/>
      <c r="VQR41" s="165"/>
      <c r="VQS41" s="162"/>
      <c r="VQT41" s="165"/>
      <c r="VQU41" s="162"/>
      <c r="VQV41" s="165"/>
      <c r="VQW41" s="162"/>
      <c r="VQX41" s="165"/>
      <c r="VQY41" s="162"/>
      <c r="VQZ41" s="165"/>
      <c r="VRA41" s="162"/>
      <c r="VRB41" s="165"/>
      <c r="VRC41" s="162"/>
      <c r="VRD41" s="165"/>
      <c r="VRE41" s="162"/>
      <c r="VRF41" s="165"/>
      <c r="VRG41" s="162"/>
      <c r="VRH41" s="165"/>
      <c r="VRI41" s="162"/>
      <c r="VRJ41" s="165"/>
      <c r="VRK41" s="162"/>
      <c r="VRL41" s="165"/>
      <c r="VRM41" s="162"/>
      <c r="VRN41" s="165"/>
      <c r="VRO41" s="162"/>
      <c r="VRP41" s="165"/>
      <c r="VRQ41" s="162"/>
      <c r="VRR41" s="165"/>
      <c r="VRS41" s="162"/>
      <c r="VRT41" s="165"/>
      <c r="VRU41" s="162"/>
      <c r="VRV41" s="165"/>
      <c r="VRW41" s="162"/>
      <c r="VRX41" s="165"/>
      <c r="VRY41" s="162"/>
      <c r="VRZ41" s="165"/>
      <c r="VSA41" s="162"/>
      <c r="VSB41" s="165"/>
      <c r="VSC41" s="162"/>
      <c r="VSD41" s="165"/>
      <c r="VSE41" s="162"/>
      <c r="VSF41" s="165"/>
      <c r="VSG41" s="162"/>
      <c r="VSH41" s="165"/>
      <c r="VSI41" s="162"/>
      <c r="VSJ41" s="165"/>
      <c r="VSK41" s="162"/>
      <c r="VSL41" s="165"/>
      <c r="VSM41" s="162"/>
      <c r="VSN41" s="165"/>
      <c r="VSO41" s="162"/>
      <c r="VSP41" s="165"/>
      <c r="VSQ41" s="162"/>
      <c r="VSR41" s="165"/>
      <c r="VSS41" s="162"/>
      <c r="VST41" s="165"/>
      <c r="VSU41" s="162"/>
      <c r="VSV41" s="165"/>
      <c r="VSW41" s="162"/>
      <c r="VSX41" s="165"/>
      <c r="VSY41" s="162"/>
      <c r="VSZ41" s="165"/>
      <c r="VTA41" s="162"/>
      <c r="VTB41" s="165"/>
      <c r="VTC41" s="162"/>
      <c r="VTD41" s="165"/>
      <c r="VTE41" s="162"/>
      <c r="VTF41" s="165"/>
      <c r="VTG41" s="162"/>
      <c r="VTH41" s="165"/>
      <c r="VTI41" s="162"/>
      <c r="VTJ41" s="165"/>
      <c r="VTK41" s="162"/>
      <c r="VTL41" s="165"/>
      <c r="VTM41" s="162"/>
      <c r="VTN41" s="165"/>
      <c r="VTO41" s="162"/>
      <c r="VTP41" s="165"/>
      <c r="VTQ41" s="162"/>
      <c r="VTR41" s="165"/>
      <c r="VTS41" s="162"/>
      <c r="VTT41" s="165"/>
      <c r="VTU41" s="162"/>
      <c r="VTV41" s="165"/>
      <c r="VTW41" s="162"/>
      <c r="VTX41" s="165"/>
      <c r="VTY41" s="162"/>
      <c r="VTZ41" s="165"/>
      <c r="VUA41" s="162"/>
      <c r="VUB41" s="165"/>
      <c r="VUC41" s="162"/>
      <c r="VUD41" s="165"/>
      <c r="VUE41" s="162"/>
      <c r="VUF41" s="165"/>
      <c r="VUG41" s="162"/>
      <c r="VUH41" s="165"/>
      <c r="VUI41" s="162"/>
      <c r="VUJ41" s="165"/>
      <c r="VUK41" s="162"/>
      <c r="VUL41" s="165"/>
      <c r="VUM41" s="162"/>
      <c r="VUN41" s="165"/>
      <c r="VUO41" s="162"/>
      <c r="VUP41" s="165"/>
      <c r="VUQ41" s="162"/>
      <c r="VUR41" s="165"/>
      <c r="VUS41" s="162"/>
      <c r="VUT41" s="165"/>
      <c r="VUU41" s="162"/>
      <c r="VUV41" s="165"/>
      <c r="VUW41" s="162"/>
      <c r="VUX41" s="165"/>
      <c r="VUY41" s="162"/>
      <c r="VUZ41" s="165"/>
      <c r="VVA41" s="162"/>
      <c r="VVB41" s="165"/>
      <c r="VVC41" s="162"/>
      <c r="VVD41" s="165"/>
      <c r="VVE41" s="162"/>
      <c r="VVF41" s="165"/>
      <c r="VVG41" s="162"/>
      <c r="VVH41" s="165"/>
      <c r="VVI41" s="162"/>
      <c r="VVJ41" s="165"/>
      <c r="VVK41" s="162"/>
      <c r="VVL41" s="165"/>
      <c r="VVM41" s="162"/>
      <c r="VVN41" s="165"/>
      <c r="VVO41" s="162"/>
      <c r="VVP41" s="165"/>
      <c r="VVQ41" s="162"/>
      <c r="VVR41" s="165"/>
      <c r="VVS41" s="162"/>
      <c r="VVT41" s="165"/>
      <c r="VVU41" s="162"/>
      <c r="VVV41" s="165"/>
      <c r="VVW41" s="162"/>
      <c r="VVX41" s="165"/>
      <c r="VVY41" s="162"/>
      <c r="VVZ41" s="165"/>
      <c r="VWA41" s="162"/>
      <c r="VWB41" s="165"/>
      <c r="VWC41" s="162"/>
      <c r="VWD41" s="165"/>
      <c r="VWE41" s="162"/>
      <c r="VWF41" s="165"/>
      <c r="VWG41" s="162"/>
      <c r="VWH41" s="165"/>
      <c r="VWI41" s="162"/>
      <c r="VWJ41" s="165"/>
      <c r="VWK41" s="162"/>
      <c r="VWL41" s="165"/>
      <c r="VWM41" s="162"/>
      <c r="VWN41" s="165"/>
      <c r="VWO41" s="162"/>
      <c r="VWP41" s="165"/>
      <c r="VWQ41" s="162"/>
      <c r="VWR41" s="165"/>
      <c r="VWS41" s="162"/>
      <c r="VWT41" s="165"/>
      <c r="VWU41" s="162"/>
      <c r="VWV41" s="165"/>
      <c r="VWW41" s="162"/>
      <c r="VWX41" s="165"/>
      <c r="VWY41" s="162"/>
      <c r="VWZ41" s="165"/>
      <c r="VXA41" s="162"/>
      <c r="VXB41" s="165"/>
      <c r="VXC41" s="162"/>
      <c r="VXD41" s="165"/>
      <c r="VXE41" s="162"/>
      <c r="VXF41" s="165"/>
      <c r="VXG41" s="162"/>
      <c r="VXH41" s="165"/>
      <c r="VXI41" s="162"/>
      <c r="VXJ41" s="165"/>
      <c r="VXK41" s="162"/>
      <c r="VXL41" s="165"/>
      <c r="VXM41" s="162"/>
      <c r="VXN41" s="165"/>
      <c r="VXO41" s="162"/>
      <c r="VXP41" s="165"/>
      <c r="VXQ41" s="162"/>
      <c r="VXR41" s="165"/>
      <c r="VXS41" s="162"/>
      <c r="VXT41" s="165"/>
      <c r="VXU41" s="162"/>
      <c r="VXV41" s="165"/>
      <c r="VXW41" s="162"/>
      <c r="VXX41" s="165"/>
      <c r="VXY41" s="162"/>
      <c r="VXZ41" s="165"/>
      <c r="VYA41" s="162"/>
      <c r="VYB41" s="165"/>
      <c r="VYC41" s="162"/>
      <c r="VYD41" s="165"/>
      <c r="VYE41" s="162"/>
      <c r="VYF41" s="165"/>
      <c r="VYG41" s="162"/>
      <c r="VYH41" s="165"/>
      <c r="VYI41" s="162"/>
      <c r="VYJ41" s="165"/>
      <c r="VYK41" s="162"/>
      <c r="VYL41" s="165"/>
      <c r="VYM41" s="162"/>
      <c r="VYN41" s="165"/>
      <c r="VYO41" s="162"/>
      <c r="VYP41" s="165"/>
      <c r="VYQ41" s="162"/>
      <c r="VYR41" s="165"/>
      <c r="VYS41" s="162"/>
      <c r="VYT41" s="165"/>
      <c r="VYU41" s="162"/>
      <c r="VYV41" s="165"/>
      <c r="VYW41" s="162"/>
      <c r="VYX41" s="165"/>
      <c r="VYY41" s="162"/>
      <c r="VYZ41" s="165"/>
      <c r="VZA41" s="162"/>
      <c r="VZB41" s="165"/>
      <c r="VZC41" s="162"/>
      <c r="VZD41" s="165"/>
      <c r="VZE41" s="162"/>
      <c r="VZF41" s="165"/>
      <c r="VZG41" s="162"/>
      <c r="VZH41" s="165"/>
      <c r="VZI41" s="162"/>
      <c r="VZJ41" s="165"/>
      <c r="VZK41" s="162"/>
      <c r="VZL41" s="165"/>
      <c r="VZM41" s="162"/>
      <c r="VZN41" s="165"/>
      <c r="VZO41" s="162"/>
      <c r="VZP41" s="165"/>
      <c r="VZQ41" s="162"/>
      <c r="VZR41" s="165"/>
      <c r="VZS41" s="162"/>
      <c r="VZT41" s="165"/>
      <c r="VZU41" s="162"/>
      <c r="VZV41" s="165"/>
      <c r="VZW41" s="162"/>
      <c r="VZX41" s="165"/>
      <c r="VZY41" s="162"/>
      <c r="VZZ41" s="165"/>
      <c r="WAA41" s="162"/>
      <c r="WAB41" s="165"/>
      <c r="WAC41" s="162"/>
      <c r="WAD41" s="165"/>
      <c r="WAE41" s="162"/>
      <c r="WAF41" s="165"/>
      <c r="WAG41" s="162"/>
      <c r="WAH41" s="165"/>
      <c r="WAI41" s="162"/>
      <c r="WAJ41" s="165"/>
      <c r="WAK41" s="162"/>
      <c r="WAL41" s="165"/>
      <c r="WAM41" s="162"/>
      <c r="WAN41" s="165"/>
      <c r="WAO41" s="162"/>
      <c r="WAP41" s="165"/>
      <c r="WAQ41" s="162"/>
      <c r="WAR41" s="165"/>
      <c r="WAS41" s="162"/>
      <c r="WAT41" s="165"/>
      <c r="WAU41" s="162"/>
      <c r="WAV41" s="165"/>
      <c r="WAW41" s="162"/>
      <c r="WAX41" s="165"/>
      <c r="WAY41" s="162"/>
      <c r="WAZ41" s="165"/>
      <c r="WBA41" s="162"/>
      <c r="WBB41" s="165"/>
      <c r="WBC41" s="162"/>
      <c r="WBD41" s="165"/>
      <c r="WBE41" s="162"/>
      <c r="WBF41" s="165"/>
      <c r="WBG41" s="162"/>
      <c r="WBH41" s="165"/>
      <c r="WBI41" s="162"/>
      <c r="WBJ41" s="165"/>
      <c r="WBK41" s="162"/>
      <c r="WBL41" s="165"/>
      <c r="WBM41" s="162"/>
      <c r="WBN41" s="165"/>
      <c r="WBO41" s="162"/>
      <c r="WBP41" s="165"/>
      <c r="WBQ41" s="162"/>
      <c r="WBR41" s="165"/>
      <c r="WBS41" s="162"/>
      <c r="WBT41" s="165"/>
      <c r="WBU41" s="162"/>
      <c r="WBV41" s="165"/>
      <c r="WBW41" s="162"/>
      <c r="WBX41" s="165"/>
      <c r="WBY41" s="162"/>
      <c r="WBZ41" s="165"/>
      <c r="WCA41" s="162"/>
      <c r="WCB41" s="165"/>
      <c r="WCC41" s="162"/>
      <c r="WCD41" s="165"/>
      <c r="WCE41" s="162"/>
      <c r="WCF41" s="165"/>
      <c r="WCG41" s="162"/>
      <c r="WCH41" s="165"/>
      <c r="WCI41" s="162"/>
      <c r="WCJ41" s="165"/>
      <c r="WCK41" s="162"/>
      <c r="WCL41" s="165"/>
      <c r="WCM41" s="162"/>
      <c r="WCN41" s="165"/>
      <c r="WCO41" s="162"/>
      <c r="WCP41" s="165"/>
      <c r="WCQ41" s="162"/>
      <c r="WCR41" s="165"/>
      <c r="WCS41" s="162"/>
      <c r="WCT41" s="165"/>
      <c r="WCU41" s="162"/>
      <c r="WCV41" s="165"/>
      <c r="WCW41" s="162"/>
      <c r="WCX41" s="165"/>
      <c r="WCY41" s="162"/>
      <c r="WCZ41" s="165"/>
      <c r="WDA41" s="162"/>
      <c r="WDB41" s="165"/>
      <c r="WDC41" s="162"/>
      <c r="WDD41" s="165"/>
      <c r="WDE41" s="162"/>
      <c r="WDF41" s="165"/>
      <c r="WDG41" s="162"/>
      <c r="WDH41" s="165"/>
      <c r="WDI41" s="162"/>
      <c r="WDJ41" s="165"/>
      <c r="WDK41" s="162"/>
      <c r="WDL41" s="165"/>
      <c r="WDM41" s="162"/>
      <c r="WDN41" s="165"/>
      <c r="WDO41" s="162"/>
      <c r="WDP41" s="165"/>
      <c r="WDQ41" s="162"/>
      <c r="WDR41" s="165"/>
      <c r="WDS41" s="162"/>
      <c r="WDT41" s="165"/>
      <c r="WDU41" s="162"/>
      <c r="WDV41" s="165"/>
      <c r="WDW41" s="162"/>
      <c r="WDX41" s="165"/>
      <c r="WDY41" s="162"/>
      <c r="WDZ41" s="165"/>
      <c r="WEA41" s="162"/>
      <c r="WEB41" s="165"/>
      <c r="WEC41" s="162"/>
      <c r="WED41" s="165"/>
      <c r="WEE41" s="162"/>
      <c r="WEF41" s="165"/>
      <c r="WEG41" s="162"/>
      <c r="WEH41" s="165"/>
      <c r="WEI41" s="162"/>
      <c r="WEJ41" s="165"/>
      <c r="WEK41" s="162"/>
      <c r="WEL41" s="165"/>
      <c r="WEM41" s="162"/>
      <c r="WEN41" s="165"/>
      <c r="WEO41" s="162"/>
      <c r="WEP41" s="165"/>
      <c r="WEQ41" s="162"/>
      <c r="WER41" s="165"/>
      <c r="WES41" s="162"/>
      <c r="WET41" s="165"/>
      <c r="WEU41" s="162"/>
      <c r="WEV41" s="165"/>
      <c r="WEW41" s="162"/>
      <c r="WEX41" s="165"/>
      <c r="WEY41" s="162"/>
      <c r="WEZ41" s="165"/>
      <c r="WFA41" s="162"/>
      <c r="WFB41" s="165"/>
      <c r="WFC41" s="162"/>
      <c r="WFD41" s="165"/>
      <c r="WFE41" s="162"/>
      <c r="WFF41" s="165"/>
      <c r="WFG41" s="162"/>
      <c r="WFH41" s="165"/>
      <c r="WFI41" s="162"/>
      <c r="WFJ41" s="165"/>
      <c r="WFK41" s="162"/>
      <c r="WFL41" s="165"/>
      <c r="WFM41" s="162"/>
      <c r="WFN41" s="165"/>
      <c r="WFO41" s="162"/>
      <c r="WFP41" s="165"/>
      <c r="WFQ41" s="162"/>
      <c r="WFR41" s="165"/>
      <c r="WFS41" s="162"/>
      <c r="WFT41" s="165"/>
      <c r="WFU41" s="162"/>
      <c r="WFV41" s="165"/>
      <c r="WFW41" s="162"/>
      <c r="WFX41" s="165"/>
      <c r="WFY41" s="162"/>
      <c r="WFZ41" s="165"/>
      <c r="WGA41" s="162"/>
      <c r="WGB41" s="165"/>
      <c r="WGC41" s="162"/>
      <c r="WGD41" s="165"/>
      <c r="WGE41" s="162"/>
      <c r="WGF41" s="165"/>
      <c r="WGG41" s="162"/>
      <c r="WGH41" s="165"/>
      <c r="WGI41" s="162"/>
      <c r="WGJ41" s="165"/>
      <c r="WGK41" s="162"/>
      <c r="WGL41" s="165"/>
      <c r="WGM41" s="162"/>
      <c r="WGN41" s="165"/>
      <c r="WGO41" s="162"/>
      <c r="WGP41" s="165"/>
      <c r="WGQ41" s="162"/>
      <c r="WGR41" s="165"/>
      <c r="WGS41" s="162"/>
      <c r="WGT41" s="165"/>
      <c r="WGU41" s="162"/>
      <c r="WGV41" s="165"/>
      <c r="WGW41" s="162"/>
      <c r="WGX41" s="165"/>
      <c r="WGY41" s="162"/>
      <c r="WGZ41" s="165"/>
      <c r="WHA41" s="162"/>
      <c r="WHB41" s="165"/>
      <c r="WHC41" s="162"/>
      <c r="WHD41" s="165"/>
      <c r="WHE41" s="162"/>
      <c r="WHF41" s="165"/>
      <c r="WHG41" s="162"/>
      <c r="WHH41" s="165"/>
      <c r="WHI41" s="162"/>
      <c r="WHJ41" s="165"/>
      <c r="WHK41" s="162"/>
      <c r="WHL41" s="165"/>
      <c r="WHM41" s="162"/>
      <c r="WHN41" s="165"/>
      <c r="WHO41" s="162"/>
      <c r="WHP41" s="165"/>
      <c r="WHQ41" s="162"/>
      <c r="WHR41" s="165"/>
      <c r="WHS41" s="162"/>
      <c r="WHT41" s="165"/>
      <c r="WHU41" s="162"/>
      <c r="WHV41" s="165"/>
      <c r="WHW41" s="162"/>
      <c r="WHX41" s="165"/>
      <c r="WHY41" s="162"/>
      <c r="WHZ41" s="165"/>
      <c r="WIA41" s="162"/>
      <c r="WIB41" s="165"/>
      <c r="WIC41" s="162"/>
      <c r="WID41" s="165"/>
      <c r="WIE41" s="162"/>
      <c r="WIF41" s="165"/>
      <c r="WIG41" s="162"/>
      <c r="WIH41" s="165"/>
      <c r="WII41" s="162"/>
      <c r="WIJ41" s="165"/>
      <c r="WIK41" s="162"/>
      <c r="WIL41" s="165"/>
      <c r="WIM41" s="162"/>
      <c r="WIN41" s="165"/>
      <c r="WIO41" s="162"/>
      <c r="WIP41" s="165"/>
      <c r="WIQ41" s="162"/>
      <c r="WIR41" s="165"/>
      <c r="WIS41" s="162"/>
      <c r="WIT41" s="165"/>
      <c r="WIU41" s="162"/>
      <c r="WIV41" s="165"/>
      <c r="WIW41" s="162"/>
      <c r="WIX41" s="165"/>
      <c r="WIY41" s="162"/>
      <c r="WIZ41" s="165"/>
      <c r="WJA41" s="162"/>
      <c r="WJB41" s="165"/>
      <c r="WJC41" s="162"/>
      <c r="WJD41" s="165"/>
      <c r="WJE41" s="162"/>
      <c r="WJF41" s="165"/>
      <c r="WJG41" s="162"/>
      <c r="WJH41" s="165"/>
      <c r="WJI41" s="162"/>
      <c r="WJJ41" s="165"/>
      <c r="WJK41" s="162"/>
      <c r="WJL41" s="165"/>
      <c r="WJM41" s="162"/>
      <c r="WJN41" s="165"/>
      <c r="WJO41" s="162"/>
      <c r="WJP41" s="165"/>
      <c r="WJQ41" s="162"/>
      <c r="WJR41" s="165"/>
      <c r="WJS41" s="162"/>
      <c r="WJT41" s="165"/>
      <c r="WJU41" s="162"/>
      <c r="WJV41" s="165"/>
      <c r="WJW41" s="162"/>
      <c r="WJX41" s="165"/>
      <c r="WJY41" s="162"/>
      <c r="WJZ41" s="165"/>
      <c r="WKA41" s="162"/>
      <c r="WKB41" s="165"/>
      <c r="WKC41" s="162"/>
      <c r="WKD41" s="165"/>
      <c r="WKE41" s="162"/>
      <c r="WKF41" s="165"/>
      <c r="WKG41" s="162"/>
      <c r="WKH41" s="165"/>
      <c r="WKI41" s="162"/>
      <c r="WKJ41" s="165"/>
      <c r="WKK41" s="162"/>
      <c r="WKL41" s="165"/>
      <c r="WKM41" s="162"/>
      <c r="WKN41" s="165"/>
      <c r="WKO41" s="162"/>
      <c r="WKP41" s="165"/>
      <c r="WKQ41" s="162"/>
      <c r="WKR41" s="165"/>
      <c r="WKS41" s="162"/>
      <c r="WKT41" s="165"/>
      <c r="WKU41" s="162"/>
      <c r="WKV41" s="165"/>
      <c r="WKW41" s="162"/>
      <c r="WKX41" s="165"/>
      <c r="WKY41" s="162"/>
      <c r="WKZ41" s="165"/>
      <c r="WLA41" s="162"/>
      <c r="WLB41" s="165"/>
      <c r="WLC41" s="162"/>
      <c r="WLD41" s="165"/>
      <c r="WLE41" s="162"/>
      <c r="WLF41" s="165"/>
      <c r="WLG41" s="162"/>
      <c r="WLH41" s="165"/>
      <c r="WLI41" s="162"/>
      <c r="WLJ41" s="165"/>
      <c r="WLK41" s="162"/>
      <c r="WLL41" s="165"/>
      <c r="WLM41" s="162"/>
      <c r="WLN41" s="165"/>
      <c r="WLO41" s="162"/>
      <c r="WLP41" s="165"/>
      <c r="WLQ41" s="162"/>
      <c r="WLR41" s="165"/>
      <c r="WLS41" s="162"/>
      <c r="WLT41" s="165"/>
      <c r="WLU41" s="162"/>
      <c r="WLV41" s="165"/>
      <c r="WLW41" s="162"/>
      <c r="WLX41" s="165"/>
      <c r="WLY41" s="162"/>
      <c r="WLZ41" s="165"/>
      <c r="WMA41" s="162"/>
      <c r="WMB41" s="165"/>
      <c r="WMC41" s="162"/>
      <c r="WMD41" s="165"/>
      <c r="WME41" s="162"/>
      <c r="WMF41" s="165"/>
      <c r="WMG41" s="162"/>
      <c r="WMH41" s="165"/>
      <c r="WMI41" s="162"/>
      <c r="WMJ41" s="165"/>
      <c r="WMK41" s="162"/>
      <c r="WML41" s="165"/>
      <c r="WMM41" s="162"/>
      <c r="WMN41" s="165"/>
      <c r="WMO41" s="162"/>
      <c r="WMP41" s="165"/>
      <c r="WMQ41" s="162"/>
      <c r="WMR41" s="165"/>
      <c r="WMS41" s="162"/>
      <c r="WMT41" s="165"/>
      <c r="WMU41" s="162"/>
      <c r="WMV41" s="165"/>
      <c r="WMW41" s="162"/>
      <c r="WMX41" s="165"/>
      <c r="WMY41" s="162"/>
      <c r="WMZ41" s="165"/>
      <c r="WNA41" s="162"/>
      <c r="WNB41" s="165"/>
      <c r="WNC41" s="162"/>
      <c r="WND41" s="165"/>
      <c r="WNE41" s="162"/>
      <c r="WNF41" s="165"/>
      <c r="WNG41" s="162"/>
      <c r="WNH41" s="165"/>
      <c r="WNI41" s="162"/>
      <c r="WNJ41" s="165"/>
      <c r="WNK41" s="162"/>
      <c r="WNL41" s="165"/>
      <c r="WNM41" s="162"/>
      <c r="WNN41" s="165"/>
      <c r="WNO41" s="162"/>
      <c r="WNP41" s="165"/>
      <c r="WNQ41" s="162"/>
      <c r="WNR41" s="165"/>
      <c r="WNS41" s="162"/>
      <c r="WNT41" s="165"/>
      <c r="WNU41" s="162"/>
      <c r="WNV41" s="165"/>
      <c r="WNW41" s="162"/>
      <c r="WNX41" s="165"/>
      <c r="WNY41" s="162"/>
      <c r="WNZ41" s="165"/>
      <c r="WOA41" s="162"/>
      <c r="WOB41" s="165"/>
      <c r="WOC41" s="162"/>
      <c r="WOD41" s="165"/>
      <c r="WOE41" s="162"/>
      <c r="WOF41" s="165"/>
      <c r="WOG41" s="162"/>
      <c r="WOH41" s="165"/>
      <c r="WOI41" s="162"/>
      <c r="WOJ41" s="165"/>
      <c r="WOK41" s="162"/>
      <c r="WOL41" s="165"/>
      <c r="WOM41" s="162"/>
      <c r="WON41" s="165"/>
      <c r="WOO41" s="162"/>
      <c r="WOP41" s="165"/>
      <c r="WOQ41" s="162"/>
      <c r="WOR41" s="165"/>
      <c r="WOS41" s="162"/>
      <c r="WOT41" s="165"/>
      <c r="WOU41" s="162"/>
      <c r="WOV41" s="165"/>
      <c r="WOW41" s="162"/>
      <c r="WOX41" s="165"/>
      <c r="WOY41" s="162"/>
      <c r="WOZ41" s="165"/>
      <c r="WPA41" s="162"/>
      <c r="WPB41" s="165"/>
      <c r="WPC41" s="162"/>
      <c r="WPD41" s="165"/>
      <c r="WPE41" s="162"/>
      <c r="WPF41" s="165"/>
      <c r="WPG41" s="162"/>
      <c r="WPH41" s="165"/>
      <c r="WPI41" s="162"/>
      <c r="WPJ41" s="165"/>
      <c r="WPK41" s="162"/>
      <c r="WPL41" s="165"/>
      <c r="WPM41" s="162"/>
      <c r="WPN41" s="165"/>
      <c r="WPO41" s="162"/>
      <c r="WPP41" s="165"/>
      <c r="WPQ41" s="162"/>
      <c r="WPR41" s="165"/>
      <c r="WPS41" s="162"/>
      <c r="WPT41" s="165"/>
      <c r="WPU41" s="162"/>
      <c r="WPV41" s="165"/>
      <c r="WPW41" s="162"/>
      <c r="WPX41" s="165"/>
      <c r="WPY41" s="162"/>
      <c r="WPZ41" s="165"/>
      <c r="WQA41" s="162"/>
      <c r="WQB41" s="165"/>
      <c r="WQC41" s="162"/>
      <c r="WQD41" s="165"/>
      <c r="WQE41" s="162"/>
      <c r="WQF41" s="165"/>
      <c r="WQG41" s="162"/>
      <c r="WQH41" s="165"/>
      <c r="WQI41" s="162"/>
      <c r="WQJ41" s="165"/>
      <c r="WQK41" s="162"/>
      <c r="WQL41" s="165"/>
      <c r="WQM41" s="162"/>
      <c r="WQN41" s="165"/>
      <c r="WQO41" s="162"/>
      <c r="WQP41" s="165"/>
      <c r="WQQ41" s="162"/>
      <c r="WQR41" s="165"/>
      <c r="WQS41" s="162"/>
      <c r="WQT41" s="165"/>
      <c r="WQU41" s="162"/>
      <c r="WQV41" s="165"/>
      <c r="WQW41" s="162"/>
      <c r="WQX41" s="165"/>
      <c r="WQY41" s="162"/>
      <c r="WQZ41" s="165"/>
      <c r="WRA41" s="162"/>
      <c r="WRB41" s="165"/>
      <c r="WRC41" s="162"/>
      <c r="WRD41" s="165"/>
      <c r="WRE41" s="162"/>
      <c r="WRF41" s="165"/>
      <c r="WRG41" s="162"/>
      <c r="WRH41" s="165"/>
      <c r="WRI41" s="162"/>
      <c r="WRJ41" s="165"/>
      <c r="WRK41" s="162"/>
      <c r="WRL41" s="165"/>
      <c r="WRM41" s="162"/>
      <c r="WRN41" s="165"/>
      <c r="WRO41" s="162"/>
      <c r="WRP41" s="165"/>
      <c r="WRQ41" s="162"/>
      <c r="WRR41" s="165"/>
      <c r="WRS41" s="162"/>
      <c r="WRT41" s="165"/>
      <c r="WRU41" s="162"/>
      <c r="WRV41" s="165"/>
      <c r="WRW41" s="162"/>
      <c r="WRX41" s="165"/>
      <c r="WRY41" s="162"/>
      <c r="WRZ41" s="165"/>
      <c r="WSA41" s="162"/>
      <c r="WSB41" s="165"/>
      <c r="WSC41" s="162"/>
      <c r="WSD41" s="165"/>
      <c r="WSE41" s="162"/>
      <c r="WSF41" s="165"/>
      <c r="WSG41" s="162"/>
      <c r="WSH41" s="165"/>
      <c r="WSI41" s="162"/>
      <c r="WSJ41" s="165"/>
      <c r="WSK41" s="162"/>
      <c r="WSL41" s="165"/>
      <c r="WSM41" s="162"/>
      <c r="WSN41" s="165"/>
      <c r="WSO41" s="162"/>
      <c r="WSP41" s="165"/>
      <c r="WSQ41" s="162"/>
      <c r="WSR41" s="165"/>
      <c r="WSS41" s="162"/>
      <c r="WST41" s="165"/>
      <c r="WSU41" s="162"/>
      <c r="WSV41" s="165"/>
      <c r="WSW41" s="162"/>
      <c r="WSX41" s="165"/>
      <c r="WSY41" s="162"/>
      <c r="WSZ41" s="165"/>
      <c r="WTA41" s="162"/>
      <c r="WTB41" s="165"/>
      <c r="WTC41" s="162"/>
      <c r="WTD41" s="165"/>
      <c r="WTE41" s="162"/>
      <c r="WTF41" s="165"/>
      <c r="WTG41" s="162"/>
      <c r="WTH41" s="165"/>
      <c r="WTI41" s="162"/>
      <c r="WTJ41" s="165"/>
      <c r="WTK41" s="162"/>
      <c r="WTL41" s="165"/>
      <c r="WTM41" s="162"/>
      <c r="WTN41" s="165"/>
      <c r="WTO41" s="162"/>
      <c r="WTP41" s="165"/>
      <c r="WTQ41" s="162"/>
      <c r="WTR41" s="165"/>
      <c r="WTS41" s="162"/>
      <c r="WTT41" s="165"/>
      <c r="WTU41" s="162"/>
      <c r="WTV41" s="165"/>
      <c r="WTW41" s="162"/>
      <c r="WTX41" s="165"/>
      <c r="WTY41" s="162"/>
      <c r="WTZ41" s="165"/>
      <c r="WUA41" s="162"/>
      <c r="WUB41" s="165"/>
      <c r="WUC41" s="162"/>
      <c r="WUD41" s="165"/>
      <c r="WUE41" s="162"/>
      <c r="WUF41" s="165"/>
      <c r="WUG41" s="162"/>
      <c r="WUH41" s="165"/>
      <c r="WUI41" s="162"/>
      <c r="WUJ41" s="165"/>
      <c r="WUK41" s="162"/>
      <c r="WUL41" s="165"/>
      <c r="WUM41" s="162"/>
      <c r="WUN41" s="165"/>
      <c r="WUO41" s="162"/>
      <c r="WUP41" s="165"/>
      <c r="WUQ41" s="162"/>
      <c r="WUR41" s="165"/>
      <c r="WUS41" s="162"/>
      <c r="WUT41" s="165"/>
      <c r="WUU41" s="162"/>
      <c r="WUV41" s="165"/>
      <c r="WUW41" s="162"/>
      <c r="WUX41" s="165"/>
      <c r="WUY41" s="162"/>
      <c r="WUZ41" s="165"/>
      <c r="WVA41" s="162"/>
      <c r="WVB41" s="165"/>
      <c r="WVC41" s="162"/>
      <c r="WVD41" s="165"/>
      <c r="WVE41" s="162"/>
      <c r="WVF41" s="165"/>
      <c r="WVG41" s="162"/>
      <c r="WVH41" s="165"/>
      <c r="WVI41" s="162"/>
      <c r="WVJ41" s="165"/>
      <c r="WVK41" s="162"/>
      <c r="WVL41" s="165"/>
      <c r="WVM41" s="162"/>
      <c r="WVN41" s="165"/>
      <c r="WVO41" s="162"/>
      <c r="WVP41" s="165"/>
      <c r="WVQ41" s="162"/>
      <c r="WVR41" s="165"/>
      <c r="WVS41" s="162"/>
      <c r="WVT41" s="165"/>
      <c r="WVU41" s="162"/>
      <c r="WVV41" s="165"/>
      <c r="WVW41" s="162"/>
      <c r="WVX41" s="165"/>
      <c r="WVY41" s="162"/>
      <c r="WVZ41" s="165"/>
      <c r="WWA41" s="162"/>
      <c r="WWB41" s="165"/>
      <c r="WWC41" s="162"/>
      <c r="WWD41" s="165"/>
      <c r="WWE41" s="162"/>
      <c r="WWF41" s="165"/>
      <c r="WWG41" s="162"/>
      <c r="WWH41" s="165"/>
      <c r="WWI41" s="162"/>
      <c r="WWJ41" s="165"/>
      <c r="WWK41" s="162"/>
      <c r="WWL41" s="165"/>
      <c r="WWM41" s="162"/>
      <c r="WWN41" s="165"/>
      <c r="WWO41" s="162"/>
      <c r="WWP41" s="165"/>
      <c r="WWQ41" s="162"/>
      <c r="WWR41" s="165"/>
      <c r="WWS41" s="162"/>
      <c r="WWT41" s="165"/>
      <c r="WWU41" s="162"/>
      <c r="WWV41" s="165"/>
      <c r="WWW41" s="162"/>
      <c r="WWX41" s="165"/>
      <c r="WWY41" s="162"/>
      <c r="WWZ41" s="165"/>
      <c r="WXA41" s="162"/>
      <c r="WXB41" s="165"/>
      <c r="WXC41" s="162"/>
      <c r="WXD41" s="165"/>
      <c r="WXE41" s="162"/>
      <c r="WXF41" s="165"/>
      <c r="WXG41" s="162"/>
      <c r="WXH41" s="165"/>
      <c r="WXI41" s="162"/>
      <c r="WXJ41" s="165"/>
      <c r="WXK41" s="162"/>
      <c r="WXL41" s="165"/>
      <c r="WXM41" s="162"/>
      <c r="WXN41" s="165"/>
      <c r="WXO41" s="162"/>
      <c r="WXP41" s="165"/>
      <c r="WXQ41" s="162"/>
      <c r="WXR41" s="165"/>
      <c r="WXS41" s="162"/>
      <c r="WXT41" s="165"/>
      <c r="WXU41" s="162"/>
      <c r="WXV41" s="165"/>
      <c r="WXW41" s="162"/>
      <c r="WXX41" s="165"/>
      <c r="WXY41" s="162"/>
      <c r="WXZ41" s="165"/>
      <c r="WYA41" s="162"/>
      <c r="WYB41" s="165"/>
      <c r="WYC41" s="162"/>
      <c r="WYD41" s="165"/>
      <c r="WYE41" s="162"/>
      <c r="WYF41" s="165"/>
      <c r="WYG41" s="162"/>
      <c r="WYH41" s="165"/>
      <c r="WYI41" s="162"/>
      <c r="WYJ41" s="165"/>
      <c r="WYK41" s="162"/>
      <c r="WYL41" s="165"/>
      <c r="WYM41" s="162"/>
      <c r="WYN41" s="165"/>
      <c r="WYO41" s="162"/>
      <c r="WYP41" s="165"/>
      <c r="WYQ41" s="162"/>
      <c r="WYR41" s="165"/>
      <c r="WYS41" s="162"/>
      <c r="WYT41" s="165"/>
      <c r="WYU41" s="162"/>
      <c r="WYV41" s="165"/>
      <c r="WYW41" s="162"/>
      <c r="WYX41" s="165"/>
      <c r="WYY41" s="162"/>
      <c r="WYZ41" s="165"/>
      <c r="WZA41" s="162"/>
      <c r="WZB41" s="165"/>
      <c r="WZC41" s="162"/>
      <c r="WZD41" s="165"/>
      <c r="WZE41" s="162"/>
      <c r="WZF41" s="165"/>
      <c r="WZG41" s="162"/>
      <c r="WZH41" s="165"/>
      <c r="WZI41" s="162"/>
      <c r="WZJ41" s="165"/>
      <c r="WZK41" s="162"/>
      <c r="WZL41" s="165"/>
      <c r="WZM41" s="162"/>
      <c r="WZN41" s="165"/>
      <c r="WZO41" s="162"/>
      <c r="WZP41" s="165"/>
      <c r="WZQ41" s="162"/>
      <c r="WZR41" s="165"/>
      <c r="WZS41" s="162"/>
      <c r="WZT41" s="165"/>
      <c r="WZU41" s="162"/>
      <c r="WZV41" s="165"/>
      <c r="WZW41" s="162"/>
      <c r="WZX41" s="165"/>
      <c r="WZY41" s="162"/>
      <c r="WZZ41" s="165"/>
      <c r="XAA41" s="162"/>
      <c r="XAB41" s="165"/>
      <c r="XAC41" s="162"/>
      <c r="XAD41" s="165"/>
      <c r="XAE41" s="162"/>
      <c r="XAF41" s="165"/>
      <c r="XAG41" s="162"/>
      <c r="XAH41" s="165"/>
      <c r="XAI41" s="162"/>
      <c r="XAJ41" s="165"/>
      <c r="XAK41" s="162"/>
      <c r="XAL41" s="165"/>
      <c r="XAM41" s="162"/>
      <c r="XAN41" s="165"/>
      <c r="XAO41" s="162"/>
      <c r="XAP41" s="165"/>
      <c r="XAQ41" s="162"/>
      <c r="XAR41" s="165"/>
      <c r="XAS41" s="162"/>
      <c r="XAT41" s="165"/>
      <c r="XAU41" s="162"/>
      <c r="XAV41" s="165"/>
      <c r="XAW41" s="162"/>
      <c r="XAX41" s="165"/>
      <c r="XAY41" s="162"/>
      <c r="XAZ41" s="165"/>
      <c r="XBA41" s="162"/>
      <c r="XBB41" s="165"/>
      <c r="XBC41" s="162"/>
      <c r="XBD41" s="165"/>
      <c r="XBE41" s="162"/>
      <c r="XBF41" s="165"/>
      <c r="XBG41" s="162"/>
      <c r="XBH41" s="165"/>
      <c r="XBI41" s="162"/>
      <c r="XBJ41" s="165"/>
      <c r="XBK41" s="162"/>
      <c r="XBL41" s="165"/>
      <c r="XBM41" s="162"/>
      <c r="XBN41" s="165"/>
      <c r="XBO41" s="162"/>
      <c r="XBP41" s="165"/>
      <c r="XBQ41" s="162"/>
      <c r="XBR41" s="165"/>
      <c r="XBS41" s="162"/>
      <c r="XBT41" s="165"/>
      <c r="XBU41" s="162"/>
      <c r="XBV41" s="165"/>
      <c r="XBW41" s="162"/>
      <c r="XBX41" s="165"/>
      <c r="XBY41" s="162"/>
      <c r="XBZ41" s="165"/>
      <c r="XCA41" s="162"/>
      <c r="XCB41" s="165"/>
      <c r="XCC41" s="162"/>
      <c r="XCD41" s="165"/>
      <c r="XCE41" s="162"/>
      <c r="XCF41" s="165"/>
      <c r="XCG41" s="162"/>
      <c r="XCH41" s="165"/>
      <c r="XCI41" s="162"/>
      <c r="XCJ41" s="165"/>
      <c r="XCK41" s="162"/>
      <c r="XCL41" s="165"/>
      <c r="XCM41" s="162"/>
      <c r="XCN41" s="165"/>
      <c r="XCO41" s="162"/>
      <c r="XCP41" s="165"/>
      <c r="XCQ41" s="162"/>
      <c r="XCR41" s="165"/>
      <c r="XCS41" s="162"/>
      <c r="XCT41" s="165"/>
      <c r="XCU41" s="162"/>
      <c r="XCV41" s="165"/>
      <c r="XCW41" s="162"/>
      <c r="XCX41" s="165"/>
      <c r="XCY41" s="162"/>
      <c r="XCZ41" s="165"/>
      <c r="XDA41" s="162"/>
      <c r="XDB41" s="165"/>
      <c r="XDC41" s="162"/>
      <c r="XDD41" s="165"/>
      <c r="XDE41" s="162"/>
      <c r="XDF41" s="165"/>
      <c r="XDG41" s="162"/>
      <c r="XDH41" s="165"/>
      <c r="XDI41" s="162"/>
      <c r="XDJ41" s="165"/>
      <c r="XDK41" s="162"/>
      <c r="XDL41" s="165"/>
      <c r="XDM41" s="162"/>
      <c r="XDN41" s="165"/>
      <c r="XDO41" s="162"/>
      <c r="XDP41" s="165"/>
      <c r="XDQ41" s="162"/>
      <c r="XDR41" s="165"/>
      <c r="XDS41" s="162"/>
      <c r="XDT41" s="165"/>
      <c r="XDU41" s="162"/>
      <c r="XDV41" s="165"/>
      <c r="XDW41" s="162"/>
      <c r="XDX41" s="165"/>
      <c r="XDY41" s="162"/>
      <c r="XDZ41" s="165"/>
      <c r="XEA41" s="162"/>
      <c r="XEB41" s="165"/>
      <c r="XEC41" s="162"/>
      <c r="XED41" s="165"/>
      <c r="XEE41" s="162"/>
      <c r="XEF41" s="165"/>
      <c r="XEG41" s="162"/>
      <c r="XEH41" s="165"/>
      <c r="XEI41" s="162"/>
      <c r="XEJ41" s="165"/>
      <c r="XEK41" s="162"/>
      <c r="XEL41" s="165"/>
      <c r="XEM41" s="162"/>
      <c r="XEN41" s="165"/>
      <c r="XEO41" s="162"/>
      <c r="XEP41" s="165"/>
      <c r="XEQ41" s="162"/>
      <c r="XER41" s="165"/>
      <c r="XES41" s="162"/>
      <c r="XET41" s="165"/>
      <c r="XEU41" s="162"/>
      <c r="XEV41" s="165"/>
      <c r="XEW41" s="162"/>
      <c r="XEX41" s="165"/>
      <c r="XEY41" s="162"/>
      <c r="XEZ41" s="165"/>
      <c r="XFA41" s="162"/>
      <c r="XFB41" s="165"/>
      <c r="XFC41" s="166" t="s">
        <v>8</v>
      </c>
    </row>
    <row r="42" spans="1:16383" ht="35">
      <c r="A42" s="163" t="s">
        <v>61</v>
      </c>
      <c r="B42" s="175" t="s">
        <v>62</v>
      </c>
    </row>
    <row r="43" spans="1:16383" ht="17.5">
      <c r="A43" s="167" t="s">
        <v>63</v>
      </c>
      <c r="B43" s="177"/>
    </row>
    <row r="44" spans="1:16383" ht="19.5" customHeight="1">
      <c r="A44" s="160" t="s">
        <v>7</v>
      </c>
      <c r="B44" s="161" t="s">
        <v>8</v>
      </c>
      <c r="C44" s="162"/>
      <c r="D44" s="165"/>
      <c r="E44" s="162"/>
      <c r="F44" s="165"/>
      <c r="G44" s="162"/>
      <c r="H44" s="165"/>
      <c r="I44" s="162"/>
      <c r="J44" s="165"/>
      <c r="K44" s="162"/>
      <c r="L44" s="165"/>
      <c r="M44" s="162"/>
      <c r="N44" s="165"/>
      <c r="O44" s="162"/>
      <c r="P44" s="165"/>
      <c r="Q44" s="162"/>
      <c r="R44" s="165"/>
      <c r="S44" s="162"/>
      <c r="T44" s="165"/>
      <c r="U44" s="162"/>
      <c r="V44" s="165"/>
      <c r="W44" s="162"/>
      <c r="X44" s="165"/>
      <c r="Y44" s="162"/>
      <c r="Z44" s="165"/>
      <c r="AA44" s="162"/>
      <c r="AB44" s="165"/>
      <c r="AC44" s="162"/>
      <c r="AD44" s="165"/>
      <c r="AE44" s="162"/>
      <c r="AF44" s="165"/>
      <c r="AG44" s="162"/>
      <c r="AH44" s="165"/>
      <c r="AI44" s="162"/>
      <c r="AJ44" s="165"/>
      <c r="AK44" s="162"/>
      <c r="AL44" s="165"/>
      <c r="AM44" s="162"/>
      <c r="AN44" s="165"/>
      <c r="AO44" s="162"/>
      <c r="AP44" s="165"/>
      <c r="AQ44" s="162"/>
      <c r="AR44" s="165"/>
      <c r="AS44" s="162"/>
      <c r="AT44" s="165"/>
      <c r="AU44" s="162"/>
      <c r="AV44" s="165"/>
      <c r="AW44" s="162"/>
      <c r="AX44" s="165"/>
      <c r="AY44" s="162"/>
      <c r="AZ44" s="165"/>
      <c r="BA44" s="162"/>
      <c r="BB44" s="165"/>
      <c r="BC44" s="162"/>
      <c r="BD44" s="165"/>
      <c r="BE44" s="162"/>
      <c r="BF44" s="165"/>
      <c r="BG44" s="162"/>
      <c r="BH44" s="165"/>
      <c r="BI44" s="162"/>
      <c r="BJ44" s="165"/>
      <c r="BK44" s="162"/>
      <c r="BL44" s="165"/>
      <c r="BM44" s="162"/>
      <c r="BN44" s="165"/>
      <c r="BO44" s="162"/>
      <c r="BP44" s="165"/>
      <c r="BQ44" s="162"/>
      <c r="BR44" s="165"/>
      <c r="BS44" s="162"/>
      <c r="BT44" s="165"/>
      <c r="BU44" s="162"/>
      <c r="BV44" s="165"/>
      <c r="BW44" s="162"/>
      <c r="BX44" s="165"/>
      <c r="BY44" s="162"/>
      <c r="BZ44" s="165"/>
      <c r="CA44" s="162"/>
      <c r="CB44" s="165"/>
      <c r="CC44" s="162"/>
      <c r="CD44" s="165"/>
      <c r="CE44" s="162"/>
      <c r="CF44" s="165"/>
      <c r="CG44" s="162"/>
      <c r="CH44" s="165"/>
      <c r="CI44" s="162"/>
      <c r="CJ44" s="165"/>
      <c r="CK44" s="162"/>
      <c r="CL44" s="165"/>
      <c r="CM44" s="162"/>
      <c r="CN44" s="165"/>
      <c r="CO44" s="162"/>
      <c r="CP44" s="165"/>
      <c r="CQ44" s="162"/>
      <c r="CR44" s="165"/>
      <c r="CS44" s="162"/>
      <c r="CT44" s="165"/>
      <c r="CU44" s="162"/>
      <c r="CV44" s="165"/>
      <c r="CW44" s="162"/>
      <c r="CX44" s="165"/>
      <c r="CY44" s="162"/>
      <c r="CZ44" s="165"/>
      <c r="DA44" s="162"/>
      <c r="DB44" s="165"/>
      <c r="DC44" s="162"/>
      <c r="DD44" s="165"/>
      <c r="DE44" s="162"/>
      <c r="DF44" s="165"/>
      <c r="DG44" s="162"/>
      <c r="DH44" s="165"/>
      <c r="DI44" s="162"/>
      <c r="DJ44" s="165"/>
      <c r="DK44" s="162"/>
      <c r="DL44" s="165"/>
      <c r="DM44" s="162"/>
      <c r="DN44" s="165"/>
      <c r="DO44" s="162"/>
      <c r="DP44" s="165"/>
      <c r="DQ44" s="162"/>
      <c r="DR44" s="165"/>
      <c r="DS44" s="162"/>
      <c r="DT44" s="165"/>
      <c r="DU44" s="162"/>
      <c r="DV44" s="165"/>
      <c r="DW44" s="162"/>
      <c r="DX44" s="165"/>
      <c r="DY44" s="162"/>
      <c r="DZ44" s="165"/>
      <c r="EA44" s="162"/>
      <c r="EB44" s="165"/>
      <c r="EC44" s="162"/>
      <c r="ED44" s="165"/>
      <c r="EE44" s="162"/>
      <c r="EF44" s="165"/>
      <c r="EG44" s="162"/>
      <c r="EH44" s="165"/>
      <c r="EI44" s="162"/>
      <c r="EJ44" s="165"/>
      <c r="EK44" s="162"/>
      <c r="EL44" s="165"/>
      <c r="EM44" s="162"/>
      <c r="EN44" s="165"/>
      <c r="EO44" s="162"/>
      <c r="EP44" s="165"/>
      <c r="EQ44" s="162"/>
      <c r="ER44" s="165"/>
      <c r="ES44" s="162"/>
      <c r="ET44" s="165"/>
      <c r="EU44" s="162"/>
      <c r="EV44" s="165"/>
      <c r="EW44" s="162"/>
      <c r="EX44" s="165"/>
      <c r="EY44" s="162"/>
      <c r="EZ44" s="165"/>
      <c r="FA44" s="162"/>
      <c r="FB44" s="165"/>
      <c r="FC44" s="162"/>
      <c r="FD44" s="165"/>
      <c r="FE44" s="162"/>
      <c r="FF44" s="165"/>
      <c r="FG44" s="162"/>
      <c r="FH44" s="165"/>
      <c r="FI44" s="162"/>
      <c r="FJ44" s="165"/>
      <c r="FK44" s="162"/>
      <c r="FL44" s="165"/>
      <c r="FM44" s="162"/>
      <c r="FN44" s="165"/>
      <c r="FO44" s="162"/>
      <c r="FP44" s="165"/>
      <c r="FQ44" s="162"/>
      <c r="FR44" s="165"/>
      <c r="FS44" s="162"/>
      <c r="FT44" s="165"/>
      <c r="FU44" s="162"/>
      <c r="FV44" s="165"/>
      <c r="FW44" s="162"/>
      <c r="FX44" s="165"/>
      <c r="FY44" s="162"/>
      <c r="FZ44" s="165"/>
      <c r="GA44" s="162"/>
      <c r="GB44" s="165"/>
      <c r="GC44" s="162"/>
      <c r="GD44" s="165"/>
      <c r="GE44" s="162"/>
      <c r="GF44" s="165"/>
      <c r="GG44" s="162"/>
      <c r="GH44" s="165"/>
      <c r="GI44" s="162"/>
      <c r="GJ44" s="165"/>
      <c r="GK44" s="162"/>
      <c r="GL44" s="165"/>
      <c r="GM44" s="162"/>
      <c r="GN44" s="165"/>
      <c r="GO44" s="162"/>
      <c r="GP44" s="165"/>
      <c r="GQ44" s="162"/>
      <c r="GR44" s="165"/>
      <c r="GS44" s="162"/>
      <c r="GT44" s="165"/>
      <c r="GU44" s="162"/>
      <c r="GV44" s="165"/>
      <c r="GW44" s="162"/>
      <c r="GX44" s="165"/>
      <c r="GY44" s="162"/>
      <c r="GZ44" s="165"/>
      <c r="HA44" s="162"/>
      <c r="HB44" s="165"/>
      <c r="HC44" s="162"/>
      <c r="HD44" s="165"/>
      <c r="HE44" s="162"/>
      <c r="HF44" s="165"/>
      <c r="HG44" s="162"/>
      <c r="HH44" s="165"/>
      <c r="HI44" s="162"/>
      <c r="HJ44" s="165"/>
      <c r="HK44" s="162"/>
      <c r="HL44" s="165"/>
      <c r="HM44" s="162"/>
      <c r="HN44" s="165"/>
      <c r="HO44" s="162"/>
      <c r="HP44" s="165"/>
      <c r="HQ44" s="162"/>
      <c r="HR44" s="165"/>
      <c r="HS44" s="162"/>
      <c r="HT44" s="165"/>
      <c r="HU44" s="162"/>
      <c r="HV44" s="165"/>
      <c r="HW44" s="162"/>
      <c r="HX44" s="165"/>
      <c r="HY44" s="162"/>
      <c r="HZ44" s="165"/>
      <c r="IA44" s="162"/>
      <c r="IB44" s="165"/>
      <c r="IC44" s="162"/>
      <c r="ID44" s="165"/>
      <c r="IE44" s="162"/>
      <c r="IF44" s="165"/>
      <c r="IG44" s="162"/>
      <c r="IH44" s="165"/>
      <c r="II44" s="162"/>
      <c r="IJ44" s="165"/>
      <c r="IK44" s="162"/>
      <c r="IL44" s="165"/>
      <c r="IM44" s="162"/>
      <c r="IN44" s="165"/>
      <c r="IO44" s="162"/>
      <c r="IP44" s="165"/>
      <c r="IQ44" s="162"/>
      <c r="IR44" s="165"/>
      <c r="IS44" s="162"/>
      <c r="IT44" s="165"/>
      <c r="IU44" s="162"/>
      <c r="IV44" s="165"/>
      <c r="IW44" s="162"/>
      <c r="IX44" s="165"/>
      <c r="IY44" s="162"/>
      <c r="IZ44" s="165"/>
      <c r="JA44" s="162"/>
      <c r="JB44" s="165"/>
      <c r="JC44" s="162"/>
      <c r="JD44" s="165"/>
      <c r="JE44" s="162"/>
      <c r="JF44" s="165"/>
      <c r="JG44" s="162"/>
      <c r="JH44" s="165"/>
      <c r="JI44" s="162"/>
      <c r="JJ44" s="165"/>
      <c r="JK44" s="162"/>
      <c r="JL44" s="165"/>
      <c r="JM44" s="162"/>
      <c r="JN44" s="165"/>
      <c r="JO44" s="162"/>
      <c r="JP44" s="165"/>
      <c r="JQ44" s="162"/>
      <c r="JR44" s="165"/>
      <c r="JS44" s="162"/>
      <c r="JT44" s="165"/>
      <c r="JU44" s="162"/>
      <c r="JV44" s="165"/>
      <c r="JW44" s="162"/>
      <c r="JX44" s="165"/>
      <c r="JY44" s="162"/>
      <c r="JZ44" s="165"/>
      <c r="KA44" s="162"/>
      <c r="KB44" s="165"/>
      <c r="KC44" s="162"/>
      <c r="KD44" s="165"/>
      <c r="KE44" s="162"/>
      <c r="KF44" s="165"/>
      <c r="KG44" s="162"/>
      <c r="KH44" s="165"/>
      <c r="KI44" s="162"/>
      <c r="KJ44" s="165"/>
      <c r="KK44" s="162"/>
      <c r="KL44" s="165"/>
      <c r="KM44" s="162"/>
      <c r="KN44" s="165"/>
      <c r="KO44" s="162"/>
      <c r="KP44" s="165"/>
      <c r="KQ44" s="162"/>
      <c r="KR44" s="165"/>
      <c r="KS44" s="162"/>
      <c r="KT44" s="165"/>
      <c r="KU44" s="162"/>
      <c r="KV44" s="165"/>
      <c r="KW44" s="162"/>
      <c r="KX44" s="165"/>
      <c r="KY44" s="162"/>
      <c r="KZ44" s="165"/>
      <c r="LA44" s="162"/>
      <c r="LB44" s="165"/>
      <c r="LC44" s="162"/>
      <c r="LD44" s="165"/>
      <c r="LE44" s="162"/>
      <c r="LF44" s="165"/>
      <c r="LG44" s="162"/>
      <c r="LH44" s="165"/>
      <c r="LI44" s="162"/>
      <c r="LJ44" s="165"/>
      <c r="LK44" s="162"/>
      <c r="LL44" s="165"/>
      <c r="LM44" s="162"/>
      <c r="LN44" s="165"/>
      <c r="LO44" s="162"/>
      <c r="LP44" s="165"/>
      <c r="LQ44" s="162"/>
      <c r="LR44" s="165"/>
      <c r="LS44" s="162"/>
      <c r="LT44" s="165"/>
      <c r="LU44" s="162"/>
      <c r="LV44" s="165"/>
      <c r="LW44" s="162"/>
      <c r="LX44" s="165"/>
      <c r="LY44" s="162"/>
      <c r="LZ44" s="165"/>
      <c r="MA44" s="162"/>
      <c r="MB44" s="165"/>
      <c r="MC44" s="162"/>
      <c r="MD44" s="165"/>
      <c r="ME44" s="162"/>
      <c r="MF44" s="165"/>
      <c r="MG44" s="162"/>
      <c r="MH44" s="165"/>
      <c r="MI44" s="162"/>
      <c r="MJ44" s="165"/>
      <c r="MK44" s="162"/>
      <c r="ML44" s="165"/>
      <c r="MM44" s="162"/>
      <c r="MN44" s="165"/>
      <c r="MO44" s="162"/>
      <c r="MP44" s="165"/>
      <c r="MQ44" s="162"/>
      <c r="MR44" s="165"/>
      <c r="MS44" s="162"/>
      <c r="MT44" s="165"/>
      <c r="MU44" s="162"/>
      <c r="MV44" s="165"/>
      <c r="MW44" s="162"/>
      <c r="MX44" s="165"/>
      <c r="MY44" s="162"/>
      <c r="MZ44" s="165"/>
      <c r="NA44" s="162"/>
      <c r="NB44" s="165"/>
      <c r="NC44" s="162"/>
      <c r="ND44" s="165"/>
      <c r="NE44" s="162"/>
      <c r="NF44" s="165"/>
      <c r="NG44" s="162"/>
      <c r="NH44" s="165"/>
      <c r="NI44" s="162"/>
      <c r="NJ44" s="165"/>
      <c r="NK44" s="162"/>
      <c r="NL44" s="165"/>
      <c r="NM44" s="162"/>
      <c r="NN44" s="165"/>
      <c r="NO44" s="162"/>
      <c r="NP44" s="165"/>
      <c r="NQ44" s="162"/>
      <c r="NR44" s="165"/>
      <c r="NS44" s="162"/>
      <c r="NT44" s="165"/>
      <c r="NU44" s="162"/>
      <c r="NV44" s="165"/>
      <c r="NW44" s="162"/>
      <c r="NX44" s="165"/>
      <c r="NY44" s="162"/>
      <c r="NZ44" s="165"/>
      <c r="OA44" s="162"/>
      <c r="OB44" s="165"/>
      <c r="OC44" s="162"/>
      <c r="OD44" s="165"/>
      <c r="OE44" s="162"/>
      <c r="OF44" s="165"/>
      <c r="OG44" s="162"/>
      <c r="OH44" s="165"/>
      <c r="OI44" s="162"/>
      <c r="OJ44" s="165"/>
      <c r="OK44" s="162"/>
      <c r="OL44" s="165"/>
      <c r="OM44" s="162"/>
      <c r="ON44" s="165"/>
      <c r="OO44" s="162"/>
      <c r="OP44" s="165"/>
      <c r="OQ44" s="162"/>
      <c r="OR44" s="165"/>
      <c r="OS44" s="162"/>
      <c r="OT44" s="165"/>
      <c r="OU44" s="162"/>
      <c r="OV44" s="165"/>
      <c r="OW44" s="162"/>
      <c r="OX44" s="165"/>
      <c r="OY44" s="162"/>
      <c r="OZ44" s="165"/>
      <c r="PA44" s="162"/>
      <c r="PB44" s="165"/>
      <c r="PC44" s="162"/>
      <c r="PD44" s="165"/>
      <c r="PE44" s="162"/>
      <c r="PF44" s="165"/>
      <c r="PG44" s="162"/>
      <c r="PH44" s="165"/>
      <c r="PI44" s="162"/>
      <c r="PJ44" s="165"/>
      <c r="PK44" s="162"/>
      <c r="PL44" s="165"/>
      <c r="PM44" s="162"/>
      <c r="PN44" s="165"/>
      <c r="PO44" s="162"/>
      <c r="PP44" s="165"/>
      <c r="PQ44" s="162"/>
      <c r="PR44" s="165"/>
      <c r="PS44" s="162"/>
      <c r="PT44" s="165"/>
      <c r="PU44" s="162"/>
      <c r="PV44" s="165"/>
      <c r="PW44" s="162"/>
      <c r="PX44" s="165"/>
      <c r="PY44" s="162"/>
      <c r="PZ44" s="165"/>
      <c r="QA44" s="162"/>
      <c r="QB44" s="165"/>
      <c r="QC44" s="162"/>
      <c r="QD44" s="165"/>
      <c r="QE44" s="162"/>
      <c r="QF44" s="165"/>
      <c r="QG44" s="162"/>
      <c r="QH44" s="165"/>
      <c r="QI44" s="162"/>
      <c r="QJ44" s="165"/>
      <c r="QK44" s="162"/>
      <c r="QL44" s="165"/>
      <c r="QM44" s="162"/>
      <c r="QN44" s="165"/>
      <c r="QO44" s="162"/>
      <c r="QP44" s="165"/>
      <c r="QQ44" s="162"/>
      <c r="QR44" s="165"/>
      <c r="QS44" s="162"/>
      <c r="QT44" s="165"/>
      <c r="QU44" s="162"/>
      <c r="QV44" s="165"/>
      <c r="QW44" s="162"/>
      <c r="QX44" s="165"/>
      <c r="QY44" s="162"/>
      <c r="QZ44" s="165"/>
      <c r="RA44" s="162"/>
      <c r="RB44" s="165"/>
      <c r="RC44" s="162"/>
      <c r="RD44" s="165"/>
      <c r="RE44" s="162"/>
      <c r="RF44" s="165"/>
      <c r="RG44" s="162"/>
      <c r="RH44" s="165"/>
      <c r="RI44" s="162"/>
      <c r="RJ44" s="165"/>
      <c r="RK44" s="162"/>
      <c r="RL44" s="165"/>
      <c r="RM44" s="162"/>
      <c r="RN44" s="165"/>
      <c r="RO44" s="162"/>
      <c r="RP44" s="165"/>
      <c r="RQ44" s="162"/>
      <c r="RR44" s="165"/>
      <c r="RS44" s="162"/>
      <c r="RT44" s="165"/>
      <c r="RU44" s="162"/>
      <c r="RV44" s="165"/>
      <c r="RW44" s="162"/>
      <c r="RX44" s="165"/>
      <c r="RY44" s="162"/>
      <c r="RZ44" s="165"/>
      <c r="SA44" s="162"/>
      <c r="SB44" s="165"/>
      <c r="SC44" s="162"/>
      <c r="SD44" s="165"/>
      <c r="SE44" s="162"/>
      <c r="SF44" s="165"/>
      <c r="SG44" s="162"/>
      <c r="SH44" s="165"/>
      <c r="SI44" s="162"/>
      <c r="SJ44" s="165"/>
      <c r="SK44" s="162"/>
      <c r="SL44" s="165"/>
      <c r="SM44" s="162"/>
      <c r="SN44" s="165"/>
      <c r="SO44" s="162"/>
      <c r="SP44" s="165"/>
      <c r="SQ44" s="162"/>
      <c r="SR44" s="165"/>
      <c r="SS44" s="162"/>
      <c r="ST44" s="165"/>
      <c r="SU44" s="162"/>
      <c r="SV44" s="165"/>
      <c r="SW44" s="162"/>
      <c r="SX44" s="165"/>
      <c r="SY44" s="162"/>
      <c r="SZ44" s="165"/>
      <c r="TA44" s="162"/>
      <c r="TB44" s="165"/>
      <c r="TC44" s="162"/>
      <c r="TD44" s="165"/>
      <c r="TE44" s="162"/>
      <c r="TF44" s="165"/>
      <c r="TG44" s="162"/>
      <c r="TH44" s="165"/>
      <c r="TI44" s="162"/>
      <c r="TJ44" s="165"/>
      <c r="TK44" s="162"/>
      <c r="TL44" s="165"/>
      <c r="TM44" s="162"/>
      <c r="TN44" s="165"/>
      <c r="TO44" s="162"/>
      <c r="TP44" s="165"/>
      <c r="TQ44" s="162"/>
      <c r="TR44" s="165"/>
      <c r="TS44" s="162"/>
      <c r="TT44" s="165"/>
      <c r="TU44" s="162"/>
      <c r="TV44" s="165"/>
      <c r="TW44" s="162"/>
      <c r="TX44" s="165"/>
      <c r="TY44" s="162"/>
      <c r="TZ44" s="165"/>
      <c r="UA44" s="162"/>
      <c r="UB44" s="165"/>
      <c r="UC44" s="162"/>
      <c r="UD44" s="165"/>
      <c r="UE44" s="162"/>
      <c r="UF44" s="165"/>
      <c r="UG44" s="162"/>
      <c r="UH44" s="165"/>
      <c r="UI44" s="162"/>
      <c r="UJ44" s="165"/>
      <c r="UK44" s="162"/>
      <c r="UL44" s="165"/>
      <c r="UM44" s="162"/>
      <c r="UN44" s="165"/>
      <c r="UO44" s="162"/>
      <c r="UP44" s="165"/>
      <c r="UQ44" s="162"/>
      <c r="UR44" s="165"/>
      <c r="US44" s="162"/>
      <c r="UT44" s="165"/>
      <c r="UU44" s="162"/>
      <c r="UV44" s="165"/>
      <c r="UW44" s="162"/>
      <c r="UX44" s="165"/>
      <c r="UY44" s="162"/>
      <c r="UZ44" s="165"/>
      <c r="VA44" s="162"/>
      <c r="VB44" s="165"/>
      <c r="VC44" s="162"/>
      <c r="VD44" s="165"/>
      <c r="VE44" s="162"/>
      <c r="VF44" s="165"/>
      <c r="VG44" s="162"/>
      <c r="VH44" s="165"/>
      <c r="VI44" s="162"/>
      <c r="VJ44" s="165"/>
      <c r="VK44" s="162"/>
      <c r="VL44" s="165"/>
      <c r="VM44" s="162"/>
      <c r="VN44" s="165"/>
      <c r="VO44" s="162"/>
      <c r="VP44" s="165"/>
      <c r="VQ44" s="162"/>
      <c r="VR44" s="165"/>
      <c r="VS44" s="162"/>
      <c r="VT44" s="165"/>
      <c r="VU44" s="162"/>
      <c r="VV44" s="165"/>
      <c r="VW44" s="162"/>
      <c r="VX44" s="165"/>
      <c r="VY44" s="162"/>
      <c r="VZ44" s="165"/>
      <c r="WA44" s="162"/>
      <c r="WB44" s="165"/>
      <c r="WC44" s="162"/>
      <c r="WD44" s="165"/>
      <c r="WE44" s="162"/>
      <c r="WF44" s="165"/>
      <c r="WG44" s="162"/>
      <c r="WH44" s="165"/>
      <c r="WI44" s="162"/>
      <c r="WJ44" s="165"/>
      <c r="WK44" s="162"/>
      <c r="WL44" s="165"/>
      <c r="WM44" s="162"/>
      <c r="WN44" s="165"/>
      <c r="WO44" s="162"/>
      <c r="WP44" s="165"/>
      <c r="WQ44" s="162"/>
      <c r="WR44" s="165"/>
      <c r="WS44" s="162"/>
      <c r="WT44" s="165"/>
      <c r="WU44" s="162"/>
      <c r="WV44" s="165"/>
      <c r="WW44" s="162"/>
      <c r="WX44" s="165"/>
      <c r="WY44" s="162"/>
      <c r="WZ44" s="165"/>
      <c r="XA44" s="162"/>
      <c r="XB44" s="165"/>
      <c r="XC44" s="162"/>
      <c r="XD44" s="165"/>
      <c r="XE44" s="162"/>
      <c r="XF44" s="165"/>
      <c r="XG44" s="162"/>
      <c r="XH44" s="165"/>
      <c r="XI44" s="162"/>
      <c r="XJ44" s="165"/>
      <c r="XK44" s="162"/>
      <c r="XL44" s="165"/>
      <c r="XM44" s="162"/>
      <c r="XN44" s="165"/>
      <c r="XO44" s="162"/>
      <c r="XP44" s="165"/>
      <c r="XQ44" s="162"/>
      <c r="XR44" s="165"/>
      <c r="XS44" s="162"/>
      <c r="XT44" s="165"/>
      <c r="XU44" s="162"/>
      <c r="XV44" s="165"/>
      <c r="XW44" s="162"/>
      <c r="XX44" s="165"/>
      <c r="XY44" s="162"/>
      <c r="XZ44" s="165"/>
      <c r="YA44" s="162"/>
      <c r="YB44" s="165"/>
      <c r="YC44" s="162"/>
      <c r="YD44" s="165"/>
      <c r="YE44" s="162"/>
      <c r="YF44" s="165"/>
      <c r="YG44" s="162"/>
      <c r="YH44" s="165"/>
      <c r="YI44" s="162"/>
      <c r="YJ44" s="165"/>
      <c r="YK44" s="162"/>
      <c r="YL44" s="165"/>
      <c r="YM44" s="162"/>
      <c r="YN44" s="165"/>
      <c r="YO44" s="162"/>
      <c r="YP44" s="165"/>
      <c r="YQ44" s="162"/>
      <c r="YR44" s="165"/>
      <c r="YS44" s="162"/>
      <c r="YT44" s="165"/>
      <c r="YU44" s="162"/>
      <c r="YV44" s="165"/>
      <c r="YW44" s="162"/>
      <c r="YX44" s="165"/>
      <c r="YY44" s="162"/>
      <c r="YZ44" s="165"/>
      <c r="ZA44" s="162"/>
      <c r="ZB44" s="165"/>
      <c r="ZC44" s="162"/>
      <c r="ZD44" s="165"/>
      <c r="ZE44" s="162"/>
      <c r="ZF44" s="165"/>
      <c r="ZG44" s="162"/>
      <c r="ZH44" s="165"/>
      <c r="ZI44" s="162"/>
      <c r="ZJ44" s="165"/>
      <c r="ZK44" s="162"/>
      <c r="ZL44" s="165"/>
      <c r="ZM44" s="162"/>
      <c r="ZN44" s="165"/>
      <c r="ZO44" s="162"/>
      <c r="ZP44" s="165"/>
      <c r="ZQ44" s="162"/>
      <c r="ZR44" s="165"/>
      <c r="ZS44" s="162"/>
      <c r="ZT44" s="165"/>
      <c r="ZU44" s="162"/>
      <c r="ZV44" s="165"/>
      <c r="ZW44" s="162"/>
      <c r="ZX44" s="165"/>
      <c r="ZY44" s="162"/>
      <c r="ZZ44" s="165"/>
      <c r="AAA44" s="162"/>
      <c r="AAB44" s="165"/>
      <c r="AAC44" s="162"/>
      <c r="AAD44" s="165"/>
      <c r="AAE44" s="162"/>
      <c r="AAF44" s="165"/>
      <c r="AAG44" s="162"/>
      <c r="AAH44" s="165"/>
      <c r="AAI44" s="162"/>
      <c r="AAJ44" s="165"/>
      <c r="AAK44" s="162"/>
      <c r="AAL44" s="165"/>
      <c r="AAM44" s="162"/>
      <c r="AAN44" s="165"/>
      <c r="AAO44" s="162"/>
      <c r="AAP44" s="165"/>
      <c r="AAQ44" s="162"/>
      <c r="AAR44" s="165"/>
      <c r="AAS44" s="162"/>
      <c r="AAT44" s="165"/>
      <c r="AAU44" s="162"/>
      <c r="AAV44" s="165"/>
      <c r="AAW44" s="162"/>
      <c r="AAX44" s="165"/>
      <c r="AAY44" s="162"/>
      <c r="AAZ44" s="165"/>
      <c r="ABA44" s="162"/>
      <c r="ABB44" s="165"/>
      <c r="ABC44" s="162"/>
      <c r="ABD44" s="165"/>
      <c r="ABE44" s="162"/>
      <c r="ABF44" s="165"/>
      <c r="ABG44" s="162"/>
      <c r="ABH44" s="165"/>
      <c r="ABI44" s="162"/>
      <c r="ABJ44" s="165"/>
      <c r="ABK44" s="162"/>
      <c r="ABL44" s="165"/>
      <c r="ABM44" s="162"/>
      <c r="ABN44" s="165"/>
      <c r="ABO44" s="162"/>
      <c r="ABP44" s="165"/>
      <c r="ABQ44" s="162"/>
      <c r="ABR44" s="165"/>
      <c r="ABS44" s="162"/>
      <c r="ABT44" s="165"/>
      <c r="ABU44" s="162"/>
      <c r="ABV44" s="165"/>
      <c r="ABW44" s="162"/>
      <c r="ABX44" s="165"/>
      <c r="ABY44" s="162"/>
      <c r="ABZ44" s="165"/>
      <c r="ACA44" s="162"/>
      <c r="ACB44" s="165"/>
      <c r="ACC44" s="162"/>
      <c r="ACD44" s="165"/>
      <c r="ACE44" s="162"/>
      <c r="ACF44" s="165"/>
      <c r="ACG44" s="162"/>
      <c r="ACH44" s="165"/>
      <c r="ACI44" s="162"/>
      <c r="ACJ44" s="165"/>
      <c r="ACK44" s="162"/>
      <c r="ACL44" s="165"/>
      <c r="ACM44" s="162"/>
      <c r="ACN44" s="165"/>
      <c r="ACO44" s="162"/>
      <c r="ACP44" s="165"/>
      <c r="ACQ44" s="162"/>
      <c r="ACR44" s="165"/>
      <c r="ACS44" s="162"/>
      <c r="ACT44" s="165"/>
      <c r="ACU44" s="162"/>
      <c r="ACV44" s="165"/>
      <c r="ACW44" s="162"/>
      <c r="ACX44" s="165"/>
      <c r="ACY44" s="162"/>
      <c r="ACZ44" s="165"/>
      <c r="ADA44" s="162"/>
      <c r="ADB44" s="165"/>
      <c r="ADC44" s="162"/>
      <c r="ADD44" s="165"/>
      <c r="ADE44" s="162"/>
      <c r="ADF44" s="165"/>
      <c r="ADG44" s="162"/>
      <c r="ADH44" s="165"/>
      <c r="ADI44" s="162"/>
      <c r="ADJ44" s="165"/>
      <c r="ADK44" s="162"/>
      <c r="ADL44" s="165"/>
      <c r="ADM44" s="162"/>
      <c r="ADN44" s="165"/>
      <c r="ADO44" s="162"/>
      <c r="ADP44" s="165"/>
      <c r="ADQ44" s="162"/>
      <c r="ADR44" s="165"/>
      <c r="ADS44" s="162"/>
      <c r="ADT44" s="165"/>
      <c r="ADU44" s="162"/>
      <c r="ADV44" s="165"/>
      <c r="ADW44" s="162"/>
      <c r="ADX44" s="165"/>
      <c r="ADY44" s="162"/>
      <c r="ADZ44" s="165"/>
      <c r="AEA44" s="162"/>
      <c r="AEB44" s="165"/>
      <c r="AEC44" s="162"/>
      <c r="AED44" s="165"/>
      <c r="AEE44" s="162"/>
      <c r="AEF44" s="165"/>
      <c r="AEG44" s="162"/>
      <c r="AEH44" s="165"/>
      <c r="AEI44" s="162"/>
      <c r="AEJ44" s="165"/>
      <c r="AEK44" s="162"/>
      <c r="AEL44" s="165"/>
      <c r="AEM44" s="162"/>
      <c r="AEN44" s="165"/>
      <c r="AEO44" s="162"/>
      <c r="AEP44" s="165"/>
      <c r="AEQ44" s="162"/>
      <c r="AER44" s="165"/>
      <c r="AES44" s="162"/>
      <c r="AET44" s="165"/>
      <c r="AEU44" s="162"/>
      <c r="AEV44" s="165"/>
      <c r="AEW44" s="162"/>
      <c r="AEX44" s="165"/>
      <c r="AEY44" s="162"/>
      <c r="AEZ44" s="165"/>
      <c r="AFA44" s="162"/>
      <c r="AFB44" s="165"/>
      <c r="AFC44" s="162"/>
      <c r="AFD44" s="165"/>
      <c r="AFE44" s="162"/>
      <c r="AFF44" s="165"/>
      <c r="AFG44" s="162"/>
      <c r="AFH44" s="165"/>
      <c r="AFI44" s="162"/>
      <c r="AFJ44" s="165"/>
      <c r="AFK44" s="162"/>
      <c r="AFL44" s="165"/>
      <c r="AFM44" s="162"/>
      <c r="AFN44" s="165"/>
      <c r="AFO44" s="162"/>
      <c r="AFP44" s="165"/>
      <c r="AFQ44" s="162"/>
      <c r="AFR44" s="165"/>
      <c r="AFS44" s="162"/>
      <c r="AFT44" s="165"/>
      <c r="AFU44" s="162"/>
      <c r="AFV44" s="165"/>
      <c r="AFW44" s="162"/>
      <c r="AFX44" s="165"/>
      <c r="AFY44" s="162"/>
      <c r="AFZ44" s="165"/>
      <c r="AGA44" s="162"/>
      <c r="AGB44" s="165"/>
      <c r="AGC44" s="162"/>
      <c r="AGD44" s="165"/>
      <c r="AGE44" s="162"/>
      <c r="AGF44" s="165"/>
      <c r="AGG44" s="162"/>
      <c r="AGH44" s="165"/>
      <c r="AGI44" s="162"/>
      <c r="AGJ44" s="165"/>
      <c r="AGK44" s="162"/>
      <c r="AGL44" s="165"/>
      <c r="AGM44" s="162"/>
      <c r="AGN44" s="165"/>
      <c r="AGO44" s="162"/>
      <c r="AGP44" s="165"/>
      <c r="AGQ44" s="162"/>
      <c r="AGR44" s="165"/>
      <c r="AGS44" s="162"/>
      <c r="AGT44" s="165"/>
      <c r="AGU44" s="162"/>
      <c r="AGV44" s="165"/>
      <c r="AGW44" s="162"/>
      <c r="AGX44" s="165"/>
      <c r="AGY44" s="162"/>
      <c r="AGZ44" s="165"/>
      <c r="AHA44" s="162"/>
      <c r="AHB44" s="165"/>
      <c r="AHC44" s="162"/>
      <c r="AHD44" s="165"/>
      <c r="AHE44" s="162"/>
      <c r="AHF44" s="165"/>
      <c r="AHG44" s="162"/>
      <c r="AHH44" s="165"/>
      <c r="AHI44" s="162"/>
      <c r="AHJ44" s="165"/>
      <c r="AHK44" s="162"/>
      <c r="AHL44" s="165"/>
      <c r="AHM44" s="162"/>
      <c r="AHN44" s="165"/>
      <c r="AHO44" s="162"/>
      <c r="AHP44" s="165"/>
      <c r="AHQ44" s="162"/>
      <c r="AHR44" s="165"/>
      <c r="AHS44" s="162"/>
      <c r="AHT44" s="165"/>
      <c r="AHU44" s="162"/>
      <c r="AHV44" s="165"/>
      <c r="AHW44" s="162"/>
      <c r="AHX44" s="165"/>
      <c r="AHY44" s="162"/>
      <c r="AHZ44" s="165"/>
      <c r="AIA44" s="162"/>
      <c r="AIB44" s="165"/>
      <c r="AIC44" s="162"/>
      <c r="AID44" s="165"/>
      <c r="AIE44" s="162"/>
      <c r="AIF44" s="165"/>
      <c r="AIG44" s="162"/>
      <c r="AIH44" s="165"/>
      <c r="AII44" s="162"/>
      <c r="AIJ44" s="165"/>
      <c r="AIK44" s="162"/>
      <c r="AIL44" s="165"/>
      <c r="AIM44" s="162"/>
      <c r="AIN44" s="165"/>
      <c r="AIO44" s="162"/>
      <c r="AIP44" s="165"/>
      <c r="AIQ44" s="162"/>
      <c r="AIR44" s="165"/>
      <c r="AIS44" s="162"/>
      <c r="AIT44" s="165"/>
      <c r="AIU44" s="162"/>
      <c r="AIV44" s="165"/>
      <c r="AIW44" s="162"/>
      <c r="AIX44" s="165"/>
      <c r="AIY44" s="162"/>
      <c r="AIZ44" s="165"/>
      <c r="AJA44" s="162"/>
      <c r="AJB44" s="165"/>
      <c r="AJC44" s="162"/>
      <c r="AJD44" s="165"/>
      <c r="AJE44" s="162"/>
      <c r="AJF44" s="165"/>
      <c r="AJG44" s="162"/>
      <c r="AJH44" s="165"/>
      <c r="AJI44" s="162"/>
      <c r="AJJ44" s="165"/>
      <c r="AJK44" s="162"/>
      <c r="AJL44" s="165"/>
      <c r="AJM44" s="162"/>
      <c r="AJN44" s="165"/>
      <c r="AJO44" s="162"/>
      <c r="AJP44" s="165"/>
      <c r="AJQ44" s="162"/>
      <c r="AJR44" s="165"/>
      <c r="AJS44" s="162"/>
      <c r="AJT44" s="165"/>
      <c r="AJU44" s="162"/>
      <c r="AJV44" s="165"/>
      <c r="AJW44" s="162"/>
      <c r="AJX44" s="165"/>
      <c r="AJY44" s="162"/>
      <c r="AJZ44" s="165"/>
      <c r="AKA44" s="162"/>
      <c r="AKB44" s="165"/>
      <c r="AKC44" s="162"/>
      <c r="AKD44" s="165"/>
      <c r="AKE44" s="162"/>
      <c r="AKF44" s="165"/>
      <c r="AKG44" s="162"/>
      <c r="AKH44" s="165"/>
      <c r="AKI44" s="162"/>
      <c r="AKJ44" s="165"/>
      <c r="AKK44" s="162"/>
      <c r="AKL44" s="165"/>
      <c r="AKM44" s="162"/>
      <c r="AKN44" s="165"/>
      <c r="AKO44" s="162"/>
      <c r="AKP44" s="165"/>
      <c r="AKQ44" s="162"/>
      <c r="AKR44" s="165"/>
      <c r="AKS44" s="162"/>
      <c r="AKT44" s="165"/>
      <c r="AKU44" s="162"/>
      <c r="AKV44" s="165"/>
      <c r="AKW44" s="162"/>
      <c r="AKX44" s="165"/>
      <c r="AKY44" s="162"/>
      <c r="AKZ44" s="165"/>
      <c r="ALA44" s="162"/>
      <c r="ALB44" s="165"/>
      <c r="ALC44" s="162"/>
      <c r="ALD44" s="165"/>
      <c r="ALE44" s="162"/>
      <c r="ALF44" s="165"/>
      <c r="ALG44" s="162"/>
      <c r="ALH44" s="165"/>
      <c r="ALI44" s="162"/>
      <c r="ALJ44" s="165"/>
      <c r="ALK44" s="162"/>
      <c r="ALL44" s="165"/>
      <c r="ALM44" s="162"/>
      <c r="ALN44" s="165"/>
      <c r="ALO44" s="162"/>
      <c r="ALP44" s="165"/>
      <c r="ALQ44" s="162"/>
      <c r="ALR44" s="165"/>
      <c r="ALS44" s="162"/>
      <c r="ALT44" s="165"/>
      <c r="ALU44" s="162"/>
      <c r="ALV44" s="165"/>
      <c r="ALW44" s="162"/>
      <c r="ALX44" s="165"/>
      <c r="ALY44" s="162"/>
      <c r="ALZ44" s="165"/>
      <c r="AMA44" s="162"/>
      <c r="AMB44" s="165"/>
      <c r="AMC44" s="162"/>
      <c r="AMD44" s="165"/>
      <c r="AME44" s="162"/>
      <c r="AMF44" s="165"/>
      <c r="AMG44" s="162"/>
      <c r="AMH44" s="165"/>
      <c r="AMI44" s="162"/>
      <c r="AMJ44" s="165"/>
      <c r="AMK44" s="162"/>
      <c r="AML44" s="165"/>
      <c r="AMM44" s="162"/>
      <c r="AMN44" s="165"/>
      <c r="AMO44" s="162"/>
      <c r="AMP44" s="165"/>
      <c r="AMQ44" s="162"/>
      <c r="AMR44" s="165"/>
      <c r="AMS44" s="162"/>
      <c r="AMT44" s="165"/>
      <c r="AMU44" s="162"/>
      <c r="AMV44" s="165"/>
      <c r="AMW44" s="162"/>
      <c r="AMX44" s="165"/>
      <c r="AMY44" s="162"/>
      <c r="AMZ44" s="165"/>
      <c r="ANA44" s="162"/>
      <c r="ANB44" s="165"/>
      <c r="ANC44" s="162"/>
      <c r="AND44" s="165"/>
      <c r="ANE44" s="162"/>
      <c r="ANF44" s="165"/>
      <c r="ANG44" s="162"/>
      <c r="ANH44" s="165"/>
      <c r="ANI44" s="162"/>
      <c r="ANJ44" s="165"/>
      <c r="ANK44" s="162"/>
      <c r="ANL44" s="165"/>
      <c r="ANM44" s="162"/>
      <c r="ANN44" s="165"/>
      <c r="ANO44" s="162"/>
      <c r="ANP44" s="165"/>
      <c r="ANQ44" s="162"/>
      <c r="ANR44" s="165"/>
      <c r="ANS44" s="162"/>
      <c r="ANT44" s="165"/>
      <c r="ANU44" s="162"/>
      <c r="ANV44" s="165"/>
      <c r="ANW44" s="162"/>
      <c r="ANX44" s="165"/>
      <c r="ANY44" s="162"/>
      <c r="ANZ44" s="165"/>
      <c r="AOA44" s="162"/>
      <c r="AOB44" s="165"/>
      <c r="AOC44" s="162"/>
      <c r="AOD44" s="165"/>
      <c r="AOE44" s="162"/>
      <c r="AOF44" s="165"/>
      <c r="AOG44" s="162"/>
      <c r="AOH44" s="165"/>
      <c r="AOI44" s="162"/>
      <c r="AOJ44" s="165"/>
      <c r="AOK44" s="162"/>
      <c r="AOL44" s="165"/>
      <c r="AOM44" s="162"/>
      <c r="AON44" s="165"/>
      <c r="AOO44" s="162"/>
      <c r="AOP44" s="165"/>
      <c r="AOQ44" s="162"/>
      <c r="AOR44" s="165"/>
      <c r="AOS44" s="162"/>
      <c r="AOT44" s="165"/>
      <c r="AOU44" s="162"/>
      <c r="AOV44" s="165"/>
      <c r="AOW44" s="162"/>
      <c r="AOX44" s="165"/>
      <c r="AOY44" s="162"/>
      <c r="AOZ44" s="165"/>
      <c r="APA44" s="162"/>
      <c r="APB44" s="165"/>
      <c r="APC44" s="162"/>
      <c r="APD44" s="165"/>
      <c r="APE44" s="162"/>
      <c r="APF44" s="165"/>
      <c r="APG44" s="162"/>
      <c r="APH44" s="165"/>
      <c r="API44" s="162"/>
      <c r="APJ44" s="165"/>
      <c r="APK44" s="162"/>
      <c r="APL44" s="165"/>
      <c r="APM44" s="162"/>
      <c r="APN44" s="165"/>
      <c r="APO44" s="162"/>
      <c r="APP44" s="165"/>
      <c r="APQ44" s="162"/>
      <c r="APR44" s="165"/>
      <c r="APS44" s="162"/>
      <c r="APT44" s="165"/>
      <c r="APU44" s="162"/>
      <c r="APV44" s="165"/>
      <c r="APW44" s="162"/>
      <c r="APX44" s="165"/>
      <c r="APY44" s="162"/>
      <c r="APZ44" s="165"/>
      <c r="AQA44" s="162"/>
      <c r="AQB44" s="165"/>
      <c r="AQC44" s="162"/>
      <c r="AQD44" s="165"/>
      <c r="AQE44" s="162"/>
      <c r="AQF44" s="165"/>
      <c r="AQG44" s="162"/>
      <c r="AQH44" s="165"/>
      <c r="AQI44" s="162"/>
      <c r="AQJ44" s="165"/>
      <c r="AQK44" s="162"/>
      <c r="AQL44" s="165"/>
      <c r="AQM44" s="162"/>
      <c r="AQN44" s="165"/>
      <c r="AQO44" s="162"/>
      <c r="AQP44" s="165"/>
      <c r="AQQ44" s="162"/>
      <c r="AQR44" s="165"/>
      <c r="AQS44" s="162"/>
      <c r="AQT44" s="165"/>
      <c r="AQU44" s="162"/>
      <c r="AQV44" s="165"/>
      <c r="AQW44" s="162"/>
      <c r="AQX44" s="165"/>
      <c r="AQY44" s="162"/>
      <c r="AQZ44" s="165"/>
      <c r="ARA44" s="162"/>
      <c r="ARB44" s="165"/>
      <c r="ARC44" s="162"/>
      <c r="ARD44" s="165"/>
      <c r="ARE44" s="162"/>
      <c r="ARF44" s="165"/>
      <c r="ARG44" s="162"/>
      <c r="ARH44" s="165"/>
      <c r="ARI44" s="162"/>
      <c r="ARJ44" s="165"/>
      <c r="ARK44" s="162"/>
      <c r="ARL44" s="165"/>
      <c r="ARM44" s="162"/>
      <c r="ARN44" s="165"/>
      <c r="ARO44" s="162"/>
      <c r="ARP44" s="165"/>
      <c r="ARQ44" s="162"/>
      <c r="ARR44" s="165"/>
      <c r="ARS44" s="162"/>
      <c r="ART44" s="165"/>
      <c r="ARU44" s="162"/>
      <c r="ARV44" s="165"/>
      <c r="ARW44" s="162"/>
      <c r="ARX44" s="165"/>
      <c r="ARY44" s="162"/>
      <c r="ARZ44" s="165"/>
      <c r="ASA44" s="162"/>
      <c r="ASB44" s="165"/>
      <c r="ASC44" s="162"/>
      <c r="ASD44" s="165"/>
      <c r="ASE44" s="162"/>
      <c r="ASF44" s="165"/>
      <c r="ASG44" s="162"/>
      <c r="ASH44" s="165"/>
      <c r="ASI44" s="162"/>
      <c r="ASJ44" s="165"/>
      <c r="ASK44" s="162"/>
      <c r="ASL44" s="165"/>
      <c r="ASM44" s="162"/>
      <c r="ASN44" s="165"/>
      <c r="ASO44" s="162"/>
      <c r="ASP44" s="165"/>
      <c r="ASQ44" s="162"/>
      <c r="ASR44" s="165"/>
      <c r="ASS44" s="162"/>
      <c r="AST44" s="165"/>
      <c r="ASU44" s="162"/>
      <c r="ASV44" s="165"/>
      <c r="ASW44" s="162"/>
      <c r="ASX44" s="165"/>
      <c r="ASY44" s="162"/>
      <c r="ASZ44" s="165"/>
      <c r="ATA44" s="162"/>
      <c r="ATB44" s="165"/>
      <c r="ATC44" s="162"/>
      <c r="ATD44" s="165"/>
      <c r="ATE44" s="162"/>
      <c r="ATF44" s="165"/>
      <c r="ATG44" s="162"/>
      <c r="ATH44" s="165"/>
      <c r="ATI44" s="162"/>
      <c r="ATJ44" s="165"/>
      <c r="ATK44" s="162"/>
      <c r="ATL44" s="165"/>
      <c r="ATM44" s="162"/>
      <c r="ATN44" s="165"/>
      <c r="ATO44" s="162"/>
      <c r="ATP44" s="165"/>
      <c r="ATQ44" s="162"/>
      <c r="ATR44" s="165"/>
      <c r="ATS44" s="162"/>
      <c r="ATT44" s="165"/>
      <c r="ATU44" s="162"/>
      <c r="ATV44" s="165"/>
      <c r="ATW44" s="162"/>
      <c r="ATX44" s="165"/>
      <c r="ATY44" s="162"/>
      <c r="ATZ44" s="165"/>
      <c r="AUA44" s="162"/>
      <c r="AUB44" s="165"/>
      <c r="AUC44" s="162"/>
      <c r="AUD44" s="165"/>
      <c r="AUE44" s="162"/>
      <c r="AUF44" s="165"/>
      <c r="AUG44" s="162"/>
      <c r="AUH44" s="165"/>
      <c r="AUI44" s="162"/>
      <c r="AUJ44" s="165"/>
      <c r="AUK44" s="162"/>
      <c r="AUL44" s="165"/>
      <c r="AUM44" s="162"/>
      <c r="AUN44" s="165"/>
      <c r="AUO44" s="162"/>
      <c r="AUP44" s="165"/>
      <c r="AUQ44" s="162"/>
      <c r="AUR44" s="165"/>
      <c r="AUS44" s="162"/>
      <c r="AUT44" s="165"/>
      <c r="AUU44" s="162"/>
      <c r="AUV44" s="165"/>
      <c r="AUW44" s="162"/>
      <c r="AUX44" s="165"/>
      <c r="AUY44" s="162"/>
      <c r="AUZ44" s="165"/>
      <c r="AVA44" s="162"/>
      <c r="AVB44" s="165"/>
      <c r="AVC44" s="162"/>
      <c r="AVD44" s="165"/>
      <c r="AVE44" s="162"/>
      <c r="AVF44" s="165"/>
      <c r="AVG44" s="162"/>
      <c r="AVH44" s="165"/>
      <c r="AVI44" s="162"/>
      <c r="AVJ44" s="165"/>
      <c r="AVK44" s="162"/>
      <c r="AVL44" s="165"/>
      <c r="AVM44" s="162"/>
      <c r="AVN44" s="165"/>
      <c r="AVO44" s="162"/>
      <c r="AVP44" s="165"/>
      <c r="AVQ44" s="162"/>
      <c r="AVR44" s="165"/>
      <c r="AVS44" s="162"/>
      <c r="AVT44" s="165"/>
      <c r="AVU44" s="162"/>
      <c r="AVV44" s="165"/>
      <c r="AVW44" s="162"/>
      <c r="AVX44" s="165"/>
      <c r="AVY44" s="162"/>
      <c r="AVZ44" s="165"/>
      <c r="AWA44" s="162"/>
      <c r="AWB44" s="165"/>
      <c r="AWC44" s="162"/>
      <c r="AWD44" s="165"/>
      <c r="AWE44" s="162"/>
      <c r="AWF44" s="165"/>
      <c r="AWG44" s="162"/>
      <c r="AWH44" s="165"/>
      <c r="AWI44" s="162"/>
      <c r="AWJ44" s="165"/>
      <c r="AWK44" s="162"/>
      <c r="AWL44" s="165"/>
      <c r="AWM44" s="162"/>
      <c r="AWN44" s="165"/>
      <c r="AWO44" s="162"/>
      <c r="AWP44" s="165"/>
      <c r="AWQ44" s="162"/>
      <c r="AWR44" s="165"/>
      <c r="AWS44" s="162"/>
      <c r="AWT44" s="165"/>
      <c r="AWU44" s="162"/>
      <c r="AWV44" s="165"/>
      <c r="AWW44" s="162"/>
      <c r="AWX44" s="165"/>
      <c r="AWY44" s="162"/>
      <c r="AWZ44" s="165"/>
      <c r="AXA44" s="162"/>
      <c r="AXB44" s="165"/>
      <c r="AXC44" s="162"/>
      <c r="AXD44" s="165"/>
      <c r="AXE44" s="162"/>
      <c r="AXF44" s="165"/>
      <c r="AXG44" s="162"/>
      <c r="AXH44" s="165"/>
      <c r="AXI44" s="162"/>
      <c r="AXJ44" s="165"/>
      <c r="AXK44" s="162"/>
      <c r="AXL44" s="165"/>
      <c r="AXM44" s="162"/>
      <c r="AXN44" s="165"/>
      <c r="AXO44" s="162"/>
      <c r="AXP44" s="165"/>
      <c r="AXQ44" s="162"/>
      <c r="AXR44" s="165"/>
      <c r="AXS44" s="162"/>
      <c r="AXT44" s="165"/>
      <c r="AXU44" s="162"/>
      <c r="AXV44" s="165"/>
      <c r="AXW44" s="162"/>
      <c r="AXX44" s="165"/>
      <c r="AXY44" s="162"/>
      <c r="AXZ44" s="165"/>
      <c r="AYA44" s="162"/>
      <c r="AYB44" s="165"/>
      <c r="AYC44" s="162"/>
      <c r="AYD44" s="165"/>
      <c r="AYE44" s="162"/>
      <c r="AYF44" s="165"/>
      <c r="AYG44" s="162"/>
      <c r="AYH44" s="165"/>
      <c r="AYI44" s="162"/>
      <c r="AYJ44" s="165"/>
      <c r="AYK44" s="162"/>
      <c r="AYL44" s="165"/>
      <c r="AYM44" s="162"/>
      <c r="AYN44" s="165"/>
      <c r="AYO44" s="162"/>
      <c r="AYP44" s="165"/>
      <c r="AYQ44" s="162"/>
      <c r="AYR44" s="165"/>
      <c r="AYS44" s="162"/>
      <c r="AYT44" s="165"/>
      <c r="AYU44" s="162"/>
      <c r="AYV44" s="165"/>
      <c r="AYW44" s="162"/>
      <c r="AYX44" s="165"/>
      <c r="AYY44" s="162"/>
      <c r="AYZ44" s="165"/>
      <c r="AZA44" s="162"/>
      <c r="AZB44" s="165"/>
      <c r="AZC44" s="162"/>
      <c r="AZD44" s="165"/>
      <c r="AZE44" s="162"/>
      <c r="AZF44" s="165"/>
      <c r="AZG44" s="162"/>
      <c r="AZH44" s="165"/>
      <c r="AZI44" s="162"/>
      <c r="AZJ44" s="165"/>
      <c r="AZK44" s="162"/>
      <c r="AZL44" s="165"/>
      <c r="AZM44" s="162"/>
      <c r="AZN44" s="165"/>
      <c r="AZO44" s="162"/>
      <c r="AZP44" s="165"/>
      <c r="AZQ44" s="162"/>
      <c r="AZR44" s="165"/>
      <c r="AZS44" s="162"/>
      <c r="AZT44" s="165"/>
      <c r="AZU44" s="162"/>
      <c r="AZV44" s="165"/>
      <c r="AZW44" s="162"/>
      <c r="AZX44" s="165"/>
      <c r="AZY44" s="162"/>
      <c r="AZZ44" s="165"/>
      <c r="BAA44" s="162"/>
      <c r="BAB44" s="165"/>
      <c r="BAC44" s="162"/>
      <c r="BAD44" s="165"/>
      <c r="BAE44" s="162"/>
      <c r="BAF44" s="165"/>
      <c r="BAG44" s="162"/>
      <c r="BAH44" s="165"/>
      <c r="BAI44" s="162"/>
      <c r="BAJ44" s="165"/>
      <c r="BAK44" s="162"/>
      <c r="BAL44" s="165"/>
      <c r="BAM44" s="162"/>
      <c r="BAN44" s="165"/>
      <c r="BAO44" s="162"/>
      <c r="BAP44" s="165"/>
      <c r="BAQ44" s="162"/>
      <c r="BAR44" s="165"/>
      <c r="BAS44" s="162"/>
      <c r="BAT44" s="165"/>
      <c r="BAU44" s="162"/>
      <c r="BAV44" s="165"/>
      <c r="BAW44" s="162"/>
      <c r="BAX44" s="165"/>
      <c r="BAY44" s="162"/>
      <c r="BAZ44" s="165"/>
      <c r="BBA44" s="162"/>
      <c r="BBB44" s="165"/>
      <c r="BBC44" s="162"/>
      <c r="BBD44" s="165"/>
      <c r="BBE44" s="162"/>
      <c r="BBF44" s="165"/>
      <c r="BBG44" s="162"/>
      <c r="BBH44" s="165"/>
      <c r="BBI44" s="162"/>
      <c r="BBJ44" s="165"/>
      <c r="BBK44" s="162"/>
      <c r="BBL44" s="165"/>
      <c r="BBM44" s="162"/>
      <c r="BBN44" s="165"/>
      <c r="BBO44" s="162"/>
      <c r="BBP44" s="165"/>
      <c r="BBQ44" s="162"/>
      <c r="BBR44" s="165"/>
      <c r="BBS44" s="162"/>
      <c r="BBT44" s="165"/>
      <c r="BBU44" s="162"/>
      <c r="BBV44" s="165"/>
      <c r="BBW44" s="162"/>
      <c r="BBX44" s="165"/>
      <c r="BBY44" s="162"/>
      <c r="BBZ44" s="165"/>
      <c r="BCA44" s="162"/>
      <c r="BCB44" s="165"/>
      <c r="BCC44" s="162"/>
      <c r="BCD44" s="165"/>
      <c r="BCE44" s="162"/>
      <c r="BCF44" s="165"/>
      <c r="BCG44" s="162"/>
      <c r="BCH44" s="165"/>
      <c r="BCI44" s="162"/>
      <c r="BCJ44" s="165"/>
      <c r="BCK44" s="162"/>
      <c r="BCL44" s="165"/>
      <c r="BCM44" s="162"/>
      <c r="BCN44" s="165"/>
      <c r="BCO44" s="162"/>
      <c r="BCP44" s="165"/>
      <c r="BCQ44" s="162"/>
      <c r="BCR44" s="165"/>
      <c r="BCS44" s="162"/>
      <c r="BCT44" s="165"/>
      <c r="BCU44" s="162"/>
      <c r="BCV44" s="165"/>
      <c r="BCW44" s="162"/>
      <c r="BCX44" s="165"/>
      <c r="BCY44" s="162"/>
      <c r="BCZ44" s="165"/>
      <c r="BDA44" s="162"/>
      <c r="BDB44" s="165"/>
      <c r="BDC44" s="162"/>
      <c r="BDD44" s="165"/>
      <c r="BDE44" s="162"/>
      <c r="BDF44" s="165"/>
      <c r="BDG44" s="162"/>
      <c r="BDH44" s="165"/>
      <c r="BDI44" s="162"/>
      <c r="BDJ44" s="165"/>
      <c r="BDK44" s="162"/>
      <c r="BDL44" s="165"/>
      <c r="BDM44" s="162"/>
      <c r="BDN44" s="165"/>
      <c r="BDO44" s="162"/>
      <c r="BDP44" s="165"/>
      <c r="BDQ44" s="162"/>
      <c r="BDR44" s="165"/>
      <c r="BDS44" s="162"/>
      <c r="BDT44" s="165"/>
      <c r="BDU44" s="162"/>
      <c r="BDV44" s="165"/>
      <c r="BDW44" s="162"/>
      <c r="BDX44" s="165"/>
      <c r="BDY44" s="162"/>
      <c r="BDZ44" s="165"/>
      <c r="BEA44" s="162"/>
      <c r="BEB44" s="165"/>
      <c r="BEC44" s="162"/>
      <c r="BED44" s="165"/>
      <c r="BEE44" s="162"/>
      <c r="BEF44" s="165"/>
      <c r="BEG44" s="162"/>
      <c r="BEH44" s="165"/>
      <c r="BEI44" s="162"/>
      <c r="BEJ44" s="165"/>
      <c r="BEK44" s="162"/>
      <c r="BEL44" s="165"/>
      <c r="BEM44" s="162"/>
      <c r="BEN44" s="165"/>
      <c r="BEO44" s="162"/>
      <c r="BEP44" s="165"/>
      <c r="BEQ44" s="162"/>
      <c r="BER44" s="165"/>
      <c r="BES44" s="162"/>
      <c r="BET44" s="165"/>
      <c r="BEU44" s="162"/>
      <c r="BEV44" s="165"/>
      <c r="BEW44" s="162"/>
      <c r="BEX44" s="165"/>
      <c r="BEY44" s="162"/>
      <c r="BEZ44" s="165"/>
      <c r="BFA44" s="162"/>
      <c r="BFB44" s="165"/>
      <c r="BFC44" s="162"/>
      <c r="BFD44" s="165"/>
      <c r="BFE44" s="162"/>
      <c r="BFF44" s="165"/>
      <c r="BFG44" s="162"/>
      <c r="BFH44" s="165"/>
      <c r="BFI44" s="162"/>
      <c r="BFJ44" s="165"/>
      <c r="BFK44" s="162"/>
      <c r="BFL44" s="165"/>
      <c r="BFM44" s="162"/>
      <c r="BFN44" s="165"/>
      <c r="BFO44" s="162"/>
      <c r="BFP44" s="165"/>
      <c r="BFQ44" s="162"/>
      <c r="BFR44" s="165"/>
      <c r="BFS44" s="162"/>
      <c r="BFT44" s="165"/>
      <c r="BFU44" s="162"/>
      <c r="BFV44" s="165"/>
      <c r="BFW44" s="162"/>
      <c r="BFX44" s="165"/>
      <c r="BFY44" s="162"/>
      <c r="BFZ44" s="165"/>
      <c r="BGA44" s="162"/>
      <c r="BGB44" s="165"/>
      <c r="BGC44" s="162"/>
      <c r="BGD44" s="165"/>
      <c r="BGE44" s="162"/>
      <c r="BGF44" s="165"/>
      <c r="BGG44" s="162"/>
      <c r="BGH44" s="165"/>
      <c r="BGI44" s="162"/>
      <c r="BGJ44" s="165"/>
      <c r="BGK44" s="162"/>
      <c r="BGL44" s="165"/>
      <c r="BGM44" s="162"/>
      <c r="BGN44" s="165"/>
      <c r="BGO44" s="162"/>
      <c r="BGP44" s="165"/>
      <c r="BGQ44" s="162"/>
      <c r="BGR44" s="165"/>
      <c r="BGS44" s="162"/>
      <c r="BGT44" s="165"/>
      <c r="BGU44" s="162"/>
      <c r="BGV44" s="165"/>
      <c r="BGW44" s="162"/>
      <c r="BGX44" s="165"/>
      <c r="BGY44" s="162"/>
      <c r="BGZ44" s="165"/>
      <c r="BHA44" s="162"/>
      <c r="BHB44" s="165"/>
      <c r="BHC44" s="162"/>
      <c r="BHD44" s="165"/>
      <c r="BHE44" s="162"/>
      <c r="BHF44" s="165"/>
      <c r="BHG44" s="162"/>
      <c r="BHH44" s="165"/>
      <c r="BHI44" s="162"/>
      <c r="BHJ44" s="165"/>
      <c r="BHK44" s="162"/>
      <c r="BHL44" s="165"/>
      <c r="BHM44" s="162"/>
      <c r="BHN44" s="165"/>
      <c r="BHO44" s="162"/>
      <c r="BHP44" s="165"/>
      <c r="BHQ44" s="162"/>
      <c r="BHR44" s="165"/>
      <c r="BHS44" s="162"/>
      <c r="BHT44" s="165"/>
      <c r="BHU44" s="162"/>
      <c r="BHV44" s="165"/>
      <c r="BHW44" s="162"/>
      <c r="BHX44" s="165"/>
      <c r="BHY44" s="162"/>
      <c r="BHZ44" s="165"/>
      <c r="BIA44" s="162"/>
      <c r="BIB44" s="165"/>
      <c r="BIC44" s="162"/>
      <c r="BID44" s="165"/>
      <c r="BIE44" s="162"/>
      <c r="BIF44" s="165"/>
      <c r="BIG44" s="162"/>
      <c r="BIH44" s="165"/>
      <c r="BII44" s="162"/>
      <c r="BIJ44" s="165"/>
      <c r="BIK44" s="162"/>
      <c r="BIL44" s="165"/>
      <c r="BIM44" s="162"/>
      <c r="BIN44" s="165"/>
      <c r="BIO44" s="162"/>
      <c r="BIP44" s="165"/>
      <c r="BIQ44" s="162"/>
      <c r="BIR44" s="165"/>
      <c r="BIS44" s="162"/>
      <c r="BIT44" s="165"/>
      <c r="BIU44" s="162"/>
      <c r="BIV44" s="165"/>
      <c r="BIW44" s="162"/>
      <c r="BIX44" s="165"/>
      <c r="BIY44" s="162"/>
      <c r="BIZ44" s="165"/>
      <c r="BJA44" s="162"/>
      <c r="BJB44" s="165"/>
      <c r="BJC44" s="162"/>
      <c r="BJD44" s="165"/>
      <c r="BJE44" s="162"/>
      <c r="BJF44" s="165"/>
      <c r="BJG44" s="162"/>
      <c r="BJH44" s="165"/>
      <c r="BJI44" s="162"/>
      <c r="BJJ44" s="165"/>
      <c r="BJK44" s="162"/>
      <c r="BJL44" s="165"/>
      <c r="BJM44" s="162"/>
      <c r="BJN44" s="165"/>
      <c r="BJO44" s="162"/>
      <c r="BJP44" s="165"/>
      <c r="BJQ44" s="162"/>
      <c r="BJR44" s="165"/>
      <c r="BJS44" s="162"/>
      <c r="BJT44" s="165"/>
      <c r="BJU44" s="162"/>
      <c r="BJV44" s="165"/>
      <c r="BJW44" s="162"/>
      <c r="BJX44" s="165"/>
      <c r="BJY44" s="162"/>
      <c r="BJZ44" s="165"/>
      <c r="BKA44" s="162"/>
      <c r="BKB44" s="165"/>
      <c r="BKC44" s="162"/>
      <c r="BKD44" s="165"/>
      <c r="BKE44" s="162"/>
      <c r="BKF44" s="165"/>
      <c r="BKG44" s="162"/>
      <c r="BKH44" s="165"/>
      <c r="BKI44" s="162"/>
      <c r="BKJ44" s="165"/>
      <c r="BKK44" s="162"/>
      <c r="BKL44" s="165"/>
      <c r="BKM44" s="162"/>
      <c r="BKN44" s="165"/>
      <c r="BKO44" s="162"/>
      <c r="BKP44" s="165"/>
      <c r="BKQ44" s="162"/>
      <c r="BKR44" s="165"/>
      <c r="BKS44" s="162"/>
      <c r="BKT44" s="165"/>
      <c r="BKU44" s="162"/>
      <c r="BKV44" s="165"/>
      <c r="BKW44" s="162"/>
      <c r="BKX44" s="165"/>
      <c r="BKY44" s="162"/>
      <c r="BKZ44" s="165"/>
      <c r="BLA44" s="162"/>
      <c r="BLB44" s="165"/>
      <c r="BLC44" s="162"/>
      <c r="BLD44" s="165"/>
      <c r="BLE44" s="162"/>
      <c r="BLF44" s="165"/>
      <c r="BLG44" s="162"/>
      <c r="BLH44" s="165"/>
      <c r="BLI44" s="162"/>
      <c r="BLJ44" s="165"/>
      <c r="BLK44" s="162"/>
      <c r="BLL44" s="165"/>
      <c r="BLM44" s="162"/>
      <c r="BLN44" s="165"/>
      <c r="BLO44" s="162"/>
      <c r="BLP44" s="165"/>
      <c r="BLQ44" s="162"/>
      <c r="BLR44" s="165"/>
      <c r="BLS44" s="162"/>
      <c r="BLT44" s="165"/>
      <c r="BLU44" s="162"/>
      <c r="BLV44" s="165"/>
      <c r="BLW44" s="162"/>
      <c r="BLX44" s="165"/>
      <c r="BLY44" s="162"/>
      <c r="BLZ44" s="165"/>
      <c r="BMA44" s="162"/>
      <c r="BMB44" s="165"/>
      <c r="BMC44" s="162"/>
      <c r="BMD44" s="165"/>
      <c r="BME44" s="162"/>
      <c r="BMF44" s="165"/>
      <c r="BMG44" s="162"/>
      <c r="BMH44" s="165"/>
      <c r="BMI44" s="162"/>
      <c r="BMJ44" s="165"/>
      <c r="BMK44" s="162"/>
      <c r="BML44" s="165"/>
      <c r="BMM44" s="162"/>
      <c r="BMN44" s="165"/>
      <c r="BMO44" s="162"/>
      <c r="BMP44" s="165"/>
      <c r="BMQ44" s="162"/>
      <c r="BMR44" s="165"/>
      <c r="BMS44" s="162"/>
      <c r="BMT44" s="165"/>
      <c r="BMU44" s="162"/>
      <c r="BMV44" s="165"/>
      <c r="BMW44" s="162"/>
      <c r="BMX44" s="165"/>
      <c r="BMY44" s="162"/>
      <c r="BMZ44" s="165"/>
      <c r="BNA44" s="162"/>
      <c r="BNB44" s="165"/>
      <c r="BNC44" s="162"/>
      <c r="BND44" s="165"/>
      <c r="BNE44" s="162"/>
      <c r="BNF44" s="165"/>
      <c r="BNG44" s="162"/>
      <c r="BNH44" s="165"/>
      <c r="BNI44" s="162"/>
      <c r="BNJ44" s="165"/>
      <c r="BNK44" s="162"/>
      <c r="BNL44" s="165"/>
      <c r="BNM44" s="162"/>
      <c r="BNN44" s="165"/>
      <c r="BNO44" s="162"/>
      <c r="BNP44" s="165"/>
      <c r="BNQ44" s="162"/>
      <c r="BNR44" s="165"/>
      <c r="BNS44" s="162"/>
      <c r="BNT44" s="165"/>
      <c r="BNU44" s="162"/>
      <c r="BNV44" s="165"/>
      <c r="BNW44" s="162"/>
      <c r="BNX44" s="165"/>
      <c r="BNY44" s="162"/>
      <c r="BNZ44" s="165"/>
      <c r="BOA44" s="162"/>
      <c r="BOB44" s="165"/>
      <c r="BOC44" s="162"/>
      <c r="BOD44" s="165"/>
      <c r="BOE44" s="162"/>
      <c r="BOF44" s="165"/>
      <c r="BOG44" s="162"/>
      <c r="BOH44" s="165"/>
      <c r="BOI44" s="162"/>
      <c r="BOJ44" s="165"/>
      <c r="BOK44" s="162"/>
      <c r="BOL44" s="165"/>
      <c r="BOM44" s="162"/>
      <c r="BON44" s="165"/>
      <c r="BOO44" s="162"/>
      <c r="BOP44" s="165"/>
      <c r="BOQ44" s="162"/>
      <c r="BOR44" s="165"/>
      <c r="BOS44" s="162"/>
      <c r="BOT44" s="165"/>
      <c r="BOU44" s="162"/>
      <c r="BOV44" s="165"/>
      <c r="BOW44" s="162"/>
      <c r="BOX44" s="165"/>
      <c r="BOY44" s="162"/>
      <c r="BOZ44" s="165"/>
      <c r="BPA44" s="162"/>
      <c r="BPB44" s="165"/>
      <c r="BPC44" s="162"/>
      <c r="BPD44" s="165"/>
      <c r="BPE44" s="162"/>
      <c r="BPF44" s="165"/>
      <c r="BPG44" s="162"/>
      <c r="BPH44" s="165"/>
      <c r="BPI44" s="162"/>
      <c r="BPJ44" s="165"/>
      <c r="BPK44" s="162"/>
      <c r="BPL44" s="165"/>
      <c r="BPM44" s="162"/>
      <c r="BPN44" s="165"/>
      <c r="BPO44" s="162"/>
      <c r="BPP44" s="165"/>
      <c r="BPQ44" s="162"/>
      <c r="BPR44" s="165"/>
      <c r="BPS44" s="162"/>
      <c r="BPT44" s="165"/>
      <c r="BPU44" s="162"/>
      <c r="BPV44" s="165"/>
      <c r="BPW44" s="162"/>
      <c r="BPX44" s="165"/>
      <c r="BPY44" s="162"/>
      <c r="BPZ44" s="165"/>
      <c r="BQA44" s="162"/>
      <c r="BQB44" s="165"/>
      <c r="BQC44" s="162"/>
      <c r="BQD44" s="165"/>
      <c r="BQE44" s="162"/>
      <c r="BQF44" s="165"/>
      <c r="BQG44" s="162"/>
      <c r="BQH44" s="165"/>
      <c r="BQI44" s="162"/>
      <c r="BQJ44" s="165"/>
      <c r="BQK44" s="162"/>
      <c r="BQL44" s="165"/>
      <c r="BQM44" s="162"/>
      <c r="BQN44" s="165"/>
      <c r="BQO44" s="162"/>
      <c r="BQP44" s="165"/>
      <c r="BQQ44" s="162"/>
      <c r="BQR44" s="165"/>
      <c r="BQS44" s="162"/>
      <c r="BQT44" s="165"/>
      <c r="BQU44" s="162"/>
      <c r="BQV44" s="165"/>
      <c r="BQW44" s="162"/>
      <c r="BQX44" s="165"/>
      <c r="BQY44" s="162"/>
      <c r="BQZ44" s="165"/>
      <c r="BRA44" s="162"/>
      <c r="BRB44" s="165"/>
      <c r="BRC44" s="162"/>
      <c r="BRD44" s="165"/>
      <c r="BRE44" s="162"/>
      <c r="BRF44" s="165"/>
      <c r="BRG44" s="162"/>
      <c r="BRH44" s="165"/>
      <c r="BRI44" s="162"/>
      <c r="BRJ44" s="165"/>
      <c r="BRK44" s="162"/>
      <c r="BRL44" s="165"/>
      <c r="BRM44" s="162"/>
      <c r="BRN44" s="165"/>
      <c r="BRO44" s="162"/>
      <c r="BRP44" s="165"/>
      <c r="BRQ44" s="162"/>
      <c r="BRR44" s="165"/>
      <c r="BRS44" s="162"/>
      <c r="BRT44" s="165"/>
      <c r="BRU44" s="162"/>
      <c r="BRV44" s="165"/>
      <c r="BRW44" s="162"/>
      <c r="BRX44" s="165"/>
      <c r="BRY44" s="162"/>
      <c r="BRZ44" s="165"/>
      <c r="BSA44" s="162"/>
      <c r="BSB44" s="165"/>
      <c r="BSC44" s="162"/>
      <c r="BSD44" s="165"/>
      <c r="BSE44" s="162"/>
      <c r="BSF44" s="165"/>
      <c r="BSG44" s="162"/>
      <c r="BSH44" s="165"/>
      <c r="BSI44" s="162"/>
      <c r="BSJ44" s="165"/>
      <c r="BSK44" s="162"/>
      <c r="BSL44" s="165"/>
      <c r="BSM44" s="162"/>
      <c r="BSN44" s="165"/>
      <c r="BSO44" s="162"/>
      <c r="BSP44" s="165"/>
      <c r="BSQ44" s="162"/>
      <c r="BSR44" s="165"/>
      <c r="BSS44" s="162"/>
      <c r="BST44" s="165"/>
      <c r="BSU44" s="162"/>
      <c r="BSV44" s="165"/>
      <c r="BSW44" s="162"/>
      <c r="BSX44" s="165"/>
      <c r="BSY44" s="162"/>
      <c r="BSZ44" s="165"/>
      <c r="BTA44" s="162"/>
      <c r="BTB44" s="165"/>
      <c r="BTC44" s="162"/>
      <c r="BTD44" s="165"/>
      <c r="BTE44" s="162"/>
      <c r="BTF44" s="165"/>
      <c r="BTG44" s="162"/>
      <c r="BTH44" s="165"/>
      <c r="BTI44" s="162"/>
      <c r="BTJ44" s="165"/>
      <c r="BTK44" s="162"/>
      <c r="BTL44" s="165"/>
      <c r="BTM44" s="162"/>
      <c r="BTN44" s="165"/>
      <c r="BTO44" s="162"/>
      <c r="BTP44" s="165"/>
      <c r="BTQ44" s="162"/>
      <c r="BTR44" s="165"/>
      <c r="BTS44" s="162"/>
      <c r="BTT44" s="165"/>
      <c r="BTU44" s="162"/>
      <c r="BTV44" s="165"/>
      <c r="BTW44" s="162"/>
      <c r="BTX44" s="165"/>
      <c r="BTY44" s="162"/>
      <c r="BTZ44" s="165"/>
      <c r="BUA44" s="162"/>
      <c r="BUB44" s="165"/>
      <c r="BUC44" s="162"/>
      <c r="BUD44" s="165"/>
      <c r="BUE44" s="162"/>
      <c r="BUF44" s="165"/>
      <c r="BUG44" s="162"/>
      <c r="BUH44" s="165"/>
      <c r="BUI44" s="162"/>
      <c r="BUJ44" s="165"/>
      <c r="BUK44" s="162"/>
      <c r="BUL44" s="165"/>
      <c r="BUM44" s="162"/>
      <c r="BUN44" s="165"/>
      <c r="BUO44" s="162"/>
      <c r="BUP44" s="165"/>
      <c r="BUQ44" s="162"/>
      <c r="BUR44" s="165"/>
      <c r="BUS44" s="162"/>
      <c r="BUT44" s="165"/>
      <c r="BUU44" s="162"/>
      <c r="BUV44" s="165"/>
      <c r="BUW44" s="162"/>
      <c r="BUX44" s="165"/>
      <c r="BUY44" s="162"/>
      <c r="BUZ44" s="165"/>
      <c r="BVA44" s="162"/>
      <c r="BVB44" s="165"/>
      <c r="BVC44" s="162"/>
      <c r="BVD44" s="165"/>
      <c r="BVE44" s="162"/>
      <c r="BVF44" s="165"/>
      <c r="BVG44" s="162"/>
      <c r="BVH44" s="165"/>
      <c r="BVI44" s="162"/>
      <c r="BVJ44" s="165"/>
      <c r="BVK44" s="162"/>
      <c r="BVL44" s="165"/>
      <c r="BVM44" s="162"/>
      <c r="BVN44" s="165"/>
      <c r="BVO44" s="162"/>
      <c r="BVP44" s="165"/>
      <c r="BVQ44" s="162"/>
      <c r="BVR44" s="165"/>
      <c r="BVS44" s="162"/>
      <c r="BVT44" s="165"/>
      <c r="BVU44" s="162"/>
      <c r="BVV44" s="165"/>
      <c r="BVW44" s="162"/>
      <c r="BVX44" s="165"/>
      <c r="BVY44" s="162"/>
      <c r="BVZ44" s="165"/>
      <c r="BWA44" s="162"/>
      <c r="BWB44" s="165"/>
      <c r="BWC44" s="162"/>
      <c r="BWD44" s="165"/>
      <c r="BWE44" s="162"/>
      <c r="BWF44" s="165"/>
      <c r="BWG44" s="162"/>
      <c r="BWH44" s="165"/>
      <c r="BWI44" s="162"/>
      <c r="BWJ44" s="165"/>
      <c r="BWK44" s="162"/>
      <c r="BWL44" s="165"/>
      <c r="BWM44" s="162"/>
      <c r="BWN44" s="165"/>
      <c r="BWO44" s="162"/>
      <c r="BWP44" s="165"/>
      <c r="BWQ44" s="162"/>
      <c r="BWR44" s="165"/>
      <c r="BWS44" s="162"/>
      <c r="BWT44" s="165"/>
      <c r="BWU44" s="162"/>
      <c r="BWV44" s="165"/>
      <c r="BWW44" s="162"/>
      <c r="BWX44" s="165"/>
      <c r="BWY44" s="162"/>
      <c r="BWZ44" s="165"/>
      <c r="BXA44" s="162"/>
      <c r="BXB44" s="165"/>
      <c r="BXC44" s="162"/>
      <c r="BXD44" s="165"/>
      <c r="BXE44" s="162"/>
      <c r="BXF44" s="165"/>
      <c r="BXG44" s="162"/>
      <c r="BXH44" s="165"/>
      <c r="BXI44" s="162"/>
      <c r="BXJ44" s="165"/>
      <c r="BXK44" s="162"/>
      <c r="BXL44" s="165"/>
      <c r="BXM44" s="162"/>
      <c r="BXN44" s="165"/>
      <c r="BXO44" s="162"/>
      <c r="BXP44" s="165"/>
      <c r="BXQ44" s="162"/>
      <c r="BXR44" s="165"/>
      <c r="BXS44" s="162"/>
      <c r="BXT44" s="165"/>
      <c r="BXU44" s="162"/>
      <c r="BXV44" s="165"/>
      <c r="BXW44" s="162"/>
      <c r="BXX44" s="165"/>
      <c r="BXY44" s="162"/>
      <c r="BXZ44" s="165"/>
      <c r="BYA44" s="162"/>
      <c r="BYB44" s="165"/>
      <c r="BYC44" s="162"/>
      <c r="BYD44" s="165"/>
      <c r="BYE44" s="162"/>
      <c r="BYF44" s="165"/>
      <c r="BYG44" s="162"/>
      <c r="BYH44" s="165"/>
      <c r="BYI44" s="162"/>
      <c r="BYJ44" s="165"/>
      <c r="BYK44" s="162"/>
      <c r="BYL44" s="165"/>
      <c r="BYM44" s="162"/>
      <c r="BYN44" s="165"/>
      <c r="BYO44" s="162"/>
      <c r="BYP44" s="165"/>
      <c r="BYQ44" s="162"/>
      <c r="BYR44" s="165"/>
      <c r="BYS44" s="162"/>
      <c r="BYT44" s="165"/>
      <c r="BYU44" s="162"/>
      <c r="BYV44" s="165"/>
      <c r="BYW44" s="162"/>
      <c r="BYX44" s="165"/>
      <c r="BYY44" s="162"/>
      <c r="BYZ44" s="165"/>
      <c r="BZA44" s="162"/>
      <c r="BZB44" s="165"/>
      <c r="BZC44" s="162"/>
      <c r="BZD44" s="165"/>
      <c r="BZE44" s="162"/>
      <c r="BZF44" s="165"/>
      <c r="BZG44" s="162"/>
      <c r="BZH44" s="165"/>
      <c r="BZI44" s="162"/>
      <c r="BZJ44" s="165"/>
      <c r="BZK44" s="162"/>
      <c r="BZL44" s="165"/>
      <c r="BZM44" s="162"/>
      <c r="BZN44" s="165"/>
      <c r="BZO44" s="162"/>
      <c r="BZP44" s="165"/>
      <c r="BZQ44" s="162"/>
      <c r="BZR44" s="165"/>
      <c r="BZS44" s="162"/>
      <c r="BZT44" s="165"/>
      <c r="BZU44" s="162"/>
      <c r="BZV44" s="165"/>
      <c r="BZW44" s="162"/>
      <c r="BZX44" s="165"/>
      <c r="BZY44" s="162"/>
      <c r="BZZ44" s="165"/>
      <c r="CAA44" s="162"/>
      <c r="CAB44" s="165"/>
      <c r="CAC44" s="162"/>
      <c r="CAD44" s="165"/>
      <c r="CAE44" s="162"/>
      <c r="CAF44" s="165"/>
      <c r="CAG44" s="162"/>
      <c r="CAH44" s="165"/>
      <c r="CAI44" s="162"/>
      <c r="CAJ44" s="165"/>
      <c r="CAK44" s="162"/>
      <c r="CAL44" s="165"/>
      <c r="CAM44" s="162"/>
      <c r="CAN44" s="165"/>
      <c r="CAO44" s="162"/>
      <c r="CAP44" s="165"/>
      <c r="CAQ44" s="162"/>
      <c r="CAR44" s="165"/>
      <c r="CAS44" s="162"/>
      <c r="CAT44" s="165"/>
      <c r="CAU44" s="162"/>
      <c r="CAV44" s="165"/>
      <c r="CAW44" s="162"/>
      <c r="CAX44" s="165"/>
      <c r="CAY44" s="162"/>
      <c r="CAZ44" s="165"/>
      <c r="CBA44" s="162"/>
      <c r="CBB44" s="165"/>
      <c r="CBC44" s="162"/>
      <c r="CBD44" s="165"/>
      <c r="CBE44" s="162"/>
      <c r="CBF44" s="165"/>
      <c r="CBG44" s="162"/>
      <c r="CBH44" s="165"/>
      <c r="CBI44" s="162"/>
      <c r="CBJ44" s="165"/>
      <c r="CBK44" s="162"/>
      <c r="CBL44" s="165"/>
      <c r="CBM44" s="162"/>
      <c r="CBN44" s="165"/>
      <c r="CBO44" s="162"/>
      <c r="CBP44" s="165"/>
      <c r="CBQ44" s="162"/>
      <c r="CBR44" s="165"/>
      <c r="CBS44" s="162"/>
      <c r="CBT44" s="165"/>
      <c r="CBU44" s="162"/>
      <c r="CBV44" s="165"/>
      <c r="CBW44" s="162"/>
      <c r="CBX44" s="165"/>
      <c r="CBY44" s="162"/>
      <c r="CBZ44" s="165"/>
      <c r="CCA44" s="162"/>
      <c r="CCB44" s="165"/>
      <c r="CCC44" s="162"/>
      <c r="CCD44" s="165"/>
      <c r="CCE44" s="162"/>
      <c r="CCF44" s="165"/>
      <c r="CCG44" s="162"/>
      <c r="CCH44" s="165"/>
      <c r="CCI44" s="162"/>
      <c r="CCJ44" s="165"/>
      <c r="CCK44" s="162"/>
      <c r="CCL44" s="165"/>
      <c r="CCM44" s="162"/>
      <c r="CCN44" s="165"/>
      <c r="CCO44" s="162"/>
      <c r="CCP44" s="165"/>
      <c r="CCQ44" s="162"/>
      <c r="CCR44" s="165"/>
      <c r="CCS44" s="162"/>
      <c r="CCT44" s="165"/>
      <c r="CCU44" s="162"/>
      <c r="CCV44" s="165"/>
      <c r="CCW44" s="162"/>
      <c r="CCX44" s="165"/>
      <c r="CCY44" s="162"/>
      <c r="CCZ44" s="165"/>
      <c r="CDA44" s="162"/>
      <c r="CDB44" s="165"/>
      <c r="CDC44" s="162"/>
      <c r="CDD44" s="165"/>
      <c r="CDE44" s="162"/>
      <c r="CDF44" s="165"/>
      <c r="CDG44" s="162"/>
      <c r="CDH44" s="165"/>
      <c r="CDI44" s="162"/>
      <c r="CDJ44" s="165"/>
      <c r="CDK44" s="162"/>
      <c r="CDL44" s="165"/>
      <c r="CDM44" s="162"/>
      <c r="CDN44" s="165"/>
      <c r="CDO44" s="162"/>
      <c r="CDP44" s="165"/>
      <c r="CDQ44" s="162"/>
      <c r="CDR44" s="165"/>
      <c r="CDS44" s="162"/>
      <c r="CDT44" s="165"/>
      <c r="CDU44" s="162"/>
      <c r="CDV44" s="165"/>
      <c r="CDW44" s="162"/>
      <c r="CDX44" s="165"/>
      <c r="CDY44" s="162"/>
      <c r="CDZ44" s="165"/>
      <c r="CEA44" s="162"/>
      <c r="CEB44" s="165"/>
      <c r="CEC44" s="162"/>
      <c r="CED44" s="165"/>
      <c r="CEE44" s="162"/>
      <c r="CEF44" s="165"/>
      <c r="CEG44" s="162"/>
      <c r="CEH44" s="165"/>
      <c r="CEI44" s="162"/>
      <c r="CEJ44" s="165"/>
      <c r="CEK44" s="162"/>
      <c r="CEL44" s="165"/>
      <c r="CEM44" s="162"/>
      <c r="CEN44" s="165"/>
      <c r="CEO44" s="162"/>
      <c r="CEP44" s="165"/>
      <c r="CEQ44" s="162"/>
      <c r="CER44" s="165"/>
      <c r="CES44" s="162"/>
      <c r="CET44" s="165"/>
      <c r="CEU44" s="162"/>
      <c r="CEV44" s="165"/>
      <c r="CEW44" s="162"/>
      <c r="CEX44" s="165"/>
      <c r="CEY44" s="162"/>
      <c r="CEZ44" s="165"/>
      <c r="CFA44" s="162"/>
      <c r="CFB44" s="165"/>
      <c r="CFC44" s="162"/>
      <c r="CFD44" s="165"/>
      <c r="CFE44" s="162"/>
      <c r="CFF44" s="165"/>
      <c r="CFG44" s="162"/>
      <c r="CFH44" s="165"/>
      <c r="CFI44" s="162"/>
      <c r="CFJ44" s="165"/>
      <c r="CFK44" s="162"/>
      <c r="CFL44" s="165"/>
      <c r="CFM44" s="162"/>
      <c r="CFN44" s="165"/>
      <c r="CFO44" s="162"/>
      <c r="CFP44" s="165"/>
      <c r="CFQ44" s="162"/>
      <c r="CFR44" s="165"/>
      <c r="CFS44" s="162"/>
      <c r="CFT44" s="165"/>
      <c r="CFU44" s="162"/>
      <c r="CFV44" s="165"/>
      <c r="CFW44" s="162"/>
      <c r="CFX44" s="165"/>
      <c r="CFY44" s="162"/>
      <c r="CFZ44" s="165"/>
      <c r="CGA44" s="162"/>
      <c r="CGB44" s="165"/>
      <c r="CGC44" s="162"/>
      <c r="CGD44" s="165"/>
      <c r="CGE44" s="162"/>
      <c r="CGF44" s="165"/>
      <c r="CGG44" s="162"/>
      <c r="CGH44" s="165"/>
      <c r="CGI44" s="162"/>
      <c r="CGJ44" s="165"/>
      <c r="CGK44" s="162"/>
      <c r="CGL44" s="165"/>
      <c r="CGM44" s="162"/>
      <c r="CGN44" s="165"/>
      <c r="CGO44" s="162"/>
      <c r="CGP44" s="165"/>
      <c r="CGQ44" s="162"/>
      <c r="CGR44" s="165"/>
      <c r="CGS44" s="162"/>
      <c r="CGT44" s="165"/>
      <c r="CGU44" s="162"/>
      <c r="CGV44" s="165"/>
      <c r="CGW44" s="162"/>
      <c r="CGX44" s="165"/>
      <c r="CGY44" s="162"/>
      <c r="CGZ44" s="165"/>
      <c r="CHA44" s="162"/>
      <c r="CHB44" s="165"/>
      <c r="CHC44" s="162"/>
      <c r="CHD44" s="165"/>
      <c r="CHE44" s="162"/>
      <c r="CHF44" s="165"/>
      <c r="CHG44" s="162"/>
      <c r="CHH44" s="165"/>
      <c r="CHI44" s="162"/>
      <c r="CHJ44" s="165"/>
      <c r="CHK44" s="162"/>
      <c r="CHL44" s="165"/>
      <c r="CHM44" s="162"/>
      <c r="CHN44" s="165"/>
      <c r="CHO44" s="162"/>
      <c r="CHP44" s="165"/>
      <c r="CHQ44" s="162"/>
      <c r="CHR44" s="165"/>
      <c r="CHS44" s="162"/>
      <c r="CHT44" s="165"/>
      <c r="CHU44" s="162"/>
      <c r="CHV44" s="165"/>
      <c r="CHW44" s="162"/>
      <c r="CHX44" s="165"/>
      <c r="CHY44" s="162"/>
      <c r="CHZ44" s="165"/>
      <c r="CIA44" s="162"/>
      <c r="CIB44" s="165"/>
      <c r="CIC44" s="162"/>
      <c r="CID44" s="165"/>
      <c r="CIE44" s="162"/>
      <c r="CIF44" s="165"/>
      <c r="CIG44" s="162"/>
      <c r="CIH44" s="165"/>
      <c r="CII44" s="162"/>
      <c r="CIJ44" s="165"/>
      <c r="CIK44" s="162"/>
      <c r="CIL44" s="165"/>
      <c r="CIM44" s="162"/>
      <c r="CIN44" s="165"/>
      <c r="CIO44" s="162"/>
      <c r="CIP44" s="165"/>
      <c r="CIQ44" s="162"/>
      <c r="CIR44" s="165"/>
      <c r="CIS44" s="162"/>
      <c r="CIT44" s="165"/>
      <c r="CIU44" s="162"/>
      <c r="CIV44" s="165"/>
      <c r="CIW44" s="162"/>
      <c r="CIX44" s="165"/>
      <c r="CIY44" s="162"/>
      <c r="CIZ44" s="165"/>
      <c r="CJA44" s="162"/>
      <c r="CJB44" s="165"/>
      <c r="CJC44" s="162"/>
      <c r="CJD44" s="165"/>
      <c r="CJE44" s="162"/>
      <c r="CJF44" s="165"/>
      <c r="CJG44" s="162"/>
      <c r="CJH44" s="165"/>
      <c r="CJI44" s="162"/>
      <c r="CJJ44" s="165"/>
      <c r="CJK44" s="162"/>
      <c r="CJL44" s="165"/>
      <c r="CJM44" s="162"/>
      <c r="CJN44" s="165"/>
      <c r="CJO44" s="162"/>
      <c r="CJP44" s="165"/>
      <c r="CJQ44" s="162"/>
      <c r="CJR44" s="165"/>
      <c r="CJS44" s="162"/>
      <c r="CJT44" s="165"/>
      <c r="CJU44" s="162"/>
      <c r="CJV44" s="165"/>
      <c r="CJW44" s="162"/>
      <c r="CJX44" s="165"/>
      <c r="CJY44" s="162"/>
      <c r="CJZ44" s="165"/>
      <c r="CKA44" s="162"/>
      <c r="CKB44" s="165"/>
      <c r="CKC44" s="162"/>
      <c r="CKD44" s="165"/>
      <c r="CKE44" s="162"/>
      <c r="CKF44" s="165"/>
      <c r="CKG44" s="162"/>
      <c r="CKH44" s="165"/>
      <c r="CKI44" s="162"/>
      <c r="CKJ44" s="165"/>
      <c r="CKK44" s="162"/>
      <c r="CKL44" s="165"/>
      <c r="CKM44" s="162"/>
      <c r="CKN44" s="165"/>
      <c r="CKO44" s="162"/>
      <c r="CKP44" s="165"/>
      <c r="CKQ44" s="162"/>
      <c r="CKR44" s="165"/>
      <c r="CKS44" s="162"/>
      <c r="CKT44" s="165"/>
      <c r="CKU44" s="162"/>
      <c r="CKV44" s="165"/>
      <c r="CKW44" s="162"/>
      <c r="CKX44" s="165"/>
      <c r="CKY44" s="162"/>
      <c r="CKZ44" s="165"/>
      <c r="CLA44" s="162"/>
      <c r="CLB44" s="165"/>
      <c r="CLC44" s="162"/>
      <c r="CLD44" s="165"/>
      <c r="CLE44" s="162"/>
      <c r="CLF44" s="165"/>
      <c r="CLG44" s="162"/>
      <c r="CLH44" s="165"/>
      <c r="CLI44" s="162"/>
      <c r="CLJ44" s="165"/>
      <c r="CLK44" s="162"/>
      <c r="CLL44" s="165"/>
      <c r="CLM44" s="162"/>
      <c r="CLN44" s="165"/>
      <c r="CLO44" s="162"/>
      <c r="CLP44" s="165"/>
      <c r="CLQ44" s="162"/>
      <c r="CLR44" s="165"/>
      <c r="CLS44" s="162"/>
      <c r="CLT44" s="165"/>
      <c r="CLU44" s="162"/>
      <c r="CLV44" s="165"/>
      <c r="CLW44" s="162"/>
      <c r="CLX44" s="165"/>
      <c r="CLY44" s="162"/>
      <c r="CLZ44" s="165"/>
      <c r="CMA44" s="162"/>
      <c r="CMB44" s="165"/>
      <c r="CMC44" s="162"/>
      <c r="CMD44" s="165"/>
      <c r="CME44" s="162"/>
      <c r="CMF44" s="165"/>
      <c r="CMG44" s="162"/>
      <c r="CMH44" s="165"/>
      <c r="CMI44" s="162"/>
      <c r="CMJ44" s="165"/>
      <c r="CMK44" s="162"/>
      <c r="CML44" s="165"/>
      <c r="CMM44" s="162"/>
      <c r="CMN44" s="165"/>
      <c r="CMO44" s="162"/>
      <c r="CMP44" s="165"/>
      <c r="CMQ44" s="162"/>
      <c r="CMR44" s="165"/>
      <c r="CMS44" s="162"/>
      <c r="CMT44" s="165"/>
      <c r="CMU44" s="162"/>
      <c r="CMV44" s="165"/>
      <c r="CMW44" s="162"/>
      <c r="CMX44" s="165"/>
      <c r="CMY44" s="162"/>
      <c r="CMZ44" s="165"/>
      <c r="CNA44" s="162"/>
      <c r="CNB44" s="165"/>
      <c r="CNC44" s="162"/>
      <c r="CND44" s="165"/>
      <c r="CNE44" s="162"/>
      <c r="CNF44" s="165"/>
      <c r="CNG44" s="162"/>
      <c r="CNH44" s="165"/>
      <c r="CNI44" s="162"/>
      <c r="CNJ44" s="165"/>
      <c r="CNK44" s="162"/>
      <c r="CNL44" s="165"/>
      <c r="CNM44" s="162"/>
      <c r="CNN44" s="165"/>
      <c r="CNO44" s="162"/>
      <c r="CNP44" s="165"/>
      <c r="CNQ44" s="162"/>
      <c r="CNR44" s="165"/>
      <c r="CNS44" s="162"/>
      <c r="CNT44" s="165"/>
      <c r="CNU44" s="162"/>
      <c r="CNV44" s="165"/>
      <c r="CNW44" s="162"/>
      <c r="CNX44" s="165"/>
      <c r="CNY44" s="162"/>
      <c r="CNZ44" s="165"/>
      <c r="COA44" s="162"/>
      <c r="COB44" s="165"/>
      <c r="COC44" s="162"/>
      <c r="COD44" s="165"/>
      <c r="COE44" s="162"/>
      <c r="COF44" s="165"/>
      <c r="COG44" s="162"/>
      <c r="COH44" s="165"/>
      <c r="COI44" s="162"/>
      <c r="COJ44" s="165"/>
      <c r="COK44" s="162"/>
      <c r="COL44" s="165"/>
      <c r="COM44" s="162"/>
      <c r="CON44" s="165"/>
      <c r="COO44" s="162"/>
      <c r="COP44" s="165"/>
      <c r="COQ44" s="162"/>
      <c r="COR44" s="165"/>
      <c r="COS44" s="162"/>
      <c r="COT44" s="165"/>
      <c r="COU44" s="162"/>
      <c r="COV44" s="165"/>
      <c r="COW44" s="162"/>
      <c r="COX44" s="165"/>
      <c r="COY44" s="162"/>
      <c r="COZ44" s="165"/>
      <c r="CPA44" s="162"/>
      <c r="CPB44" s="165"/>
      <c r="CPC44" s="162"/>
      <c r="CPD44" s="165"/>
      <c r="CPE44" s="162"/>
      <c r="CPF44" s="165"/>
      <c r="CPG44" s="162"/>
      <c r="CPH44" s="165"/>
      <c r="CPI44" s="162"/>
      <c r="CPJ44" s="165"/>
      <c r="CPK44" s="162"/>
      <c r="CPL44" s="165"/>
      <c r="CPM44" s="162"/>
      <c r="CPN44" s="165"/>
      <c r="CPO44" s="162"/>
      <c r="CPP44" s="165"/>
      <c r="CPQ44" s="162"/>
      <c r="CPR44" s="165"/>
      <c r="CPS44" s="162"/>
      <c r="CPT44" s="165"/>
      <c r="CPU44" s="162"/>
      <c r="CPV44" s="165"/>
      <c r="CPW44" s="162"/>
      <c r="CPX44" s="165"/>
      <c r="CPY44" s="162"/>
      <c r="CPZ44" s="165"/>
      <c r="CQA44" s="162"/>
      <c r="CQB44" s="165"/>
      <c r="CQC44" s="162"/>
      <c r="CQD44" s="165"/>
      <c r="CQE44" s="162"/>
      <c r="CQF44" s="165"/>
      <c r="CQG44" s="162"/>
      <c r="CQH44" s="165"/>
      <c r="CQI44" s="162"/>
      <c r="CQJ44" s="165"/>
      <c r="CQK44" s="162"/>
      <c r="CQL44" s="165"/>
      <c r="CQM44" s="162"/>
      <c r="CQN44" s="165"/>
      <c r="CQO44" s="162"/>
      <c r="CQP44" s="165"/>
      <c r="CQQ44" s="162"/>
      <c r="CQR44" s="165"/>
      <c r="CQS44" s="162"/>
      <c r="CQT44" s="165"/>
      <c r="CQU44" s="162"/>
      <c r="CQV44" s="165"/>
      <c r="CQW44" s="162"/>
      <c r="CQX44" s="165"/>
      <c r="CQY44" s="162"/>
      <c r="CQZ44" s="165"/>
      <c r="CRA44" s="162"/>
      <c r="CRB44" s="165"/>
      <c r="CRC44" s="162"/>
      <c r="CRD44" s="165"/>
      <c r="CRE44" s="162"/>
      <c r="CRF44" s="165"/>
      <c r="CRG44" s="162"/>
      <c r="CRH44" s="165"/>
      <c r="CRI44" s="162"/>
      <c r="CRJ44" s="165"/>
      <c r="CRK44" s="162"/>
      <c r="CRL44" s="165"/>
      <c r="CRM44" s="162"/>
      <c r="CRN44" s="165"/>
      <c r="CRO44" s="162"/>
      <c r="CRP44" s="165"/>
      <c r="CRQ44" s="162"/>
      <c r="CRR44" s="165"/>
      <c r="CRS44" s="162"/>
      <c r="CRT44" s="165"/>
      <c r="CRU44" s="162"/>
      <c r="CRV44" s="165"/>
      <c r="CRW44" s="162"/>
      <c r="CRX44" s="165"/>
      <c r="CRY44" s="162"/>
      <c r="CRZ44" s="165"/>
      <c r="CSA44" s="162"/>
      <c r="CSB44" s="165"/>
      <c r="CSC44" s="162"/>
      <c r="CSD44" s="165"/>
      <c r="CSE44" s="162"/>
      <c r="CSF44" s="165"/>
      <c r="CSG44" s="162"/>
      <c r="CSH44" s="165"/>
      <c r="CSI44" s="162"/>
      <c r="CSJ44" s="165"/>
      <c r="CSK44" s="162"/>
      <c r="CSL44" s="165"/>
      <c r="CSM44" s="162"/>
      <c r="CSN44" s="165"/>
      <c r="CSO44" s="162"/>
      <c r="CSP44" s="165"/>
      <c r="CSQ44" s="162"/>
      <c r="CSR44" s="165"/>
      <c r="CSS44" s="162"/>
      <c r="CST44" s="165"/>
      <c r="CSU44" s="162"/>
      <c r="CSV44" s="165"/>
      <c r="CSW44" s="162"/>
      <c r="CSX44" s="165"/>
      <c r="CSY44" s="162"/>
      <c r="CSZ44" s="165"/>
      <c r="CTA44" s="162"/>
      <c r="CTB44" s="165"/>
      <c r="CTC44" s="162"/>
      <c r="CTD44" s="165"/>
      <c r="CTE44" s="162"/>
      <c r="CTF44" s="165"/>
      <c r="CTG44" s="162"/>
      <c r="CTH44" s="165"/>
      <c r="CTI44" s="162"/>
      <c r="CTJ44" s="165"/>
      <c r="CTK44" s="162"/>
      <c r="CTL44" s="165"/>
      <c r="CTM44" s="162"/>
      <c r="CTN44" s="165"/>
      <c r="CTO44" s="162"/>
      <c r="CTP44" s="165"/>
      <c r="CTQ44" s="162"/>
      <c r="CTR44" s="165"/>
      <c r="CTS44" s="162"/>
      <c r="CTT44" s="165"/>
      <c r="CTU44" s="162"/>
      <c r="CTV44" s="165"/>
      <c r="CTW44" s="162"/>
      <c r="CTX44" s="165"/>
      <c r="CTY44" s="162"/>
      <c r="CTZ44" s="165"/>
      <c r="CUA44" s="162"/>
      <c r="CUB44" s="165"/>
      <c r="CUC44" s="162"/>
      <c r="CUD44" s="165"/>
      <c r="CUE44" s="162"/>
      <c r="CUF44" s="165"/>
      <c r="CUG44" s="162"/>
      <c r="CUH44" s="165"/>
      <c r="CUI44" s="162"/>
      <c r="CUJ44" s="165"/>
      <c r="CUK44" s="162"/>
      <c r="CUL44" s="165"/>
      <c r="CUM44" s="162"/>
      <c r="CUN44" s="165"/>
      <c r="CUO44" s="162"/>
      <c r="CUP44" s="165"/>
      <c r="CUQ44" s="162"/>
      <c r="CUR44" s="165"/>
      <c r="CUS44" s="162"/>
      <c r="CUT44" s="165"/>
      <c r="CUU44" s="162"/>
      <c r="CUV44" s="165"/>
      <c r="CUW44" s="162"/>
      <c r="CUX44" s="165"/>
      <c r="CUY44" s="162"/>
      <c r="CUZ44" s="165"/>
      <c r="CVA44" s="162"/>
      <c r="CVB44" s="165"/>
      <c r="CVC44" s="162"/>
      <c r="CVD44" s="165"/>
      <c r="CVE44" s="162"/>
      <c r="CVF44" s="165"/>
      <c r="CVG44" s="162"/>
      <c r="CVH44" s="165"/>
      <c r="CVI44" s="162"/>
      <c r="CVJ44" s="165"/>
      <c r="CVK44" s="162"/>
      <c r="CVL44" s="165"/>
      <c r="CVM44" s="162"/>
      <c r="CVN44" s="165"/>
      <c r="CVO44" s="162"/>
      <c r="CVP44" s="165"/>
      <c r="CVQ44" s="162"/>
      <c r="CVR44" s="165"/>
      <c r="CVS44" s="162"/>
      <c r="CVT44" s="165"/>
      <c r="CVU44" s="162"/>
      <c r="CVV44" s="165"/>
      <c r="CVW44" s="162"/>
      <c r="CVX44" s="165"/>
      <c r="CVY44" s="162"/>
      <c r="CVZ44" s="165"/>
      <c r="CWA44" s="162"/>
      <c r="CWB44" s="165"/>
      <c r="CWC44" s="162"/>
      <c r="CWD44" s="165"/>
      <c r="CWE44" s="162"/>
      <c r="CWF44" s="165"/>
      <c r="CWG44" s="162"/>
      <c r="CWH44" s="165"/>
      <c r="CWI44" s="162"/>
      <c r="CWJ44" s="165"/>
      <c r="CWK44" s="162"/>
      <c r="CWL44" s="165"/>
      <c r="CWM44" s="162"/>
      <c r="CWN44" s="165"/>
      <c r="CWO44" s="162"/>
      <c r="CWP44" s="165"/>
      <c r="CWQ44" s="162"/>
      <c r="CWR44" s="165"/>
      <c r="CWS44" s="162"/>
      <c r="CWT44" s="165"/>
      <c r="CWU44" s="162"/>
      <c r="CWV44" s="165"/>
      <c r="CWW44" s="162"/>
      <c r="CWX44" s="165"/>
      <c r="CWY44" s="162"/>
      <c r="CWZ44" s="165"/>
      <c r="CXA44" s="162"/>
      <c r="CXB44" s="165"/>
      <c r="CXC44" s="162"/>
      <c r="CXD44" s="165"/>
      <c r="CXE44" s="162"/>
      <c r="CXF44" s="165"/>
      <c r="CXG44" s="162"/>
      <c r="CXH44" s="165"/>
      <c r="CXI44" s="162"/>
      <c r="CXJ44" s="165"/>
      <c r="CXK44" s="162"/>
      <c r="CXL44" s="165"/>
      <c r="CXM44" s="162"/>
      <c r="CXN44" s="165"/>
      <c r="CXO44" s="162"/>
      <c r="CXP44" s="165"/>
      <c r="CXQ44" s="162"/>
      <c r="CXR44" s="165"/>
      <c r="CXS44" s="162"/>
      <c r="CXT44" s="165"/>
      <c r="CXU44" s="162"/>
      <c r="CXV44" s="165"/>
      <c r="CXW44" s="162"/>
      <c r="CXX44" s="165"/>
      <c r="CXY44" s="162"/>
      <c r="CXZ44" s="165"/>
      <c r="CYA44" s="162"/>
      <c r="CYB44" s="165"/>
      <c r="CYC44" s="162"/>
      <c r="CYD44" s="165"/>
      <c r="CYE44" s="162"/>
      <c r="CYF44" s="165"/>
      <c r="CYG44" s="162"/>
      <c r="CYH44" s="165"/>
      <c r="CYI44" s="162"/>
      <c r="CYJ44" s="165"/>
      <c r="CYK44" s="162"/>
      <c r="CYL44" s="165"/>
      <c r="CYM44" s="162"/>
      <c r="CYN44" s="165"/>
      <c r="CYO44" s="162"/>
      <c r="CYP44" s="165"/>
      <c r="CYQ44" s="162"/>
      <c r="CYR44" s="165"/>
      <c r="CYS44" s="162"/>
      <c r="CYT44" s="165"/>
      <c r="CYU44" s="162"/>
      <c r="CYV44" s="165"/>
      <c r="CYW44" s="162"/>
      <c r="CYX44" s="165"/>
      <c r="CYY44" s="162"/>
      <c r="CYZ44" s="165"/>
      <c r="CZA44" s="162"/>
      <c r="CZB44" s="165"/>
      <c r="CZC44" s="162"/>
      <c r="CZD44" s="165"/>
      <c r="CZE44" s="162"/>
      <c r="CZF44" s="165"/>
      <c r="CZG44" s="162"/>
      <c r="CZH44" s="165"/>
      <c r="CZI44" s="162"/>
      <c r="CZJ44" s="165"/>
      <c r="CZK44" s="162"/>
      <c r="CZL44" s="165"/>
      <c r="CZM44" s="162"/>
      <c r="CZN44" s="165"/>
      <c r="CZO44" s="162"/>
      <c r="CZP44" s="165"/>
      <c r="CZQ44" s="162"/>
      <c r="CZR44" s="165"/>
      <c r="CZS44" s="162"/>
      <c r="CZT44" s="165"/>
      <c r="CZU44" s="162"/>
      <c r="CZV44" s="165"/>
      <c r="CZW44" s="162"/>
      <c r="CZX44" s="165"/>
      <c r="CZY44" s="162"/>
      <c r="CZZ44" s="165"/>
      <c r="DAA44" s="162"/>
      <c r="DAB44" s="165"/>
      <c r="DAC44" s="162"/>
      <c r="DAD44" s="165"/>
      <c r="DAE44" s="162"/>
      <c r="DAF44" s="165"/>
      <c r="DAG44" s="162"/>
      <c r="DAH44" s="165"/>
      <c r="DAI44" s="162"/>
      <c r="DAJ44" s="165"/>
      <c r="DAK44" s="162"/>
      <c r="DAL44" s="165"/>
      <c r="DAM44" s="162"/>
      <c r="DAN44" s="165"/>
      <c r="DAO44" s="162"/>
      <c r="DAP44" s="165"/>
      <c r="DAQ44" s="162"/>
      <c r="DAR44" s="165"/>
      <c r="DAS44" s="162"/>
      <c r="DAT44" s="165"/>
      <c r="DAU44" s="162"/>
      <c r="DAV44" s="165"/>
      <c r="DAW44" s="162"/>
      <c r="DAX44" s="165"/>
      <c r="DAY44" s="162"/>
      <c r="DAZ44" s="165"/>
      <c r="DBA44" s="162"/>
      <c r="DBB44" s="165"/>
      <c r="DBC44" s="162"/>
      <c r="DBD44" s="165"/>
      <c r="DBE44" s="162"/>
      <c r="DBF44" s="165"/>
      <c r="DBG44" s="162"/>
      <c r="DBH44" s="165"/>
      <c r="DBI44" s="162"/>
      <c r="DBJ44" s="165"/>
      <c r="DBK44" s="162"/>
      <c r="DBL44" s="165"/>
      <c r="DBM44" s="162"/>
      <c r="DBN44" s="165"/>
      <c r="DBO44" s="162"/>
      <c r="DBP44" s="165"/>
      <c r="DBQ44" s="162"/>
      <c r="DBR44" s="165"/>
      <c r="DBS44" s="162"/>
      <c r="DBT44" s="165"/>
      <c r="DBU44" s="162"/>
      <c r="DBV44" s="165"/>
      <c r="DBW44" s="162"/>
      <c r="DBX44" s="165"/>
      <c r="DBY44" s="162"/>
      <c r="DBZ44" s="165"/>
      <c r="DCA44" s="162"/>
      <c r="DCB44" s="165"/>
      <c r="DCC44" s="162"/>
      <c r="DCD44" s="165"/>
      <c r="DCE44" s="162"/>
      <c r="DCF44" s="165"/>
      <c r="DCG44" s="162"/>
      <c r="DCH44" s="165"/>
      <c r="DCI44" s="162"/>
      <c r="DCJ44" s="165"/>
      <c r="DCK44" s="162"/>
      <c r="DCL44" s="165"/>
      <c r="DCM44" s="162"/>
      <c r="DCN44" s="165"/>
      <c r="DCO44" s="162"/>
      <c r="DCP44" s="165"/>
      <c r="DCQ44" s="162"/>
      <c r="DCR44" s="165"/>
      <c r="DCS44" s="162"/>
      <c r="DCT44" s="165"/>
      <c r="DCU44" s="162"/>
      <c r="DCV44" s="165"/>
      <c r="DCW44" s="162"/>
      <c r="DCX44" s="165"/>
      <c r="DCY44" s="162"/>
      <c r="DCZ44" s="165"/>
      <c r="DDA44" s="162"/>
      <c r="DDB44" s="165"/>
      <c r="DDC44" s="162"/>
      <c r="DDD44" s="165"/>
      <c r="DDE44" s="162"/>
      <c r="DDF44" s="165"/>
      <c r="DDG44" s="162"/>
      <c r="DDH44" s="165"/>
      <c r="DDI44" s="162"/>
      <c r="DDJ44" s="165"/>
      <c r="DDK44" s="162"/>
      <c r="DDL44" s="165"/>
      <c r="DDM44" s="162"/>
      <c r="DDN44" s="165"/>
      <c r="DDO44" s="162"/>
      <c r="DDP44" s="165"/>
      <c r="DDQ44" s="162"/>
      <c r="DDR44" s="165"/>
      <c r="DDS44" s="162"/>
      <c r="DDT44" s="165"/>
      <c r="DDU44" s="162"/>
      <c r="DDV44" s="165"/>
      <c r="DDW44" s="162"/>
      <c r="DDX44" s="165"/>
      <c r="DDY44" s="162"/>
      <c r="DDZ44" s="165"/>
      <c r="DEA44" s="162"/>
      <c r="DEB44" s="165"/>
      <c r="DEC44" s="162"/>
      <c r="DED44" s="165"/>
      <c r="DEE44" s="162"/>
      <c r="DEF44" s="165"/>
      <c r="DEG44" s="162"/>
      <c r="DEH44" s="165"/>
      <c r="DEI44" s="162"/>
      <c r="DEJ44" s="165"/>
      <c r="DEK44" s="162"/>
      <c r="DEL44" s="165"/>
      <c r="DEM44" s="162"/>
      <c r="DEN44" s="165"/>
      <c r="DEO44" s="162"/>
      <c r="DEP44" s="165"/>
      <c r="DEQ44" s="162"/>
      <c r="DER44" s="165"/>
      <c r="DES44" s="162"/>
      <c r="DET44" s="165"/>
      <c r="DEU44" s="162"/>
      <c r="DEV44" s="165"/>
      <c r="DEW44" s="162"/>
      <c r="DEX44" s="165"/>
      <c r="DEY44" s="162"/>
      <c r="DEZ44" s="165"/>
      <c r="DFA44" s="162"/>
      <c r="DFB44" s="165"/>
      <c r="DFC44" s="162"/>
      <c r="DFD44" s="165"/>
      <c r="DFE44" s="162"/>
      <c r="DFF44" s="165"/>
      <c r="DFG44" s="162"/>
      <c r="DFH44" s="165"/>
      <c r="DFI44" s="162"/>
      <c r="DFJ44" s="165"/>
      <c r="DFK44" s="162"/>
      <c r="DFL44" s="165"/>
      <c r="DFM44" s="162"/>
      <c r="DFN44" s="165"/>
      <c r="DFO44" s="162"/>
      <c r="DFP44" s="165"/>
      <c r="DFQ44" s="162"/>
      <c r="DFR44" s="165"/>
      <c r="DFS44" s="162"/>
      <c r="DFT44" s="165"/>
      <c r="DFU44" s="162"/>
      <c r="DFV44" s="165"/>
      <c r="DFW44" s="162"/>
      <c r="DFX44" s="165"/>
      <c r="DFY44" s="162"/>
      <c r="DFZ44" s="165"/>
      <c r="DGA44" s="162"/>
      <c r="DGB44" s="165"/>
      <c r="DGC44" s="162"/>
      <c r="DGD44" s="165"/>
      <c r="DGE44" s="162"/>
      <c r="DGF44" s="165"/>
      <c r="DGG44" s="162"/>
      <c r="DGH44" s="165"/>
      <c r="DGI44" s="162"/>
      <c r="DGJ44" s="165"/>
      <c r="DGK44" s="162"/>
      <c r="DGL44" s="165"/>
      <c r="DGM44" s="162"/>
      <c r="DGN44" s="165"/>
      <c r="DGO44" s="162"/>
      <c r="DGP44" s="165"/>
      <c r="DGQ44" s="162"/>
      <c r="DGR44" s="165"/>
      <c r="DGS44" s="162"/>
      <c r="DGT44" s="165"/>
      <c r="DGU44" s="162"/>
      <c r="DGV44" s="165"/>
      <c r="DGW44" s="162"/>
      <c r="DGX44" s="165"/>
      <c r="DGY44" s="162"/>
      <c r="DGZ44" s="165"/>
      <c r="DHA44" s="162"/>
      <c r="DHB44" s="165"/>
      <c r="DHC44" s="162"/>
      <c r="DHD44" s="165"/>
      <c r="DHE44" s="162"/>
      <c r="DHF44" s="165"/>
      <c r="DHG44" s="162"/>
      <c r="DHH44" s="165"/>
      <c r="DHI44" s="162"/>
      <c r="DHJ44" s="165"/>
      <c r="DHK44" s="162"/>
      <c r="DHL44" s="165"/>
      <c r="DHM44" s="162"/>
      <c r="DHN44" s="165"/>
      <c r="DHO44" s="162"/>
      <c r="DHP44" s="165"/>
      <c r="DHQ44" s="162"/>
      <c r="DHR44" s="165"/>
      <c r="DHS44" s="162"/>
      <c r="DHT44" s="165"/>
      <c r="DHU44" s="162"/>
      <c r="DHV44" s="165"/>
      <c r="DHW44" s="162"/>
      <c r="DHX44" s="165"/>
      <c r="DHY44" s="162"/>
      <c r="DHZ44" s="165"/>
      <c r="DIA44" s="162"/>
      <c r="DIB44" s="165"/>
      <c r="DIC44" s="162"/>
      <c r="DID44" s="165"/>
      <c r="DIE44" s="162"/>
      <c r="DIF44" s="165"/>
      <c r="DIG44" s="162"/>
      <c r="DIH44" s="165"/>
      <c r="DII44" s="162"/>
      <c r="DIJ44" s="165"/>
      <c r="DIK44" s="162"/>
      <c r="DIL44" s="165"/>
      <c r="DIM44" s="162"/>
      <c r="DIN44" s="165"/>
      <c r="DIO44" s="162"/>
      <c r="DIP44" s="165"/>
      <c r="DIQ44" s="162"/>
      <c r="DIR44" s="165"/>
      <c r="DIS44" s="162"/>
      <c r="DIT44" s="165"/>
      <c r="DIU44" s="162"/>
      <c r="DIV44" s="165"/>
      <c r="DIW44" s="162"/>
      <c r="DIX44" s="165"/>
      <c r="DIY44" s="162"/>
      <c r="DIZ44" s="165"/>
      <c r="DJA44" s="162"/>
      <c r="DJB44" s="165"/>
      <c r="DJC44" s="162"/>
      <c r="DJD44" s="165"/>
      <c r="DJE44" s="162"/>
      <c r="DJF44" s="165"/>
      <c r="DJG44" s="162"/>
      <c r="DJH44" s="165"/>
      <c r="DJI44" s="162"/>
      <c r="DJJ44" s="165"/>
      <c r="DJK44" s="162"/>
      <c r="DJL44" s="165"/>
      <c r="DJM44" s="162"/>
      <c r="DJN44" s="165"/>
      <c r="DJO44" s="162"/>
      <c r="DJP44" s="165"/>
      <c r="DJQ44" s="162"/>
      <c r="DJR44" s="165"/>
      <c r="DJS44" s="162"/>
      <c r="DJT44" s="165"/>
      <c r="DJU44" s="162"/>
      <c r="DJV44" s="165"/>
      <c r="DJW44" s="162"/>
      <c r="DJX44" s="165"/>
      <c r="DJY44" s="162"/>
      <c r="DJZ44" s="165"/>
      <c r="DKA44" s="162"/>
      <c r="DKB44" s="165"/>
      <c r="DKC44" s="162"/>
      <c r="DKD44" s="165"/>
      <c r="DKE44" s="162"/>
      <c r="DKF44" s="165"/>
      <c r="DKG44" s="162"/>
      <c r="DKH44" s="165"/>
      <c r="DKI44" s="162"/>
      <c r="DKJ44" s="165"/>
      <c r="DKK44" s="162"/>
      <c r="DKL44" s="165"/>
      <c r="DKM44" s="162"/>
      <c r="DKN44" s="165"/>
      <c r="DKO44" s="162"/>
      <c r="DKP44" s="165"/>
      <c r="DKQ44" s="162"/>
      <c r="DKR44" s="165"/>
      <c r="DKS44" s="162"/>
      <c r="DKT44" s="165"/>
      <c r="DKU44" s="162"/>
      <c r="DKV44" s="165"/>
      <c r="DKW44" s="162"/>
      <c r="DKX44" s="165"/>
      <c r="DKY44" s="162"/>
      <c r="DKZ44" s="165"/>
      <c r="DLA44" s="162"/>
      <c r="DLB44" s="165"/>
      <c r="DLC44" s="162"/>
      <c r="DLD44" s="165"/>
      <c r="DLE44" s="162"/>
      <c r="DLF44" s="165"/>
      <c r="DLG44" s="162"/>
      <c r="DLH44" s="165"/>
      <c r="DLI44" s="162"/>
      <c r="DLJ44" s="165"/>
      <c r="DLK44" s="162"/>
      <c r="DLL44" s="165"/>
      <c r="DLM44" s="162"/>
      <c r="DLN44" s="165"/>
      <c r="DLO44" s="162"/>
      <c r="DLP44" s="165"/>
      <c r="DLQ44" s="162"/>
      <c r="DLR44" s="165"/>
      <c r="DLS44" s="162"/>
      <c r="DLT44" s="165"/>
      <c r="DLU44" s="162"/>
      <c r="DLV44" s="165"/>
      <c r="DLW44" s="162"/>
      <c r="DLX44" s="165"/>
      <c r="DLY44" s="162"/>
      <c r="DLZ44" s="165"/>
      <c r="DMA44" s="162"/>
      <c r="DMB44" s="165"/>
      <c r="DMC44" s="162"/>
      <c r="DMD44" s="165"/>
      <c r="DME44" s="162"/>
      <c r="DMF44" s="165"/>
      <c r="DMG44" s="162"/>
      <c r="DMH44" s="165"/>
      <c r="DMI44" s="162"/>
      <c r="DMJ44" s="165"/>
      <c r="DMK44" s="162"/>
      <c r="DML44" s="165"/>
      <c r="DMM44" s="162"/>
      <c r="DMN44" s="165"/>
      <c r="DMO44" s="162"/>
      <c r="DMP44" s="165"/>
      <c r="DMQ44" s="162"/>
      <c r="DMR44" s="165"/>
      <c r="DMS44" s="162"/>
      <c r="DMT44" s="165"/>
      <c r="DMU44" s="162"/>
      <c r="DMV44" s="165"/>
      <c r="DMW44" s="162"/>
      <c r="DMX44" s="165"/>
      <c r="DMY44" s="162"/>
      <c r="DMZ44" s="165"/>
      <c r="DNA44" s="162"/>
      <c r="DNB44" s="165"/>
      <c r="DNC44" s="162"/>
      <c r="DND44" s="165"/>
      <c r="DNE44" s="162"/>
      <c r="DNF44" s="165"/>
      <c r="DNG44" s="162"/>
      <c r="DNH44" s="165"/>
      <c r="DNI44" s="162"/>
      <c r="DNJ44" s="165"/>
      <c r="DNK44" s="162"/>
      <c r="DNL44" s="165"/>
      <c r="DNM44" s="162"/>
      <c r="DNN44" s="165"/>
      <c r="DNO44" s="162"/>
      <c r="DNP44" s="165"/>
      <c r="DNQ44" s="162"/>
      <c r="DNR44" s="165"/>
      <c r="DNS44" s="162"/>
      <c r="DNT44" s="165"/>
      <c r="DNU44" s="162"/>
      <c r="DNV44" s="165"/>
      <c r="DNW44" s="162"/>
      <c r="DNX44" s="165"/>
      <c r="DNY44" s="162"/>
      <c r="DNZ44" s="165"/>
      <c r="DOA44" s="162"/>
      <c r="DOB44" s="165"/>
      <c r="DOC44" s="162"/>
      <c r="DOD44" s="165"/>
      <c r="DOE44" s="162"/>
      <c r="DOF44" s="165"/>
      <c r="DOG44" s="162"/>
      <c r="DOH44" s="165"/>
      <c r="DOI44" s="162"/>
      <c r="DOJ44" s="165"/>
      <c r="DOK44" s="162"/>
      <c r="DOL44" s="165"/>
      <c r="DOM44" s="162"/>
      <c r="DON44" s="165"/>
      <c r="DOO44" s="162"/>
      <c r="DOP44" s="165"/>
      <c r="DOQ44" s="162"/>
      <c r="DOR44" s="165"/>
      <c r="DOS44" s="162"/>
      <c r="DOT44" s="165"/>
      <c r="DOU44" s="162"/>
      <c r="DOV44" s="165"/>
      <c r="DOW44" s="162"/>
      <c r="DOX44" s="165"/>
      <c r="DOY44" s="162"/>
      <c r="DOZ44" s="165"/>
      <c r="DPA44" s="162"/>
      <c r="DPB44" s="165"/>
      <c r="DPC44" s="162"/>
      <c r="DPD44" s="165"/>
      <c r="DPE44" s="162"/>
      <c r="DPF44" s="165"/>
      <c r="DPG44" s="162"/>
      <c r="DPH44" s="165"/>
      <c r="DPI44" s="162"/>
      <c r="DPJ44" s="165"/>
      <c r="DPK44" s="162"/>
      <c r="DPL44" s="165"/>
      <c r="DPM44" s="162"/>
      <c r="DPN44" s="165"/>
      <c r="DPO44" s="162"/>
      <c r="DPP44" s="165"/>
      <c r="DPQ44" s="162"/>
      <c r="DPR44" s="165"/>
      <c r="DPS44" s="162"/>
      <c r="DPT44" s="165"/>
      <c r="DPU44" s="162"/>
      <c r="DPV44" s="165"/>
      <c r="DPW44" s="162"/>
      <c r="DPX44" s="165"/>
      <c r="DPY44" s="162"/>
      <c r="DPZ44" s="165"/>
      <c r="DQA44" s="162"/>
      <c r="DQB44" s="165"/>
      <c r="DQC44" s="162"/>
      <c r="DQD44" s="165"/>
      <c r="DQE44" s="162"/>
      <c r="DQF44" s="165"/>
      <c r="DQG44" s="162"/>
      <c r="DQH44" s="165"/>
      <c r="DQI44" s="162"/>
      <c r="DQJ44" s="165"/>
      <c r="DQK44" s="162"/>
      <c r="DQL44" s="165"/>
      <c r="DQM44" s="162"/>
      <c r="DQN44" s="165"/>
      <c r="DQO44" s="162"/>
      <c r="DQP44" s="165"/>
      <c r="DQQ44" s="162"/>
      <c r="DQR44" s="165"/>
      <c r="DQS44" s="162"/>
      <c r="DQT44" s="165"/>
      <c r="DQU44" s="162"/>
      <c r="DQV44" s="165"/>
      <c r="DQW44" s="162"/>
      <c r="DQX44" s="165"/>
      <c r="DQY44" s="162"/>
      <c r="DQZ44" s="165"/>
      <c r="DRA44" s="162"/>
      <c r="DRB44" s="165"/>
      <c r="DRC44" s="162"/>
      <c r="DRD44" s="165"/>
      <c r="DRE44" s="162"/>
      <c r="DRF44" s="165"/>
      <c r="DRG44" s="162"/>
      <c r="DRH44" s="165"/>
      <c r="DRI44" s="162"/>
      <c r="DRJ44" s="165"/>
      <c r="DRK44" s="162"/>
      <c r="DRL44" s="165"/>
      <c r="DRM44" s="162"/>
      <c r="DRN44" s="165"/>
      <c r="DRO44" s="162"/>
      <c r="DRP44" s="165"/>
      <c r="DRQ44" s="162"/>
      <c r="DRR44" s="165"/>
      <c r="DRS44" s="162"/>
      <c r="DRT44" s="165"/>
      <c r="DRU44" s="162"/>
      <c r="DRV44" s="165"/>
      <c r="DRW44" s="162"/>
      <c r="DRX44" s="165"/>
      <c r="DRY44" s="162"/>
      <c r="DRZ44" s="165"/>
      <c r="DSA44" s="162"/>
      <c r="DSB44" s="165"/>
      <c r="DSC44" s="162"/>
      <c r="DSD44" s="165"/>
      <c r="DSE44" s="162"/>
      <c r="DSF44" s="165"/>
      <c r="DSG44" s="162"/>
      <c r="DSH44" s="165"/>
      <c r="DSI44" s="162"/>
      <c r="DSJ44" s="165"/>
      <c r="DSK44" s="162"/>
      <c r="DSL44" s="165"/>
      <c r="DSM44" s="162"/>
      <c r="DSN44" s="165"/>
      <c r="DSO44" s="162"/>
      <c r="DSP44" s="165"/>
      <c r="DSQ44" s="162"/>
      <c r="DSR44" s="165"/>
      <c r="DSS44" s="162"/>
      <c r="DST44" s="165"/>
      <c r="DSU44" s="162"/>
      <c r="DSV44" s="165"/>
      <c r="DSW44" s="162"/>
      <c r="DSX44" s="165"/>
      <c r="DSY44" s="162"/>
      <c r="DSZ44" s="165"/>
      <c r="DTA44" s="162"/>
      <c r="DTB44" s="165"/>
      <c r="DTC44" s="162"/>
      <c r="DTD44" s="165"/>
      <c r="DTE44" s="162"/>
      <c r="DTF44" s="165"/>
      <c r="DTG44" s="162"/>
      <c r="DTH44" s="165"/>
      <c r="DTI44" s="162"/>
      <c r="DTJ44" s="165"/>
      <c r="DTK44" s="162"/>
      <c r="DTL44" s="165"/>
      <c r="DTM44" s="162"/>
      <c r="DTN44" s="165"/>
      <c r="DTO44" s="162"/>
      <c r="DTP44" s="165"/>
      <c r="DTQ44" s="162"/>
      <c r="DTR44" s="165"/>
      <c r="DTS44" s="162"/>
      <c r="DTT44" s="165"/>
      <c r="DTU44" s="162"/>
      <c r="DTV44" s="165"/>
      <c r="DTW44" s="162"/>
      <c r="DTX44" s="165"/>
      <c r="DTY44" s="162"/>
      <c r="DTZ44" s="165"/>
      <c r="DUA44" s="162"/>
      <c r="DUB44" s="165"/>
      <c r="DUC44" s="162"/>
      <c r="DUD44" s="165"/>
      <c r="DUE44" s="162"/>
      <c r="DUF44" s="165"/>
      <c r="DUG44" s="162"/>
      <c r="DUH44" s="165"/>
      <c r="DUI44" s="162"/>
      <c r="DUJ44" s="165"/>
      <c r="DUK44" s="162"/>
      <c r="DUL44" s="165"/>
      <c r="DUM44" s="162"/>
      <c r="DUN44" s="165"/>
      <c r="DUO44" s="162"/>
      <c r="DUP44" s="165"/>
      <c r="DUQ44" s="162"/>
      <c r="DUR44" s="165"/>
      <c r="DUS44" s="162"/>
      <c r="DUT44" s="165"/>
      <c r="DUU44" s="162"/>
      <c r="DUV44" s="165"/>
      <c r="DUW44" s="162"/>
      <c r="DUX44" s="165"/>
      <c r="DUY44" s="162"/>
      <c r="DUZ44" s="165"/>
      <c r="DVA44" s="162"/>
      <c r="DVB44" s="165"/>
      <c r="DVC44" s="162"/>
      <c r="DVD44" s="165"/>
      <c r="DVE44" s="162"/>
      <c r="DVF44" s="165"/>
      <c r="DVG44" s="162"/>
      <c r="DVH44" s="165"/>
      <c r="DVI44" s="162"/>
      <c r="DVJ44" s="165"/>
      <c r="DVK44" s="162"/>
      <c r="DVL44" s="165"/>
      <c r="DVM44" s="162"/>
      <c r="DVN44" s="165"/>
      <c r="DVO44" s="162"/>
      <c r="DVP44" s="165"/>
      <c r="DVQ44" s="162"/>
      <c r="DVR44" s="165"/>
      <c r="DVS44" s="162"/>
      <c r="DVT44" s="165"/>
      <c r="DVU44" s="162"/>
      <c r="DVV44" s="165"/>
      <c r="DVW44" s="162"/>
      <c r="DVX44" s="165"/>
      <c r="DVY44" s="162"/>
      <c r="DVZ44" s="165"/>
      <c r="DWA44" s="162"/>
      <c r="DWB44" s="165"/>
      <c r="DWC44" s="162"/>
      <c r="DWD44" s="165"/>
      <c r="DWE44" s="162"/>
      <c r="DWF44" s="165"/>
      <c r="DWG44" s="162"/>
      <c r="DWH44" s="165"/>
      <c r="DWI44" s="162"/>
      <c r="DWJ44" s="165"/>
      <c r="DWK44" s="162"/>
      <c r="DWL44" s="165"/>
      <c r="DWM44" s="162"/>
      <c r="DWN44" s="165"/>
      <c r="DWO44" s="162"/>
      <c r="DWP44" s="165"/>
      <c r="DWQ44" s="162"/>
      <c r="DWR44" s="165"/>
      <c r="DWS44" s="162"/>
      <c r="DWT44" s="165"/>
      <c r="DWU44" s="162"/>
      <c r="DWV44" s="165"/>
      <c r="DWW44" s="162"/>
      <c r="DWX44" s="165"/>
      <c r="DWY44" s="162"/>
      <c r="DWZ44" s="165"/>
      <c r="DXA44" s="162"/>
      <c r="DXB44" s="165"/>
      <c r="DXC44" s="162"/>
      <c r="DXD44" s="165"/>
      <c r="DXE44" s="162"/>
      <c r="DXF44" s="165"/>
      <c r="DXG44" s="162"/>
      <c r="DXH44" s="165"/>
      <c r="DXI44" s="162"/>
      <c r="DXJ44" s="165"/>
      <c r="DXK44" s="162"/>
      <c r="DXL44" s="165"/>
      <c r="DXM44" s="162"/>
      <c r="DXN44" s="165"/>
      <c r="DXO44" s="162"/>
      <c r="DXP44" s="165"/>
      <c r="DXQ44" s="162"/>
      <c r="DXR44" s="165"/>
      <c r="DXS44" s="162"/>
      <c r="DXT44" s="165"/>
      <c r="DXU44" s="162"/>
      <c r="DXV44" s="165"/>
      <c r="DXW44" s="162"/>
      <c r="DXX44" s="165"/>
      <c r="DXY44" s="162"/>
      <c r="DXZ44" s="165"/>
      <c r="DYA44" s="162"/>
      <c r="DYB44" s="165"/>
      <c r="DYC44" s="162"/>
      <c r="DYD44" s="165"/>
      <c r="DYE44" s="162"/>
      <c r="DYF44" s="165"/>
      <c r="DYG44" s="162"/>
      <c r="DYH44" s="165"/>
      <c r="DYI44" s="162"/>
      <c r="DYJ44" s="165"/>
      <c r="DYK44" s="162"/>
      <c r="DYL44" s="165"/>
      <c r="DYM44" s="162"/>
      <c r="DYN44" s="165"/>
      <c r="DYO44" s="162"/>
      <c r="DYP44" s="165"/>
      <c r="DYQ44" s="162"/>
      <c r="DYR44" s="165"/>
      <c r="DYS44" s="162"/>
      <c r="DYT44" s="165"/>
      <c r="DYU44" s="162"/>
      <c r="DYV44" s="165"/>
      <c r="DYW44" s="162"/>
      <c r="DYX44" s="165"/>
      <c r="DYY44" s="162"/>
      <c r="DYZ44" s="165"/>
      <c r="DZA44" s="162"/>
      <c r="DZB44" s="165"/>
      <c r="DZC44" s="162"/>
      <c r="DZD44" s="165"/>
      <c r="DZE44" s="162"/>
      <c r="DZF44" s="165"/>
      <c r="DZG44" s="162"/>
      <c r="DZH44" s="165"/>
      <c r="DZI44" s="162"/>
      <c r="DZJ44" s="165"/>
      <c r="DZK44" s="162"/>
      <c r="DZL44" s="165"/>
      <c r="DZM44" s="162"/>
      <c r="DZN44" s="165"/>
      <c r="DZO44" s="162"/>
      <c r="DZP44" s="165"/>
      <c r="DZQ44" s="162"/>
      <c r="DZR44" s="165"/>
      <c r="DZS44" s="162"/>
      <c r="DZT44" s="165"/>
      <c r="DZU44" s="162"/>
      <c r="DZV44" s="165"/>
      <c r="DZW44" s="162"/>
      <c r="DZX44" s="165"/>
      <c r="DZY44" s="162"/>
      <c r="DZZ44" s="165"/>
      <c r="EAA44" s="162"/>
      <c r="EAB44" s="165"/>
      <c r="EAC44" s="162"/>
      <c r="EAD44" s="165"/>
      <c r="EAE44" s="162"/>
      <c r="EAF44" s="165"/>
      <c r="EAG44" s="162"/>
      <c r="EAH44" s="165"/>
      <c r="EAI44" s="162"/>
      <c r="EAJ44" s="165"/>
      <c r="EAK44" s="162"/>
      <c r="EAL44" s="165"/>
      <c r="EAM44" s="162"/>
      <c r="EAN44" s="165"/>
      <c r="EAO44" s="162"/>
      <c r="EAP44" s="165"/>
      <c r="EAQ44" s="162"/>
      <c r="EAR44" s="165"/>
      <c r="EAS44" s="162"/>
      <c r="EAT44" s="165"/>
      <c r="EAU44" s="162"/>
      <c r="EAV44" s="165"/>
      <c r="EAW44" s="162"/>
      <c r="EAX44" s="165"/>
      <c r="EAY44" s="162"/>
      <c r="EAZ44" s="165"/>
      <c r="EBA44" s="162"/>
      <c r="EBB44" s="165"/>
      <c r="EBC44" s="162"/>
      <c r="EBD44" s="165"/>
      <c r="EBE44" s="162"/>
      <c r="EBF44" s="165"/>
      <c r="EBG44" s="162"/>
      <c r="EBH44" s="165"/>
      <c r="EBI44" s="162"/>
      <c r="EBJ44" s="165"/>
      <c r="EBK44" s="162"/>
      <c r="EBL44" s="165"/>
      <c r="EBM44" s="162"/>
      <c r="EBN44" s="165"/>
      <c r="EBO44" s="162"/>
      <c r="EBP44" s="165"/>
      <c r="EBQ44" s="162"/>
      <c r="EBR44" s="165"/>
      <c r="EBS44" s="162"/>
      <c r="EBT44" s="165"/>
      <c r="EBU44" s="162"/>
      <c r="EBV44" s="165"/>
      <c r="EBW44" s="162"/>
      <c r="EBX44" s="165"/>
      <c r="EBY44" s="162"/>
      <c r="EBZ44" s="165"/>
      <c r="ECA44" s="162"/>
      <c r="ECB44" s="165"/>
      <c r="ECC44" s="162"/>
      <c r="ECD44" s="165"/>
      <c r="ECE44" s="162"/>
      <c r="ECF44" s="165"/>
      <c r="ECG44" s="162"/>
      <c r="ECH44" s="165"/>
      <c r="ECI44" s="162"/>
      <c r="ECJ44" s="165"/>
      <c r="ECK44" s="162"/>
      <c r="ECL44" s="165"/>
      <c r="ECM44" s="162"/>
      <c r="ECN44" s="165"/>
      <c r="ECO44" s="162"/>
      <c r="ECP44" s="165"/>
      <c r="ECQ44" s="162"/>
      <c r="ECR44" s="165"/>
      <c r="ECS44" s="162"/>
      <c r="ECT44" s="165"/>
      <c r="ECU44" s="162"/>
      <c r="ECV44" s="165"/>
      <c r="ECW44" s="162"/>
      <c r="ECX44" s="165"/>
      <c r="ECY44" s="162"/>
      <c r="ECZ44" s="165"/>
      <c r="EDA44" s="162"/>
      <c r="EDB44" s="165"/>
      <c r="EDC44" s="162"/>
      <c r="EDD44" s="165"/>
      <c r="EDE44" s="162"/>
      <c r="EDF44" s="165"/>
      <c r="EDG44" s="162"/>
      <c r="EDH44" s="165"/>
      <c r="EDI44" s="162"/>
      <c r="EDJ44" s="165"/>
      <c r="EDK44" s="162"/>
      <c r="EDL44" s="165"/>
      <c r="EDM44" s="162"/>
      <c r="EDN44" s="165"/>
      <c r="EDO44" s="162"/>
      <c r="EDP44" s="165"/>
      <c r="EDQ44" s="162"/>
      <c r="EDR44" s="165"/>
      <c r="EDS44" s="162"/>
      <c r="EDT44" s="165"/>
      <c r="EDU44" s="162"/>
      <c r="EDV44" s="165"/>
      <c r="EDW44" s="162"/>
      <c r="EDX44" s="165"/>
      <c r="EDY44" s="162"/>
      <c r="EDZ44" s="165"/>
      <c r="EEA44" s="162"/>
      <c r="EEB44" s="165"/>
      <c r="EEC44" s="162"/>
      <c r="EED44" s="165"/>
      <c r="EEE44" s="162"/>
      <c r="EEF44" s="165"/>
      <c r="EEG44" s="162"/>
      <c r="EEH44" s="165"/>
      <c r="EEI44" s="162"/>
      <c r="EEJ44" s="165"/>
      <c r="EEK44" s="162"/>
      <c r="EEL44" s="165"/>
      <c r="EEM44" s="162"/>
      <c r="EEN44" s="165"/>
      <c r="EEO44" s="162"/>
      <c r="EEP44" s="165"/>
      <c r="EEQ44" s="162"/>
      <c r="EER44" s="165"/>
      <c r="EES44" s="162"/>
      <c r="EET44" s="165"/>
      <c r="EEU44" s="162"/>
      <c r="EEV44" s="165"/>
      <c r="EEW44" s="162"/>
      <c r="EEX44" s="165"/>
      <c r="EEY44" s="162"/>
      <c r="EEZ44" s="165"/>
      <c r="EFA44" s="162"/>
      <c r="EFB44" s="165"/>
      <c r="EFC44" s="162"/>
      <c r="EFD44" s="165"/>
      <c r="EFE44" s="162"/>
      <c r="EFF44" s="165"/>
      <c r="EFG44" s="162"/>
      <c r="EFH44" s="165"/>
      <c r="EFI44" s="162"/>
      <c r="EFJ44" s="165"/>
      <c r="EFK44" s="162"/>
      <c r="EFL44" s="165"/>
      <c r="EFM44" s="162"/>
      <c r="EFN44" s="165"/>
      <c r="EFO44" s="162"/>
      <c r="EFP44" s="165"/>
      <c r="EFQ44" s="162"/>
      <c r="EFR44" s="165"/>
      <c r="EFS44" s="162"/>
      <c r="EFT44" s="165"/>
      <c r="EFU44" s="162"/>
      <c r="EFV44" s="165"/>
      <c r="EFW44" s="162"/>
      <c r="EFX44" s="165"/>
      <c r="EFY44" s="162"/>
      <c r="EFZ44" s="165"/>
      <c r="EGA44" s="162"/>
      <c r="EGB44" s="165"/>
      <c r="EGC44" s="162"/>
      <c r="EGD44" s="165"/>
      <c r="EGE44" s="162"/>
      <c r="EGF44" s="165"/>
      <c r="EGG44" s="162"/>
      <c r="EGH44" s="165"/>
      <c r="EGI44" s="162"/>
      <c r="EGJ44" s="165"/>
      <c r="EGK44" s="162"/>
      <c r="EGL44" s="165"/>
      <c r="EGM44" s="162"/>
      <c r="EGN44" s="165"/>
      <c r="EGO44" s="162"/>
      <c r="EGP44" s="165"/>
      <c r="EGQ44" s="162"/>
      <c r="EGR44" s="165"/>
      <c r="EGS44" s="162"/>
      <c r="EGT44" s="165"/>
      <c r="EGU44" s="162"/>
      <c r="EGV44" s="165"/>
      <c r="EGW44" s="162"/>
      <c r="EGX44" s="165"/>
      <c r="EGY44" s="162"/>
      <c r="EGZ44" s="165"/>
      <c r="EHA44" s="162"/>
      <c r="EHB44" s="165"/>
      <c r="EHC44" s="162"/>
      <c r="EHD44" s="165"/>
      <c r="EHE44" s="162"/>
      <c r="EHF44" s="165"/>
      <c r="EHG44" s="162"/>
      <c r="EHH44" s="165"/>
      <c r="EHI44" s="162"/>
      <c r="EHJ44" s="165"/>
      <c r="EHK44" s="162"/>
      <c r="EHL44" s="165"/>
      <c r="EHM44" s="162"/>
      <c r="EHN44" s="165"/>
      <c r="EHO44" s="162"/>
      <c r="EHP44" s="165"/>
      <c r="EHQ44" s="162"/>
      <c r="EHR44" s="165"/>
      <c r="EHS44" s="162"/>
      <c r="EHT44" s="165"/>
      <c r="EHU44" s="162"/>
      <c r="EHV44" s="165"/>
      <c r="EHW44" s="162"/>
      <c r="EHX44" s="165"/>
      <c r="EHY44" s="162"/>
      <c r="EHZ44" s="165"/>
      <c r="EIA44" s="162"/>
      <c r="EIB44" s="165"/>
      <c r="EIC44" s="162"/>
      <c r="EID44" s="165"/>
      <c r="EIE44" s="162"/>
      <c r="EIF44" s="165"/>
      <c r="EIG44" s="162"/>
      <c r="EIH44" s="165"/>
      <c r="EII44" s="162"/>
      <c r="EIJ44" s="165"/>
      <c r="EIK44" s="162"/>
      <c r="EIL44" s="165"/>
      <c r="EIM44" s="162"/>
      <c r="EIN44" s="165"/>
      <c r="EIO44" s="162"/>
      <c r="EIP44" s="165"/>
      <c r="EIQ44" s="162"/>
      <c r="EIR44" s="165"/>
      <c r="EIS44" s="162"/>
      <c r="EIT44" s="165"/>
      <c r="EIU44" s="162"/>
      <c r="EIV44" s="165"/>
      <c r="EIW44" s="162"/>
      <c r="EIX44" s="165"/>
      <c r="EIY44" s="162"/>
      <c r="EIZ44" s="165"/>
      <c r="EJA44" s="162"/>
      <c r="EJB44" s="165"/>
      <c r="EJC44" s="162"/>
      <c r="EJD44" s="165"/>
      <c r="EJE44" s="162"/>
      <c r="EJF44" s="165"/>
      <c r="EJG44" s="162"/>
      <c r="EJH44" s="165"/>
      <c r="EJI44" s="162"/>
      <c r="EJJ44" s="165"/>
      <c r="EJK44" s="162"/>
      <c r="EJL44" s="165"/>
      <c r="EJM44" s="162"/>
      <c r="EJN44" s="165"/>
      <c r="EJO44" s="162"/>
      <c r="EJP44" s="165"/>
      <c r="EJQ44" s="162"/>
      <c r="EJR44" s="165"/>
      <c r="EJS44" s="162"/>
      <c r="EJT44" s="165"/>
      <c r="EJU44" s="162"/>
      <c r="EJV44" s="165"/>
      <c r="EJW44" s="162"/>
      <c r="EJX44" s="165"/>
      <c r="EJY44" s="162"/>
      <c r="EJZ44" s="165"/>
      <c r="EKA44" s="162"/>
      <c r="EKB44" s="165"/>
      <c r="EKC44" s="162"/>
      <c r="EKD44" s="165"/>
      <c r="EKE44" s="162"/>
      <c r="EKF44" s="165"/>
      <c r="EKG44" s="162"/>
      <c r="EKH44" s="165"/>
      <c r="EKI44" s="162"/>
      <c r="EKJ44" s="165"/>
      <c r="EKK44" s="162"/>
      <c r="EKL44" s="165"/>
      <c r="EKM44" s="162"/>
      <c r="EKN44" s="165"/>
      <c r="EKO44" s="162"/>
      <c r="EKP44" s="165"/>
      <c r="EKQ44" s="162"/>
      <c r="EKR44" s="165"/>
      <c r="EKS44" s="162"/>
      <c r="EKT44" s="165"/>
      <c r="EKU44" s="162"/>
      <c r="EKV44" s="165"/>
      <c r="EKW44" s="162"/>
      <c r="EKX44" s="165"/>
      <c r="EKY44" s="162"/>
      <c r="EKZ44" s="165"/>
      <c r="ELA44" s="162"/>
      <c r="ELB44" s="165"/>
      <c r="ELC44" s="162"/>
      <c r="ELD44" s="165"/>
      <c r="ELE44" s="162"/>
      <c r="ELF44" s="165"/>
      <c r="ELG44" s="162"/>
      <c r="ELH44" s="165"/>
      <c r="ELI44" s="162"/>
      <c r="ELJ44" s="165"/>
      <c r="ELK44" s="162"/>
      <c r="ELL44" s="165"/>
      <c r="ELM44" s="162"/>
      <c r="ELN44" s="165"/>
      <c r="ELO44" s="162"/>
      <c r="ELP44" s="165"/>
      <c r="ELQ44" s="162"/>
      <c r="ELR44" s="165"/>
      <c r="ELS44" s="162"/>
      <c r="ELT44" s="165"/>
      <c r="ELU44" s="162"/>
      <c r="ELV44" s="165"/>
      <c r="ELW44" s="162"/>
      <c r="ELX44" s="165"/>
      <c r="ELY44" s="162"/>
      <c r="ELZ44" s="165"/>
      <c r="EMA44" s="162"/>
      <c r="EMB44" s="165"/>
      <c r="EMC44" s="162"/>
      <c r="EMD44" s="165"/>
      <c r="EME44" s="162"/>
      <c r="EMF44" s="165"/>
      <c r="EMG44" s="162"/>
      <c r="EMH44" s="165"/>
      <c r="EMI44" s="162"/>
      <c r="EMJ44" s="165"/>
      <c r="EMK44" s="162"/>
      <c r="EML44" s="165"/>
      <c r="EMM44" s="162"/>
      <c r="EMN44" s="165"/>
      <c r="EMO44" s="162"/>
      <c r="EMP44" s="165"/>
      <c r="EMQ44" s="162"/>
      <c r="EMR44" s="165"/>
      <c r="EMS44" s="162"/>
      <c r="EMT44" s="165"/>
      <c r="EMU44" s="162"/>
      <c r="EMV44" s="165"/>
      <c r="EMW44" s="162"/>
      <c r="EMX44" s="165"/>
      <c r="EMY44" s="162"/>
      <c r="EMZ44" s="165"/>
      <c r="ENA44" s="162"/>
      <c r="ENB44" s="165"/>
      <c r="ENC44" s="162"/>
      <c r="END44" s="165"/>
      <c r="ENE44" s="162"/>
      <c r="ENF44" s="165"/>
      <c r="ENG44" s="162"/>
      <c r="ENH44" s="165"/>
      <c r="ENI44" s="162"/>
      <c r="ENJ44" s="165"/>
      <c r="ENK44" s="162"/>
      <c r="ENL44" s="165"/>
      <c r="ENM44" s="162"/>
      <c r="ENN44" s="165"/>
      <c r="ENO44" s="162"/>
      <c r="ENP44" s="165"/>
      <c r="ENQ44" s="162"/>
      <c r="ENR44" s="165"/>
      <c r="ENS44" s="162"/>
      <c r="ENT44" s="165"/>
      <c r="ENU44" s="162"/>
      <c r="ENV44" s="165"/>
      <c r="ENW44" s="162"/>
      <c r="ENX44" s="165"/>
      <c r="ENY44" s="162"/>
      <c r="ENZ44" s="165"/>
      <c r="EOA44" s="162"/>
      <c r="EOB44" s="165"/>
      <c r="EOC44" s="162"/>
      <c r="EOD44" s="165"/>
      <c r="EOE44" s="162"/>
      <c r="EOF44" s="165"/>
      <c r="EOG44" s="162"/>
      <c r="EOH44" s="165"/>
      <c r="EOI44" s="162"/>
      <c r="EOJ44" s="165"/>
      <c r="EOK44" s="162"/>
      <c r="EOL44" s="165"/>
      <c r="EOM44" s="162"/>
      <c r="EON44" s="165"/>
      <c r="EOO44" s="162"/>
      <c r="EOP44" s="165"/>
      <c r="EOQ44" s="162"/>
      <c r="EOR44" s="165"/>
      <c r="EOS44" s="162"/>
      <c r="EOT44" s="165"/>
      <c r="EOU44" s="162"/>
      <c r="EOV44" s="165"/>
      <c r="EOW44" s="162"/>
      <c r="EOX44" s="165"/>
      <c r="EOY44" s="162"/>
      <c r="EOZ44" s="165"/>
      <c r="EPA44" s="162"/>
      <c r="EPB44" s="165"/>
      <c r="EPC44" s="162"/>
      <c r="EPD44" s="165"/>
      <c r="EPE44" s="162"/>
      <c r="EPF44" s="165"/>
      <c r="EPG44" s="162"/>
      <c r="EPH44" s="165"/>
      <c r="EPI44" s="162"/>
      <c r="EPJ44" s="165"/>
      <c r="EPK44" s="162"/>
      <c r="EPL44" s="165"/>
      <c r="EPM44" s="162"/>
      <c r="EPN44" s="165"/>
      <c r="EPO44" s="162"/>
      <c r="EPP44" s="165"/>
      <c r="EPQ44" s="162"/>
      <c r="EPR44" s="165"/>
      <c r="EPS44" s="162"/>
      <c r="EPT44" s="165"/>
      <c r="EPU44" s="162"/>
      <c r="EPV44" s="165"/>
      <c r="EPW44" s="162"/>
      <c r="EPX44" s="165"/>
      <c r="EPY44" s="162"/>
      <c r="EPZ44" s="165"/>
      <c r="EQA44" s="162"/>
      <c r="EQB44" s="165"/>
      <c r="EQC44" s="162"/>
      <c r="EQD44" s="165"/>
      <c r="EQE44" s="162"/>
      <c r="EQF44" s="165"/>
      <c r="EQG44" s="162"/>
      <c r="EQH44" s="165"/>
      <c r="EQI44" s="162"/>
      <c r="EQJ44" s="165"/>
      <c r="EQK44" s="162"/>
      <c r="EQL44" s="165"/>
      <c r="EQM44" s="162"/>
      <c r="EQN44" s="165"/>
      <c r="EQO44" s="162"/>
      <c r="EQP44" s="165"/>
      <c r="EQQ44" s="162"/>
      <c r="EQR44" s="165"/>
      <c r="EQS44" s="162"/>
      <c r="EQT44" s="165"/>
      <c r="EQU44" s="162"/>
      <c r="EQV44" s="165"/>
      <c r="EQW44" s="162"/>
      <c r="EQX44" s="165"/>
      <c r="EQY44" s="162"/>
      <c r="EQZ44" s="165"/>
      <c r="ERA44" s="162"/>
      <c r="ERB44" s="165"/>
      <c r="ERC44" s="162"/>
      <c r="ERD44" s="165"/>
      <c r="ERE44" s="162"/>
      <c r="ERF44" s="165"/>
      <c r="ERG44" s="162"/>
      <c r="ERH44" s="165"/>
      <c r="ERI44" s="162"/>
      <c r="ERJ44" s="165"/>
      <c r="ERK44" s="162"/>
      <c r="ERL44" s="165"/>
      <c r="ERM44" s="162"/>
      <c r="ERN44" s="165"/>
      <c r="ERO44" s="162"/>
      <c r="ERP44" s="165"/>
      <c r="ERQ44" s="162"/>
      <c r="ERR44" s="165"/>
      <c r="ERS44" s="162"/>
      <c r="ERT44" s="165"/>
      <c r="ERU44" s="162"/>
      <c r="ERV44" s="165"/>
      <c r="ERW44" s="162"/>
      <c r="ERX44" s="165"/>
      <c r="ERY44" s="162"/>
      <c r="ERZ44" s="165"/>
      <c r="ESA44" s="162"/>
      <c r="ESB44" s="165"/>
      <c r="ESC44" s="162"/>
      <c r="ESD44" s="165"/>
      <c r="ESE44" s="162"/>
      <c r="ESF44" s="165"/>
      <c r="ESG44" s="162"/>
      <c r="ESH44" s="165"/>
      <c r="ESI44" s="162"/>
      <c r="ESJ44" s="165"/>
      <c r="ESK44" s="162"/>
      <c r="ESL44" s="165"/>
      <c r="ESM44" s="162"/>
      <c r="ESN44" s="165"/>
      <c r="ESO44" s="162"/>
      <c r="ESP44" s="165"/>
      <c r="ESQ44" s="162"/>
      <c r="ESR44" s="165"/>
      <c r="ESS44" s="162"/>
      <c r="EST44" s="165"/>
      <c r="ESU44" s="162"/>
      <c r="ESV44" s="165"/>
      <c r="ESW44" s="162"/>
      <c r="ESX44" s="165"/>
      <c r="ESY44" s="162"/>
      <c r="ESZ44" s="165"/>
      <c r="ETA44" s="162"/>
      <c r="ETB44" s="165"/>
      <c r="ETC44" s="162"/>
      <c r="ETD44" s="165"/>
      <c r="ETE44" s="162"/>
      <c r="ETF44" s="165"/>
      <c r="ETG44" s="162"/>
      <c r="ETH44" s="165"/>
      <c r="ETI44" s="162"/>
      <c r="ETJ44" s="165"/>
      <c r="ETK44" s="162"/>
      <c r="ETL44" s="165"/>
      <c r="ETM44" s="162"/>
      <c r="ETN44" s="165"/>
      <c r="ETO44" s="162"/>
      <c r="ETP44" s="165"/>
      <c r="ETQ44" s="162"/>
      <c r="ETR44" s="165"/>
      <c r="ETS44" s="162"/>
      <c r="ETT44" s="165"/>
      <c r="ETU44" s="162"/>
      <c r="ETV44" s="165"/>
      <c r="ETW44" s="162"/>
      <c r="ETX44" s="165"/>
      <c r="ETY44" s="162"/>
      <c r="ETZ44" s="165"/>
      <c r="EUA44" s="162"/>
      <c r="EUB44" s="165"/>
      <c r="EUC44" s="162"/>
      <c r="EUD44" s="165"/>
      <c r="EUE44" s="162"/>
      <c r="EUF44" s="165"/>
      <c r="EUG44" s="162"/>
      <c r="EUH44" s="165"/>
      <c r="EUI44" s="162"/>
      <c r="EUJ44" s="165"/>
      <c r="EUK44" s="162"/>
      <c r="EUL44" s="165"/>
      <c r="EUM44" s="162"/>
      <c r="EUN44" s="165"/>
      <c r="EUO44" s="162"/>
      <c r="EUP44" s="165"/>
      <c r="EUQ44" s="162"/>
      <c r="EUR44" s="165"/>
      <c r="EUS44" s="162"/>
      <c r="EUT44" s="165"/>
      <c r="EUU44" s="162"/>
      <c r="EUV44" s="165"/>
      <c r="EUW44" s="162"/>
      <c r="EUX44" s="165"/>
      <c r="EUY44" s="162"/>
      <c r="EUZ44" s="165"/>
      <c r="EVA44" s="162"/>
      <c r="EVB44" s="165"/>
      <c r="EVC44" s="162"/>
      <c r="EVD44" s="165"/>
      <c r="EVE44" s="162"/>
      <c r="EVF44" s="165"/>
      <c r="EVG44" s="162"/>
      <c r="EVH44" s="165"/>
      <c r="EVI44" s="162"/>
      <c r="EVJ44" s="165"/>
      <c r="EVK44" s="162"/>
      <c r="EVL44" s="165"/>
      <c r="EVM44" s="162"/>
      <c r="EVN44" s="165"/>
      <c r="EVO44" s="162"/>
      <c r="EVP44" s="165"/>
      <c r="EVQ44" s="162"/>
      <c r="EVR44" s="165"/>
      <c r="EVS44" s="162"/>
      <c r="EVT44" s="165"/>
      <c r="EVU44" s="162"/>
      <c r="EVV44" s="165"/>
      <c r="EVW44" s="162"/>
      <c r="EVX44" s="165"/>
      <c r="EVY44" s="162"/>
      <c r="EVZ44" s="165"/>
      <c r="EWA44" s="162"/>
      <c r="EWB44" s="165"/>
      <c r="EWC44" s="162"/>
      <c r="EWD44" s="165"/>
      <c r="EWE44" s="162"/>
      <c r="EWF44" s="165"/>
      <c r="EWG44" s="162"/>
      <c r="EWH44" s="165"/>
      <c r="EWI44" s="162"/>
      <c r="EWJ44" s="165"/>
      <c r="EWK44" s="162"/>
      <c r="EWL44" s="165"/>
      <c r="EWM44" s="162"/>
      <c r="EWN44" s="165"/>
      <c r="EWO44" s="162"/>
      <c r="EWP44" s="165"/>
      <c r="EWQ44" s="162"/>
      <c r="EWR44" s="165"/>
      <c r="EWS44" s="162"/>
      <c r="EWT44" s="165"/>
      <c r="EWU44" s="162"/>
      <c r="EWV44" s="165"/>
      <c r="EWW44" s="162"/>
      <c r="EWX44" s="165"/>
      <c r="EWY44" s="162"/>
      <c r="EWZ44" s="165"/>
      <c r="EXA44" s="162"/>
      <c r="EXB44" s="165"/>
      <c r="EXC44" s="162"/>
      <c r="EXD44" s="165"/>
      <c r="EXE44" s="162"/>
      <c r="EXF44" s="165"/>
      <c r="EXG44" s="162"/>
      <c r="EXH44" s="165"/>
      <c r="EXI44" s="162"/>
      <c r="EXJ44" s="165"/>
      <c r="EXK44" s="162"/>
      <c r="EXL44" s="165"/>
      <c r="EXM44" s="162"/>
      <c r="EXN44" s="165"/>
      <c r="EXO44" s="162"/>
      <c r="EXP44" s="165"/>
      <c r="EXQ44" s="162"/>
      <c r="EXR44" s="165"/>
      <c r="EXS44" s="162"/>
      <c r="EXT44" s="165"/>
      <c r="EXU44" s="162"/>
      <c r="EXV44" s="165"/>
      <c r="EXW44" s="162"/>
      <c r="EXX44" s="165"/>
      <c r="EXY44" s="162"/>
      <c r="EXZ44" s="165"/>
      <c r="EYA44" s="162"/>
      <c r="EYB44" s="165"/>
      <c r="EYC44" s="162"/>
      <c r="EYD44" s="165"/>
      <c r="EYE44" s="162"/>
      <c r="EYF44" s="165"/>
      <c r="EYG44" s="162"/>
      <c r="EYH44" s="165"/>
      <c r="EYI44" s="162"/>
      <c r="EYJ44" s="165"/>
      <c r="EYK44" s="162"/>
      <c r="EYL44" s="165"/>
      <c r="EYM44" s="162"/>
      <c r="EYN44" s="165"/>
      <c r="EYO44" s="162"/>
      <c r="EYP44" s="165"/>
      <c r="EYQ44" s="162"/>
      <c r="EYR44" s="165"/>
      <c r="EYS44" s="162"/>
      <c r="EYT44" s="165"/>
      <c r="EYU44" s="162"/>
      <c r="EYV44" s="165"/>
      <c r="EYW44" s="162"/>
      <c r="EYX44" s="165"/>
      <c r="EYY44" s="162"/>
      <c r="EYZ44" s="165"/>
      <c r="EZA44" s="162"/>
      <c r="EZB44" s="165"/>
      <c r="EZC44" s="162"/>
      <c r="EZD44" s="165"/>
      <c r="EZE44" s="162"/>
      <c r="EZF44" s="165"/>
      <c r="EZG44" s="162"/>
      <c r="EZH44" s="165"/>
      <c r="EZI44" s="162"/>
      <c r="EZJ44" s="165"/>
      <c r="EZK44" s="162"/>
      <c r="EZL44" s="165"/>
      <c r="EZM44" s="162"/>
      <c r="EZN44" s="165"/>
      <c r="EZO44" s="162"/>
      <c r="EZP44" s="165"/>
      <c r="EZQ44" s="162"/>
      <c r="EZR44" s="165"/>
      <c r="EZS44" s="162"/>
      <c r="EZT44" s="165"/>
      <c r="EZU44" s="162"/>
      <c r="EZV44" s="165"/>
      <c r="EZW44" s="162"/>
      <c r="EZX44" s="165"/>
      <c r="EZY44" s="162"/>
      <c r="EZZ44" s="165"/>
      <c r="FAA44" s="162"/>
      <c r="FAB44" s="165"/>
      <c r="FAC44" s="162"/>
      <c r="FAD44" s="165"/>
      <c r="FAE44" s="162"/>
      <c r="FAF44" s="165"/>
      <c r="FAG44" s="162"/>
      <c r="FAH44" s="165"/>
      <c r="FAI44" s="162"/>
      <c r="FAJ44" s="165"/>
      <c r="FAK44" s="162"/>
      <c r="FAL44" s="165"/>
      <c r="FAM44" s="162"/>
      <c r="FAN44" s="165"/>
      <c r="FAO44" s="162"/>
      <c r="FAP44" s="165"/>
      <c r="FAQ44" s="162"/>
      <c r="FAR44" s="165"/>
      <c r="FAS44" s="162"/>
      <c r="FAT44" s="165"/>
      <c r="FAU44" s="162"/>
      <c r="FAV44" s="165"/>
      <c r="FAW44" s="162"/>
      <c r="FAX44" s="165"/>
      <c r="FAY44" s="162"/>
      <c r="FAZ44" s="165"/>
      <c r="FBA44" s="162"/>
      <c r="FBB44" s="165"/>
      <c r="FBC44" s="162"/>
      <c r="FBD44" s="165"/>
      <c r="FBE44" s="162"/>
      <c r="FBF44" s="165"/>
      <c r="FBG44" s="162"/>
      <c r="FBH44" s="165"/>
      <c r="FBI44" s="162"/>
      <c r="FBJ44" s="165"/>
      <c r="FBK44" s="162"/>
      <c r="FBL44" s="165"/>
      <c r="FBM44" s="162"/>
      <c r="FBN44" s="165"/>
      <c r="FBO44" s="162"/>
      <c r="FBP44" s="165"/>
      <c r="FBQ44" s="162"/>
      <c r="FBR44" s="165"/>
      <c r="FBS44" s="162"/>
      <c r="FBT44" s="165"/>
      <c r="FBU44" s="162"/>
      <c r="FBV44" s="165"/>
      <c r="FBW44" s="162"/>
      <c r="FBX44" s="165"/>
      <c r="FBY44" s="162"/>
      <c r="FBZ44" s="165"/>
      <c r="FCA44" s="162"/>
      <c r="FCB44" s="165"/>
      <c r="FCC44" s="162"/>
      <c r="FCD44" s="165"/>
      <c r="FCE44" s="162"/>
      <c r="FCF44" s="165"/>
      <c r="FCG44" s="162"/>
      <c r="FCH44" s="165"/>
      <c r="FCI44" s="162"/>
      <c r="FCJ44" s="165"/>
      <c r="FCK44" s="162"/>
      <c r="FCL44" s="165"/>
      <c r="FCM44" s="162"/>
      <c r="FCN44" s="165"/>
      <c r="FCO44" s="162"/>
      <c r="FCP44" s="165"/>
      <c r="FCQ44" s="162"/>
      <c r="FCR44" s="165"/>
      <c r="FCS44" s="162"/>
      <c r="FCT44" s="165"/>
      <c r="FCU44" s="162"/>
      <c r="FCV44" s="165"/>
      <c r="FCW44" s="162"/>
      <c r="FCX44" s="165"/>
      <c r="FCY44" s="162"/>
      <c r="FCZ44" s="165"/>
      <c r="FDA44" s="162"/>
      <c r="FDB44" s="165"/>
      <c r="FDC44" s="162"/>
      <c r="FDD44" s="165"/>
      <c r="FDE44" s="162"/>
      <c r="FDF44" s="165"/>
      <c r="FDG44" s="162"/>
      <c r="FDH44" s="165"/>
      <c r="FDI44" s="162"/>
      <c r="FDJ44" s="165"/>
      <c r="FDK44" s="162"/>
      <c r="FDL44" s="165"/>
      <c r="FDM44" s="162"/>
      <c r="FDN44" s="165"/>
      <c r="FDO44" s="162"/>
      <c r="FDP44" s="165"/>
      <c r="FDQ44" s="162"/>
      <c r="FDR44" s="165"/>
      <c r="FDS44" s="162"/>
      <c r="FDT44" s="165"/>
      <c r="FDU44" s="162"/>
      <c r="FDV44" s="165"/>
      <c r="FDW44" s="162"/>
      <c r="FDX44" s="165"/>
      <c r="FDY44" s="162"/>
      <c r="FDZ44" s="165"/>
      <c r="FEA44" s="162"/>
      <c r="FEB44" s="165"/>
      <c r="FEC44" s="162"/>
      <c r="FED44" s="165"/>
      <c r="FEE44" s="162"/>
      <c r="FEF44" s="165"/>
      <c r="FEG44" s="162"/>
      <c r="FEH44" s="165"/>
      <c r="FEI44" s="162"/>
      <c r="FEJ44" s="165"/>
      <c r="FEK44" s="162"/>
      <c r="FEL44" s="165"/>
      <c r="FEM44" s="162"/>
      <c r="FEN44" s="165"/>
      <c r="FEO44" s="162"/>
      <c r="FEP44" s="165"/>
      <c r="FEQ44" s="162"/>
      <c r="FER44" s="165"/>
      <c r="FES44" s="162"/>
      <c r="FET44" s="165"/>
      <c r="FEU44" s="162"/>
      <c r="FEV44" s="165"/>
      <c r="FEW44" s="162"/>
      <c r="FEX44" s="165"/>
      <c r="FEY44" s="162"/>
      <c r="FEZ44" s="165"/>
      <c r="FFA44" s="162"/>
      <c r="FFB44" s="165"/>
      <c r="FFC44" s="162"/>
      <c r="FFD44" s="165"/>
      <c r="FFE44" s="162"/>
      <c r="FFF44" s="165"/>
      <c r="FFG44" s="162"/>
      <c r="FFH44" s="165"/>
      <c r="FFI44" s="162"/>
      <c r="FFJ44" s="165"/>
      <c r="FFK44" s="162"/>
      <c r="FFL44" s="165"/>
      <c r="FFM44" s="162"/>
      <c r="FFN44" s="165"/>
      <c r="FFO44" s="162"/>
      <c r="FFP44" s="165"/>
      <c r="FFQ44" s="162"/>
      <c r="FFR44" s="165"/>
      <c r="FFS44" s="162"/>
      <c r="FFT44" s="165"/>
      <c r="FFU44" s="162"/>
      <c r="FFV44" s="165"/>
      <c r="FFW44" s="162"/>
      <c r="FFX44" s="165"/>
      <c r="FFY44" s="162"/>
      <c r="FFZ44" s="165"/>
      <c r="FGA44" s="162"/>
      <c r="FGB44" s="165"/>
      <c r="FGC44" s="162"/>
      <c r="FGD44" s="165"/>
      <c r="FGE44" s="162"/>
      <c r="FGF44" s="165"/>
      <c r="FGG44" s="162"/>
      <c r="FGH44" s="165"/>
      <c r="FGI44" s="162"/>
      <c r="FGJ44" s="165"/>
      <c r="FGK44" s="162"/>
      <c r="FGL44" s="165"/>
      <c r="FGM44" s="162"/>
      <c r="FGN44" s="165"/>
      <c r="FGO44" s="162"/>
      <c r="FGP44" s="165"/>
      <c r="FGQ44" s="162"/>
      <c r="FGR44" s="165"/>
      <c r="FGS44" s="162"/>
      <c r="FGT44" s="165"/>
      <c r="FGU44" s="162"/>
      <c r="FGV44" s="165"/>
      <c r="FGW44" s="162"/>
      <c r="FGX44" s="165"/>
      <c r="FGY44" s="162"/>
      <c r="FGZ44" s="165"/>
      <c r="FHA44" s="162"/>
      <c r="FHB44" s="165"/>
      <c r="FHC44" s="162"/>
      <c r="FHD44" s="165"/>
      <c r="FHE44" s="162"/>
      <c r="FHF44" s="165"/>
      <c r="FHG44" s="162"/>
      <c r="FHH44" s="165"/>
      <c r="FHI44" s="162"/>
      <c r="FHJ44" s="165"/>
      <c r="FHK44" s="162"/>
      <c r="FHL44" s="165"/>
      <c r="FHM44" s="162"/>
      <c r="FHN44" s="165"/>
      <c r="FHO44" s="162"/>
      <c r="FHP44" s="165"/>
      <c r="FHQ44" s="162"/>
      <c r="FHR44" s="165"/>
      <c r="FHS44" s="162"/>
      <c r="FHT44" s="165"/>
      <c r="FHU44" s="162"/>
      <c r="FHV44" s="165"/>
      <c r="FHW44" s="162"/>
      <c r="FHX44" s="165"/>
      <c r="FHY44" s="162"/>
      <c r="FHZ44" s="165"/>
      <c r="FIA44" s="162"/>
      <c r="FIB44" s="165"/>
      <c r="FIC44" s="162"/>
      <c r="FID44" s="165"/>
      <c r="FIE44" s="162"/>
      <c r="FIF44" s="165"/>
      <c r="FIG44" s="162"/>
      <c r="FIH44" s="165"/>
      <c r="FII44" s="162"/>
      <c r="FIJ44" s="165"/>
      <c r="FIK44" s="162"/>
      <c r="FIL44" s="165"/>
      <c r="FIM44" s="162"/>
      <c r="FIN44" s="165"/>
      <c r="FIO44" s="162"/>
      <c r="FIP44" s="165"/>
      <c r="FIQ44" s="162"/>
      <c r="FIR44" s="165"/>
      <c r="FIS44" s="162"/>
      <c r="FIT44" s="165"/>
      <c r="FIU44" s="162"/>
      <c r="FIV44" s="165"/>
      <c r="FIW44" s="162"/>
      <c r="FIX44" s="165"/>
      <c r="FIY44" s="162"/>
      <c r="FIZ44" s="165"/>
      <c r="FJA44" s="162"/>
      <c r="FJB44" s="165"/>
      <c r="FJC44" s="162"/>
      <c r="FJD44" s="165"/>
      <c r="FJE44" s="162"/>
      <c r="FJF44" s="165"/>
      <c r="FJG44" s="162"/>
      <c r="FJH44" s="165"/>
      <c r="FJI44" s="162"/>
      <c r="FJJ44" s="165"/>
      <c r="FJK44" s="162"/>
      <c r="FJL44" s="165"/>
      <c r="FJM44" s="162"/>
      <c r="FJN44" s="165"/>
      <c r="FJO44" s="162"/>
      <c r="FJP44" s="165"/>
      <c r="FJQ44" s="162"/>
      <c r="FJR44" s="165"/>
      <c r="FJS44" s="162"/>
      <c r="FJT44" s="165"/>
      <c r="FJU44" s="162"/>
      <c r="FJV44" s="165"/>
      <c r="FJW44" s="162"/>
      <c r="FJX44" s="165"/>
      <c r="FJY44" s="162"/>
      <c r="FJZ44" s="165"/>
      <c r="FKA44" s="162"/>
      <c r="FKB44" s="165"/>
      <c r="FKC44" s="162"/>
      <c r="FKD44" s="165"/>
      <c r="FKE44" s="162"/>
      <c r="FKF44" s="165"/>
      <c r="FKG44" s="162"/>
      <c r="FKH44" s="165"/>
      <c r="FKI44" s="162"/>
      <c r="FKJ44" s="165"/>
      <c r="FKK44" s="162"/>
      <c r="FKL44" s="165"/>
      <c r="FKM44" s="162"/>
      <c r="FKN44" s="165"/>
      <c r="FKO44" s="162"/>
      <c r="FKP44" s="165"/>
      <c r="FKQ44" s="162"/>
      <c r="FKR44" s="165"/>
      <c r="FKS44" s="162"/>
      <c r="FKT44" s="165"/>
      <c r="FKU44" s="162"/>
      <c r="FKV44" s="165"/>
      <c r="FKW44" s="162"/>
      <c r="FKX44" s="165"/>
      <c r="FKY44" s="162"/>
      <c r="FKZ44" s="165"/>
      <c r="FLA44" s="162"/>
      <c r="FLB44" s="165"/>
      <c r="FLC44" s="162"/>
      <c r="FLD44" s="165"/>
      <c r="FLE44" s="162"/>
      <c r="FLF44" s="165"/>
      <c r="FLG44" s="162"/>
      <c r="FLH44" s="165"/>
      <c r="FLI44" s="162"/>
      <c r="FLJ44" s="165"/>
      <c r="FLK44" s="162"/>
      <c r="FLL44" s="165"/>
      <c r="FLM44" s="162"/>
      <c r="FLN44" s="165"/>
      <c r="FLO44" s="162"/>
      <c r="FLP44" s="165"/>
      <c r="FLQ44" s="162"/>
      <c r="FLR44" s="165"/>
      <c r="FLS44" s="162"/>
      <c r="FLT44" s="165"/>
      <c r="FLU44" s="162"/>
      <c r="FLV44" s="165"/>
      <c r="FLW44" s="162"/>
      <c r="FLX44" s="165"/>
      <c r="FLY44" s="162"/>
      <c r="FLZ44" s="165"/>
      <c r="FMA44" s="162"/>
      <c r="FMB44" s="165"/>
      <c r="FMC44" s="162"/>
      <c r="FMD44" s="165"/>
      <c r="FME44" s="162"/>
      <c r="FMF44" s="165"/>
      <c r="FMG44" s="162"/>
      <c r="FMH44" s="165"/>
      <c r="FMI44" s="162"/>
      <c r="FMJ44" s="165"/>
      <c r="FMK44" s="162"/>
      <c r="FML44" s="165"/>
      <c r="FMM44" s="162"/>
      <c r="FMN44" s="165"/>
      <c r="FMO44" s="162"/>
      <c r="FMP44" s="165"/>
      <c r="FMQ44" s="162"/>
      <c r="FMR44" s="165"/>
      <c r="FMS44" s="162"/>
      <c r="FMT44" s="165"/>
      <c r="FMU44" s="162"/>
      <c r="FMV44" s="165"/>
      <c r="FMW44" s="162"/>
      <c r="FMX44" s="165"/>
      <c r="FMY44" s="162"/>
      <c r="FMZ44" s="165"/>
      <c r="FNA44" s="162"/>
      <c r="FNB44" s="165"/>
      <c r="FNC44" s="162"/>
      <c r="FND44" s="165"/>
      <c r="FNE44" s="162"/>
      <c r="FNF44" s="165"/>
      <c r="FNG44" s="162"/>
      <c r="FNH44" s="165"/>
      <c r="FNI44" s="162"/>
      <c r="FNJ44" s="165"/>
      <c r="FNK44" s="162"/>
      <c r="FNL44" s="165"/>
      <c r="FNM44" s="162"/>
      <c r="FNN44" s="165"/>
      <c r="FNO44" s="162"/>
      <c r="FNP44" s="165"/>
      <c r="FNQ44" s="162"/>
      <c r="FNR44" s="165"/>
      <c r="FNS44" s="162"/>
      <c r="FNT44" s="165"/>
      <c r="FNU44" s="162"/>
      <c r="FNV44" s="165"/>
      <c r="FNW44" s="162"/>
      <c r="FNX44" s="165"/>
      <c r="FNY44" s="162"/>
      <c r="FNZ44" s="165"/>
      <c r="FOA44" s="162"/>
      <c r="FOB44" s="165"/>
      <c r="FOC44" s="162"/>
      <c r="FOD44" s="165"/>
      <c r="FOE44" s="162"/>
      <c r="FOF44" s="165"/>
      <c r="FOG44" s="162"/>
      <c r="FOH44" s="165"/>
      <c r="FOI44" s="162"/>
      <c r="FOJ44" s="165"/>
      <c r="FOK44" s="162"/>
      <c r="FOL44" s="165"/>
      <c r="FOM44" s="162"/>
      <c r="FON44" s="165"/>
      <c r="FOO44" s="162"/>
      <c r="FOP44" s="165"/>
      <c r="FOQ44" s="162"/>
      <c r="FOR44" s="165"/>
      <c r="FOS44" s="162"/>
      <c r="FOT44" s="165"/>
      <c r="FOU44" s="162"/>
      <c r="FOV44" s="165"/>
      <c r="FOW44" s="162"/>
      <c r="FOX44" s="165"/>
      <c r="FOY44" s="162"/>
      <c r="FOZ44" s="165"/>
      <c r="FPA44" s="162"/>
      <c r="FPB44" s="165"/>
      <c r="FPC44" s="162"/>
      <c r="FPD44" s="165"/>
      <c r="FPE44" s="162"/>
      <c r="FPF44" s="165"/>
      <c r="FPG44" s="162"/>
      <c r="FPH44" s="165"/>
      <c r="FPI44" s="162"/>
      <c r="FPJ44" s="165"/>
      <c r="FPK44" s="162"/>
      <c r="FPL44" s="165"/>
      <c r="FPM44" s="162"/>
      <c r="FPN44" s="165"/>
      <c r="FPO44" s="162"/>
      <c r="FPP44" s="165"/>
      <c r="FPQ44" s="162"/>
      <c r="FPR44" s="165"/>
      <c r="FPS44" s="162"/>
      <c r="FPT44" s="165"/>
      <c r="FPU44" s="162"/>
      <c r="FPV44" s="165"/>
      <c r="FPW44" s="162"/>
      <c r="FPX44" s="165"/>
      <c r="FPY44" s="162"/>
      <c r="FPZ44" s="165"/>
      <c r="FQA44" s="162"/>
      <c r="FQB44" s="165"/>
      <c r="FQC44" s="162"/>
      <c r="FQD44" s="165"/>
      <c r="FQE44" s="162"/>
      <c r="FQF44" s="165"/>
      <c r="FQG44" s="162"/>
      <c r="FQH44" s="165"/>
      <c r="FQI44" s="162"/>
      <c r="FQJ44" s="165"/>
      <c r="FQK44" s="162"/>
      <c r="FQL44" s="165"/>
      <c r="FQM44" s="162"/>
      <c r="FQN44" s="165"/>
      <c r="FQO44" s="162"/>
      <c r="FQP44" s="165"/>
      <c r="FQQ44" s="162"/>
      <c r="FQR44" s="165"/>
      <c r="FQS44" s="162"/>
      <c r="FQT44" s="165"/>
      <c r="FQU44" s="162"/>
      <c r="FQV44" s="165"/>
      <c r="FQW44" s="162"/>
      <c r="FQX44" s="165"/>
      <c r="FQY44" s="162"/>
      <c r="FQZ44" s="165"/>
      <c r="FRA44" s="162"/>
      <c r="FRB44" s="165"/>
      <c r="FRC44" s="162"/>
      <c r="FRD44" s="165"/>
      <c r="FRE44" s="162"/>
      <c r="FRF44" s="165"/>
      <c r="FRG44" s="162"/>
      <c r="FRH44" s="165"/>
      <c r="FRI44" s="162"/>
      <c r="FRJ44" s="165"/>
      <c r="FRK44" s="162"/>
      <c r="FRL44" s="165"/>
      <c r="FRM44" s="162"/>
      <c r="FRN44" s="165"/>
      <c r="FRO44" s="162"/>
      <c r="FRP44" s="165"/>
      <c r="FRQ44" s="162"/>
      <c r="FRR44" s="165"/>
      <c r="FRS44" s="162"/>
      <c r="FRT44" s="165"/>
      <c r="FRU44" s="162"/>
      <c r="FRV44" s="165"/>
      <c r="FRW44" s="162"/>
      <c r="FRX44" s="165"/>
      <c r="FRY44" s="162"/>
      <c r="FRZ44" s="165"/>
      <c r="FSA44" s="162"/>
      <c r="FSB44" s="165"/>
      <c r="FSC44" s="162"/>
      <c r="FSD44" s="165"/>
      <c r="FSE44" s="162"/>
      <c r="FSF44" s="165"/>
      <c r="FSG44" s="162"/>
      <c r="FSH44" s="165"/>
      <c r="FSI44" s="162"/>
      <c r="FSJ44" s="165"/>
      <c r="FSK44" s="162"/>
      <c r="FSL44" s="165"/>
      <c r="FSM44" s="162"/>
      <c r="FSN44" s="165"/>
      <c r="FSO44" s="162"/>
      <c r="FSP44" s="165"/>
      <c r="FSQ44" s="162"/>
      <c r="FSR44" s="165"/>
      <c r="FSS44" s="162"/>
      <c r="FST44" s="165"/>
      <c r="FSU44" s="162"/>
      <c r="FSV44" s="165"/>
      <c r="FSW44" s="162"/>
      <c r="FSX44" s="165"/>
      <c r="FSY44" s="162"/>
      <c r="FSZ44" s="165"/>
      <c r="FTA44" s="162"/>
      <c r="FTB44" s="165"/>
      <c r="FTC44" s="162"/>
      <c r="FTD44" s="165"/>
      <c r="FTE44" s="162"/>
      <c r="FTF44" s="165"/>
      <c r="FTG44" s="162"/>
      <c r="FTH44" s="165"/>
      <c r="FTI44" s="162"/>
      <c r="FTJ44" s="165"/>
      <c r="FTK44" s="162"/>
      <c r="FTL44" s="165"/>
      <c r="FTM44" s="162"/>
      <c r="FTN44" s="165"/>
      <c r="FTO44" s="162"/>
      <c r="FTP44" s="165"/>
      <c r="FTQ44" s="162"/>
      <c r="FTR44" s="165"/>
      <c r="FTS44" s="162"/>
      <c r="FTT44" s="165"/>
      <c r="FTU44" s="162"/>
      <c r="FTV44" s="165"/>
      <c r="FTW44" s="162"/>
      <c r="FTX44" s="165"/>
      <c r="FTY44" s="162"/>
      <c r="FTZ44" s="165"/>
      <c r="FUA44" s="162"/>
      <c r="FUB44" s="165"/>
      <c r="FUC44" s="162"/>
      <c r="FUD44" s="165"/>
      <c r="FUE44" s="162"/>
      <c r="FUF44" s="165"/>
      <c r="FUG44" s="162"/>
      <c r="FUH44" s="165"/>
      <c r="FUI44" s="162"/>
      <c r="FUJ44" s="165"/>
      <c r="FUK44" s="162"/>
      <c r="FUL44" s="165"/>
      <c r="FUM44" s="162"/>
      <c r="FUN44" s="165"/>
      <c r="FUO44" s="162"/>
      <c r="FUP44" s="165"/>
      <c r="FUQ44" s="162"/>
      <c r="FUR44" s="165"/>
      <c r="FUS44" s="162"/>
      <c r="FUT44" s="165"/>
      <c r="FUU44" s="162"/>
      <c r="FUV44" s="165"/>
      <c r="FUW44" s="162"/>
      <c r="FUX44" s="165"/>
      <c r="FUY44" s="162"/>
      <c r="FUZ44" s="165"/>
      <c r="FVA44" s="162"/>
      <c r="FVB44" s="165"/>
      <c r="FVC44" s="162"/>
      <c r="FVD44" s="165"/>
      <c r="FVE44" s="162"/>
      <c r="FVF44" s="165"/>
      <c r="FVG44" s="162"/>
      <c r="FVH44" s="165"/>
      <c r="FVI44" s="162"/>
      <c r="FVJ44" s="165"/>
      <c r="FVK44" s="162"/>
      <c r="FVL44" s="165"/>
      <c r="FVM44" s="162"/>
      <c r="FVN44" s="165"/>
      <c r="FVO44" s="162"/>
      <c r="FVP44" s="165"/>
      <c r="FVQ44" s="162"/>
      <c r="FVR44" s="165"/>
      <c r="FVS44" s="162"/>
      <c r="FVT44" s="165"/>
      <c r="FVU44" s="162"/>
      <c r="FVV44" s="165"/>
      <c r="FVW44" s="162"/>
      <c r="FVX44" s="165"/>
      <c r="FVY44" s="162"/>
      <c r="FVZ44" s="165"/>
      <c r="FWA44" s="162"/>
      <c r="FWB44" s="165"/>
      <c r="FWC44" s="162"/>
      <c r="FWD44" s="165"/>
      <c r="FWE44" s="162"/>
      <c r="FWF44" s="165"/>
      <c r="FWG44" s="162"/>
      <c r="FWH44" s="165"/>
      <c r="FWI44" s="162"/>
      <c r="FWJ44" s="165"/>
      <c r="FWK44" s="162"/>
      <c r="FWL44" s="165"/>
      <c r="FWM44" s="162"/>
      <c r="FWN44" s="165"/>
      <c r="FWO44" s="162"/>
      <c r="FWP44" s="165"/>
      <c r="FWQ44" s="162"/>
      <c r="FWR44" s="165"/>
      <c r="FWS44" s="162"/>
      <c r="FWT44" s="165"/>
      <c r="FWU44" s="162"/>
      <c r="FWV44" s="165"/>
      <c r="FWW44" s="162"/>
      <c r="FWX44" s="165"/>
      <c r="FWY44" s="162"/>
      <c r="FWZ44" s="165"/>
      <c r="FXA44" s="162"/>
      <c r="FXB44" s="165"/>
      <c r="FXC44" s="162"/>
      <c r="FXD44" s="165"/>
      <c r="FXE44" s="162"/>
      <c r="FXF44" s="165"/>
      <c r="FXG44" s="162"/>
      <c r="FXH44" s="165"/>
      <c r="FXI44" s="162"/>
      <c r="FXJ44" s="165"/>
      <c r="FXK44" s="162"/>
      <c r="FXL44" s="165"/>
      <c r="FXM44" s="162"/>
      <c r="FXN44" s="165"/>
      <c r="FXO44" s="162"/>
      <c r="FXP44" s="165"/>
      <c r="FXQ44" s="162"/>
      <c r="FXR44" s="165"/>
      <c r="FXS44" s="162"/>
      <c r="FXT44" s="165"/>
      <c r="FXU44" s="162"/>
      <c r="FXV44" s="165"/>
      <c r="FXW44" s="162"/>
      <c r="FXX44" s="165"/>
      <c r="FXY44" s="162"/>
      <c r="FXZ44" s="165"/>
      <c r="FYA44" s="162"/>
      <c r="FYB44" s="165"/>
      <c r="FYC44" s="162"/>
      <c r="FYD44" s="165"/>
      <c r="FYE44" s="162"/>
      <c r="FYF44" s="165"/>
      <c r="FYG44" s="162"/>
      <c r="FYH44" s="165"/>
      <c r="FYI44" s="162"/>
      <c r="FYJ44" s="165"/>
      <c r="FYK44" s="162"/>
      <c r="FYL44" s="165"/>
      <c r="FYM44" s="162"/>
      <c r="FYN44" s="165"/>
      <c r="FYO44" s="162"/>
      <c r="FYP44" s="165"/>
      <c r="FYQ44" s="162"/>
      <c r="FYR44" s="165"/>
      <c r="FYS44" s="162"/>
      <c r="FYT44" s="165"/>
      <c r="FYU44" s="162"/>
      <c r="FYV44" s="165"/>
      <c r="FYW44" s="162"/>
      <c r="FYX44" s="165"/>
      <c r="FYY44" s="162"/>
      <c r="FYZ44" s="165"/>
      <c r="FZA44" s="162"/>
      <c r="FZB44" s="165"/>
      <c r="FZC44" s="162"/>
      <c r="FZD44" s="165"/>
      <c r="FZE44" s="162"/>
      <c r="FZF44" s="165"/>
      <c r="FZG44" s="162"/>
      <c r="FZH44" s="165"/>
      <c r="FZI44" s="162"/>
      <c r="FZJ44" s="165"/>
      <c r="FZK44" s="162"/>
      <c r="FZL44" s="165"/>
      <c r="FZM44" s="162"/>
      <c r="FZN44" s="165"/>
      <c r="FZO44" s="162"/>
      <c r="FZP44" s="165"/>
      <c r="FZQ44" s="162"/>
      <c r="FZR44" s="165"/>
      <c r="FZS44" s="162"/>
      <c r="FZT44" s="165"/>
      <c r="FZU44" s="162"/>
      <c r="FZV44" s="165"/>
      <c r="FZW44" s="162"/>
      <c r="FZX44" s="165"/>
      <c r="FZY44" s="162"/>
      <c r="FZZ44" s="165"/>
      <c r="GAA44" s="162"/>
      <c r="GAB44" s="165"/>
      <c r="GAC44" s="162"/>
      <c r="GAD44" s="165"/>
      <c r="GAE44" s="162"/>
      <c r="GAF44" s="165"/>
      <c r="GAG44" s="162"/>
      <c r="GAH44" s="165"/>
      <c r="GAI44" s="162"/>
      <c r="GAJ44" s="165"/>
      <c r="GAK44" s="162"/>
      <c r="GAL44" s="165"/>
      <c r="GAM44" s="162"/>
      <c r="GAN44" s="165"/>
      <c r="GAO44" s="162"/>
      <c r="GAP44" s="165"/>
      <c r="GAQ44" s="162"/>
      <c r="GAR44" s="165"/>
      <c r="GAS44" s="162"/>
      <c r="GAT44" s="165"/>
      <c r="GAU44" s="162"/>
      <c r="GAV44" s="165"/>
      <c r="GAW44" s="162"/>
      <c r="GAX44" s="165"/>
      <c r="GAY44" s="162"/>
      <c r="GAZ44" s="165"/>
      <c r="GBA44" s="162"/>
      <c r="GBB44" s="165"/>
      <c r="GBC44" s="162"/>
      <c r="GBD44" s="165"/>
      <c r="GBE44" s="162"/>
      <c r="GBF44" s="165"/>
      <c r="GBG44" s="162"/>
      <c r="GBH44" s="165"/>
      <c r="GBI44" s="162"/>
      <c r="GBJ44" s="165"/>
      <c r="GBK44" s="162"/>
      <c r="GBL44" s="165"/>
      <c r="GBM44" s="162"/>
      <c r="GBN44" s="165"/>
      <c r="GBO44" s="162"/>
      <c r="GBP44" s="165"/>
      <c r="GBQ44" s="162"/>
      <c r="GBR44" s="165"/>
      <c r="GBS44" s="162"/>
      <c r="GBT44" s="165"/>
      <c r="GBU44" s="162"/>
      <c r="GBV44" s="165"/>
      <c r="GBW44" s="162"/>
      <c r="GBX44" s="165"/>
      <c r="GBY44" s="162"/>
      <c r="GBZ44" s="165"/>
      <c r="GCA44" s="162"/>
      <c r="GCB44" s="165"/>
      <c r="GCC44" s="162"/>
      <c r="GCD44" s="165"/>
      <c r="GCE44" s="162"/>
      <c r="GCF44" s="165"/>
      <c r="GCG44" s="162"/>
      <c r="GCH44" s="165"/>
      <c r="GCI44" s="162"/>
      <c r="GCJ44" s="165"/>
      <c r="GCK44" s="162"/>
      <c r="GCL44" s="165"/>
      <c r="GCM44" s="162"/>
      <c r="GCN44" s="165"/>
      <c r="GCO44" s="162"/>
      <c r="GCP44" s="165"/>
      <c r="GCQ44" s="162"/>
      <c r="GCR44" s="165"/>
      <c r="GCS44" s="162"/>
      <c r="GCT44" s="165"/>
      <c r="GCU44" s="162"/>
      <c r="GCV44" s="165"/>
      <c r="GCW44" s="162"/>
      <c r="GCX44" s="165"/>
      <c r="GCY44" s="162"/>
      <c r="GCZ44" s="165"/>
      <c r="GDA44" s="162"/>
      <c r="GDB44" s="165"/>
      <c r="GDC44" s="162"/>
      <c r="GDD44" s="165"/>
      <c r="GDE44" s="162"/>
      <c r="GDF44" s="165"/>
      <c r="GDG44" s="162"/>
      <c r="GDH44" s="165"/>
      <c r="GDI44" s="162"/>
      <c r="GDJ44" s="165"/>
      <c r="GDK44" s="162"/>
      <c r="GDL44" s="165"/>
      <c r="GDM44" s="162"/>
      <c r="GDN44" s="165"/>
      <c r="GDO44" s="162"/>
      <c r="GDP44" s="165"/>
      <c r="GDQ44" s="162"/>
      <c r="GDR44" s="165"/>
      <c r="GDS44" s="162"/>
      <c r="GDT44" s="165"/>
      <c r="GDU44" s="162"/>
      <c r="GDV44" s="165"/>
      <c r="GDW44" s="162"/>
      <c r="GDX44" s="165"/>
      <c r="GDY44" s="162"/>
      <c r="GDZ44" s="165"/>
      <c r="GEA44" s="162"/>
      <c r="GEB44" s="165"/>
      <c r="GEC44" s="162"/>
      <c r="GED44" s="165"/>
      <c r="GEE44" s="162"/>
      <c r="GEF44" s="165"/>
      <c r="GEG44" s="162"/>
      <c r="GEH44" s="165"/>
      <c r="GEI44" s="162"/>
      <c r="GEJ44" s="165"/>
      <c r="GEK44" s="162"/>
      <c r="GEL44" s="165"/>
      <c r="GEM44" s="162"/>
      <c r="GEN44" s="165"/>
      <c r="GEO44" s="162"/>
      <c r="GEP44" s="165"/>
      <c r="GEQ44" s="162"/>
      <c r="GER44" s="165"/>
      <c r="GES44" s="162"/>
      <c r="GET44" s="165"/>
      <c r="GEU44" s="162"/>
      <c r="GEV44" s="165"/>
      <c r="GEW44" s="162"/>
      <c r="GEX44" s="165"/>
      <c r="GEY44" s="162"/>
      <c r="GEZ44" s="165"/>
      <c r="GFA44" s="162"/>
      <c r="GFB44" s="165"/>
      <c r="GFC44" s="162"/>
      <c r="GFD44" s="165"/>
      <c r="GFE44" s="162"/>
      <c r="GFF44" s="165"/>
      <c r="GFG44" s="162"/>
      <c r="GFH44" s="165"/>
      <c r="GFI44" s="162"/>
      <c r="GFJ44" s="165"/>
      <c r="GFK44" s="162"/>
      <c r="GFL44" s="165"/>
      <c r="GFM44" s="162"/>
      <c r="GFN44" s="165"/>
      <c r="GFO44" s="162"/>
      <c r="GFP44" s="165"/>
      <c r="GFQ44" s="162"/>
      <c r="GFR44" s="165"/>
      <c r="GFS44" s="162"/>
      <c r="GFT44" s="165"/>
      <c r="GFU44" s="162"/>
      <c r="GFV44" s="165"/>
      <c r="GFW44" s="162"/>
      <c r="GFX44" s="165"/>
      <c r="GFY44" s="162"/>
      <c r="GFZ44" s="165"/>
      <c r="GGA44" s="162"/>
      <c r="GGB44" s="165"/>
      <c r="GGC44" s="162"/>
      <c r="GGD44" s="165"/>
      <c r="GGE44" s="162"/>
      <c r="GGF44" s="165"/>
      <c r="GGG44" s="162"/>
      <c r="GGH44" s="165"/>
      <c r="GGI44" s="162"/>
      <c r="GGJ44" s="165"/>
      <c r="GGK44" s="162"/>
      <c r="GGL44" s="165"/>
      <c r="GGM44" s="162"/>
      <c r="GGN44" s="165"/>
      <c r="GGO44" s="162"/>
      <c r="GGP44" s="165"/>
      <c r="GGQ44" s="162"/>
      <c r="GGR44" s="165"/>
      <c r="GGS44" s="162"/>
      <c r="GGT44" s="165"/>
      <c r="GGU44" s="162"/>
      <c r="GGV44" s="165"/>
      <c r="GGW44" s="162"/>
      <c r="GGX44" s="165"/>
      <c r="GGY44" s="162"/>
      <c r="GGZ44" s="165"/>
      <c r="GHA44" s="162"/>
      <c r="GHB44" s="165"/>
      <c r="GHC44" s="162"/>
      <c r="GHD44" s="165"/>
      <c r="GHE44" s="162"/>
      <c r="GHF44" s="165"/>
      <c r="GHG44" s="162"/>
      <c r="GHH44" s="165"/>
      <c r="GHI44" s="162"/>
      <c r="GHJ44" s="165"/>
      <c r="GHK44" s="162"/>
      <c r="GHL44" s="165"/>
      <c r="GHM44" s="162"/>
      <c r="GHN44" s="165"/>
      <c r="GHO44" s="162"/>
      <c r="GHP44" s="165"/>
      <c r="GHQ44" s="162"/>
      <c r="GHR44" s="165"/>
      <c r="GHS44" s="162"/>
      <c r="GHT44" s="165"/>
      <c r="GHU44" s="162"/>
      <c r="GHV44" s="165"/>
      <c r="GHW44" s="162"/>
      <c r="GHX44" s="165"/>
      <c r="GHY44" s="162"/>
      <c r="GHZ44" s="165"/>
      <c r="GIA44" s="162"/>
      <c r="GIB44" s="165"/>
      <c r="GIC44" s="162"/>
      <c r="GID44" s="165"/>
      <c r="GIE44" s="162"/>
      <c r="GIF44" s="165"/>
      <c r="GIG44" s="162"/>
      <c r="GIH44" s="165"/>
      <c r="GII44" s="162"/>
      <c r="GIJ44" s="165"/>
      <c r="GIK44" s="162"/>
      <c r="GIL44" s="165"/>
      <c r="GIM44" s="162"/>
      <c r="GIN44" s="165"/>
      <c r="GIO44" s="162"/>
      <c r="GIP44" s="165"/>
      <c r="GIQ44" s="162"/>
      <c r="GIR44" s="165"/>
      <c r="GIS44" s="162"/>
      <c r="GIT44" s="165"/>
      <c r="GIU44" s="162"/>
      <c r="GIV44" s="165"/>
      <c r="GIW44" s="162"/>
      <c r="GIX44" s="165"/>
      <c r="GIY44" s="162"/>
      <c r="GIZ44" s="165"/>
      <c r="GJA44" s="162"/>
      <c r="GJB44" s="165"/>
      <c r="GJC44" s="162"/>
      <c r="GJD44" s="165"/>
      <c r="GJE44" s="162"/>
      <c r="GJF44" s="165"/>
      <c r="GJG44" s="162"/>
      <c r="GJH44" s="165"/>
      <c r="GJI44" s="162"/>
      <c r="GJJ44" s="165"/>
      <c r="GJK44" s="162"/>
      <c r="GJL44" s="165"/>
      <c r="GJM44" s="162"/>
      <c r="GJN44" s="165"/>
      <c r="GJO44" s="162"/>
      <c r="GJP44" s="165"/>
      <c r="GJQ44" s="162"/>
      <c r="GJR44" s="165"/>
      <c r="GJS44" s="162"/>
      <c r="GJT44" s="165"/>
      <c r="GJU44" s="162"/>
      <c r="GJV44" s="165"/>
      <c r="GJW44" s="162"/>
      <c r="GJX44" s="165"/>
      <c r="GJY44" s="162"/>
      <c r="GJZ44" s="165"/>
      <c r="GKA44" s="162"/>
      <c r="GKB44" s="165"/>
      <c r="GKC44" s="162"/>
      <c r="GKD44" s="165"/>
      <c r="GKE44" s="162"/>
      <c r="GKF44" s="165"/>
      <c r="GKG44" s="162"/>
      <c r="GKH44" s="165"/>
      <c r="GKI44" s="162"/>
      <c r="GKJ44" s="165"/>
      <c r="GKK44" s="162"/>
      <c r="GKL44" s="165"/>
      <c r="GKM44" s="162"/>
      <c r="GKN44" s="165"/>
      <c r="GKO44" s="162"/>
      <c r="GKP44" s="165"/>
      <c r="GKQ44" s="162"/>
      <c r="GKR44" s="165"/>
      <c r="GKS44" s="162"/>
      <c r="GKT44" s="165"/>
      <c r="GKU44" s="162"/>
      <c r="GKV44" s="165"/>
      <c r="GKW44" s="162"/>
      <c r="GKX44" s="165"/>
      <c r="GKY44" s="162"/>
      <c r="GKZ44" s="165"/>
      <c r="GLA44" s="162"/>
      <c r="GLB44" s="165"/>
      <c r="GLC44" s="162"/>
      <c r="GLD44" s="165"/>
      <c r="GLE44" s="162"/>
      <c r="GLF44" s="165"/>
      <c r="GLG44" s="162"/>
      <c r="GLH44" s="165"/>
      <c r="GLI44" s="162"/>
      <c r="GLJ44" s="165"/>
      <c r="GLK44" s="162"/>
      <c r="GLL44" s="165"/>
      <c r="GLM44" s="162"/>
      <c r="GLN44" s="165"/>
      <c r="GLO44" s="162"/>
      <c r="GLP44" s="165"/>
      <c r="GLQ44" s="162"/>
      <c r="GLR44" s="165"/>
      <c r="GLS44" s="162"/>
      <c r="GLT44" s="165"/>
      <c r="GLU44" s="162"/>
      <c r="GLV44" s="165"/>
      <c r="GLW44" s="162"/>
      <c r="GLX44" s="165"/>
      <c r="GLY44" s="162"/>
      <c r="GLZ44" s="165"/>
      <c r="GMA44" s="162"/>
      <c r="GMB44" s="165"/>
      <c r="GMC44" s="162"/>
      <c r="GMD44" s="165"/>
      <c r="GME44" s="162"/>
      <c r="GMF44" s="165"/>
      <c r="GMG44" s="162"/>
      <c r="GMH44" s="165"/>
      <c r="GMI44" s="162"/>
      <c r="GMJ44" s="165"/>
      <c r="GMK44" s="162"/>
      <c r="GML44" s="165"/>
      <c r="GMM44" s="162"/>
      <c r="GMN44" s="165"/>
      <c r="GMO44" s="162"/>
      <c r="GMP44" s="165"/>
      <c r="GMQ44" s="162"/>
      <c r="GMR44" s="165"/>
      <c r="GMS44" s="162"/>
      <c r="GMT44" s="165"/>
      <c r="GMU44" s="162"/>
      <c r="GMV44" s="165"/>
      <c r="GMW44" s="162"/>
      <c r="GMX44" s="165"/>
      <c r="GMY44" s="162"/>
      <c r="GMZ44" s="165"/>
      <c r="GNA44" s="162"/>
      <c r="GNB44" s="165"/>
      <c r="GNC44" s="162"/>
      <c r="GND44" s="165"/>
      <c r="GNE44" s="162"/>
      <c r="GNF44" s="165"/>
      <c r="GNG44" s="162"/>
      <c r="GNH44" s="165"/>
      <c r="GNI44" s="162"/>
      <c r="GNJ44" s="165"/>
      <c r="GNK44" s="162"/>
      <c r="GNL44" s="165"/>
      <c r="GNM44" s="162"/>
      <c r="GNN44" s="165"/>
      <c r="GNO44" s="162"/>
      <c r="GNP44" s="165"/>
      <c r="GNQ44" s="162"/>
      <c r="GNR44" s="165"/>
      <c r="GNS44" s="162"/>
      <c r="GNT44" s="165"/>
      <c r="GNU44" s="162"/>
      <c r="GNV44" s="165"/>
      <c r="GNW44" s="162"/>
      <c r="GNX44" s="165"/>
      <c r="GNY44" s="162"/>
      <c r="GNZ44" s="165"/>
      <c r="GOA44" s="162"/>
      <c r="GOB44" s="165"/>
      <c r="GOC44" s="162"/>
      <c r="GOD44" s="165"/>
      <c r="GOE44" s="162"/>
      <c r="GOF44" s="165"/>
      <c r="GOG44" s="162"/>
      <c r="GOH44" s="165"/>
      <c r="GOI44" s="162"/>
      <c r="GOJ44" s="165"/>
      <c r="GOK44" s="162"/>
      <c r="GOL44" s="165"/>
      <c r="GOM44" s="162"/>
      <c r="GON44" s="165"/>
      <c r="GOO44" s="162"/>
      <c r="GOP44" s="165"/>
      <c r="GOQ44" s="162"/>
      <c r="GOR44" s="165"/>
      <c r="GOS44" s="162"/>
      <c r="GOT44" s="165"/>
      <c r="GOU44" s="162"/>
      <c r="GOV44" s="165"/>
      <c r="GOW44" s="162"/>
      <c r="GOX44" s="165"/>
      <c r="GOY44" s="162"/>
      <c r="GOZ44" s="165"/>
      <c r="GPA44" s="162"/>
      <c r="GPB44" s="165"/>
      <c r="GPC44" s="162"/>
      <c r="GPD44" s="165"/>
      <c r="GPE44" s="162"/>
      <c r="GPF44" s="165"/>
      <c r="GPG44" s="162"/>
      <c r="GPH44" s="165"/>
      <c r="GPI44" s="162"/>
      <c r="GPJ44" s="165"/>
      <c r="GPK44" s="162"/>
      <c r="GPL44" s="165"/>
      <c r="GPM44" s="162"/>
      <c r="GPN44" s="165"/>
      <c r="GPO44" s="162"/>
      <c r="GPP44" s="165"/>
      <c r="GPQ44" s="162"/>
      <c r="GPR44" s="165"/>
      <c r="GPS44" s="162"/>
      <c r="GPT44" s="165"/>
      <c r="GPU44" s="162"/>
      <c r="GPV44" s="165"/>
      <c r="GPW44" s="162"/>
      <c r="GPX44" s="165"/>
      <c r="GPY44" s="162"/>
      <c r="GPZ44" s="165"/>
      <c r="GQA44" s="162"/>
      <c r="GQB44" s="165"/>
      <c r="GQC44" s="162"/>
      <c r="GQD44" s="165"/>
      <c r="GQE44" s="162"/>
      <c r="GQF44" s="165"/>
      <c r="GQG44" s="162"/>
      <c r="GQH44" s="165"/>
      <c r="GQI44" s="162"/>
      <c r="GQJ44" s="165"/>
      <c r="GQK44" s="162"/>
      <c r="GQL44" s="165"/>
      <c r="GQM44" s="162"/>
      <c r="GQN44" s="165"/>
      <c r="GQO44" s="162"/>
      <c r="GQP44" s="165"/>
      <c r="GQQ44" s="162"/>
      <c r="GQR44" s="165"/>
      <c r="GQS44" s="162"/>
      <c r="GQT44" s="165"/>
      <c r="GQU44" s="162"/>
      <c r="GQV44" s="165"/>
      <c r="GQW44" s="162"/>
      <c r="GQX44" s="165"/>
      <c r="GQY44" s="162"/>
      <c r="GQZ44" s="165"/>
      <c r="GRA44" s="162"/>
      <c r="GRB44" s="165"/>
      <c r="GRC44" s="162"/>
      <c r="GRD44" s="165"/>
      <c r="GRE44" s="162"/>
      <c r="GRF44" s="165"/>
      <c r="GRG44" s="162"/>
      <c r="GRH44" s="165"/>
      <c r="GRI44" s="162"/>
      <c r="GRJ44" s="165"/>
      <c r="GRK44" s="162"/>
      <c r="GRL44" s="165"/>
      <c r="GRM44" s="162"/>
      <c r="GRN44" s="165"/>
      <c r="GRO44" s="162"/>
      <c r="GRP44" s="165"/>
      <c r="GRQ44" s="162"/>
      <c r="GRR44" s="165"/>
      <c r="GRS44" s="162"/>
      <c r="GRT44" s="165"/>
      <c r="GRU44" s="162"/>
      <c r="GRV44" s="165"/>
      <c r="GRW44" s="162"/>
      <c r="GRX44" s="165"/>
      <c r="GRY44" s="162"/>
      <c r="GRZ44" s="165"/>
      <c r="GSA44" s="162"/>
      <c r="GSB44" s="165"/>
      <c r="GSC44" s="162"/>
      <c r="GSD44" s="165"/>
      <c r="GSE44" s="162"/>
      <c r="GSF44" s="165"/>
      <c r="GSG44" s="162"/>
      <c r="GSH44" s="165"/>
      <c r="GSI44" s="162"/>
      <c r="GSJ44" s="165"/>
      <c r="GSK44" s="162"/>
      <c r="GSL44" s="165"/>
      <c r="GSM44" s="162"/>
      <c r="GSN44" s="165"/>
      <c r="GSO44" s="162"/>
      <c r="GSP44" s="165"/>
      <c r="GSQ44" s="162"/>
      <c r="GSR44" s="165"/>
      <c r="GSS44" s="162"/>
      <c r="GST44" s="165"/>
      <c r="GSU44" s="162"/>
      <c r="GSV44" s="165"/>
      <c r="GSW44" s="162"/>
      <c r="GSX44" s="165"/>
      <c r="GSY44" s="162"/>
      <c r="GSZ44" s="165"/>
      <c r="GTA44" s="162"/>
      <c r="GTB44" s="165"/>
      <c r="GTC44" s="162"/>
      <c r="GTD44" s="165"/>
      <c r="GTE44" s="162"/>
      <c r="GTF44" s="165"/>
      <c r="GTG44" s="162"/>
      <c r="GTH44" s="165"/>
      <c r="GTI44" s="162"/>
      <c r="GTJ44" s="165"/>
      <c r="GTK44" s="162"/>
      <c r="GTL44" s="165"/>
      <c r="GTM44" s="162"/>
      <c r="GTN44" s="165"/>
      <c r="GTO44" s="162"/>
      <c r="GTP44" s="165"/>
      <c r="GTQ44" s="162"/>
      <c r="GTR44" s="165"/>
      <c r="GTS44" s="162"/>
      <c r="GTT44" s="165"/>
      <c r="GTU44" s="162"/>
      <c r="GTV44" s="165"/>
      <c r="GTW44" s="162"/>
      <c r="GTX44" s="165"/>
      <c r="GTY44" s="162"/>
      <c r="GTZ44" s="165"/>
      <c r="GUA44" s="162"/>
      <c r="GUB44" s="165"/>
      <c r="GUC44" s="162"/>
      <c r="GUD44" s="165"/>
      <c r="GUE44" s="162"/>
      <c r="GUF44" s="165"/>
      <c r="GUG44" s="162"/>
      <c r="GUH44" s="165"/>
      <c r="GUI44" s="162"/>
      <c r="GUJ44" s="165"/>
      <c r="GUK44" s="162"/>
      <c r="GUL44" s="165"/>
      <c r="GUM44" s="162"/>
      <c r="GUN44" s="165"/>
      <c r="GUO44" s="162"/>
      <c r="GUP44" s="165"/>
      <c r="GUQ44" s="162"/>
      <c r="GUR44" s="165"/>
      <c r="GUS44" s="162"/>
      <c r="GUT44" s="165"/>
      <c r="GUU44" s="162"/>
      <c r="GUV44" s="165"/>
      <c r="GUW44" s="162"/>
      <c r="GUX44" s="165"/>
      <c r="GUY44" s="162"/>
      <c r="GUZ44" s="165"/>
      <c r="GVA44" s="162"/>
      <c r="GVB44" s="165"/>
      <c r="GVC44" s="162"/>
      <c r="GVD44" s="165"/>
      <c r="GVE44" s="162"/>
      <c r="GVF44" s="165"/>
      <c r="GVG44" s="162"/>
      <c r="GVH44" s="165"/>
      <c r="GVI44" s="162"/>
      <c r="GVJ44" s="165"/>
      <c r="GVK44" s="162"/>
      <c r="GVL44" s="165"/>
      <c r="GVM44" s="162"/>
      <c r="GVN44" s="165"/>
      <c r="GVO44" s="162"/>
      <c r="GVP44" s="165"/>
      <c r="GVQ44" s="162"/>
      <c r="GVR44" s="165"/>
      <c r="GVS44" s="162"/>
      <c r="GVT44" s="165"/>
      <c r="GVU44" s="162"/>
      <c r="GVV44" s="165"/>
      <c r="GVW44" s="162"/>
      <c r="GVX44" s="165"/>
      <c r="GVY44" s="162"/>
      <c r="GVZ44" s="165"/>
      <c r="GWA44" s="162"/>
      <c r="GWB44" s="165"/>
      <c r="GWC44" s="162"/>
      <c r="GWD44" s="165"/>
      <c r="GWE44" s="162"/>
      <c r="GWF44" s="165"/>
      <c r="GWG44" s="162"/>
      <c r="GWH44" s="165"/>
      <c r="GWI44" s="162"/>
      <c r="GWJ44" s="165"/>
      <c r="GWK44" s="162"/>
      <c r="GWL44" s="165"/>
      <c r="GWM44" s="162"/>
      <c r="GWN44" s="165"/>
      <c r="GWO44" s="162"/>
      <c r="GWP44" s="165"/>
      <c r="GWQ44" s="162"/>
      <c r="GWR44" s="165"/>
      <c r="GWS44" s="162"/>
      <c r="GWT44" s="165"/>
      <c r="GWU44" s="162"/>
      <c r="GWV44" s="165"/>
      <c r="GWW44" s="162"/>
      <c r="GWX44" s="165"/>
      <c r="GWY44" s="162"/>
      <c r="GWZ44" s="165"/>
      <c r="GXA44" s="162"/>
      <c r="GXB44" s="165"/>
      <c r="GXC44" s="162"/>
      <c r="GXD44" s="165"/>
      <c r="GXE44" s="162"/>
      <c r="GXF44" s="165"/>
      <c r="GXG44" s="162"/>
      <c r="GXH44" s="165"/>
      <c r="GXI44" s="162"/>
      <c r="GXJ44" s="165"/>
      <c r="GXK44" s="162"/>
      <c r="GXL44" s="165"/>
      <c r="GXM44" s="162"/>
      <c r="GXN44" s="165"/>
      <c r="GXO44" s="162"/>
      <c r="GXP44" s="165"/>
      <c r="GXQ44" s="162"/>
      <c r="GXR44" s="165"/>
      <c r="GXS44" s="162"/>
      <c r="GXT44" s="165"/>
      <c r="GXU44" s="162"/>
      <c r="GXV44" s="165"/>
      <c r="GXW44" s="162"/>
      <c r="GXX44" s="165"/>
      <c r="GXY44" s="162"/>
      <c r="GXZ44" s="165"/>
      <c r="GYA44" s="162"/>
      <c r="GYB44" s="165"/>
      <c r="GYC44" s="162"/>
      <c r="GYD44" s="165"/>
      <c r="GYE44" s="162"/>
      <c r="GYF44" s="165"/>
      <c r="GYG44" s="162"/>
      <c r="GYH44" s="165"/>
      <c r="GYI44" s="162"/>
      <c r="GYJ44" s="165"/>
      <c r="GYK44" s="162"/>
      <c r="GYL44" s="165"/>
      <c r="GYM44" s="162"/>
      <c r="GYN44" s="165"/>
      <c r="GYO44" s="162"/>
      <c r="GYP44" s="165"/>
      <c r="GYQ44" s="162"/>
      <c r="GYR44" s="165"/>
      <c r="GYS44" s="162"/>
      <c r="GYT44" s="165"/>
      <c r="GYU44" s="162"/>
      <c r="GYV44" s="165"/>
      <c r="GYW44" s="162"/>
      <c r="GYX44" s="165"/>
      <c r="GYY44" s="162"/>
      <c r="GYZ44" s="165"/>
      <c r="GZA44" s="162"/>
      <c r="GZB44" s="165"/>
      <c r="GZC44" s="162"/>
      <c r="GZD44" s="165"/>
      <c r="GZE44" s="162"/>
      <c r="GZF44" s="165"/>
      <c r="GZG44" s="162"/>
      <c r="GZH44" s="165"/>
      <c r="GZI44" s="162"/>
      <c r="GZJ44" s="165"/>
      <c r="GZK44" s="162"/>
      <c r="GZL44" s="165"/>
      <c r="GZM44" s="162"/>
      <c r="GZN44" s="165"/>
      <c r="GZO44" s="162"/>
      <c r="GZP44" s="165"/>
      <c r="GZQ44" s="162"/>
      <c r="GZR44" s="165"/>
      <c r="GZS44" s="162"/>
      <c r="GZT44" s="165"/>
      <c r="GZU44" s="162"/>
      <c r="GZV44" s="165"/>
      <c r="GZW44" s="162"/>
      <c r="GZX44" s="165"/>
      <c r="GZY44" s="162"/>
      <c r="GZZ44" s="165"/>
      <c r="HAA44" s="162"/>
      <c r="HAB44" s="165"/>
      <c r="HAC44" s="162"/>
      <c r="HAD44" s="165"/>
      <c r="HAE44" s="162"/>
      <c r="HAF44" s="165"/>
      <c r="HAG44" s="162"/>
      <c r="HAH44" s="165"/>
      <c r="HAI44" s="162"/>
      <c r="HAJ44" s="165"/>
      <c r="HAK44" s="162"/>
      <c r="HAL44" s="165"/>
      <c r="HAM44" s="162"/>
      <c r="HAN44" s="165"/>
      <c r="HAO44" s="162"/>
      <c r="HAP44" s="165"/>
      <c r="HAQ44" s="162"/>
      <c r="HAR44" s="165"/>
      <c r="HAS44" s="162"/>
      <c r="HAT44" s="165"/>
      <c r="HAU44" s="162"/>
      <c r="HAV44" s="165"/>
      <c r="HAW44" s="162"/>
      <c r="HAX44" s="165"/>
      <c r="HAY44" s="162"/>
      <c r="HAZ44" s="165"/>
      <c r="HBA44" s="162"/>
      <c r="HBB44" s="165"/>
      <c r="HBC44" s="162"/>
      <c r="HBD44" s="165"/>
      <c r="HBE44" s="162"/>
      <c r="HBF44" s="165"/>
      <c r="HBG44" s="162"/>
      <c r="HBH44" s="165"/>
      <c r="HBI44" s="162"/>
      <c r="HBJ44" s="165"/>
      <c r="HBK44" s="162"/>
      <c r="HBL44" s="165"/>
      <c r="HBM44" s="162"/>
      <c r="HBN44" s="165"/>
      <c r="HBO44" s="162"/>
      <c r="HBP44" s="165"/>
      <c r="HBQ44" s="162"/>
      <c r="HBR44" s="165"/>
      <c r="HBS44" s="162"/>
      <c r="HBT44" s="165"/>
      <c r="HBU44" s="162"/>
      <c r="HBV44" s="165"/>
      <c r="HBW44" s="162"/>
      <c r="HBX44" s="165"/>
      <c r="HBY44" s="162"/>
      <c r="HBZ44" s="165"/>
      <c r="HCA44" s="162"/>
      <c r="HCB44" s="165"/>
      <c r="HCC44" s="162"/>
      <c r="HCD44" s="165"/>
      <c r="HCE44" s="162"/>
      <c r="HCF44" s="165"/>
      <c r="HCG44" s="162"/>
      <c r="HCH44" s="165"/>
      <c r="HCI44" s="162"/>
      <c r="HCJ44" s="165"/>
      <c r="HCK44" s="162"/>
      <c r="HCL44" s="165"/>
      <c r="HCM44" s="162"/>
      <c r="HCN44" s="165"/>
      <c r="HCO44" s="162"/>
      <c r="HCP44" s="165"/>
      <c r="HCQ44" s="162"/>
      <c r="HCR44" s="165"/>
      <c r="HCS44" s="162"/>
      <c r="HCT44" s="165"/>
      <c r="HCU44" s="162"/>
      <c r="HCV44" s="165"/>
      <c r="HCW44" s="162"/>
      <c r="HCX44" s="165"/>
      <c r="HCY44" s="162"/>
      <c r="HCZ44" s="165"/>
      <c r="HDA44" s="162"/>
      <c r="HDB44" s="165"/>
      <c r="HDC44" s="162"/>
      <c r="HDD44" s="165"/>
      <c r="HDE44" s="162"/>
      <c r="HDF44" s="165"/>
      <c r="HDG44" s="162"/>
      <c r="HDH44" s="165"/>
      <c r="HDI44" s="162"/>
      <c r="HDJ44" s="165"/>
      <c r="HDK44" s="162"/>
      <c r="HDL44" s="165"/>
      <c r="HDM44" s="162"/>
      <c r="HDN44" s="165"/>
      <c r="HDO44" s="162"/>
      <c r="HDP44" s="165"/>
      <c r="HDQ44" s="162"/>
      <c r="HDR44" s="165"/>
      <c r="HDS44" s="162"/>
      <c r="HDT44" s="165"/>
      <c r="HDU44" s="162"/>
      <c r="HDV44" s="165"/>
      <c r="HDW44" s="162"/>
      <c r="HDX44" s="165"/>
      <c r="HDY44" s="162"/>
      <c r="HDZ44" s="165"/>
      <c r="HEA44" s="162"/>
      <c r="HEB44" s="165"/>
      <c r="HEC44" s="162"/>
      <c r="HED44" s="165"/>
      <c r="HEE44" s="162"/>
      <c r="HEF44" s="165"/>
      <c r="HEG44" s="162"/>
      <c r="HEH44" s="165"/>
      <c r="HEI44" s="162"/>
      <c r="HEJ44" s="165"/>
      <c r="HEK44" s="162"/>
      <c r="HEL44" s="165"/>
      <c r="HEM44" s="162"/>
      <c r="HEN44" s="165"/>
      <c r="HEO44" s="162"/>
      <c r="HEP44" s="165"/>
      <c r="HEQ44" s="162"/>
      <c r="HER44" s="165"/>
      <c r="HES44" s="162"/>
      <c r="HET44" s="165"/>
      <c r="HEU44" s="162"/>
      <c r="HEV44" s="165"/>
      <c r="HEW44" s="162"/>
      <c r="HEX44" s="165"/>
      <c r="HEY44" s="162"/>
      <c r="HEZ44" s="165"/>
      <c r="HFA44" s="162"/>
      <c r="HFB44" s="165"/>
      <c r="HFC44" s="162"/>
      <c r="HFD44" s="165"/>
      <c r="HFE44" s="162"/>
      <c r="HFF44" s="165"/>
      <c r="HFG44" s="162"/>
      <c r="HFH44" s="165"/>
      <c r="HFI44" s="162"/>
      <c r="HFJ44" s="165"/>
      <c r="HFK44" s="162"/>
      <c r="HFL44" s="165"/>
      <c r="HFM44" s="162"/>
      <c r="HFN44" s="165"/>
      <c r="HFO44" s="162"/>
      <c r="HFP44" s="165"/>
      <c r="HFQ44" s="162"/>
      <c r="HFR44" s="165"/>
      <c r="HFS44" s="162"/>
      <c r="HFT44" s="165"/>
      <c r="HFU44" s="162"/>
      <c r="HFV44" s="165"/>
      <c r="HFW44" s="162"/>
      <c r="HFX44" s="165"/>
      <c r="HFY44" s="162"/>
      <c r="HFZ44" s="165"/>
      <c r="HGA44" s="162"/>
      <c r="HGB44" s="165"/>
      <c r="HGC44" s="162"/>
      <c r="HGD44" s="165"/>
      <c r="HGE44" s="162"/>
      <c r="HGF44" s="165"/>
      <c r="HGG44" s="162"/>
      <c r="HGH44" s="165"/>
      <c r="HGI44" s="162"/>
      <c r="HGJ44" s="165"/>
      <c r="HGK44" s="162"/>
      <c r="HGL44" s="165"/>
      <c r="HGM44" s="162"/>
      <c r="HGN44" s="165"/>
      <c r="HGO44" s="162"/>
      <c r="HGP44" s="165"/>
      <c r="HGQ44" s="162"/>
      <c r="HGR44" s="165"/>
      <c r="HGS44" s="162"/>
      <c r="HGT44" s="165"/>
      <c r="HGU44" s="162"/>
      <c r="HGV44" s="165"/>
      <c r="HGW44" s="162"/>
      <c r="HGX44" s="165"/>
      <c r="HGY44" s="162"/>
      <c r="HGZ44" s="165"/>
      <c r="HHA44" s="162"/>
      <c r="HHB44" s="165"/>
      <c r="HHC44" s="162"/>
      <c r="HHD44" s="165"/>
      <c r="HHE44" s="162"/>
      <c r="HHF44" s="165"/>
      <c r="HHG44" s="162"/>
      <c r="HHH44" s="165"/>
      <c r="HHI44" s="162"/>
      <c r="HHJ44" s="165"/>
      <c r="HHK44" s="162"/>
      <c r="HHL44" s="165"/>
      <c r="HHM44" s="162"/>
      <c r="HHN44" s="165"/>
      <c r="HHO44" s="162"/>
      <c r="HHP44" s="165"/>
      <c r="HHQ44" s="162"/>
      <c r="HHR44" s="165"/>
      <c r="HHS44" s="162"/>
      <c r="HHT44" s="165"/>
      <c r="HHU44" s="162"/>
      <c r="HHV44" s="165"/>
      <c r="HHW44" s="162"/>
      <c r="HHX44" s="165"/>
      <c r="HHY44" s="162"/>
      <c r="HHZ44" s="165"/>
      <c r="HIA44" s="162"/>
      <c r="HIB44" s="165"/>
      <c r="HIC44" s="162"/>
      <c r="HID44" s="165"/>
      <c r="HIE44" s="162"/>
      <c r="HIF44" s="165"/>
      <c r="HIG44" s="162"/>
      <c r="HIH44" s="165"/>
      <c r="HII44" s="162"/>
      <c r="HIJ44" s="165"/>
      <c r="HIK44" s="162"/>
      <c r="HIL44" s="165"/>
      <c r="HIM44" s="162"/>
      <c r="HIN44" s="165"/>
      <c r="HIO44" s="162"/>
      <c r="HIP44" s="165"/>
      <c r="HIQ44" s="162"/>
      <c r="HIR44" s="165"/>
      <c r="HIS44" s="162"/>
      <c r="HIT44" s="165"/>
      <c r="HIU44" s="162"/>
      <c r="HIV44" s="165"/>
      <c r="HIW44" s="162"/>
      <c r="HIX44" s="165"/>
      <c r="HIY44" s="162"/>
      <c r="HIZ44" s="165"/>
      <c r="HJA44" s="162"/>
      <c r="HJB44" s="165"/>
      <c r="HJC44" s="162"/>
      <c r="HJD44" s="165"/>
      <c r="HJE44" s="162"/>
      <c r="HJF44" s="165"/>
      <c r="HJG44" s="162"/>
      <c r="HJH44" s="165"/>
      <c r="HJI44" s="162"/>
      <c r="HJJ44" s="165"/>
      <c r="HJK44" s="162"/>
      <c r="HJL44" s="165"/>
      <c r="HJM44" s="162"/>
      <c r="HJN44" s="165"/>
      <c r="HJO44" s="162"/>
      <c r="HJP44" s="165"/>
      <c r="HJQ44" s="162"/>
      <c r="HJR44" s="165"/>
      <c r="HJS44" s="162"/>
      <c r="HJT44" s="165"/>
      <c r="HJU44" s="162"/>
      <c r="HJV44" s="165"/>
      <c r="HJW44" s="162"/>
      <c r="HJX44" s="165"/>
      <c r="HJY44" s="162"/>
      <c r="HJZ44" s="165"/>
      <c r="HKA44" s="162"/>
      <c r="HKB44" s="165"/>
      <c r="HKC44" s="162"/>
      <c r="HKD44" s="165"/>
      <c r="HKE44" s="162"/>
      <c r="HKF44" s="165"/>
      <c r="HKG44" s="162"/>
      <c r="HKH44" s="165"/>
      <c r="HKI44" s="162"/>
      <c r="HKJ44" s="165"/>
      <c r="HKK44" s="162"/>
      <c r="HKL44" s="165"/>
      <c r="HKM44" s="162"/>
      <c r="HKN44" s="165"/>
      <c r="HKO44" s="162"/>
      <c r="HKP44" s="165"/>
      <c r="HKQ44" s="162"/>
      <c r="HKR44" s="165"/>
      <c r="HKS44" s="162"/>
      <c r="HKT44" s="165"/>
      <c r="HKU44" s="162"/>
      <c r="HKV44" s="165"/>
      <c r="HKW44" s="162"/>
      <c r="HKX44" s="165"/>
      <c r="HKY44" s="162"/>
      <c r="HKZ44" s="165"/>
      <c r="HLA44" s="162"/>
      <c r="HLB44" s="165"/>
      <c r="HLC44" s="162"/>
      <c r="HLD44" s="165"/>
      <c r="HLE44" s="162"/>
      <c r="HLF44" s="165"/>
      <c r="HLG44" s="162"/>
      <c r="HLH44" s="165"/>
      <c r="HLI44" s="162"/>
      <c r="HLJ44" s="165"/>
      <c r="HLK44" s="162"/>
      <c r="HLL44" s="165"/>
      <c r="HLM44" s="162"/>
      <c r="HLN44" s="165"/>
      <c r="HLO44" s="162"/>
      <c r="HLP44" s="165"/>
      <c r="HLQ44" s="162"/>
      <c r="HLR44" s="165"/>
      <c r="HLS44" s="162"/>
      <c r="HLT44" s="165"/>
      <c r="HLU44" s="162"/>
      <c r="HLV44" s="165"/>
      <c r="HLW44" s="162"/>
      <c r="HLX44" s="165"/>
      <c r="HLY44" s="162"/>
      <c r="HLZ44" s="165"/>
      <c r="HMA44" s="162"/>
      <c r="HMB44" s="165"/>
      <c r="HMC44" s="162"/>
      <c r="HMD44" s="165"/>
      <c r="HME44" s="162"/>
      <c r="HMF44" s="165"/>
      <c r="HMG44" s="162"/>
      <c r="HMH44" s="165"/>
      <c r="HMI44" s="162"/>
      <c r="HMJ44" s="165"/>
      <c r="HMK44" s="162"/>
      <c r="HML44" s="165"/>
      <c r="HMM44" s="162"/>
      <c r="HMN44" s="165"/>
      <c r="HMO44" s="162"/>
      <c r="HMP44" s="165"/>
      <c r="HMQ44" s="162"/>
      <c r="HMR44" s="165"/>
      <c r="HMS44" s="162"/>
      <c r="HMT44" s="165"/>
      <c r="HMU44" s="162"/>
      <c r="HMV44" s="165"/>
      <c r="HMW44" s="162"/>
      <c r="HMX44" s="165"/>
      <c r="HMY44" s="162"/>
      <c r="HMZ44" s="165"/>
      <c r="HNA44" s="162"/>
      <c r="HNB44" s="165"/>
      <c r="HNC44" s="162"/>
      <c r="HND44" s="165"/>
      <c r="HNE44" s="162"/>
      <c r="HNF44" s="165"/>
      <c r="HNG44" s="162"/>
      <c r="HNH44" s="165"/>
      <c r="HNI44" s="162"/>
      <c r="HNJ44" s="165"/>
      <c r="HNK44" s="162"/>
      <c r="HNL44" s="165"/>
      <c r="HNM44" s="162"/>
      <c r="HNN44" s="165"/>
      <c r="HNO44" s="162"/>
      <c r="HNP44" s="165"/>
      <c r="HNQ44" s="162"/>
      <c r="HNR44" s="165"/>
      <c r="HNS44" s="162"/>
      <c r="HNT44" s="165"/>
      <c r="HNU44" s="162"/>
      <c r="HNV44" s="165"/>
      <c r="HNW44" s="162"/>
      <c r="HNX44" s="165"/>
      <c r="HNY44" s="162"/>
      <c r="HNZ44" s="165"/>
      <c r="HOA44" s="162"/>
      <c r="HOB44" s="165"/>
      <c r="HOC44" s="162"/>
      <c r="HOD44" s="165"/>
      <c r="HOE44" s="162"/>
      <c r="HOF44" s="165"/>
      <c r="HOG44" s="162"/>
      <c r="HOH44" s="165"/>
      <c r="HOI44" s="162"/>
      <c r="HOJ44" s="165"/>
      <c r="HOK44" s="162"/>
      <c r="HOL44" s="165"/>
      <c r="HOM44" s="162"/>
      <c r="HON44" s="165"/>
      <c r="HOO44" s="162"/>
      <c r="HOP44" s="165"/>
      <c r="HOQ44" s="162"/>
      <c r="HOR44" s="165"/>
      <c r="HOS44" s="162"/>
      <c r="HOT44" s="165"/>
      <c r="HOU44" s="162"/>
      <c r="HOV44" s="165"/>
      <c r="HOW44" s="162"/>
      <c r="HOX44" s="165"/>
      <c r="HOY44" s="162"/>
      <c r="HOZ44" s="165"/>
      <c r="HPA44" s="162"/>
      <c r="HPB44" s="165"/>
      <c r="HPC44" s="162"/>
      <c r="HPD44" s="165"/>
      <c r="HPE44" s="162"/>
      <c r="HPF44" s="165"/>
      <c r="HPG44" s="162"/>
      <c r="HPH44" s="165"/>
      <c r="HPI44" s="162"/>
      <c r="HPJ44" s="165"/>
      <c r="HPK44" s="162"/>
      <c r="HPL44" s="165"/>
      <c r="HPM44" s="162"/>
      <c r="HPN44" s="165"/>
      <c r="HPO44" s="162"/>
      <c r="HPP44" s="165"/>
      <c r="HPQ44" s="162"/>
      <c r="HPR44" s="165"/>
      <c r="HPS44" s="162"/>
      <c r="HPT44" s="165"/>
      <c r="HPU44" s="162"/>
      <c r="HPV44" s="165"/>
      <c r="HPW44" s="162"/>
      <c r="HPX44" s="165"/>
      <c r="HPY44" s="162"/>
      <c r="HPZ44" s="165"/>
      <c r="HQA44" s="162"/>
      <c r="HQB44" s="165"/>
      <c r="HQC44" s="162"/>
      <c r="HQD44" s="165"/>
      <c r="HQE44" s="162"/>
      <c r="HQF44" s="165"/>
      <c r="HQG44" s="162"/>
      <c r="HQH44" s="165"/>
      <c r="HQI44" s="162"/>
      <c r="HQJ44" s="165"/>
      <c r="HQK44" s="162"/>
      <c r="HQL44" s="165"/>
      <c r="HQM44" s="162"/>
      <c r="HQN44" s="165"/>
      <c r="HQO44" s="162"/>
      <c r="HQP44" s="165"/>
      <c r="HQQ44" s="162"/>
      <c r="HQR44" s="165"/>
      <c r="HQS44" s="162"/>
      <c r="HQT44" s="165"/>
      <c r="HQU44" s="162"/>
      <c r="HQV44" s="165"/>
      <c r="HQW44" s="162"/>
      <c r="HQX44" s="165"/>
      <c r="HQY44" s="162"/>
      <c r="HQZ44" s="165"/>
      <c r="HRA44" s="162"/>
      <c r="HRB44" s="165"/>
      <c r="HRC44" s="162"/>
      <c r="HRD44" s="165"/>
      <c r="HRE44" s="162"/>
      <c r="HRF44" s="165"/>
      <c r="HRG44" s="162"/>
      <c r="HRH44" s="165"/>
      <c r="HRI44" s="162"/>
      <c r="HRJ44" s="165"/>
      <c r="HRK44" s="162"/>
      <c r="HRL44" s="165"/>
      <c r="HRM44" s="162"/>
      <c r="HRN44" s="165"/>
      <c r="HRO44" s="162"/>
      <c r="HRP44" s="165"/>
      <c r="HRQ44" s="162"/>
      <c r="HRR44" s="165"/>
      <c r="HRS44" s="162"/>
      <c r="HRT44" s="165"/>
      <c r="HRU44" s="162"/>
      <c r="HRV44" s="165"/>
      <c r="HRW44" s="162"/>
      <c r="HRX44" s="165"/>
      <c r="HRY44" s="162"/>
      <c r="HRZ44" s="165"/>
      <c r="HSA44" s="162"/>
      <c r="HSB44" s="165"/>
      <c r="HSC44" s="162"/>
      <c r="HSD44" s="165"/>
      <c r="HSE44" s="162"/>
      <c r="HSF44" s="165"/>
      <c r="HSG44" s="162"/>
      <c r="HSH44" s="165"/>
      <c r="HSI44" s="162"/>
      <c r="HSJ44" s="165"/>
      <c r="HSK44" s="162"/>
      <c r="HSL44" s="165"/>
      <c r="HSM44" s="162"/>
      <c r="HSN44" s="165"/>
      <c r="HSO44" s="162"/>
      <c r="HSP44" s="165"/>
      <c r="HSQ44" s="162"/>
      <c r="HSR44" s="165"/>
      <c r="HSS44" s="162"/>
      <c r="HST44" s="165"/>
      <c r="HSU44" s="162"/>
      <c r="HSV44" s="165"/>
      <c r="HSW44" s="162"/>
      <c r="HSX44" s="165"/>
      <c r="HSY44" s="162"/>
      <c r="HSZ44" s="165"/>
      <c r="HTA44" s="162"/>
      <c r="HTB44" s="165"/>
      <c r="HTC44" s="162"/>
      <c r="HTD44" s="165"/>
      <c r="HTE44" s="162"/>
      <c r="HTF44" s="165"/>
      <c r="HTG44" s="162"/>
      <c r="HTH44" s="165"/>
      <c r="HTI44" s="162"/>
      <c r="HTJ44" s="165"/>
      <c r="HTK44" s="162"/>
      <c r="HTL44" s="165"/>
      <c r="HTM44" s="162"/>
      <c r="HTN44" s="165"/>
      <c r="HTO44" s="162"/>
      <c r="HTP44" s="165"/>
      <c r="HTQ44" s="162"/>
      <c r="HTR44" s="165"/>
      <c r="HTS44" s="162"/>
      <c r="HTT44" s="165"/>
      <c r="HTU44" s="162"/>
      <c r="HTV44" s="165"/>
      <c r="HTW44" s="162"/>
      <c r="HTX44" s="165"/>
      <c r="HTY44" s="162"/>
      <c r="HTZ44" s="165"/>
      <c r="HUA44" s="162"/>
      <c r="HUB44" s="165"/>
      <c r="HUC44" s="162"/>
      <c r="HUD44" s="165"/>
      <c r="HUE44" s="162"/>
      <c r="HUF44" s="165"/>
      <c r="HUG44" s="162"/>
      <c r="HUH44" s="165"/>
      <c r="HUI44" s="162"/>
      <c r="HUJ44" s="165"/>
      <c r="HUK44" s="162"/>
      <c r="HUL44" s="165"/>
      <c r="HUM44" s="162"/>
      <c r="HUN44" s="165"/>
      <c r="HUO44" s="162"/>
      <c r="HUP44" s="165"/>
      <c r="HUQ44" s="162"/>
      <c r="HUR44" s="165"/>
      <c r="HUS44" s="162"/>
      <c r="HUT44" s="165"/>
      <c r="HUU44" s="162"/>
      <c r="HUV44" s="165"/>
      <c r="HUW44" s="162"/>
      <c r="HUX44" s="165"/>
      <c r="HUY44" s="162"/>
      <c r="HUZ44" s="165"/>
      <c r="HVA44" s="162"/>
      <c r="HVB44" s="165"/>
      <c r="HVC44" s="162"/>
      <c r="HVD44" s="165"/>
      <c r="HVE44" s="162"/>
      <c r="HVF44" s="165"/>
      <c r="HVG44" s="162"/>
      <c r="HVH44" s="165"/>
      <c r="HVI44" s="162"/>
      <c r="HVJ44" s="165"/>
      <c r="HVK44" s="162"/>
      <c r="HVL44" s="165"/>
      <c r="HVM44" s="162"/>
      <c r="HVN44" s="165"/>
      <c r="HVO44" s="162"/>
      <c r="HVP44" s="165"/>
      <c r="HVQ44" s="162"/>
      <c r="HVR44" s="165"/>
      <c r="HVS44" s="162"/>
      <c r="HVT44" s="165"/>
      <c r="HVU44" s="162"/>
      <c r="HVV44" s="165"/>
      <c r="HVW44" s="162"/>
      <c r="HVX44" s="165"/>
      <c r="HVY44" s="162"/>
      <c r="HVZ44" s="165"/>
      <c r="HWA44" s="162"/>
      <c r="HWB44" s="165"/>
      <c r="HWC44" s="162"/>
      <c r="HWD44" s="165"/>
      <c r="HWE44" s="162"/>
      <c r="HWF44" s="165"/>
      <c r="HWG44" s="162"/>
      <c r="HWH44" s="165"/>
      <c r="HWI44" s="162"/>
      <c r="HWJ44" s="165"/>
      <c r="HWK44" s="162"/>
      <c r="HWL44" s="165"/>
      <c r="HWM44" s="162"/>
      <c r="HWN44" s="165"/>
      <c r="HWO44" s="162"/>
      <c r="HWP44" s="165"/>
      <c r="HWQ44" s="162"/>
      <c r="HWR44" s="165"/>
      <c r="HWS44" s="162"/>
      <c r="HWT44" s="165"/>
      <c r="HWU44" s="162"/>
      <c r="HWV44" s="165"/>
      <c r="HWW44" s="162"/>
      <c r="HWX44" s="165"/>
      <c r="HWY44" s="162"/>
      <c r="HWZ44" s="165"/>
      <c r="HXA44" s="162"/>
      <c r="HXB44" s="165"/>
      <c r="HXC44" s="162"/>
      <c r="HXD44" s="165"/>
      <c r="HXE44" s="162"/>
      <c r="HXF44" s="165"/>
      <c r="HXG44" s="162"/>
      <c r="HXH44" s="165"/>
      <c r="HXI44" s="162"/>
      <c r="HXJ44" s="165"/>
      <c r="HXK44" s="162"/>
      <c r="HXL44" s="165"/>
      <c r="HXM44" s="162"/>
      <c r="HXN44" s="165"/>
      <c r="HXO44" s="162"/>
      <c r="HXP44" s="165"/>
      <c r="HXQ44" s="162"/>
      <c r="HXR44" s="165"/>
      <c r="HXS44" s="162"/>
      <c r="HXT44" s="165"/>
      <c r="HXU44" s="162"/>
      <c r="HXV44" s="165"/>
      <c r="HXW44" s="162"/>
      <c r="HXX44" s="165"/>
      <c r="HXY44" s="162"/>
      <c r="HXZ44" s="165"/>
      <c r="HYA44" s="162"/>
      <c r="HYB44" s="165"/>
      <c r="HYC44" s="162"/>
      <c r="HYD44" s="165"/>
      <c r="HYE44" s="162"/>
      <c r="HYF44" s="165"/>
      <c r="HYG44" s="162"/>
      <c r="HYH44" s="165"/>
      <c r="HYI44" s="162"/>
      <c r="HYJ44" s="165"/>
      <c r="HYK44" s="162"/>
      <c r="HYL44" s="165"/>
      <c r="HYM44" s="162"/>
      <c r="HYN44" s="165"/>
      <c r="HYO44" s="162"/>
      <c r="HYP44" s="165"/>
      <c r="HYQ44" s="162"/>
      <c r="HYR44" s="165"/>
      <c r="HYS44" s="162"/>
      <c r="HYT44" s="165"/>
      <c r="HYU44" s="162"/>
      <c r="HYV44" s="165"/>
      <c r="HYW44" s="162"/>
      <c r="HYX44" s="165"/>
      <c r="HYY44" s="162"/>
      <c r="HYZ44" s="165"/>
      <c r="HZA44" s="162"/>
      <c r="HZB44" s="165"/>
      <c r="HZC44" s="162"/>
      <c r="HZD44" s="165"/>
      <c r="HZE44" s="162"/>
      <c r="HZF44" s="165"/>
      <c r="HZG44" s="162"/>
      <c r="HZH44" s="165"/>
      <c r="HZI44" s="162"/>
      <c r="HZJ44" s="165"/>
      <c r="HZK44" s="162"/>
      <c r="HZL44" s="165"/>
      <c r="HZM44" s="162"/>
      <c r="HZN44" s="165"/>
      <c r="HZO44" s="162"/>
      <c r="HZP44" s="165"/>
      <c r="HZQ44" s="162"/>
      <c r="HZR44" s="165"/>
      <c r="HZS44" s="162"/>
      <c r="HZT44" s="165"/>
      <c r="HZU44" s="162"/>
      <c r="HZV44" s="165"/>
      <c r="HZW44" s="162"/>
      <c r="HZX44" s="165"/>
      <c r="HZY44" s="162"/>
      <c r="HZZ44" s="165"/>
      <c r="IAA44" s="162"/>
      <c r="IAB44" s="165"/>
      <c r="IAC44" s="162"/>
      <c r="IAD44" s="165"/>
      <c r="IAE44" s="162"/>
      <c r="IAF44" s="165"/>
      <c r="IAG44" s="162"/>
      <c r="IAH44" s="165"/>
      <c r="IAI44" s="162"/>
      <c r="IAJ44" s="165"/>
      <c r="IAK44" s="162"/>
      <c r="IAL44" s="165"/>
      <c r="IAM44" s="162"/>
      <c r="IAN44" s="165"/>
      <c r="IAO44" s="162"/>
      <c r="IAP44" s="165"/>
      <c r="IAQ44" s="162"/>
      <c r="IAR44" s="165"/>
      <c r="IAS44" s="162"/>
      <c r="IAT44" s="165"/>
      <c r="IAU44" s="162"/>
      <c r="IAV44" s="165"/>
      <c r="IAW44" s="162"/>
      <c r="IAX44" s="165"/>
      <c r="IAY44" s="162"/>
      <c r="IAZ44" s="165"/>
      <c r="IBA44" s="162"/>
      <c r="IBB44" s="165"/>
      <c r="IBC44" s="162"/>
      <c r="IBD44" s="165"/>
      <c r="IBE44" s="162"/>
      <c r="IBF44" s="165"/>
      <c r="IBG44" s="162"/>
      <c r="IBH44" s="165"/>
      <c r="IBI44" s="162"/>
      <c r="IBJ44" s="165"/>
      <c r="IBK44" s="162"/>
      <c r="IBL44" s="165"/>
      <c r="IBM44" s="162"/>
      <c r="IBN44" s="165"/>
      <c r="IBO44" s="162"/>
      <c r="IBP44" s="165"/>
      <c r="IBQ44" s="162"/>
      <c r="IBR44" s="165"/>
      <c r="IBS44" s="162"/>
      <c r="IBT44" s="165"/>
      <c r="IBU44" s="162"/>
      <c r="IBV44" s="165"/>
      <c r="IBW44" s="162"/>
      <c r="IBX44" s="165"/>
      <c r="IBY44" s="162"/>
      <c r="IBZ44" s="165"/>
      <c r="ICA44" s="162"/>
      <c r="ICB44" s="165"/>
      <c r="ICC44" s="162"/>
      <c r="ICD44" s="165"/>
      <c r="ICE44" s="162"/>
      <c r="ICF44" s="165"/>
      <c r="ICG44" s="162"/>
      <c r="ICH44" s="165"/>
      <c r="ICI44" s="162"/>
      <c r="ICJ44" s="165"/>
      <c r="ICK44" s="162"/>
      <c r="ICL44" s="165"/>
      <c r="ICM44" s="162"/>
      <c r="ICN44" s="165"/>
      <c r="ICO44" s="162"/>
      <c r="ICP44" s="165"/>
      <c r="ICQ44" s="162"/>
      <c r="ICR44" s="165"/>
      <c r="ICS44" s="162"/>
      <c r="ICT44" s="165"/>
      <c r="ICU44" s="162"/>
      <c r="ICV44" s="165"/>
      <c r="ICW44" s="162"/>
      <c r="ICX44" s="165"/>
      <c r="ICY44" s="162"/>
      <c r="ICZ44" s="165"/>
      <c r="IDA44" s="162"/>
      <c r="IDB44" s="165"/>
      <c r="IDC44" s="162"/>
      <c r="IDD44" s="165"/>
      <c r="IDE44" s="162"/>
      <c r="IDF44" s="165"/>
      <c r="IDG44" s="162"/>
      <c r="IDH44" s="165"/>
      <c r="IDI44" s="162"/>
      <c r="IDJ44" s="165"/>
      <c r="IDK44" s="162"/>
      <c r="IDL44" s="165"/>
      <c r="IDM44" s="162"/>
      <c r="IDN44" s="165"/>
      <c r="IDO44" s="162"/>
      <c r="IDP44" s="165"/>
      <c r="IDQ44" s="162"/>
      <c r="IDR44" s="165"/>
      <c r="IDS44" s="162"/>
      <c r="IDT44" s="165"/>
      <c r="IDU44" s="162"/>
      <c r="IDV44" s="165"/>
      <c r="IDW44" s="162"/>
      <c r="IDX44" s="165"/>
      <c r="IDY44" s="162"/>
      <c r="IDZ44" s="165"/>
      <c r="IEA44" s="162"/>
      <c r="IEB44" s="165"/>
      <c r="IEC44" s="162"/>
      <c r="IED44" s="165"/>
      <c r="IEE44" s="162"/>
      <c r="IEF44" s="165"/>
      <c r="IEG44" s="162"/>
      <c r="IEH44" s="165"/>
      <c r="IEI44" s="162"/>
      <c r="IEJ44" s="165"/>
      <c r="IEK44" s="162"/>
      <c r="IEL44" s="165"/>
      <c r="IEM44" s="162"/>
      <c r="IEN44" s="165"/>
      <c r="IEO44" s="162"/>
      <c r="IEP44" s="165"/>
      <c r="IEQ44" s="162"/>
      <c r="IER44" s="165"/>
      <c r="IES44" s="162"/>
      <c r="IET44" s="165"/>
      <c r="IEU44" s="162"/>
      <c r="IEV44" s="165"/>
      <c r="IEW44" s="162"/>
      <c r="IEX44" s="165"/>
      <c r="IEY44" s="162"/>
      <c r="IEZ44" s="165"/>
      <c r="IFA44" s="162"/>
      <c r="IFB44" s="165"/>
      <c r="IFC44" s="162"/>
      <c r="IFD44" s="165"/>
      <c r="IFE44" s="162"/>
      <c r="IFF44" s="165"/>
      <c r="IFG44" s="162"/>
      <c r="IFH44" s="165"/>
      <c r="IFI44" s="162"/>
      <c r="IFJ44" s="165"/>
      <c r="IFK44" s="162"/>
      <c r="IFL44" s="165"/>
      <c r="IFM44" s="162"/>
      <c r="IFN44" s="165"/>
      <c r="IFO44" s="162"/>
      <c r="IFP44" s="165"/>
      <c r="IFQ44" s="162"/>
      <c r="IFR44" s="165"/>
      <c r="IFS44" s="162"/>
      <c r="IFT44" s="165"/>
      <c r="IFU44" s="162"/>
      <c r="IFV44" s="165"/>
      <c r="IFW44" s="162"/>
      <c r="IFX44" s="165"/>
      <c r="IFY44" s="162"/>
      <c r="IFZ44" s="165"/>
      <c r="IGA44" s="162"/>
      <c r="IGB44" s="165"/>
      <c r="IGC44" s="162"/>
      <c r="IGD44" s="165"/>
      <c r="IGE44" s="162"/>
      <c r="IGF44" s="165"/>
      <c r="IGG44" s="162"/>
      <c r="IGH44" s="165"/>
      <c r="IGI44" s="162"/>
      <c r="IGJ44" s="165"/>
      <c r="IGK44" s="162"/>
      <c r="IGL44" s="165"/>
      <c r="IGM44" s="162"/>
      <c r="IGN44" s="165"/>
      <c r="IGO44" s="162"/>
      <c r="IGP44" s="165"/>
      <c r="IGQ44" s="162"/>
      <c r="IGR44" s="165"/>
      <c r="IGS44" s="162"/>
      <c r="IGT44" s="165"/>
      <c r="IGU44" s="162"/>
      <c r="IGV44" s="165"/>
      <c r="IGW44" s="162"/>
      <c r="IGX44" s="165"/>
      <c r="IGY44" s="162"/>
      <c r="IGZ44" s="165"/>
      <c r="IHA44" s="162"/>
      <c r="IHB44" s="165"/>
      <c r="IHC44" s="162"/>
      <c r="IHD44" s="165"/>
      <c r="IHE44" s="162"/>
      <c r="IHF44" s="165"/>
      <c r="IHG44" s="162"/>
      <c r="IHH44" s="165"/>
      <c r="IHI44" s="162"/>
      <c r="IHJ44" s="165"/>
      <c r="IHK44" s="162"/>
      <c r="IHL44" s="165"/>
      <c r="IHM44" s="162"/>
      <c r="IHN44" s="165"/>
      <c r="IHO44" s="162"/>
      <c r="IHP44" s="165"/>
      <c r="IHQ44" s="162"/>
      <c r="IHR44" s="165"/>
      <c r="IHS44" s="162"/>
      <c r="IHT44" s="165"/>
      <c r="IHU44" s="162"/>
      <c r="IHV44" s="165"/>
      <c r="IHW44" s="162"/>
      <c r="IHX44" s="165"/>
      <c r="IHY44" s="162"/>
      <c r="IHZ44" s="165"/>
      <c r="IIA44" s="162"/>
      <c r="IIB44" s="165"/>
      <c r="IIC44" s="162"/>
      <c r="IID44" s="165"/>
      <c r="IIE44" s="162"/>
      <c r="IIF44" s="165"/>
      <c r="IIG44" s="162"/>
      <c r="IIH44" s="165"/>
      <c r="III44" s="162"/>
      <c r="IIJ44" s="165"/>
      <c r="IIK44" s="162"/>
      <c r="IIL44" s="165"/>
      <c r="IIM44" s="162"/>
      <c r="IIN44" s="165"/>
      <c r="IIO44" s="162"/>
      <c r="IIP44" s="165"/>
      <c r="IIQ44" s="162"/>
      <c r="IIR44" s="165"/>
      <c r="IIS44" s="162"/>
      <c r="IIT44" s="165"/>
      <c r="IIU44" s="162"/>
      <c r="IIV44" s="165"/>
      <c r="IIW44" s="162"/>
      <c r="IIX44" s="165"/>
      <c r="IIY44" s="162"/>
      <c r="IIZ44" s="165"/>
      <c r="IJA44" s="162"/>
      <c r="IJB44" s="165"/>
      <c r="IJC44" s="162"/>
      <c r="IJD44" s="165"/>
      <c r="IJE44" s="162"/>
      <c r="IJF44" s="165"/>
      <c r="IJG44" s="162"/>
      <c r="IJH44" s="165"/>
      <c r="IJI44" s="162"/>
      <c r="IJJ44" s="165"/>
      <c r="IJK44" s="162"/>
      <c r="IJL44" s="165"/>
      <c r="IJM44" s="162"/>
      <c r="IJN44" s="165"/>
      <c r="IJO44" s="162"/>
      <c r="IJP44" s="165"/>
      <c r="IJQ44" s="162"/>
      <c r="IJR44" s="165"/>
      <c r="IJS44" s="162"/>
      <c r="IJT44" s="165"/>
      <c r="IJU44" s="162"/>
      <c r="IJV44" s="165"/>
      <c r="IJW44" s="162"/>
      <c r="IJX44" s="165"/>
      <c r="IJY44" s="162"/>
      <c r="IJZ44" s="165"/>
      <c r="IKA44" s="162"/>
      <c r="IKB44" s="165"/>
      <c r="IKC44" s="162"/>
      <c r="IKD44" s="165"/>
      <c r="IKE44" s="162"/>
      <c r="IKF44" s="165"/>
      <c r="IKG44" s="162"/>
      <c r="IKH44" s="165"/>
      <c r="IKI44" s="162"/>
      <c r="IKJ44" s="165"/>
      <c r="IKK44" s="162"/>
      <c r="IKL44" s="165"/>
      <c r="IKM44" s="162"/>
      <c r="IKN44" s="165"/>
      <c r="IKO44" s="162"/>
      <c r="IKP44" s="165"/>
      <c r="IKQ44" s="162"/>
      <c r="IKR44" s="165"/>
      <c r="IKS44" s="162"/>
      <c r="IKT44" s="165"/>
      <c r="IKU44" s="162"/>
      <c r="IKV44" s="165"/>
      <c r="IKW44" s="162"/>
      <c r="IKX44" s="165"/>
      <c r="IKY44" s="162"/>
      <c r="IKZ44" s="165"/>
      <c r="ILA44" s="162"/>
      <c r="ILB44" s="165"/>
      <c r="ILC44" s="162"/>
      <c r="ILD44" s="165"/>
      <c r="ILE44" s="162"/>
      <c r="ILF44" s="165"/>
      <c r="ILG44" s="162"/>
      <c r="ILH44" s="165"/>
      <c r="ILI44" s="162"/>
      <c r="ILJ44" s="165"/>
      <c r="ILK44" s="162"/>
      <c r="ILL44" s="165"/>
      <c r="ILM44" s="162"/>
      <c r="ILN44" s="165"/>
      <c r="ILO44" s="162"/>
      <c r="ILP44" s="165"/>
      <c r="ILQ44" s="162"/>
      <c r="ILR44" s="165"/>
      <c r="ILS44" s="162"/>
      <c r="ILT44" s="165"/>
      <c r="ILU44" s="162"/>
      <c r="ILV44" s="165"/>
      <c r="ILW44" s="162"/>
      <c r="ILX44" s="165"/>
      <c r="ILY44" s="162"/>
      <c r="ILZ44" s="165"/>
      <c r="IMA44" s="162"/>
      <c r="IMB44" s="165"/>
      <c r="IMC44" s="162"/>
      <c r="IMD44" s="165"/>
      <c r="IME44" s="162"/>
      <c r="IMF44" s="165"/>
      <c r="IMG44" s="162"/>
      <c r="IMH44" s="165"/>
      <c r="IMI44" s="162"/>
      <c r="IMJ44" s="165"/>
      <c r="IMK44" s="162"/>
      <c r="IML44" s="165"/>
      <c r="IMM44" s="162"/>
      <c r="IMN44" s="165"/>
      <c r="IMO44" s="162"/>
      <c r="IMP44" s="165"/>
      <c r="IMQ44" s="162"/>
      <c r="IMR44" s="165"/>
      <c r="IMS44" s="162"/>
      <c r="IMT44" s="165"/>
      <c r="IMU44" s="162"/>
      <c r="IMV44" s="165"/>
      <c r="IMW44" s="162"/>
      <c r="IMX44" s="165"/>
      <c r="IMY44" s="162"/>
      <c r="IMZ44" s="165"/>
      <c r="INA44" s="162"/>
      <c r="INB44" s="165"/>
      <c r="INC44" s="162"/>
      <c r="IND44" s="165"/>
      <c r="INE44" s="162"/>
      <c r="INF44" s="165"/>
      <c r="ING44" s="162"/>
      <c r="INH44" s="165"/>
      <c r="INI44" s="162"/>
      <c r="INJ44" s="165"/>
      <c r="INK44" s="162"/>
      <c r="INL44" s="165"/>
      <c r="INM44" s="162"/>
      <c r="INN44" s="165"/>
      <c r="INO44" s="162"/>
      <c r="INP44" s="165"/>
      <c r="INQ44" s="162"/>
      <c r="INR44" s="165"/>
      <c r="INS44" s="162"/>
      <c r="INT44" s="165"/>
      <c r="INU44" s="162"/>
      <c r="INV44" s="165"/>
      <c r="INW44" s="162"/>
      <c r="INX44" s="165"/>
      <c r="INY44" s="162"/>
      <c r="INZ44" s="165"/>
      <c r="IOA44" s="162"/>
      <c r="IOB44" s="165"/>
      <c r="IOC44" s="162"/>
      <c r="IOD44" s="165"/>
      <c r="IOE44" s="162"/>
      <c r="IOF44" s="165"/>
      <c r="IOG44" s="162"/>
      <c r="IOH44" s="165"/>
      <c r="IOI44" s="162"/>
      <c r="IOJ44" s="165"/>
      <c r="IOK44" s="162"/>
      <c r="IOL44" s="165"/>
      <c r="IOM44" s="162"/>
      <c r="ION44" s="165"/>
      <c r="IOO44" s="162"/>
      <c r="IOP44" s="165"/>
      <c r="IOQ44" s="162"/>
      <c r="IOR44" s="165"/>
      <c r="IOS44" s="162"/>
      <c r="IOT44" s="165"/>
      <c r="IOU44" s="162"/>
      <c r="IOV44" s="165"/>
      <c r="IOW44" s="162"/>
      <c r="IOX44" s="165"/>
      <c r="IOY44" s="162"/>
      <c r="IOZ44" s="165"/>
      <c r="IPA44" s="162"/>
      <c r="IPB44" s="165"/>
      <c r="IPC44" s="162"/>
      <c r="IPD44" s="165"/>
      <c r="IPE44" s="162"/>
      <c r="IPF44" s="165"/>
      <c r="IPG44" s="162"/>
      <c r="IPH44" s="165"/>
      <c r="IPI44" s="162"/>
      <c r="IPJ44" s="165"/>
      <c r="IPK44" s="162"/>
      <c r="IPL44" s="165"/>
      <c r="IPM44" s="162"/>
      <c r="IPN44" s="165"/>
      <c r="IPO44" s="162"/>
      <c r="IPP44" s="165"/>
      <c r="IPQ44" s="162"/>
      <c r="IPR44" s="165"/>
      <c r="IPS44" s="162"/>
      <c r="IPT44" s="165"/>
      <c r="IPU44" s="162"/>
      <c r="IPV44" s="165"/>
      <c r="IPW44" s="162"/>
      <c r="IPX44" s="165"/>
      <c r="IPY44" s="162"/>
      <c r="IPZ44" s="165"/>
      <c r="IQA44" s="162"/>
      <c r="IQB44" s="165"/>
      <c r="IQC44" s="162"/>
      <c r="IQD44" s="165"/>
      <c r="IQE44" s="162"/>
      <c r="IQF44" s="165"/>
      <c r="IQG44" s="162"/>
      <c r="IQH44" s="165"/>
      <c r="IQI44" s="162"/>
      <c r="IQJ44" s="165"/>
      <c r="IQK44" s="162"/>
      <c r="IQL44" s="165"/>
      <c r="IQM44" s="162"/>
      <c r="IQN44" s="165"/>
      <c r="IQO44" s="162"/>
      <c r="IQP44" s="165"/>
      <c r="IQQ44" s="162"/>
      <c r="IQR44" s="165"/>
      <c r="IQS44" s="162"/>
      <c r="IQT44" s="165"/>
      <c r="IQU44" s="162"/>
      <c r="IQV44" s="165"/>
      <c r="IQW44" s="162"/>
      <c r="IQX44" s="165"/>
      <c r="IQY44" s="162"/>
      <c r="IQZ44" s="165"/>
      <c r="IRA44" s="162"/>
      <c r="IRB44" s="165"/>
      <c r="IRC44" s="162"/>
      <c r="IRD44" s="165"/>
      <c r="IRE44" s="162"/>
      <c r="IRF44" s="165"/>
      <c r="IRG44" s="162"/>
      <c r="IRH44" s="165"/>
      <c r="IRI44" s="162"/>
      <c r="IRJ44" s="165"/>
      <c r="IRK44" s="162"/>
      <c r="IRL44" s="165"/>
      <c r="IRM44" s="162"/>
      <c r="IRN44" s="165"/>
      <c r="IRO44" s="162"/>
      <c r="IRP44" s="165"/>
      <c r="IRQ44" s="162"/>
      <c r="IRR44" s="165"/>
      <c r="IRS44" s="162"/>
      <c r="IRT44" s="165"/>
      <c r="IRU44" s="162"/>
      <c r="IRV44" s="165"/>
      <c r="IRW44" s="162"/>
      <c r="IRX44" s="165"/>
      <c r="IRY44" s="162"/>
      <c r="IRZ44" s="165"/>
      <c r="ISA44" s="162"/>
      <c r="ISB44" s="165"/>
      <c r="ISC44" s="162"/>
      <c r="ISD44" s="165"/>
      <c r="ISE44" s="162"/>
      <c r="ISF44" s="165"/>
      <c r="ISG44" s="162"/>
      <c r="ISH44" s="165"/>
      <c r="ISI44" s="162"/>
      <c r="ISJ44" s="165"/>
      <c r="ISK44" s="162"/>
      <c r="ISL44" s="165"/>
      <c r="ISM44" s="162"/>
      <c r="ISN44" s="165"/>
      <c r="ISO44" s="162"/>
      <c r="ISP44" s="165"/>
      <c r="ISQ44" s="162"/>
      <c r="ISR44" s="165"/>
      <c r="ISS44" s="162"/>
      <c r="IST44" s="165"/>
      <c r="ISU44" s="162"/>
      <c r="ISV44" s="165"/>
      <c r="ISW44" s="162"/>
      <c r="ISX44" s="165"/>
      <c r="ISY44" s="162"/>
      <c r="ISZ44" s="165"/>
      <c r="ITA44" s="162"/>
      <c r="ITB44" s="165"/>
      <c r="ITC44" s="162"/>
      <c r="ITD44" s="165"/>
      <c r="ITE44" s="162"/>
      <c r="ITF44" s="165"/>
      <c r="ITG44" s="162"/>
      <c r="ITH44" s="165"/>
      <c r="ITI44" s="162"/>
      <c r="ITJ44" s="165"/>
      <c r="ITK44" s="162"/>
      <c r="ITL44" s="165"/>
      <c r="ITM44" s="162"/>
      <c r="ITN44" s="165"/>
      <c r="ITO44" s="162"/>
      <c r="ITP44" s="165"/>
      <c r="ITQ44" s="162"/>
      <c r="ITR44" s="165"/>
      <c r="ITS44" s="162"/>
      <c r="ITT44" s="165"/>
      <c r="ITU44" s="162"/>
      <c r="ITV44" s="165"/>
      <c r="ITW44" s="162"/>
      <c r="ITX44" s="165"/>
      <c r="ITY44" s="162"/>
      <c r="ITZ44" s="165"/>
      <c r="IUA44" s="162"/>
      <c r="IUB44" s="165"/>
      <c r="IUC44" s="162"/>
      <c r="IUD44" s="165"/>
      <c r="IUE44" s="162"/>
      <c r="IUF44" s="165"/>
      <c r="IUG44" s="162"/>
      <c r="IUH44" s="165"/>
      <c r="IUI44" s="162"/>
      <c r="IUJ44" s="165"/>
      <c r="IUK44" s="162"/>
      <c r="IUL44" s="165"/>
      <c r="IUM44" s="162"/>
      <c r="IUN44" s="165"/>
      <c r="IUO44" s="162"/>
      <c r="IUP44" s="165"/>
      <c r="IUQ44" s="162"/>
      <c r="IUR44" s="165"/>
      <c r="IUS44" s="162"/>
      <c r="IUT44" s="165"/>
      <c r="IUU44" s="162"/>
      <c r="IUV44" s="165"/>
      <c r="IUW44" s="162"/>
      <c r="IUX44" s="165"/>
      <c r="IUY44" s="162"/>
      <c r="IUZ44" s="165"/>
      <c r="IVA44" s="162"/>
      <c r="IVB44" s="165"/>
      <c r="IVC44" s="162"/>
      <c r="IVD44" s="165"/>
      <c r="IVE44" s="162"/>
      <c r="IVF44" s="165"/>
      <c r="IVG44" s="162"/>
      <c r="IVH44" s="165"/>
      <c r="IVI44" s="162"/>
      <c r="IVJ44" s="165"/>
      <c r="IVK44" s="162"/>
      <c r="IVL44" s="165"/>
      <c r="IVM44" s="162"/>
      <c r="IVN44" s="165"/>
      <c r="IVO44" s="162"/>
      <c r="IVP44" s="165"/>
      <c r="IVQ44" s="162"/>
      <c r="IVR44" s="165"/>
      <c r="IVS44" s="162"/>
      <c r="IVT44" s="165"/>
      <c r="IVU44" s="162"/>
      <c r="IVV44" s="165"/>
      <c r="IVW44" s="162"/>
      <c r="IVX44" s="165"/>
      <c r="IVY44" s="162"/>
      <c r="IVZ44" s="165"/>
      <c r="IWA44" s="162"/>
      <c r="IWB44" s="165"/>
      <c r="IWC44" s="162"/>
      <c r="IWD44" s="165"/>
      <c r="IWE44" s="162"/>
      <c r="IWF44" s="165"/>
      <c r="IWG44" s="162"/>
      <c r="IWH44" s="165"/>
      <c r="IWI44" s="162"/>
      <c r="IWJ44" s="165"/>
      <c r="IWK44" s="162"/>
      <c r="IWL44" s="165"/>
      <c r="IWM44" s="162"/>
      <c r="IWN44" s="165"/>
      <c r="IWO44" s="162"/>
      <c r="IWP44" s="165"/>
      <c r="IWQ44" s="162"/>
      <c r="IWR44" s="165"/>
      <c r="IWS44" s="162"/>
      <c r="IWT44" s="165"/>
      <c r="IWU44" s="162"/>
      <c r="IWV44" s="165"/>
      <c r="IWW44" s="162"/>
      <c r="IWX44" s="165"/>
      <c r="IWY44" s="162"/>
      <c r="IWZ44" s="165"/>
      <c r="IXA44" s="162"/>
      <c r="IXB44" s="165"/>
      <c r="IXC44" s="162"/>
      <c r="IXD44" s="165"/>
      <c r="IXE44" s="162"/>
      <c r="IXF44" s="165"/>
      <c r="IXG44" s="162"/>
      <c r="IXH44" s="165"/>
      <c r="IXI44" s="162"/>
      <c r="IXJ44" s="165"/>
      <c r="IXK44" s="162"/>
      <c r="IXL44" s="165"/>
      <c r="IXM44" s="162"/>
      <c r="IXN44" s="165"/>
      <c r="IXO44" s="162"/>
      <c r="IXP44" s="165"/>
      <c r="IXQ44" s="162"/>
      <c r="IXR44" s="165"/>
      <c r="IXS44" s="162"/>
      <c r="IXT44" s="165"/>
      <c r="IXU44" s="162"/>
      <c r="IXV44" s="165"/>
      <c r="IXW44" s="162"/>
      <c r="IXX44" s="165"/>
      <c r="IXY44" s="162"/>
      <c r="IXZ44" s="165"/>
      <c r="IYA44" s="162"/>
      <c r="IYB44" s="165"/>
      <c r="IYC44" s="162"/>
      <c r="IYD44" s="165"/>
      <c r="IYE44" s="162"/>
      <c r="IYF44" s="165"/>
      <c r="IYG44" s="162"/>
      <c r="IYH44" s="165"/>
      <c r="IYI44" s="162"/>
      <c r="IYJ44" s="165"/>
      <c r="IYK44" s="162"/>
      <c r="IYL44" s="165"/>
      <c r="IYM44" s="162"/>
      <c r="IYN44" s="165"/>
      <c r="IYO44" s="162"/>
      <c r="IYP44" s="165"/>
      <c r="IYQ44" s="162"/>
      <c r="IYR44" s="165"/>
      <c r="IYS44" s="162"/>
      <c r="IYT44" s="165"/>
      <c r="IYU44" s="162"/>
      <c r="IYV44" s="165"/>
      <c r="IYW44" s="162"/>
      <c r="IYX44" s="165"/>
      <c r="IYY44" s="162"/>
      <c r="IYZ44" s="165"/>
      <c r="IZA44" s="162"/>
      <c r="IZB44" s="165"/>
      <c r="IZC44" s="162"/>
      <c r="IZD44" s="165"/>
      <c r="IZE44" s="162"/>
      <c r="IZF44" s="165"/>
      <c r="IZG44" s="162"/>
      <c r="IZH44" s="165"/>
      <c r="IZI44" s="162"/>
      <c r="IZJ44" s="165"/>
      <c r="IZK44" s="162"/>
      <c r="IZL44" s="165"/>
      <c r="IZM44" s="162"/>
      <c r="IZN44" s="165"/>
      <c r="IZO44" s="162"/>
      <c r="IZP44" s="165"/>
      <c r="IZQ44" s="162"/>
      <c r="IZR44" s="165"/>
      <c r="IZS44" s="162"/>
      <c r="IZT44" s="165"/>
      <c r="IZU44" s="162"/>
      <c r="IZV44" s="165"/>
      <c r="IZW44" s="162"/>
      <c r="IZX44" s="165"/>
      <c r="IZY44" s="162"/>
      <c r="IZZ44" s="165"/>
      <c r="JAA44" s="162"/>
      <c r="JAB44" s="165"/>
      <c r="JAC44" s="162"/>
      <c r="JAD44" s="165"/>
      <c r="JAE44" s="162"/>
      <c r="JAF44" s="165"/>
      <c r="JAG44" s="162"/>
      <c r="JAH44" s="165"/>
      <c r="JAI44" s="162"/>
      <c r="JAJ44" s="165"/>
      <c r="JAK44" s="162"/>
      <c r="JAL44" s="165"/>
      <c r="JAM44" s="162"/>
      <c r="JAN44" s="165"/>
      <c r="JAO44" s="162"/>
      <c r="JAP44" s="165"/>
      <c r="JAQ44" s="162"/>
      <c r="JAR44" s="165"/>
      <c r="JAS44" s="162"/>
      <c r="JAT44" s="165"/>
      <c r="JAU44" s="162"/>
      <c r="JAV44" s="165"/>
      <c r="JAW44" s="162"/>
      <c r="JAX44" s="165"/>
      <c r="JAY44" s="162"/>
      <c r="JAZ44" s="165"/>
      <c r="JBA44" s="162"/>
      <c r="JBB44" s="165"/>
      <c r="JBC44" s="162"/>
      <c r="JBD44" s="165"/>
      <c r="JBE44" s="162"/>
      <c r="JBF44" s="165"/>
      <c r="JBG44" s="162"/>
      <c r="JBH44" s="165"/>
      <c r="JBI44" s="162"/>
      <c r="JBJ44" s="165"/>
      <c r="JBK44" s="162"/>
      <c r="JBL44" s="165"/>
      <c r="JBM44" s="162"/>
      <c r="JBN44" s="165"/>
      <c r="JBO44" s="162"/>
      <c r="JBP44" s="165"/>
      <c r="JBQ44" s="162"/>
      <c r="JBR44" s="165"/>
      <c r="JBS44" s="162"/>
      <c r="JBT44" s="165"/>
      <c r="JBU44" s="162"/>
      <c r="JBV44" s="165"/>
      <c r="JBW44" s="162"/>
      <c r="JBX44" s="165"/>
      <c r="JBY44" s="162"/>
      <c r="JBZ44" s="165"/>
      <c r="JCA44" s="162"/>
      <c r="JCB44" s="165"/>
      <c r="JCC44" s="162"/>
      <c r="JCD44" s="165"/>
      <c r="JCE44" s="162"/>
      <c r="JCF44" s="165"/>
      <c r="JCG44" s="162"/>
      <c r="JCH44" s="165"/>
      <c r="JCI44" s="162"/>
      <c r="JCJ44" s="165"/>
      <c r="JCK44" s="162"/>
      <c r="JCL44" s="165"/>
      <c r="JCM44" s="162"/>
      <c r="JCN44" s="165"/>
      <c r="JCO44" s="162"/>
      <c r="JCP44" s="165"/>
      <c r="JCQ44" s="162"/>
      <c r="JCR44" s="165"/>
      <c r="JCS44" s="162"/>
      <c r="JCT44" s="165"/>
      <c r="JCU44" s="162"/>
      <c r="JCV44" s="165"/>
      <c r="JCW44" s="162"/>
      <c r="JCX44" s="165"/>
      <c r="JCY44" s="162"/>
      <c r="JCZ44" s="165"/>
      <c r="JDA44" s="162"/>
      <c r="JDB44" s="165"/>
      <c r="JDC44" s="162"/>
      <c r="JDD44" s="165"/>
      <c r="JDE44" s="162"/>
      <c r="JDF44" s="165"/>
      <c r="JDG44" s="162"/>
      <c r="JDH44" s="165"/>
      <c r="JDI44" s="162"/>
      <c r="JDJ44" s="165"/>
      <c r="JDK44" s="162"/>
      <c r="JDL44" s="165"/>
      <c r="JDM44" s="162"/>
      <c r="JDN44" s="165"/>
      <c r="JDO44" s="162"/>
      <c r="JDP44" s="165"/>
      <c r="JDQ44" s="162"/>
      <c r="JDR44" s="165"/>
      <c r="JDS44" s="162"/>
      <c r="JDT44" s="165"/>
      <c r="JDU44" s="162"/>
      <c r="JDV44" s="165"/>
      <c r="JDW44" s="162"/>
      <c r="JDX44" s="165"/>
      <c r="JDY44" s="162"/>
      <c r="JDZ44" s="165"/>
      <c r="JEA44" s="162"/>
      <c r="JEB44" s="165"/>
      <c r="JEC44" s="162"/>
      <c r="JED44" s="165"/>
      <c r="JEE44" s="162"/>
      <c r="JEF44" s="165"/>
      <c r="JEG44" s="162"/>
      <c r="JEH44" s="165"/>
      <c r="JEI44" s="162"/>
      <c r="JEJ44" s="165"/>
      <c r="JEK44" s="162"/>
      <c r="JEL44" s="165"/>
      <c r="JEM44" s="162"/>
      <c r="JEN44" s="165"/>
      <c r="JEO44" s="162"/>
      <c r="JEP44" s="165"/>
      <c r="JEQ44" s="162"/>
      <c r="JER44" s="165"/>
      <c r="JES44" s="162"/>
      <c r="JET44" s="165"/>
      <c r="JEU44" s="162"/>
      <c r="JEV44" s="165"/>
      <c r="JEW44" s="162"/>
      <c r="JEX44" s="165"/>
      <c r="JEY44" s="162"/>
      <c r="JEZ44" s="165"/>
      <c r="JFA44" s="162"/>
      <c r="JFB44" s="165"/>
      <c r="JFC44" s="162"/>
      <c r="JFD44" s="165"/>
      <c r="JFE44" s="162"/>
      <c r="JFF44" s="165"/>
      <c r="JFG44" s="162"/>
      <c r="JFH44" s="165"/>
      <c r="JFI44" s="162"/>
      <c r="JFJ44" s="165"/>
      <c r="JFK44" s="162"/>
      <c r="JFL44" s="165"/>
      <c r="JFM44" s="162"/>
      <c r="JFN44" s="165"/>
      <c r="JFO44" s="162"/>
      <c r="JFP44" s="165"/>
      <c r="JFQ44" s="162"/>
      <c r="JFR44" s="165"/>
      <c r="JFS44" s="162"/>
      <c r="JFT44" s="165"/>
      <c r="JFU44" s="162"/>
      <c r="JFV44" s="165"/>
      <c r="JFW44" s="162"/>
      <c r="JFX44" s="165"/>
      <c r="JFY44" s="162"/>
      <c r="JFZ44" s="165"/>
      <c r="JGA44" s="162"/>
      <c r="JGB44" s="165"/>
      <c r="JGC44" s="162"/>
      <c r="JGD44" s="165"/>
      <c r="JGE44" s="162"/>
      <c r="JGF44" s="165"/>
      <c r="JGG44" s="162"/>
      <c r="JGH44" s="165"/>
      <c r="JGI44" s="162"/>
      <c r="JGJ44" s="165"/>
      <c r="JGK44" s="162"/>
      <c r="JGL44" s="165"/>
      <c r="JGM44" s="162"/>
      <c r="JGN44" s="165"/>
      <c r="JGO44" s="162"/>
      <c r="JGP44" s="165"/>
      <c r="JGQ44" s="162"/>
      <c r="JGR44" s="165"/>
      <c r="JGS44" s="162"/>
      <c r="JGT44" s="165"/>
      <c r="JGU44" s="162"/>
      <c r="JGV44" s="165"/>
      <c r="JGW44" s="162"/>
      <c r="JGX44" s="165"/>
      <c r="JGY44" s="162"/>
      <c r="JGZ44" s="165"/>
      <c r="JHA44" s="162"/>
      <c r="JHB44" s="165"/>
      <c r="JHC44" s="162"/>
      <c r="JHD44" s="165"/>
      <c r="JHE44" s="162"/>
      <c r="JHF44" s="165"/>
      <c r="JHG44" s="162"/>
      <c r="JHH44" s="165"/>
      <c r="JHI44" s="162"/>
      <c r="JHJ44" s="165"/>
      <c r="JHK44" s="162"/>
      <c r="JHL44" s="165"/>
      <c r="JHM44" s="162"/>
      <c r="JHN44" s="165"/>
      <c r="JHO44" s="162"/>
      <c r="JHP44" s="165"/>
      <c r="JHQ44" s="162"/>
      <c r="JHR44" s="165"/>
      <c r="JHS44" s="162"/>
      <c r="JHT44" s="165"/>
      <c r="JHU44" s="162"/>
      <c r="JHV44" s="165"/>
      <c r="JHW44" s="162"/>
      <c r="JHX44" s="165"/>
      <c r="JHY44" s="162"/>
      <c r="JHZ44" s="165"/>
      <c r="JIA44" s="162"/>
      <c r="JIB44" s="165"/>
      <c r="JIC44" s="162"/>
      <c r="JID44" s="165"/>
      <c r="JIE44" s="162"/>
      <c r="JIF44" s="165"/>
      <c r="JIG44" s="162"/>
      <c r="JIH44" s="165"/>
      <c r="JII44" s="162"/>
      <c r="JIJ44" s="165"/>
      <c r="JIK44" s="162"/>
      <c r="JIL44" s="165"/>
      <c r="JIM44" s="162"/>
      <c r="JIN44" s="165"/>
      <c r="JIO44" s="162"/>
      <c r="JIP44" s="165"/>
      <c r="JIQ44" s="162"/>
      <c r="JIR44" s="165"/>
      <c r="JIS44" s="162"/>
      <c r="JIT44" s="165"/>
      <c r="JIU44" s="162"/>
      <c r="JIV44" s="165"/>
      <c r="JIW44" s="162"/>
      <c r="JIX44" s="165"/>
      <c r="JIY44" s="162"/>
      <c r="JIZ44" s="165"/>
      <c r="JJA44" s="162"/>
      <c r="JJB44" s="165"/>
      <c r="JJC44" s="162"/>
      <c r="JJD44" s="165"/>
      <c r="JJE44" s="162"/>
      <c r="JJF44" s="165"/>
      <c r="JJG44" s="162"/>
      <c r="JJH44" s="165"/>
      <c r="JJI44" s="162"/>
      <c r="JJJ44" s="165"/>
      <c r="JJK44" s="162"/>
      <c r="JJL44" s="165"/>
      <c r="JJM44" s="162"/>
      <c r="JJN44" s="165"/>
      <c r="JJO44" s="162"/>
      <c r="JJP44" s="165"/>
      <c r="JJQ44" s="162"/>
      <c r="JJR44" s="165"/>
      <c r="JJS44" s="162"/>
      <c r="JJT44" s="165"/>
      <c r="JJU44" s="162"/>
      <c r="JJV44" s="165"/>
      <c r="JJW44" s="162"/>
      <c r="JJX44" s="165"/>
      <c r="JJY44" s="162"/>
      <c r="JJZ44" s="165"/>
      <c r="JKA44" s="162"/>
      <c r="JKB44" s="165"/>
      <c r="JKC44" s="162"/>
      <c r="JKD44" s="165"/>
      <c r="JKE44" s="162"/>
      <c r="JKF44" s="165"/>
      <c r="JKG44" s="162"/>
      <c r="JKH44" s="165"/>
      <c r="JKI44" s="162"/>
      <c r="JKJ44" s="165"/>
      <c r="JKK44" s="162"/>
      <c r="JKL44" s="165"/>
      <c r="JKM44" s="162"/>
      <c r="JKN44" s="165"/>
      <c r="JKO44" s="162"/>
      <c r="JKP44" s="165"/>
      <c r="JKQ44" s="162"/>
      <c r="JKR44" s="165"/>
      <c r="JKS44" s="162"/>
      <c r="JKT44" s="165"/>
      <c r="JKU44" s="162"/>
      <c r="JKV44" s="165"/>
      <c r="JKW44" s="162"/>
      <c r="JKX44" s="165"/>
      <c r="JKY44" s="162"/>
      <c r="JKZ44" s="165"/>
      <c r="JLA44" s="162"/>
      <c r="JLB44" s="165"/>
      <c r="JLC44" s="162"/>
      <c r="JLD44" s="165"/>
      <c r="JLE44" s="162"/>
      <c r="JLF44" s="165"/>
      <c r="JLG44" s="162"/>
      <c r="JLH44" s="165"/>
      <c r="JLI44" s="162"/>
      <c r="JLJ44" s="165"/>
      <c r="JLK44" s="162"/>
      <c r="JLL44" s="165"/>
      <c r="JLM44" s="162"/>
      <c r="JLN44" s="165"/>
      <c r="JLO44" s="162"/>
      <c r="JLP44" s="165"/>
      <c r="JLQ44" s="162"/>
      <c r="JLR44" s="165"/>
      <c r="JLS44" s="162"/>
      <c r="JLT44" s="165"/>
      <c r="JLU44" s="162"/>
      <c r="JLV44" s="165"/>
      <c r="JLW44" s="162"/>
      <c r="JLX44" s="165"/>
      <c r="JLY44" s="162"/>
      <c r="JLZ44" s="165"/>
      <c r="JMA44" s="162"/>
      <c r="JMB44" s="165"/>
      <c r="JMC44" s="162"/>
      <c r="JMD44" s="165"/>
      <c r="JME44" s="162"/>
      <c r="JMF44" s="165"/>
      <c r="JMG44" s="162"/>
      <c r="JMH44" s="165"/>
      <c r="JMI44" s="162"/>
      <c r="JMJ44" s="165"/>
      <c r="JMK44" s="162"/>
      <c r="JML44" s="165"/>
      <c r="JMM44" s="162"/>
      <c r="JMN44" s="165"/>
      <c r="JMO44" s="162"/>
      <c r="JMP44" s="165"/>
      <c r="JMQ44" s="162"/>
      <c r="JMR44" s="165"/>
      <c r="JMS44" s="162"/>
      <c r="JMT44" s="165"/>
      <c r="JMU44" s="162"/>
      <c r="JMV44" s="165"/>
      <c r="JMW44" s="162"/>
      <c r="JMX44" s="165"/>
      <c r="JMY44" s="162"/>
      <c r="JMZ44" s="165"/>
      <c r="JNA44" s="162"/>
      <c r="JNB44" s="165"/>
      <c r="JNC44" s="162"/>
      <c r="JND44" s="165"/>
      <c r="JNE44" s="162"/>
      <c r="JNF44" s="165"/>
      <c r="JNG44" s="162"/>
      <c r="JNH44" s="165"/>
      <c r="JNI44" s="162"/>
      <c r="JNJ44" s="165"/>
      <c r="JNK44" s="162"/>
      <c r="JNL44" s="165"/>
      <c r="JNM44" s="162"/>
      <c r="JNN44" s="165"/>
      <c r="JNO44" s="162"/>
      <c r="JNP44" s="165"/>
      <c r="JNQ44" s="162"/>
      <c r="JNR44" s="165"/>
      <c r="JNS44" s="162"/>
      <c r="JNT44" s="165"/>
      <c r="JNU44" s="162"/>
      <c r="JNV44" s="165"/>
      <c r="JNW44" s="162"/>
      <c r="JNX44" s="165"/>
      <c r="JNY44" s="162"/>
      <c r="JNZ44" s="165"/>
      <c r="JOA44" s="162"/>
      <c r="JOB44" s="165"/>
      <c r="JOC44" s="162"/>
      <c r="JOD44" s="165"/>
      <c r="JOE44" s="162"/>
      <c r="JOF44" s="165"/>
      <c r="JOG44" s="162"/>
      <c r="JOH44" s="165"/>
      <c r="JOI44" s="162"/>
      <c r="JOJ44" s="165"/>
      <c r="JOK44" s="162"/>
      <c r="JOL44" s="165"/>
      <c r="JOM44" s="162"/>
      <c r="JON44" s="165"/>
      <c r="JOO44" s="162"/>
      <c r="JOP44" s="165"/>
      <c r="JOQ44" s="162"/>
      <c r="JOR44" s="165"/>
      <c r="JOS44" s="162"/>
      <c r="JOT44" s="165"/>
      <c r="JOU44" s="162"/>
      <c r="JOV44" s="165"/>
      <c r="JOW44" s="162"/>
      <c r="JOX44" s="165"/>
      <c r="JOY44" s="162"/>
      <c r="JOZ44" s="165"/>
      <c r="JPA44" s="162"/>
      <c r="JPB44" s="165"/>
      <c r="JPC44" s="162"/>
      <c r="JPD44" s="165"/>
      <c r="JPE44" s="162"/>
      <c r="JPF44" s="165"/>
      <c r="JPG44" s="162"/>
      <c r="JPH44" s="165"/>
      <c r="JPI44" s="162"/>
      <c r="JPJ44" s="165"/>
      <c r="JPK44" s="162"/>
      <c r="JPL44" s="165"/>
      <c r="JPM44" s="162"/>
      <c r="JPN44" s="165"/>
      <c r="JPO44" s="162"/>
      <c r="JPP44" s="165"/>
      <c r="JPQ44" s="162"/>
      <c r="JPR44" s="165"/>
      <c r="JPS44" s="162"/>
      <c r="JPT44" s="165"/>
      <c r="JPU44" s="162"/>
      <c r="JPV44" s="165"/>
      <c r="JPW44" s="162"/>
      <c r="JPX44" s="165"/>
      <c r="JPY44" s="162"/>
      <c r="JPZ44" s="165"/>
      <c r="JQA44" s="162"/>
      <c r="JQB44" s="165"/>
      <c r="JQC44" s="162"/>
      <c r="JQD44" s="165"/>
      <c r="JQE44" s="162"/>
      <c r="JQF44" s="165"/>
      <c r="JQG44" s="162"/>
      <c r="JQH44" s="165"/>
      <c r="JQI44" s="162"/>
      <c r="JQJ44" s="165"/>
      <c r="JQK44" s="162"/>
      <c r="JQL44" s="165"/>
      <c r="JQM44" s="162"/>
      <c r="JQN44" s="165"/>
      <c r="JQO44" s="162"/>
      <c r="JQP44" s="165"/>
      <c r="JQQ44" s="162"/>
      <c r="JQR44" s="165"/>
      <c r="JQS44" s="162"/>
      <c r="JQT44" s="165"/>
      <c r="JQU44" s="162"/>
      <c r="JQV44" s="165"/>
      <c r="JQW44" s="162"/>
      <c r="JQX44" s="165"/>
      <c r="JQY44" s="162"/>
      <c r="JQZ44" s="165"/>
      <c r="JRA44" s="162"/>
      <c r="JRB44" s="165"/>
      <c r="JRC44" s="162"/>
      <c r="JRD44" s="165"/>
      <c r="JRE44" s="162"/>
      <c r="JRF44" s="165"/>
      <c r="JRG44" s="162"/>
      <c r="JRH44" s="165"/>
      <c r="JRI44" s="162"/>
      <c r="JRJ44" s="165"/>
      <c r="JRK44" s="162"/>
      <c r="JRL44" s="165"/>
      <c r="JRM44" s="162"/>
      <c r="JRN44" s="165"/>
      <c r="JRO44" s="162"/>
      <c r="JRP44" s="165"/>
      <c r="JRQ44" s="162"/>
      <c r="JRR44" s="165"/>
      <c r="JRS44" s="162"/>
      <c r="JRT44" s="165"/>
      <c r="JRU44" s="162"/>
      <c r="JRV44" s="165"/>
      <c r="JRW44" s="162"/>
      <c r="JRX44" s="165"/>
      <c r="JRY44" s="162"/>
      <c r="JRZ44" s="165"/>
      <c r="JSA44" s="162"/>
      <c r="JSB44" s="165"/>
      <c r="JSC44" s="162"/>
      <c r="JSD44" s="165"/>
      <c r="JSE44" s="162"/>
      <c r="JSF44" s="165"/>
      <c r="JSG44" s="162"/>
      <c r="JSH44" s="165"/>
      <c r="JSI44" s="162"/>
      <c r="JSJ44" s="165"/>
      <c r="JSK44" s="162"/>
      <c r="JSL44" s="165"/>
      <c r="JSM44" s="162"/>
      <c r="JSN44" s="165"/>
      <c r="JSO44" s="162"/>
      <c r="JSP44" s="165"/>
      <c r="JSQ44" s="162"/>
      <c r="JSR44" s="165"/>
      <c r="JSS44" s="162"/>
      <c r="JST44" s="165"/>
      <c r="JSU44" s="162"/>
      <c r="JSV44" s="165"/>
      <c r="JSW44" s="162"/>
      <c r="JSX44" s="165"/>
      <c r="JSY44" s="162"/>
      <c r="JSZ44" s="165"/>
      <c r="JTA44" s="162"/>
      <c r="JTB44" s="165"/>
      <c r="JTC44" s="162"/>
      <c r="JTD44" s="165"/>
      <c r="JTE44" s="162"/>
      <c r="JTF44" s="165"/>
      <c r="JTG44" s="162"/>
      <c r="JTH44" s="165"/>
      <c r="JTI44" s="162"/>
      <c r="JTJ44" s="165"/>
      <c r="JTK44" s="162"/>
      <c r="JTL44" s="165"/>
      <c r="JTM44" s="162"/>
      <c r="JTN44" s="165"/>
      <c r="JTO44" s="162"/>
      <c r="JTP44" s="165"/>
      <c r="JTQ44" s="162"/>
      <c r="JTR44" s="165"/>
      <c r="JTS44" s="162"/>
      <c r="JTT44" s="165"/>
      <c r="JTU44" s="162"/>
      <c r="JTV44" s="165"/>
      <c r="JTW44" s="162"/>
      <c r="JTX44" s="165"/>
      <c r="JTY44" s="162"/>
      <c r="JTZ44" s="165"/>
      <c r="JUA44" s="162"/>
      <c r="JUB44" s="165"/>
      <c r="JUC44" s="162"/>
      <c r="JUD44" s="165"/>
      <c r="JUE44" s="162"/>
      <c r="JUF44" s="165"/>
      <c r="JUG44" s="162"/>
      <c r="JUH44" s="165"/>
      <c r="JUI44" s="162"/>
      <c r="JUJ44" s="165"/>
      <c r="JUK44" s="162"/>
      <c r="JUL44" s="165"/>
      <c r="JUM44" s="162"/>
      <c r="JUN44" s="165"/>
      <c r="JUO44" s="162"/>
      <c r="JUP44" s="165"/>
      <c r="JUQ44" s="162"/>
      <c r="JUR44" s="165"/>
      <c r="JUS44" s="162"/>
      <c r="JUT44" s="165"/>
      <c r="JUU44" s="162"/>
      <c r="JUV44" s="165"/>
      <c r="JUW44" s="162"/>
      <c r="JUX44" s="165"/>
      <c r="JUY44" s="162"/>
      <c r="JUZ44" s="165"/>
      <c r="JVA44" s="162"/>
      <c r="JVB44" s="165"/>
      <c r="JVC44" s="162"/>
      <c r="JVD44" s="165"/>
      <c r="JVE44" s="162"/>
      <c r="JVF44" s="165"/>
      <c r="JVG44" s="162"/>
      <c r="JVH44" s="165"/>
      <c r="JVI44" s="162"/>
      <c r="JVJ44" s="165"/>
      <c r="JVK44" s="162"/>
      <c r="JVL44" s="165"/>
      <c r="JVM44" s="162"/>
      <c r="JVN44" s="165"/>
      <c r="JVO44" s="162"/>
      <c r="JVP44" s="165"/>
      <c r="JVQ44" s="162"/>
      <c r="JVR44" s="165"/>
      <c r="JVS44" s="162"/>
      <c r="JVT44" s="165"/>
      <c r="JVU44" s="162"/>
      <c r="JVV44" s="165"/>
      <c r="JVW44" s="162"/>
      <c r="JVX44" s="165"/>
      <c r="JVY44" s="162"/>
      <c r="JVZ44" s="165"/>
      <c r="JWA44" s="162"/>
      <c r="JWB44" s="165"/>
      <c r="JWC44" s="162"/>
      <c r="JWD44" s="165"/>
      <c r="JWE44" s="162"/>
      <c r="JWF44" s="165"/>
      <c r="JWG44" s="162"/>
      <c r="JWH44" s="165"/>
      <c r="JWI44" s="162"/>
      <c r="JWJ44" s="165"/>
      <c r="JWK44" s="162"/>
      <c r="JWL44" s="165"/>
      <c r="JWM44" s="162"/>
      <c r="JWN44" s="165"/>
      <c r="JWO44" s="162"/>
      <c r="JWP44" s="165"/>
      <c r="JWQ44" s="162"/>
      <c r="JWR44" s="165"/>
      <c r="JWS44" s="162"/>
      <c r="JWT44" s="165"/>
      <c r="JWU44" s="162"/>
      <c r="JWV44" s="165"/>
      <c r="JWW44" s="162"/>
      <c r="JWX44" s="165"/>
      <c r="JWY44" s="162"/>
      <c r="JWZ44" s="165"/>
      <c r="JXA44" s="162"/>
      <c r="JXB44" s="165"/>
      <c r="JXC44" s="162"/>
      <c r="JXD44" s="165"/>
      <c r="JXE44" s="162"/>
      <c r="JXF44" s="165"/>
      <c r="JXG44" s="162"/>
      <c r="JXH44" s="165"/>
      <c r="JXI44" s="162"/>
      <c r="JXJ44" s="165"/>
      <c r="JXK44" s="162"/>
      <c r="JXL44" s="165"/>
      <c r="JXM44" s="162"/>
      <c r="JXN44" s="165"/>
      <c r="JXO44" s="162"/>
      <c r="JXP44" s="165"/>
      <c r="JXQ44" s="162"/>
      <c r="JXR44" s="165"/>
      <c r="JXS44" s="162"/>
      <c r="JXT44" s="165"/>
      <c r="JXU44" s="162"/>
      <c r="JXV44" s="165"/>
      <c r="JXW44" s="162"/>
      <c r="JXX44" s="165"/>
      <c r="JXY44" s="162"/>
      <c r="JXZ44" s="165"/>
      <c r="JYA44" s="162"/>
      <c r="JYB44" s="165"/>
      <c r="JYC44" s="162"/>
      <c r="JYD44" s="165"/>
      <c r="JYE44" s="162"/>
      <c r="JYF44" s="165"/>
      <c r="JYG44" s="162"/>
      <c r="JYH44" s="165"/>
      <c r="JYI44" s="162"/>
      <c r="JYJ44" s="165"/>
      <c r="JYK44" s="162"/>
      <c r="JYL44" s="165"/>
      <c r="JYM44" s="162"/>
      <c r="JYN44" s="165"/>
      <c r="JYO44" s="162"/>
      <c r="JYP44" s="165"/>
      <c r="JYQ44" s="162"/>
      <c r="JYR44" s="165"/>
      <c r="JYS44" s="162"/>
      <c r="JYT44" s="165"/>
      <c r="JYU44" s="162"/>
      <c r="JYV44" s="165"/>
      <c r="JYW44" s="162"/>
      <c r="JYX44" s="165"/>
      <c r="JYY44" s="162"/>
      <c r="JYZ44" s="165"/>
      <c r="JZA44" s="162"/>
      <c r="JZB44" s="165"/>
      <c r="JZC44" s="162"/>
      <c r="JZD44" s="165"/>
      <c r="JZE44" s="162"/>
      <c r="JZF44" s="165"/>
      <c r="JZG44" s="162"/>
      <c r="JZH44" s="165"/>
      <c r="JZI44" s="162"/>
      <c r="JZJ44" s="165"/>
      <c r="JZK44" s="162"/>
      <c r="JZL44" s="165"/>
      <c r="JZM44" s="162"/>
      <c r="JZN44" s="165"/>
      <c r="JZO44" s="162"/>
      <c r="JZP44" s="165"/>
      <c r="JZQ44" s="162"/>
      <c r="JZR44" s="165"/>
      <c r="JZS44" s="162"/>
      <c r="JZT44" s="165"/>
      <c r="JZU44" s="162"/>
      <c r="JZV44" s="165"/>
      <c r="JZW44" s="162"/>
      <c r="JZX44" s="165"/>
      <c r="JZY44" s="162"/>
      <c r="JZZ44" s="165"/>
      <c r="KAA44" s="162"/>
      <c r="KAB44" s="165"/>
      <c r="KAC44" s="162"/>
      <c r="KAD44" s="165"/>
      <c r="KAE44" s="162"/>
      <c r="KAF44" s="165"/>
      <c r="KAG44" s="162"/>
      <c r="KAH44" s="165"/>
      <c r="KAI44" s="162"/>
      <c r="KAJ44" s="165"/>
      <c r="KAK44" s="162"/>
      <c r="KAL44" s="165"/>
      <c r="KAM44" s="162"/>
      <c r="KAN44" s="165"/>
      <c r="KAO44" s="162"/>
      <c r="KAP44" s="165"/>
      <c r="KAQ44" s="162"/>
      <c r="KAR44" s="165"/>
      <c r="KAS44" s="162"/>
      <c r="KAT44" s="165"/>
      <c r="KAU44" s="162"/>
      <c r="KAV44" s="165"/>
      <c r="KAW44" s="162"/>
      <c r="KAX44" s="165"/>
      <c r="KAY44" s="162"/>
      <c r="KAZ44" s="165"/>
      <c r="KBA44" s="162"/>
      <c r="KBB44" s="165"/>
      <c r="KBC44" s="162"/>
      <c r="KBD44" s="165"/>
      <c r="KBE44" s="162"/>
      <c r="KBF44" s="165"/>
      <c r="KBG44" s="162"/>
      <c r="KBH44" s="165"/>
      <c r="KBI44" s="162"/>
      <c r="KBJ44" s="165"/>
      <c r="KBK44" s="162"/>
      <c r="KBL44" s="165"/>
      <c r="KBM44" s="162"/>
      <c r="KBN44" s="165"/>
      <c r="KBO44" s="162"/>
      <c r="KBP44" s="165"/>
      <c r="KBQ44" s="162"/>
      <c r="KBR44" s="165"/>
      <c r="KBS44" s="162"/>
      <c r="KBT44" s="165"/>
      <c r="KBU44" s="162"/>
      <c r="KBV44" s="165"/>
      <c r="KBW44" s="162"/>
      <c r="KBX44" s="165"/>
      <c r="KBY44" s="162"/>
      <c r="KBZ44" s="165"/>
      <c r="KCA44" s="162"/>
      <c r="KCB44" s="165"/>
      <c r="KCC44" s="162"/>
      <c r="KCD44" s="165"/>
      <c r="KCE44" s="162"/>
      <c r="KCF44" s="165"/>
      <c r="KCG44" s="162"/>
      <c r="KCH44" s="165"/>
      <c r="KCI44" s="162"/>
      <c r="KCJ44" s="165"/>
      <c r="KCK44" s="162"/>
      <c r="KCL44" s="165"/>
      <c r="KCM44" s="162"/>
      <c r="KCN44" s="165"/>
      <c r="KCO44" s="162"/>
      <c r="KCP44" s="165"/>
      <c r="KCQ44" s="162"/>
      <c r="KCR44" s="165"/>
      <c r="KCS44" s="162"/>
      <c r="KCT44" s="165"/>
      <c r="KCU44" s="162"/>
      <c r="KCV44" s="165"/>
      <c r="KCW44" s="162"/>
      <c r="KCX44" s="165"/>
      <c r="KCY44" s="162"/>
      <c r="KCZ44" s="165"/>
      <c r="KDA44" s="162"/>
      <c r="KDB44" s="165"/>
      <c r="KDC44" s="162"/>
      <c r="KDD44" s="165"/>
      <c r="KDE44" s="162"/>
      <c r="KDF44" s="165"/>
      <c r="KDG44" s="162"/>
      <c r="KDH44" s="165"/>
      <c r="KDI44" s="162"/>
      <c r="KDJ44" s="165"/>
      <c r="KDK44" s="162"/>
      <c r="KDL44" s="165"/>
      <c r="KDM44" s="162"/>
      <c r="KDN44" s="165"/>
      <c r="KDO44" s="162"/>
      <c r="KDP44" s="165"/>
      <c r="KDQ44" s="162"/>
      <c r="KDR44" s="165"/>
      <c r="KDS44" s="162"/>
      <c r="KDT44" s="165"/>
      <c r="KDU44" s="162"/>
      <c r="KDV44" s="165"/>
      <c r="KDW44" s="162"/>
      <c r="KDX44" s="165"/>
      <c r="KDY44" s="162"/>
      <c r="KDZ44" s="165"/>
      <c r="KEA44" s="162"/>
      <c r="KEB44" s="165"/>
      <c r="KEC44" s="162"/>
      <c r="KED44" s="165"/>
      <c r="KEE44" s="162"/>
      <c r="KEF44" s="165"/>
      <c r="KEG44" s="162"/>
      <c r="KEH44" s="165"/>
      <c r="KEI44" s="162"/>
      <c r="KEJ44" s="165"/>
      <c r="KEK44" s="162"/>
      <c r="KEL44" s="165"/>
      <c r="KEM44" s="162"/>
      <c r="KEN44" s="165"/>
      <c r="KEO44" s="162"/>
      <c r="KEP44" s="165"/>
      <c r="KEQ44" s="162"/>
      <c r="KER44" s="165"/>
      <c r="KES44" s="162"/>
      <c r="KET44" s="165"/>
      <c r="KEU44" s="162"/>
      <c r="KEV44" s="165"/>
      <c r="KEW44" s="162"/>
      <c r="KEX44" s="165"/>
      <c r="KEY44" s="162"/>
      <c r="KEZ44" s="165"/>
      <c r="KFA44" s="162"/>
      <c r="KFB44" s="165"/>
      <c r="KFC44" s="162"/>
      <c r="KFD44" s="165"/>
      <c r="KFE44" s="162"/>
      <c r="KFF44" s="165"/>
      <c r="KFG44" s="162"/>
      <c r="KFH44" s="165"/>
      <c r="KFI44" s="162"/>
      <c r="KFJ44" s="165"/>
      <c r="KFK44" s="162"/>
      <c r="KFL44" s="165"/>
      <c r="KFM44" s="162"/>
      <c r="KFN44" s="165"/>
      <c r="KFO44" s="162"/>
      <c r="KFP44" s="165"/>
      <c r="KFQ44" s="162"/>
      <c r="KFR44" s="165"/>
      <c r="KFS44" s="162"/>
      <c r="KFT44" s="165"/>
      <c r="KFU44" s="162"/>
      <c r="KFV44" s="165"/>
      <c r="KFW44" s="162"/>
      <c r="KFX44" s="165"/>
      <c r="KFY44" s="162"/>
      <c r="KFZ44" s="165"/>
      <c r="KGA44" s="162"/>
      <c r="KGB44" s="165"/>
      <c r="KGC44" s="162"/>
      <c r="KGD44" s="165"/>
      <c r="KGE44" s="162"/>
      <c r="KGF44" s="165"/>
      <c r="KGG44" s="162"/>
      <c r="KGH44" s="165"/>
      <c r="KGI44" s="162"/>
      <c r="KGJ44" s="165"/>
      <c r="KGK44" s="162"/>
      <c r="KGL44" s="165"/>
      <c r="KGM44" s="162"/>
      <c r="KGN44" s="165"/>
      <c r="KGO44" s="162"/>
      <c r="KGP44" s="165"/>
      <c r="KGQ44" s="162"/>
      <c r="KGR44" s="165"/>
      <c r="KGS44" s="162"/>
      <c r="KGT44" s="165"/>
      <c r="KGU44" s="162"/>
      <c r="KGV44" s="165"/>
      <c r="KGW44" s="162"/>
      <c r="KGX44" s="165"/>
      <c r="KGY44" s="162"/>
      <c r="KGZ44" s="165"/>
      <c r="KHA44" s="162"/>
      <c r="KHB44" s="165"/>
      <c r="KHC44" s="162"/>
      <c r="KHD44" s="165"/>
      <c r="KHE44" s="162"/>
      <c r="KHF44" s="165"/>
      <c r="KHG44" s="162"/>
      <c r="KHH44" s="165"/>
      <c r="KHI44" s="162"/>
      <c r="KHJ44" s="165"/>
      <c r="KHK44" s="162"/>
      <c r="KHL44" s="165"/>
      <c r="KHM44" s="162"/>
      <c r="KHN44" s="165"/>
      <c r="KHO44" s="162"/>
      <c r="KHP44" s="165"/>
      <c r="KHQ44" s="162"/>
      <c r="KHR44" s="165"/>
      <c r="KHS44" s="162"/>
      <c r="KHT44" s="165"/>
      <c r="KHU44" s="162"/>
      <c r="KHV44" s="165"/>
      <c r="KHW44" s="162"/>
      <c r="KHX44" s="165"/>
      <c r="KHY44" s="162"/>
      <c r="KHZ44" s="165"/>
      <c r="KIA44" s="162"/>
      <c r="KIB44" s="165"/>
      <c r="KIC44" s="162"/>
      <c r="KID44" s="165"/>
      <c r="KIE44" s="162"/>
      <c r="KIF44" s="165"/>
      <c r="KIG44" s="162"/>
      <c r="KIH44" s="165"/>
      <c r="KII44" s="162"/>
      <c r="KIJ44" s="165"/>
      <c r="KIK44" s="162"/>
      <c r="KIL44" s="165"/>
      <c r="KIM44" s="162"/>
      <c r="KIN44" s="165"/>
      <c r="KIO44" s="162"/>
      <c r="KIP44" s="165"/>
      <c r="KIQ44" s="162"/>
      <c r="KIR44" s="165"/>
      <c r="KIS44" s="162"/>
      <c r="KIT44" s="165"/>
      <c r="KIU44" s="162"/>
      <c r="KIV44" s="165"/>
      <c r="KIW44" s="162"/>
      <c r="KIX44" s="165"/>
      <c r="KIY44" s="162"/>
      <c r="KIZ44" s="165"/>
      <c r="KJA44" s="162"/>
      <c r="KJB44" s="165"/>
      <c r="KJC44" s="162"/>
      <c r="KJD44" s="165"/>
      <c r="KJE44" s="162"/>
      <c r="KJF44" s="165"/>
      <c r="KJG44" s="162"/>
      <c r="KJH44" s="165"/>
      <c r="KJI44" s="162"/>
      <c r="KJJ44" s="165"/>
      <c r="KJK44" s="162"/>
      <c r="KJL44" s="165"/>
      <c r="KJM44" s="162"/>
      <c r="KJN44" s="165"/>
      <c r="KJO44" s="162"/>
      <c r="KJP44" s="165"/>
      <c r="KJQ44" s="162"/>
      <c r="KJR44" s="165"/>
      <c r="KJS44" s="162"/>
      <c r="KJT44" s="165"/>
      <c r="KJU44" s="162"/>
      <c r="KJV44" s="165"/>
      <c r="KJW44" s="162"/>
      <c r="KJX44" s="165"/>
      <c r="KJY44" s="162"/>
      <c r="KJZ44" s="165"/>
      <c r="KKA44" s="162"/>
      <c r="KKB44" s="165"/>
      <c r="KKC44" s="162"/>
      <c r="KKD44" s="165"/>
      <c r="KKE44" s="162"/>
      <c r="KKF44" s="165"/>
      <c r="KKG44" s="162"/>
      <c r="KKH44" s="165"/>
      <c r="KKI44" s="162"/>
      <c r="KKJ44" s="165"/>
      <c r="KKK44" s="162"/>
      <c r="KKL44" s="165"/>
      <c r="KKM44" s="162"/>
      <c r="KKN44" s="165"/>
      <c r="KKO44" s="162"/>
      <c r="KKP44" s="165"/>
      <c r="KKQ44" s="162"/>
      <c r="KKR44" s="165"/>
      <c r="KKS44" s="162"/>
      <c r="KKT44" s="165"/>
      <c r="KKU44" s="162"/>
      <c r="KKV44" s="165"/>
      <c r="KKW44" s="162"/>
      <c r="KKX44" s="165"/>
      <c r="KKY44" s="162"/>
      <c r="KKZ44" s="165"/>
      <c r="KLA44" s="162"/>
      <c r="KLB44" s="165"/>
      <c r="KLC44" s="162"/>
      <c r="KLD44" s="165"/>
      <c r="KLE44" s="162"/>
      <c r="KLF44" s="165"/>
      <c r="KLG44" s="162"/>
      <c r="KLH44" s="165"/>
      <c r="KLI44" s="162"/>
      <c r="KLJ44" s="165"/>
      <c r="KLK44" s="162"/>
      <c r="KLL44" s="165"/>
      <c r="KLM44" s="162"/>
      <c r="KLN44" s="165"/>
      <c r="KLO44" s="162"/>
      <c r="KLP44" s="165"/>
      <c r="KLQ44" s="162"/>
      <c r="KLR44" s="165"/>
      <c r="KLS44" s="162"/>
      <c r="KLT44" s="165"/>
      <c r="KLU44" s="162"/>
      <c r="KLV44" s="165"/>
      <c r="KLW44" s="162"/>
      <c r="KLX44" s="165"/>
      <c r="KLY44" s="162"/>
      <c r="KLZ44" s="165"/>
      <c r="KMA44" s="162"/>
      <c r="KMB44" s="165"/>
      <c r="KMC44" s="162"/>
      <c r="KMD44" s="165"/>
      <c r="KME44" s="162"/>
      <c r="KMF44" s="165"/>
      <c r="KMG44" s="162"/>
      <c r="KMH44" s="165"/>
      <c r="KMI44" s="162"/>
      <c r="KMJ44" s="165"/>
      <c r="KMK44" s="162"/>
      <c r="KML44" s="165"/>
      <c r="KMM44" s="162"/>
      <c r="KMN44" s="165"/>
      <c r="KMO44" s="162"/>
      <c r="KMP44" s="165"/>
      <c r="KMQ44" s="162"/>
      <c r="KMR44" s="165"/>
      <c r="KMS44" s="162"/>
      <c r="KMT44" s="165"/>
      <c r="KMU44" s="162"/>
      <c r="KMV44" s="165"/>
      <c r="KMW44" s="162"/>
      <c r="KMX44" s="165"/>
      <c r="KMY44" s="162"/>
      <c r="KMZ44" s="165"/>
      <c r="KNA44" s="162"/>
      <c r="KNB44" s="165"/>
      <c r="KNC44" s="162"/>
      <c r="KND44" s="165"/>
      <c r="KNE44" s="162"/>
      <c r="KNF44" s="165"/>
      <c r="KNG44" s="162"/>
      <c r="KNH44" s="165"/>
      <c r="KNI44" s="162"/>
      <c r="KNJ44" s="165"/>
      <c r="KNK44" s="162"/>
      <c r="KNL44" s="165"/>
      <c r="KNM44" s="162"/>
      <c r="KNN44" s="165"/>
      <c r="KNO44" s="162"/>
      <c r="KNP44" s="165"/>
      <c r="KNQ44" s="162"/>
      <c r="KNR44" s="165"/>
      <c r="KNS44" s="162"/>
      <c r="KNT44" s="165"/>
      <c r="KNU44" s="162"/>
      <c r="KNV44" s="165"/>
      <c r="KNW44" s="162"/>
      <c r="KNX44" s="165"/>
      <c r="KNY44" s="162"/>
      <c r="KNZ44" s="165"/>
      <c r="KOA44" s="162"/>
      <c r="KOB44" s="165"/>
      <c r="KOC44" s="162"/>
      <c r="KOD44" s="165"/>
      <c r="KOE44" s="162"/>
      <c r="KOF44" s="165"/>
      <c r="KOG44" s="162"/>
      <c r="KOH44" s="165"/>
      <c r="KOI44" s="162"/>
      <c r="KOJ44" s="165"/>
      <c r="KOK44" s="162"/>
      <c r="KOL44" s="165"/>
      <c r="KOM44" s="162"/>
      <c r="KON44" s="165"/>
      <c r="KOO44" s="162"/>
      <c r="KOP44" s="165"/>
      <c r="KOQ44" s="162"/>
      <c r="KOR44" s="165"/>
      <c r="KOS44" s="162"/>
      <c r="KOT44" s="165"/>
      <c r="KOU44" s="162"/>
      <c r="KOV44" s="165"/>
      <c r="KOW44" s="162"/>
      <c r="KOX44" s="165"/>
      <c r="KOY44" s="162"/>
      <c r="KOZ44" s="165"/>
      <c r="KPA44" s="162"/>
      <c r="KPB44" s="165"/>
      <c r="KPC44" s="162"/>
      <c r="KPD44" s="165"/>
      <c r="KPE44" s="162"/>
      <c r="KPF44" s="165"/>
      <c r="KPG44" s="162"/>
      <c r="KPH44" s="165"/>
      <c r="KPI44" s="162"/>
      <c r="KPJ44" s="165"/>
      <c r="KPK44" s="162"/>
      <c r="KPL44" s="165"/>
      <c r="KPM44" s="162"/>
      <c r="KPN44" s="165"/>
      <c r="KPO44" s="162"/>
      <c r="KPP44" s="165"/>
      <c r="KPQ44" s="162"/>
      <c r="KPR44" s="165"/>
      <c r="KPS44" s="162"/>
      <c r="KPT44" s="165"/>
      <c r="KPU44" s="162"/>
      <c r="KPV44" s="165"/>
      <c r="KPW44" s="162"/>
      <c r="KPX44" s="165"/>
      <c r="KPY44" s="162"/>
      <c r="KPZ44" s="165"/>
      <c r="KQA44" s="162"/>
      <c r="KQB44" s="165"/>
      <c r="KQC44" s="162"/>
      <c r="KQD44" s="165"/>
      <c r="KQE44" s="162"/>
      <c r="KQF44" s="165"/>
      <c r="KQG44" s="162"/>
      <c r="KQH44" s="165"/>
      <c r="KQI44" s="162"/>
      <c r="KQJ44" s="165"/>
      <c r="KQK44" s="162"/>
      <c r="KQL44" s="165"/>
      <c r="KQM44" s="162"/>
      <c r="KQN44" s="165"/>
      <c r="KQO44" s="162"/>
      <c r="KQP44" s="165"/>
      <c r="KQQ44" s="162"/>
      <c r="KQR44" s="165"/>
      <c r="KQS44" s="162"/>
      <c r="KQT44" s="165"/>
      <c r="KQU44" s="162"/>
      <c r="KQV44" s="165"/>
      <c r="KQW44" s="162"/>
      <c r="KQX44" s="165"/>
      <c r="KQY44" s="162"/>
      <c r="KQZ44" s="165"/>
      <c r="KRA44" s="162"/>
      <c r="KRB44" s="165"/>
      <c r="KRC44" s="162"/>
      <c r="KRD44" s="165"/>
      <c r="KRE44" s="162"/>
      <c r="KRF44" s="165"/>
      <c r="KRG44" s="162"/>
      <c r="KRH44" s="165"/>
      <c r="KRI44" s="162"/>
      <c r="KRJ44" s="165"/>
      <c r="KRK44" s="162"/>
      <c r="KRL44" s="165"/>
      <c r="KRM44" s="162"/>
      <c r="KRN44" s="165"/>
      <c r="KRO44" s="162"/>
      <c r="KRP44" s="165"/>
      <c r="KRQ44" s="162"/>
      <c r="KRR44" s="165"/>
      <c r="KRS44" s="162"/>
      <c r="KRT44" s="165"/>
      <c r="KRU44" s="162"/>
      <c r="KRV44" s="165"/>
      <c r="KRW44" s="162"/>
      <c r="KRX44" s="165"/>
      <c r="KRY44" s="162"/>
      <c r="KRZ44" s="165"/>
      <c r="KSA44" s="162"/>
      <c r="KSB44" s="165"/>
      <c r="KSC44" s="162"/>
      <c r="KSD44" s="165"/>
      <c r="KSE44" s="162"/>
      <c r="KSF44" s="165"/>
      <c r="KSG44" s="162"/>
      <c r="KSH44" s="165"/>
      <c r="KSI44" s="162"/>
      <c r="KSJ44" s="165"/>
      <c r="KSK44" s="162"/>
      <c r="KSL44" s="165"/>
      <c r="KSM44" s="162"/>
      <c r="KSN44" s="165"/>
      <c r="KSO44" s="162"/>
      <c r="KSP44" s="165"/>
      <c r="KSQ44" s="162"/>
      <c r="KSR44" s="165"/>
      <c r="KSS44" s="162"/>
      <c r="KST44" s="165"/>
      <c r="KSU44" s="162"/>
      <c r="KSV44" s="165"/>
      <c r="KSW44" s="162"/>
      <c r="KSX44" s="165"/>
      <c r="KSY44" s="162"/>
      <c r="KSZ44" s="165"/>
      <c r="KTA44" s="162"/>
      <c r="KTB44" s="165"/>
      <c r="KTC44" s="162"/>
      <c r="KTD44" s="165"/>
      <c r="KTE44" s="162"/>
      <c r="KTF44" s="165"/>
      <c r="KTG44" s="162"/>
      <c r="KTH44" s="165"/>
      <c r="KTI44" s="162"/>
      <c r="KTJ44" s="165"/>
      <c r="KTK44" s="162"/>
      <c r="KTL44" s="165"/>
      <c r="KTM44" s="162"/>
      <c r="KTN44" s="165"/>
      <c r="KTO44" s="162"/>
      <c r="KTP44" s="165"/>
      <c r="KTQ44" s="162"/>
      <c r="KTR44" s="165"/>
      <c r="KTS44" s="162"/>
      <c r="KTT44" s="165"/>
      <c r="KTU44" s="162"/>
      <c r="KTV44" s="165"/>
      <c r="KTW44" s="162"/>
      <c r="KTX44" s="165"/>
      <c r="KTY44" s="162"/>
      <c r="KTZ44" s="165"/>
      <c r="KUA44" s="162"/>
      <c r="KUB44" s="165"/>
      <c r="KUC44" s="162"/>
      <c r="KUD44" s="165"/>
      <c r="KUE44" s="162"/>
      <c r="KUF44" s="165"/>
      <c r="KUG44" s="162"/>
      <c r="KUH44" s="165"/>
      <c r="KUI44" s="162"/>
      <c r="KUJ44" s="165"/>
      <c r="KUK44" s="162"/>
      <c r="KUL44" s="165"/>
      <c r="KUM44" s="162"/>
      <c r="KUN44" s="165"/>
      <c r="KUO44" s="162"/>
      <c r="KUP44" s="165"/>
      <c r="KUQ44" s="162"/>
      <c r="KUR44" s="165"/>
      <c r="KUS44" s="162"/>
      <c r="KUT44" s="165"/>
      <c r="KUU44" s="162"/>
      <c r="KUV44" s="165"/>
      <c r="KUW44" s="162"/>
      <c r="KUX44" s="165"/>
      <c r="KUY44" s="162"/>
      <c r="KUZ44" s="165"/>
      <c r="KVA44" s="162"/>
      <c r="KVB44" s="165"/>
      <c r="KVC44" s="162"/>
      <c r="KVD44" s="165"/>
      <c r="KVE44" s="162"/>
      <c r="KVF44" s="165"/>
      <c r="KVG44" s="162"/>
      <c r="KVH44" s="165"/>
      <c r="KVI44" s="162"/>
      <c r="KVJ44" s="165"/>
      <c r="KVK44" s="162"/>
      <c r="KVL44" s="165"/>
      <c r="KVM44" s="162"/>
      <c r="KVN44" s="165"/>
      <c r="KVO44" s="162"/>
      <c r="KVP44" s="165"/>
      <c r="KVQ44" s="162"/>
      <c r="KVR44" s="165"/>
      <c r="KVS44" s="162"/>
      <c r="KVT44" s="165"/>
      <c r="KVU44" s="162"/>
      <c r="KVV44" s="165"/>
      <c r="KVW44" s="162"/>
      <c r="KVX44" s="165"/>
      <c r="KVY44" s="162"/>
      <c r="KVZ44" s="165"/>
      <c r="KWA44" s="162"/>
      <c r="KWB44" s="165"/>
      <c r="KWC44" s="162"/>
      <c r="KWD44" s="165"/>
      <c r="KWE44" s="162"/>
      <c r="KWF44" s="165"/>
      <c r="KWG44" s="162"/>
      <c r="KWH44" s="165"/>
      <c r="KWI44" s="162"/>
      <c r="KWJ44" s="165"/>
      <c r="KWK44" s="162"/>
      <c r="KWL44" s="165"/>
      <c r="KWM44" s="162"/>
      <c r="KWN44" s="165"/>
      <c r="KWO44" s="162"/>
      <c r="KWP44" s="165"/>
      <c r="KWQ44" s="162"/>
      <c r="KWR44" s="165"/>
      <c r="KWS44" s="162"/>
      <c r="KWT44" s="165"/>
      <c r="KWU44" s="162"/>
      <c r="KWV44" s="165"/>
      <c r="KWW44" s="162"/>
      <c r="KWX44" s="165"/>
      <c r="KWY44" s="162"/>
      <c r="KWZ44" s="165"/>
      <c r="KXA44" s="162"/>
      <c r="KXB44" s="165"/>
      <c r="KXC44" s="162"/>
      <c r="KXD44" s="165"/>
      <c r="KXE44" s="162"/>
      <c r="KXF44" s="165"/>
      <c r="KXG44" s="162"/>
      <c r="KXH44" s="165"/>
      <c r="KXI44" s="162"/>
      <c r="KXJ44" s="165"/>
      <c r="KXK44" s="162"/>
      <c r="KXL44" s="165"/>
      <c r="KXM44" s="162"/>
      <c r="KXN44" s="165"/>
      <c r="KXO44" s="162"/>
      <c r="KXP44" s="165"/>
      <c r="KXQ44" s="162"/>
      <c r="KXR44" s="165"/>
      <c r="KXS44" s="162"/>
      <c r="KXT44" s="165"/>
      <c r="KXU44" s="162"/>
      <c r="KXV44" s="165"/>
      <c r="KXW44" s="162"/>
      <c r="KXX44" s="165"/>
      <c r="KXY44" s="162"/>
      <c r="KXZ44" s="165"/>
      <c r="KYA44" s="162"/>
      <c r="KYB44" s="165"/>
      <c r="KYC44" s="162"/>
      <c r="KYD44" s="165"/>
      <c r="KYE44" s="162"/>
      <c r="KYF44" s="165"/>
      <c r="KYG44" s="162"/>
      <c r="KYH44" s="165"/>
      <c r="KYI44" s="162"/>
      <c r="KYJ44" s="165"/>
      <c r="KYK44" s="162"/>
      <c r="KYL44" s="165"/>
      <c r="KYM44" s="162"/>
      <c r="KYN44" s="165"/>
      <c r="KYO44" s="162"/>
      <c r="KYP44" s="165"/>
      <c r="KYQ44" s="162"/>
      <c r="KYR44" s="165"/>
      <c r="KYS44" s="162"/>
      <c r="KYT44" s="165"/>
      <c r="KYU44" s="162"/>
      <c r="KYV44" s="165"/>
      <c r="KYW44" s="162"/>
      <c r="KYX44" s="165"/>
      <c r="KYY44" s="162"/>
      <c r="KYZ44" s="165"/>
      <c r="KZA44" s="162"/>
      <c r="KZB44" s="165"/>
      <c r="KZC44" s="162"/>
      <c r="KZD44" s="165"/>
      <c r="KZE44" s="162"/>
      <c r="KZF44" s="165"/>
      <c r="KZG44" s="162"/>
      <c r="KZH44" s="165"/>
      <c r="KZI44" s="162"/>
      <c r="KZJ44" s="165"/>
      <c r="KZK44" s="162"/>
      <c r="KZL44" s="165"/>
      <c r="KZM44" s="162"/>
      <c r="KZN44" s="165"/>
      <c r="KZO44" s="162"/>
      <c r="KZP44" s="165"/>
      <c r="KZQ44" s="162"/>
      <c r="KZR44" s="165"/>
      <c r="KZS44" s="162"/>
      <c r="KZT44" s="165"/>
      <c r="KZU44" s="162"/>
      <c r="KZV44" s="165"/>
      <c r="KZW44" s="162"/>
      <c r="KZX44" s="165"/>
      <c r="KZY44" s="162"/>
      <c r="KZZ44" s="165"/>
      <c r="LAA44" s="162"/>
      <c r="LAB44" s="165"/>
      <c r="LAC44" s="162"/>
      <c r="LAD44" s="165"/>
      <c r="LAE44" s="162"/>
      <c r="LAF44" s="165"/>
      <c r="LAG44" s="162"/>
      <c r="LAH44" s="165"/>
      <c r="LAI44" s="162"/>
      <c r="LAJ44" s="165"/>
      <c r="LAK44" s="162"/>
      <c r="LAL44" s="165"/>
      <c r="LAM44" s="162"/>
      <c r="LAN44" s="165"/>
      <c r="LAO44" s="162"/>
      <c r="LAP44" s="165"/>
      <c r="LAQ44" s="162"/>
      <c r="LAR44" s="165"/>
      <c r="LAS44" s="162"/>
      <c r="LAT44" s="165"/>
      <c r="LAU44" s="162"/>
      <c r="LAV44" s="165"/>
      <c r="LAW44" s="162"/>
      <c r="LAX44" s="165"/>
      <c r="LAY44" s="162"/>
      <c r="LAZ44" s="165"/>
      <c r="LBA44" s="162"/>
      <c r="LBB44" s="165"/>
      <c r="LBC44" s="162"/>
      <c r="LBD44" s="165"/>
      <c r="LBE44" s="162"/>
      <c r="LBF44" s="165"/>
      <c r="LBG44" s="162"/>
      <c r="LBH44" s="165"/>
      <c r="LBI44" s="162"/>
      <c r="LBJ44" s="165"/>
      <c r="LBK44" s="162"/>
      <c r="LBL44" s="165"/>
      <c r="LBM44" s="162"/>
      <c r="LBN44" s="165"/>
      <c r="LBO44" s="162"/>
      <c r="LBP44" s="165"/>
      <c r="LBQ44" s="162"/>
      <c r="LBR44" s="165"/>
      <c r="LBS44" s="162"/>
      <c r="LBT44" s="165"/>
      <c r="LBU44" s="162"/>
      <c r="LBV44" s="165"/>
      <c r="LBW44" s="162"/>
      <c r="LBX44" s="165"/>
      <c r="LBY44" s="162"/>
      <c r="LBZ44" s="165"/>
      <c r="LCA44" s="162"/>
      <c r="LCB44" s="165"/>
      <c r="LCC44" s="162"/>
      <c r="LCD44" s="165"/>
      <c r="LCE44" s="162"/>
      <c r="LCF44" s="165"/>
      <c r="LCG44" s="162"/>
      <c r="LCH44" s="165"/>
      <c r="LCI44" s="162"/>
      <c r="LCJ44" s="165"/>
      <c r="LCK44" s="162"/>
      <c r="LCL44" s="165"/>
      <c r="LCM44" s="162"/>
      <c r="LCN44" s="165"/>
      <c r="LCO44" s="162"/>
      <c r="LCP44" s="165"/>
      <c r="LCQ44" s="162"/>
      <c r="LCR44" s="165"/>
      <c r="LCS44" s="162"/>
      <c r="LCT44" s="165"/>
      <c r="LCU44" s="162"/>
      <c r="LCV44" s="165"/>
      <c r="LCW44" s="162"/>
      <c r="LCX44" s="165"/>
      <c r="LCY44" s="162"/>
      <c r="LCZ44" s="165"/>
      <c r="LDA44" s="162"/>
      <c r="LDB44" s="165"/>
      <c r="LDC44" s="162"/>
      <c r="LDD44" s="165"/>
      <c r="LDE44" s="162"/>
      <c r="LDF44" s="165"/>
      <c r="LDG44" s="162"/>
      <c r="LDH44" s="165"/>
      <c r="LDI44" s="162"/>
      <c r="LDJ44" s="165"/>
      <c r="LDK44" s="162"/>
      <c r="LDL44" s="165"/>
      <c r="LDM44" s="162"/>
      <c r="LDN44" s="165"/>
      <c r="LDO44" s="162"/>
      <c r="LDP44" s="165"/>
      <c r="LDQ44" s="162"/>
      <c r="LDR44" s="165"/>
      <c r="LDS44" s="162"/>
      <c r="LDT44" s="165"/>
      <c r="LDU44" s="162"/>
      <c r="LDV44" s="165"/>
      <c r="LDW44" s="162"/>
      <c r="LDX44" s="165"/>
      <c r="LDY44" s="162"/>
      <c r="LDZ44" s="165"/>
      <c r="LEA44" s="162"/>
      <c r="LEB44" s="165"/>
      <c r="LEC44" s="162"/>
      <c r="LED44" s="165"/>
      <c r="LEE44" s="162"/>
      <c r="LEF44" s="165"/>
      <c r="LEG44" s="162"/>
      <c r="LEH44" s="165"/>
      <c r="LEI44" s="162"/>
      <c r="LEJ44" s="165"/>
      <c r="LEK44" s="162"/>
      <c r="LEL44" s="165"/>
      <c r="LEM44" s="162"/>
      <c r="LEN44" s="165"/>
      <c r="LEO44" s="162"/>
      <c r="LEP44" s="165"/>
      <c r="LEQ44" s="162"/>
      <c r="LER44" s="165"/>
      <c r="LES44" s="162"/>
      <c r="LET44" s="165"/>
      <c r="LEU44" s="162"/>
      <c r="LEV44" s="165"/>
      <c r="LEW44" s="162"/>
      <c r="LEX44" s="165"/>
      <c r="LEY44" s="162"/>
      <c r="LEZ44" s="165"/>
      <c r="LFA44" s="162"/>
      <c r="LFB44" s="165"/>
      <c r="LFC44" s="162"/>
      <c r="LFD44" s="165"/>
      <c r="LFE44" s="162"/>
      <c r="LFF44" s="165"/>
      <c r="LFG44" s="162"/>
      <c r="LFH44" s="165"/>
      <c r="LFI44" s="162"/>
      <c r="LFJ44" s="165"/>
      <c r="LFK44" s="162"/>
      <c r="LFL44" s="165"/>
      <c r="LFM44" s="162"/>
      <c r="LFN44" s="165"/>
      <c r="LFO44" s="162"/>
      <c r="LFP44" s="165"/>
      <c r="LFQ44" s="162"/>
      <c r="LFR44" s="165"/>
      <c r="LFS44" s="162"/>
      <c r="LFT44" s="165"/>
      <c r="LFU44" s="162"/>
      <c r="LFV44" s="165"/>
      <c r="LFW44" s="162"/>
      <c r="LFX44" s="165"/>
      <c r="LFY44" s="162"/>
      <c r="LFZ44" s="165"/>
      <c r="LGA44" s="162"/>
      <c r="LGB44" s="165"/>
      <c r="LGC44" s="162"/>
      <c r="LGD44" s="165"/>
      <c r="LGE44" s="162"/>
      <c r="LGF44" s="165"/>
      <c r="LGG44" s="162"/>
      <c r="LGH44" s="165"/>
      <c r="LGI44" s="162"/>
      <c r="LGJ44" s="165"/>
      <c r="LGK44" s="162"/>
      <c r="LGL44" s="165"/>
      <c r="LGM44" s="162"/>
      <c r="LGN44" s="165"/>
      <c r="LGO44" s="162"/>
      <c r="LGP44" s="165"/>
      <c r="LGQ44" s="162"/>
      <c r="LGR44" s="165"/>
      <c r="LGS44" s="162"/>
      <c r="LGT44" s="165"/>
      <c r="LGU44" s="162"/>
      <c r="LGV44" s="165"/>
      <c r="LGW44" s="162"/>
      <c r="LGX44" s="165"/>
      <c r="LGY44" s="162"/>
      <c r="LGZ44" s="165"/>
      <c r="LHA44" s="162"/>
      <c r="LHB44" s="165"/>
      <c r="LHC44" s="162"/>
      <c r="LHD44" s="165"/>
      <c r="LHE44" s="162"/>
      <c r="LHF44" s="165"/>
      <c r="LHG44" s="162"/>
      <c r="LHH44" s="165"/>
      <c r="LHI44" s="162"/>
      <c r="LHJ44" s="165"/>
      <c r="LHK44" s="162"/>
      <c r="LHL44" s="165"/>
      <c r="LHM44" s="162"/>
      <c r="LHN44" s="165"/>
      <c r="LHO44" s="162"/>
      <c r="LHP44" s="165"/>
      <c r="LHQ44" s="162"/>
      <c r="LHR44" s="165"/>
      <c r="LHS44" s="162"/>
      <c r="LHT44" s="165"/>
      <c r="LHU44" s="162"/>
      <c r="LHV44" s="165"/>
      <c r="LHW44" s="162"/>
      <c r="LHX44" s="165"/>
      <c r="LHY44" s="162"/>
      <c r="LHZ44" s="165"/>
      <c r="LIA44" s="162"/>
      <c r="LIB44" s="165"/>
      <c r="LIC44" s="162"/>
      <c r="LID44" s="165"/>
      <c r="LIE44" s="162"/>
      <c r="LIF44" s="165"/>
      <c r="LIG44" s="162"/>
      <c r="LIH44" s="165"/>
      <c r="LII44" s="162"/>
      <c r="LIJ44" s="165"/>
      <c r="LIK44" s="162"/>
      <c r="LIL44" s="165"/>
      <c r="LIM44" s="162"/>
      <c r="LIN44" s="165"/>
      <c r="LIO44" s="162"/>
      <c r="LIP44" s="165"/>
      <c r="LIQ44" s="162"/>
      <c r="LIR44" s="165"/>
      <c r="LIS44" s="162"/>
      <c r="LIT44" s="165"/>
      <c r="LIU44" s="162"/>
      <c r="LIV44" s="165"/>
      <c r="LIW44" s="162"/>
      <c r="LIX44" s="165"/>
      <c r="LIY44" s="162"/>
      <c r="LIZ44" s="165"/>
      <c r="LJA44" s="162"/>
      <c r="LJB44" s="165"/>
      <c r="LJC44" s="162"/>
      <c r="LJD44" s="165"/>
      <c r="LJE44" s="162"/>
      <c r="LJF44" s="165"/>
      <c r="LJG44" s="162"/>
      <c r="LJH44" s="165"/>
      <c r="LJI44" s="162"/>
      <c r="LJJ44" s="165"/>
      <c r="LJK44" s="162"/>
      <c r="LJL44" s="165"/>
      <c r="LJM44" s="162"/>
      <c r="LJN44" s="165"/>
      <c r="LJO44" s="162"/>
      <c r="LJP44" s="165"/>
      <c r="LJQ44" s="162"/>
      <c r="LJR44" s="165"/>
      <c r="LJS44" s="162"/>
      <c r="LJT44" s="165"/>
      <c r="LJU44" s="162"/>
      <c r="LJV44" s="165"/>
      <c r="LJW44" s="162"/>
      <c r="LJX44" s="165"/>
      <c r="LJY44" s="162"/>
      <c r="LJZ44" s="165"/>
      <c r="LKA44" s="162"/>
      <c r="LKB44" s="165"/>
      <c r="LKC44" s="162"/>
      <c r="LKD44" s="165"/>
      <c r="LKE44" s="162"/>
      <c r="LKF44" s="165"/>
      <c r="LKG44" s="162"/>
      <c r="LKH44" s="165"/>
      <c r="LKI44" s="162"/>
      <c r="LKJ44" s="165"/>
      <c r="LKK44" s="162"/>
      <c r="LKL44" s="165"/>
      <c r="LKM44" s="162"/>
      <c r="LKN44" s="165"/>
      <c r="LKO44" s="162"/>
      <c r="LKP44" s="165"/>
      <c r="LKQ44" s="162"/>
      <c r="LKR44" s="165"/>
      <c r="LKS44" s="162"/>
      <c r="LKT44" s="165"/>
      <c r="LKU44" s="162"/>
      <c r="LKV44" s="165"/>
      <c r="LKW44" s="162"/>
      <c r="LKX44" s="165"/>
      <c r="LKY44" s="162"/>
      <c r="LKZ44" s="165"/>
      <c r="LLA44" s="162"/>
      <c r="LLB44" s="165"/>
      <c r="LLC44" s="162"/>
      <c r="LLD44" s="165"/>
      <c r="LLE44" s="162"/>
      <c r="LLF44" s="165"/>
      <c r="LLG44" s="162"/>
      <c r="LLH44" s="165"/>
      <c r="LLI44" s="162"/>
      <c r="LLJ44" s="165"/>
      <c r="LLK44" s="162"/>
      <c r="LLL44" s="165"/>
      <c r="LLM44" s="162"/>
      <c r="LLN44" s="165"/>
      <c r="LLO44" s="162"/>
      <c r="LLP44" s="165"/>
      <c r="LLQ44" s="162"/>
      <c r="LLR44" s="165"/>
      <c r="LLS44" s="162"/>
      <c r="LLT44" s="165"/>
      <c r="LLU44" s="162"/>
      <c r="LLV44" s="165"/>
      <c r="LLW44" s="162"/>
      <c r="LLX44" s="165"/>
      <c r="LLY44" s="162"/>
      <c r="LLZ44" s="165"/>
      <c r="LMA44" s="162"/>
      <c r="LMB44" s="165"/>
      <c r="LMC44" s="162"/>
      <c r="LMD44" s="165"/>
      <c r="LME44" s="162"/>
      <c r="LMF44" s="165"/>
      <c r="LMG44" s="162"/>
      <c r="LMH44" s="165"/>
      <c r="LMI44" s="162"/>
      <c r="LMJ44" s="165"/>
      <c r="LMK44" s="162"/>
      <c r="LML44" s="165"/>
      <c r="LMM44" s="162"/>
      <c r="LMN44" s="165"/>
      <c r="LMO44" s="162"/>
      <c r="LMP44" s="165"/>
      <c r="LMQ44" s="162"/>
      <c r="LMR44" s="165"/>
      <c r="LMS44" s="162"/>
      <c r="LMT44" s="165"/>
      <c r="LMU44" s="162"/>
      <c r="LMV44" s="165"/>
      <c r="LMW44" s="162"/>
      <c r="LMX44" s="165"/>
      <c r="LMY44" s="162"/>
      <c r="LMZ44" s="165"/>
      <c r="LNA44" s="162"/>
      <c r="LNB44" s="165"/>
      <c r="LNC44" s="162"/>
      <c r="LND44" s="165"/>
      <c r="LNE44" s="162"/>
      <c r="LNF44" s="165"/>
      <c r="LNG44" s="162"/>
      <c r="LNH44" s="165"/>
      <c r="LNI44" s="162"/>
      <c r="LNJ44" s="165"/>
      <c r="LNK44" s="162"/>
      <c r="LNL44" s="165"/>
      <c r="LNM44" s="162"/>
      <c r="LNN44" s="165"/>
      <c r="LNO44" s="162"/>
      <c r="LNP44" s="165"/>
      <c r="LNQ44" s="162"/>
      <c r="LNR44" s="165"/>
      <c r="LNS44" s="162"/>
      <c r="LNT44" s="165"/>
      <c r="LNU44" s="162"/>
      <c r="LNV44" s="165"/>
      <c r="LNW44" s="162"/>
      <c r="LNX44" s="165"/>
      <c r="LNY44" s="162"/>
      <c r="LNZ44" s="165"/>
      <c r="LOA44" s="162"/>
      <c r="LOB44" s="165"/>
      <c r="LOC44" s="162"/>
      <c r="LOD44" s="165"/>
      <c r="LOE44" s="162"/>
      <c r="LOF44" s="165"/>
      <c r="LOG44" s="162"/>
      <c r="LOH44" s="165"/>
      <c r="LOI44" s="162"/>
      <c r="LOJ44" s="165"/>
      <c r="LOK44" s="162"/>
      <c r="LOL44" s="165"/>
      <c r="LOM44" s="162"/>
      <c r="LON44" s="165"/>
      <c r="LOO44" s="162"/>
      <c r="LOP44" s="165"/>
      <c r="LOQ44" s="162"/>
      <c r="LOR44" s="165"/>
      <c r="LOS44" s="162"/>
      <c r="LOT44" s="165"/>
      <c r="LOU44" s="162"/>
      <c r="LOV44" s="165"/>
      <c r="LOW44" s="162"/>
      <c r="LOX44" s="165"/>
      <c r="LOY44" s="162"/>
      <c r="LOZ44" s="165"/>
      <c r="LPA44" s="162"/>
      <c r="LPB44" s="165"/>
      <c r="LPC44" s="162"/>
      <c r="LPD44" s="165"/>
      <c r="LPE44" s="162"/>
      <c r="LPF44" s="165"/>
      <c r="LPG44" s="162"/>
      <c r="LPH44" s="165"/>
      <c r="LPI44" s="162"/>
      <c r="LPJ44" s="165"/>
      <c r="LPK44" s="162"/>
      <c r="LPL44" s="165"/>
      <c r="LPM44" s="162"/>
      <c r="LPN44" s="165"/>
      <c r="LPO44" s="162"/>
      <c r="LPP44" s="165"/>
      <c r="LPQ44" s="162"/>
      <c r="LPR44" s="165"/>
      <c r="LPS44" s="162"/>
      <c r="LPT44" s="165"/>
      <c r="LPU44" s="162"/>
      <c r="LPV44" s="165"/>
      <c r="LPW44" s="162"/>
      <c r="LPX44" s="165"/>
      <c r="LPY44" s="162"/>
      <c r="LPZ44" s="165"/>
      <c r="LQA44" s="162"/>
      <c r="LQB44" s="165"/>
      <c r="LQC44" s="162"/>
      <c r="LQD44" s="165"/>
      <c r="LQE44" s="162"/>
      <c r="LQF44" s="165"/>
      <c r="LQG44" s="162"/>
      <c r="LQH44" s="165"/>
      <c r="LQI44" s="162"/>
      <c r="LQJ44" s="165"/>
      <c r="LQK44" s="162"/>
      <c r="LQL44" s="165"/>
      <c r="LQM44" s="162"/>
      <c r="LQN44" s="165"/>
      <c r="LQO44" s="162"/>
      <c r="LQP44" s="165"/>
      <c r="LQQ44" s="162"/>
      <c r="LQR44" s="165"/>
      <c r="LQS44" s="162"/>
      <c r="LQT44" s="165"/>
      <c r="LQU44" s="162"/>
      <c r="LQV44" s="165"/>
      <c r="LQW44" s="162"/>
      <c r="LQX44" s="165"/>
      <c r="LQY44" s="162"/>
      <c r="LQZ44" s="165"/>
      <c r="LRA44" s="162"/>
      <c r="LRB44" s="165"/>
      <c r="LRC44" s="162"/>
      <c r="LRD44" s="165"/>
      <c r="LRE44" s="162"/>
      <c r="LRF44" s="165"/>
      <c r="LRG44" s="162"/>
      <c r="LRH44" s="165"/>
      <c r="LRI44" s="162"/>
      <c r="LRJ44" s="165"/>
      <c r="LRK44" s="162"/>
      <c r="LRL44" s="165"/>
      <c r="LRM44" s="162"/>
      <c r="LRN44" s="165"/>
      <c r="LRO44" s="162"/>
      <c r="LRP44" s="165"/>
      <c r="LRQ44" s="162"/>
      <c r="LRR44" s="165"/>
      <c r="LRS44" s="162"/>
      <c r="LRT44" s="165"/>
      <c r="LRU44" s="162"/>
      <c r="LRV44" s="165"/>
      <c r="LRW44" s="162"/>
      <c r="LRX44" s="165"/>
      <c r="LRY44" s="162"/>
      <c r="LRZ44" s="165"/>
      <c r="LSA44" s="162"/>
      <c r="LSB44" s="165"/>
      <c r="LSC44" s="162"/>
      <c r="LSD44" s="165"/>
      <c r="LSE44" s="162"/>
      <c r="LSF44" s="165"/>
      <c r="LSG44" s="162"/>
      <c r="LSH44" s="165"/>
      <c r="LSI44" s="162"/>
      <c r="LSJ44" s="165"/>
      <c r="LSK44" s="162"/>
      <c r="LSL44" s="165"/>
      <c r="LSM44" s="162"/>
      <c r="LSN44" s="165"/>
      <c r="LSO44" s="162"/>
      <c r="LSP44" s="165"/>
      <c r="LSQ44" s="162"/>
      <c r="LSR44" s="165"/>
      <c r="LSS44" s="162"/>
      <c r="LST44" s="165"/>
      <c r="LSU44" s="162"/>
      <c r="LSV44" s="165"/>
      <c r="LSW44" s="162"/>
      <c r="LSX44" s="165"/>
      <c r="LSY44" s="162"/>
      <c r="LSZ44" s="165"/>
      <c r="LTA44" s="162"/>
      <c r="LTB44" s="165"/>
      <c r="LTC44" s="162"/>
      <c r="LTD44" s="165"/>
      <c r="LTE44" s="162"/>
      <c r="LTF44" s="165"/>
      <c r="LTG44" s="162"/>
      <c r="LTH44" s="165"/>
      <c r="LTI44" s="162"/>
      <c r="LTJ44" s="165"/>
      <c r="LTK44" s="162"/>
      <c r="LTL44" s="165"/>
      <c r="LTM44" s="162"/>
      <c r="LTN44" s="165"/>
      <c r="LTO44" s="162"/>
      <c r="LTP44" s="165"/>
      <c r="LTQ44" s="162"/>
      <c r="LTR44" s="165"/>
      <c r="LTS44" s="162"/>
      <c r="LTT44" s="165"/>
      <c r="LTU44" s="162"/>
      <c r="LTV44" s="165"/>
      <c r="LTW44" s="162"/>
      <c r="LTX44" s="165"/>
      <c r="LTY44" s="162"/>
      <c r="LTZ44" s="165"/>
      <c r="LUA44" s="162"/>
      <c r="LUB44" s="165"/>
      <c r="LUC44" s="162"/>
      <c r="LUD44" s="165"/>
      <c r="LUE44" s="162"/>
      <c r="LUF44" s="165"/>
      <c r="LUG44" s="162"/>
      <c r="LUH44" s="165"/>
      <c r="LUI44" s="162"/>
      <c r="LUJ44" s="165"/>
      <c r="LUK44" s="162"/>
      <c r="LUL44" s="165"/>
      <c r="LUM44" s="162"/>
      <c r="LUN44" s="165"/>
      <c r="LUO44" s="162"/>
      <c r="LUP44" s="165"/>
      <c r="LUQ44" s="162"/>
      <c r="LUR44" s="165"/>
      <c r="LUS44" s="162"/>
      <c r="LUT44" s="165"/>
      <c r="LUU44" s="162"/>
      <c r="LUV44" s="165"/>
      <c r="LUW44" s="162"/>
      <c r="LUX44" s="165"/>
      <c r="LUY44" s="162"/>
      <c r="LUZ44" s="165"/>
      <c r="LVA44" s="162"/>
      <c r="LVB44" s="165"/>
      <c r="LVC44" s="162"/>
      <c r="LVD44" s="165"/>
      <c r="LVE44" s="162"/>
      <c r="LVF44" s="165"/>
      <c r="LVG44" s="162"/>
      <c r="LVH44" s="165"/>
      <c r="LVI44" s="162"/>
      <c r="LVJ44" s="165"/>
      <c r="LVK44" s="162"/>
      <c r="LVL44" s="165"/>
      <c r="LVM44" s="162"/>
      <c r="LVN44" s="165"/>
      <c r="LVO44" s="162"/>
      <c r="LVP44" s="165"/>
      <c r="LVQ44" s="162"/>
      <c r="LVR44" s="165"/>
      <c r="LVS44" s="162"/>
      <c r="LVT44" s="165"/>
      <c r="LVU44" s="162"/>
      <c r="LVV44" s="165"/>
      <c r="LVW44" s="162"/>
      <c r="LVX44" s="165"/>
      <c r="LVY44" s="162"/>
      <c r="LVZ44" s="165"/>
      <c r="LWA44" s="162"/>
      <c r="LWB44" s="165"/>
      <c r="LWC44" s="162"/>
      <c r="LWD44" s="165"/>
      <c r="LWE44" s="162"/>
      <c r="LWF44" s="165"/>
      <c r="LWG44" s="162"/>
      <c r="LWH44" s="165"/>
      <c r="LWI44" s="162"/>
      <c r="LWJ44" s="165"/>
      <c r="LWK44" s="162"/>
      <c r="LWL44" s="165"/>
      <c r="LWM44" s="162"/>
      <c r="LWN44" s="165"/>
      <c r="LWO44" s="162"/>
      <c r="LWP44" s="165"/>
      <c r="LWQ44" s="162"/>
      <c r="LWR44" s="165"/>
      <c r="LWS44" s="162"/>
      <c r="LWT44" s="165"/>
      <c r="LWU44" s="162"/>
      <c r="LWV44" s="165"/>
      <c r="LWW44" s="162"/>
      <c r="LWX44" s="165"/>
      <c r="LWY44" s="162"/>
      <c r="LWZ44" s="165"/>
      <c r="LXA44" s="162"/>
      <c r="LXB44" s="165"/>
      <c r="LXC44" s="162"/>
      <c r="LXD44" s="165"/>
      <c r="LXE44" s="162"/>
      <c r="LXF44" s="165"/>
      <c r="LXG44" s="162"/>
      <c r="LXH44" s="165"/>
      <c r="LXI44" s="162"/>
      <c r="LXJ44" s="165"/>
      <c r="LXK44" s="162"/>
      <c r="LXL44" s="165"/>
      <c r="LXM44" s="162"/>
      <c r="LXN44" s="165"/>
      <c r="LXO44" s="162"/>
      <c r="LXP44" s="165"/>
      <c r="LXQ44" s="162"/>
      <c r="LXR44" s="165"/>
      <c r="LXS44" s="162"/>
      <c r="LXT44" s="165"/>
      <c r="LXU44" s="162"/>
      <c r="LXV44" s="165"/>
      <c r="LXW44" s="162"/>
      <c r="LXX44" s="165"/>
      <c r="LXY44" s="162"/>
      <c r="LXZ44" s="165"/>
      <c r="LYA44" s="162"/>
      <c r="LYB44" s="165"/>
      <c r="LYC44" s="162"/>
      <c r="LYD44" s="165"/>
      <c r="LYE44" s="162"/>
      <c r="LYF44" s="165"/>
      <c r="LYG44" s="162"/>
      <c r="LYH44" s="165"/>
      <c r="LYI44" s="162"/>
      <c r="LYJ44" s="165"/>
      <c r="LYK44" s="162"/>
      <c r="LYL44" s="165"/>
      <c r="LYM44" s="162"/>
      <c r="LYN44" s="165"/>
      <c r="LYO44" s="162"/>
      <c r="LYP44" s="165"/>
      <c r="LYQ44" s="162"/>
      <c r="LYR44" s="165"/>
      <c r="LYS44" s="162"/>
      <c r="LYT44" s="165"/>
      <c r="LYU44" s="162"/>
      <c r="LYV44" s="165"/>
      <c r="LYW44" s="162"/>
      <c r="LYX44" s="165"/>
      <c r="LYY44" s="162"/>
      <c r="LYZ44" s="165"/>
      <c r="LZA44" s="162"/>
      <c r="LZB44" s="165"/>
      <c r="LZC44" s="162"/>
      <c r="LZD44" s="165"/>
      <c r="LZE44" s="162"/>
      <c r="LZF44" s="165"/>
      <c r="LZG44" s="162"/>
      <c r="LZH44" s="165"/>
      <c r="LZI44" s="162"/>
      <c r="LZJ44" s="165"/>
      <c r="LZK44" s="162"/>
      <c r="LZL44" s="165"/>
      <c r="LZM44" s="162"/>
      <c r="LZN44" s="165"/>
      <c r="LZO44" s="162"/>
      <c r="LZP44" s="165"/>
      <c r="LZQ44" s="162"/>
      <c r="LZR44" s="165"/>
      <c r="LZS44" s="162"/>
      <c r="LZT44" s="165"/>
      <c r="LZU44" s="162"/>
      <c r="LZV44" s="165"/>
      <c r="LZW44" s="162"/>
      <c r="LZX44" s="165"/>
      <c r="LZY44" s="162"/>
      <c r="LZZ44" s="165"/>
      <c r="MAA44" s="162"/>
      <c r="MAB44" s="165"/>
      <c r="MAC44" s="162"/>
      <c r="MAD44" s="165"/>
      <c r="MAE44" s="162"/>
      <c r="MAF44" s="165"/>
      <c r="MAG44" s="162"/>
      <c r="MAH44" s="165"/>
      <c r="MAI44" s="162"/>
      <c r="MAJ44" s="165"/>
      <c r="MAK44" s="162"/>
      <c r="MAL44" s="165"/>
      <c r="MAM44" s="162"/>
      <c r="MAN44" s="165"/>
      <c r="MAO44" s="162"/>
      <c r="MAP44" s="165"/>
      <c r="MAQ44" s="162"/>
      <c r="MAR44" s="165"/>
      <c r="MAS44" s="162"/>
      <c r="MAT44" s="165"/>
      <c r="MAU44" s="162"/>
      <c r="MAV44" s="165"/>
      <c r="MAW44" s="162"/>
      <c r="MAX44" s="165"/>
      <c r="MAY44" s="162"/>
      <c r="MAZ44" s="165"/>
      <c r="MBA44" s="162"/>
      <c r="MBB44" s="165"/>
      <c r="MBC44" s="162"/>
      <c r="MBD44" s="165"/>
      <c r="MBE44" s="162"/>
      <c r="MBF44" s="165"/>
      <c r="MBG44" s="162"/>
      <c r="MBH44" s="165"/>
      <c r="MBI44" s="162"/>
      <c r="MBJ44" s="165"/>
      <c r="MBK44" s="162"/>
      <c r="MBL44" s="165"/>
      <c r="MBM44" s="162"/>
      <c r="MBN44" s="165"/>
      <c r="MBO44" s="162"/>
      <c r="MBP44" s="165"/>
      <c r="MBQ44" s="162"/>
      <c r="MBR44" s="165"/>
      <c r="MBS44" s="162"/>
      <c r="MBT44" s="165"/>
      <c r="MBU44" s="162"/>
      <c r="MBV44" s="165"/>
      <c r="MBW44" s="162"/>
      <c r="MBX44" s="165"/>
      <c r="MBY44" s="162"/>
      <c r="MBZ44" s="165"/>
      <c r="MCA44" s="162"/>
      <c r="MCB44" s="165"/>
      <c r="MCC44" s="162"/>
      <c r="MCD44" s="165"/>
      <c r="MCE44" s="162"/>
      <c r="MCF44" s="165"/>
      <c r="MCG44" s="162"/>
      <c r="MCH44" s="165"/>
      <c r="MCI44" s="162"/>
      <c r="MCJ44" s="165"/>
      <c r="MCK44" s="162"/>
      <c r="MCL44" s="165"/>
      <c r="MCM44" s="162"/>
      <c r="MCN44" s="165"/>
      <c r="MCO44" s="162"/>
      <c r="MCP44" s="165"/>
      <c r="MCQ44" s="162"/>
      <c r="MCR44" s="165"/>
      <c r="MCS44" s="162"/>
      <c r="MCT44" s="165"/>
      <c r="MCU44" s="162"/>
      <c r="MCV44" s="165"/>
      <c r="MCW44" s="162"/>
      <c r="MCX44" s="165"/>
      <c r="MCY44" s="162"/>
      <c r="MCZ44" s="165"/>
      <c r="MDA44" s="162"/>
      <c r="MDB44" s="165"/>
      <c r="MDC44" s="162"/>
      <c r="MDD44" s="165"/>
      <c r="MDE44" s="162"/>
      <c r="MDF44" s="165"/>
      <c r="MDG44" s="162"/>
      <c r="MDH44" s="165"/>
      <c r="MDI44" s="162"/>
      <c r="MDJ44" s="165"/>
      <c r="MDK44" s="162"/>
      <c r="MDL44" s="165"/>
      <c r="MDM44" s="162"/>
      <c r="MDN44" s="165"/>
      <c r="MDO44" s="162"/>
      <c r="MDP44" s="165"/>
      <c r="MDQ44" s="162"/>
      <c r="MDR44" s="165"/>
      <c r="MDS44" s="162"/>
      <c r="MDT44" s="165"/>
      <c r="MDU44" s="162"/>
      <c r="MDV44" s="165"/>
      <c r="MDW44" s="162"/>
      <c r="MDX44" s="165"/>
      <c r="MDY44" s="162"/>
      <c r="MDZ44" s="165"/>
      <c r="MEA44" s="162"/>
      <c r="MEB44" s="165"/>
      <c r="MEC44" s="162"/>
      <c r="MED44" s="165"/>
      <c r="MEE44" s="162"/>
      <c r="MEF44" s="165"/>
      <c r="MEG44" s="162"/>
      <c r="MEH44" s="165"/>
      <c r="MEI44" s="162"/>
      <c r="MEJ44" s="165"/>
      <c r="MEK44" s="162"/>
      <c r="MEL44" s="165"/>
      <c r="MEM44" s="162"/>
      <c r="MEN44" s="165"/>
      <c r="MEO44" s="162"/>
      <c r="MEP44" s="165"/>
      <c r="MEQ44" s="162"/>
      <c r="MER44" s="165"/>
      <c r="MES44" s="162"/>
      <c r="MET44" s="165"/>
      <c r="MEU44" s="162"/>
      <c r="MEV44" s="165"/>
      <c r="MEW44" s="162"/>
      <c r="MEX44" s="165"/>
      <c r="MEY44" s="162"/>
      <c r="MEZ44" s="165"/>
      <c r="MFA44" s="162"/>
      <c r="MFB44" s="165"/>
      <c r="MFC44" s="162"/>
      <c r="MFD44" s="165"/>
      <c r="MFE44" s="162"/>
      <c r="MFF44" s="165"/>
      <c r="MFG44" s="162"/>
      <c r="MFH44" s="165"/>
      <c r="MFI44" s="162"/>
      <c r="MFJ44" s="165"/>
      <c r="MFK44" s="162"/>
      <c r="MFL44" s="165"/>
      <c r="MFM44" s="162"/>
      <c r="MFN44" s="165"/>
      <c r="MFO44" s="162"/>
      <c r="MFP44" s="165"/>
      <c r="MFQ44" s="162"/>
      <c r="MFR44" s="165"/>
      <c r="MFS44" s="162"/>
      <c r="MFT44" s="165"/>
      <c r="MFU44" s="162"/>
      <c r="MFV44" s="165"/>
      <c r="MFW44" s="162"/>
      <c r="MFX44" s="165"/>
      <c r="MFY44" s="162"/>
      <c r="MFZ44" s="165"/>
      <c r="MGA44" s="162"/>
      <c r="MGB44" s="165"/>
      <c r="MGC44" s="162"/>
      <c r="MGD44" s="165"/>
      <c r="MGE44" s="162"/>
      <c r="MGF44" s="165"/>
      <c r="MGG44" s="162"/>
      <c r="MGH44" s="165"/>
      <c r="MGI44" s="162"/>
      <c r="MGJ44" s="165"/>
      <c r="MGK44" s="162"/>
      <c r="MGL44" s="165"/>
      <c r="MGM44" s="162"/>
      <c r="MGN44" s="165"/>
      <c r="MGO44" s="162"/>
      <c r="MGP44" s="165"/>
      <c r="MGQ44" s="162"/>
      <c r="MGR44" s="165"/>
      <c r="MGS44" s="162"/>
      <c r="MGT44" s="165"/>
      <c r="MGU44" s="162"/>
      <c r="MGV44" s="165"/>
      <c r="MGW44" s="162"/>
      <c r="MGX44" s="165"/>
      <c r="MGY44" s="162"/>
      <c r="MGZ44" s="165"/>
      <c r="MHA44" s="162"/>
      <c r="MHB44" s="165"/>
      <c r="MHC44" s="162"/>
      <c r="MHD44" s="165"/>
      <c r="MHE44" s="162"/>
      <c r="MHF44" s="165"/>
      <c r="MHG44" s="162"/>
      <c r="MHH44" s="165"/>
      <c r="MHI44" s="162"/>
      <c r="MHJ44" s="165"/>
      <c r="MHK44" s="162"/>
      <c r="MHL44" s="165"/>
      <c r="MHM44" s="162"/>
      <c r="MHN44" s="165"/>
      <c r="MHO44" s="162"/>
      <c r="MHP44" s="165"/>
      <c r="MHQ44" s="162"/>
      <c r="MHR44" s="165"/>
      <c r="MHS44" s="162"/>
      <c r="MHT44" s="165"/>
      <c r="MHU44" s="162"/>
      <c r="MHV44" s="165"/>
      <c r="MHW44" s="162"/>
      <c r="MHX44" s="165"/>
      <c r="MHY44" s="162"/>
      <c r="MHZ44" s="165"/>
      <c r="MIA44" s="162"/>
      <c r="MIB44" s="165"/>
      <c r="MIC44" s="162"/>
      <c r="MID44" s="165"/>
      <c r="MIE44" s="162"/>
      <c r="MIF44" s="165"/>
      <c r="MIG44" s="162"/>
      <c r="MIH44" s="165"/>
      <c r="MII44" s="162"/>
      <c r="MIJ44" s="165"/>
      <c r="MIK44" s="162"/>
      <c r="MIL44" s="165"/>
      <c r="MIM44" s="162"/>
      <c r="MIN44" s="165"/>
      <c r="MIO44" s="162"/>
      <c r="MIP44" s="165"/>
      <c r="MIQ44" s="162"/>
      <c r="MIR44" s="165"/>
      <c r="MIS44" s="162"/>
      <c r="MIT44" s="165"/>
      <c r="MIU44" s="162"/>
      <c r="MIV44" s="165"/>
      <c r="MIW44" s="162"/>
      <c r="MIX44" s="165"/>
      <c r="MIY44" s="162"/>
      <c r="MIZ44" s="165"/>
      <c r="MJA44" s="162"/>
      <c r="MJB44" s="165"/>
      <c r="MJC44" s="162"/>
      <c r="MJD44" s="165"/>
      <c r="MJE44" s="162"/>
      <c r="MJF44" s="165"/>
      <c r="MJG44" s="162"/>
      <c r="MJH44" s="165"/>
      <c r="MJI44" s="162"/>
      <c r="MJJ44" s="165"/>
      <c r="MJK44" s="162"/>
      <c r="MJL44" s="165"/>
      <c r="MJM44" s="162"/>
      <c r="MJN44" s="165"/>
      <c r="MJO44" s="162"/>
      <c r="MJP44" s="165"/>
      <c r="MJQ44" s="162"/>
      <c r="MJR44" s="165"/>
      <c r="MJS44" s="162"/>
      <c r="MJT44" s="165"/>
      <c r="MJU44" s="162"/>
      <c r="MJV44" s="165"/>
      <c r="MJW44" s="162"/>
      <c r="MJX44" s="165"/>
      <c r="MJY44" s="162"/>
      <c r="MJZ44" s="165"/>
      <c r="MKA44" s="162"/>
      <c r="MKB44" s="165"/>
      <c r="MKC44" s="162"/>
      <c r="MKD44" s="165"/>
      <c r="MKE44" s="162"/>
      <c r="MKF44" s="165"/>
      <c r="MKG44" s="162"/>
      <c r="MKH44" s="165"/>
      <c r="MKI44" s="162"/>
      <c r="MKJ44" s="165"/>
      <c r="MKK44" s="162"/>
      <c r="MKL44" s="165"/>
      <c r="MKM44" s="162"/>
      <c r="MKN44" s="165"/>
      <c r="MKO44" s="162"/>
      <c r="MKP44" s="165"/>
      <c r="MKQ44" s="162"/>
      <c r="MKR44" s="165"/>
      <c r="MKS44" s="162"/>
      <c r="MKT44" s="165"/>
      <c r="MKU44" s="162"/>
      <c r="MKV44" s="165"/>
      <c r="MKW44" s="162"/>
      <c r="MKX44" s="165"/>
      <c r="MKY44" s="162"/>
      <c r="MKZ44" s="165"/>
      <c r="MLA44" s="162"/>
      <c r="MLB44" s="165"/>
      <c r="MLC44" s="162"/>
      <c r="MLD44" s="165"/>
      <c r="MLE44" s="162"/>
      <c r="MLF44" s="165"/>
      <c r="MLG44" s="162"/>
      <c r="MLH44" s="165"/>
      <c r="MLI44" s="162"/>
      <c r="MLJ44" s="165"/>
      <c r="MLK44" s="162"/>
      <c r="MLL44" s="165"/>
      <c r="MLM44" s="162"/>
      <c r="MLN44" s="165"/>
      <c r="MLO44" s="162"/>
      <c r="MLP44" s="165"/>
      <c r="MLQ44" s="162"/>
      <c r="MLR44" s="165"/>
      <c r="MLS44" s="162"/>
      <c r="MLT44" s="165"/>
      <c r="MLU44" s="162"/>
      <c r="MLV44" s="165"/>
      <c r="MLW44" s="162"/>
      <c r="MLX44" s="165"/>
      <c r="MLY44" s="162"/>
      <c r="MLZ44" s="165"/>
      <c r="MMA44" s="162"/>
      <c r="MMB44" s="165"/>
      <c r="MMC44" s="162"/>
      <c r="MMD44" s="165"/>
      <c r="MME44" s="162"/>
      <c r="MMF44" s="165"/>
      <c r="MMG44" s="162"/>
      <c r="MMH44" s="165"/>
      <c r="MMI44" s="162"/>
      <c r="MMJ44" s="165"/>
      <c r="MMK44" s="162"/>
      <c r="MML44" s="165"/>
      <c r="MMM44" s="162"/>
      <c r="MMN44" s="165"/>
      <c r="MMO44" s="162"/>
      <c r="MMP44" s="165"/>
      <c r="MMQ44" s="162"/>
      <c r="MMR44" s="165"/>
      <c r="MMS44" s="162"/>
      <c r="MMT44" s="165"/>
      <c r="MMU44" s="162"/>
      <c r="MMV44" s="165"/>
      <c r="MMW44" s="162"/>
      <c r="MMX44" s="165"/>
      <c r="MMY44" s="162"/>
      <c r="MMZ44" s="165"/>
      <c r="MNA44" s="162"/>
      <c r="MNB44" s="165"/>
      <c r="MNC44" s="162"/>
      <c r="MND44" s="165"/>
      <c r="MNE44" s="162"/>
      <c r="MNF44" s="165"/>
      <c r="MNG44" s="162"/>
      <c r="MNH44" s="165"/>
      <c r="MNI44" s="162"/>
      <c r="MNJ44" s="165"/>
      <c r="MNK44" s="162"/>
      <c r="MNL44" s="165"/>
      <c r="MNM44" s="162"/>
      <c r="MNN44" s="165"/>
      <c r="MNO44" s="162"/>
      <c r="MNP44" s="165"/>
      <c r="MNQ44" s="162"/>
      <c r="MNR44" s="165"/>
      <c r="MNS44" s="162"/>
      <c r="MNT44" s="165"/>
      <c r="MNU44" s="162"/>
      <c r="MNV44" s="165"/>
      <c r="MNW44" s="162"/>
      <c r="MNX44" s="165"/>
      <c r="MNY44" s="162"/>
      <c r="MNZ44" s="165"/>
      <c r="MOA44" s="162"/>
      <c r="MOB44" s="165"/>
      <c r="MOC44" s="162"/>
      <c r="MOD44" s="165"/>
      <c r="MOE44" s="162"/>
      <c r="MOF44" s="165"/>
      <c r="MOG44" s="162"/>
      <c r="MOH44" s="165"/>
      <c r="MOI44" s="162"/>
      <c r="MOJ44" s="165"/>
      <c r="MOK44" s="162"/>
      <c r="MOL44" s="165"/>
      <c r="MOM44" s="162"/>
      <c r="MON44" s="165"/>
      <c r="MOO44" s="162"/>
      <c r="MOP44" s="165"/>
      <c r="MOQ44" s="162"/>
      <c r="MOR44" s="165"/>
      <c r="MOS44" s="162"/>
      <c r="MOT44" s="165"/>
      <c r="MOU44" s="162"/>
      <c r="MOV44" s="165"/>
      <c r="MOW44" s="162"/>
      <c r="MOX44" s="165"/>
      <c r="MOY44" s="162"/>
      <c r="MOZ44" s="165"/>
      <c r="MPA44" s="162"/>
      <c r="MPB44" s="165"/>
      <c r="MPC44" s="162"/>
      <c r="MPD44" s="165"/>
      <c r="MPE44" s="162"/>
      <c r="MPF44" s="165"/>
      <c r="MPG44" s="162"/>
      <c r="MPH44" s="165"/>
      <c r="MPI44" s="162"/>
      <c r="MPJ44" s="165"/>
      <c r="MPK44" s="162"/>
      <c r="MPL44" s="165"/>
      <c r="MPM44" s="162"/>
      <c r="MPN44" s="165"/>
      <c r="MPO44" s="162"/>
      <c r="MPP44" s="165"/>
      <c r="MPQ44" s="162"/>
      <c r="MPR44" s="165"/>
      <c r="MPS44" s="162"/>
      <c r="MPT44" s="165"/>
      <c r="MPU44" s="162"/>
      <c r="MPV44" s="165"/>
      <c r="MPW44" s="162"/>
      <c r="MPX44" s="165"/>
      <c r="MPY44" s="162"/>
      <c r="MPZ44" s="165"/>
      <c r="MQA44" s="162"/>
      <c r="MQB44" s="165"/>
      <c r="MQC44" s="162"/>
      <c r="MQD44" s="165"/>
      <c r="MQE44" s="162"/>
      <c r="MQF44" s="165"/>
      <c r="MQG44" s="162"/>
      <c r="MQH44" s="165"/>
      <c r="MQI44" s="162"/>
      <c r="MQJ44" s="165"/>
      <c r="MQK44" s="162"/>
      <c r="MQL44" s="165"/>
      <c r="MQM44" s="162"/>
      <c r="MQN44" s="165"/>
      <c r="MQO44" s="162"/>
      <c r="MQP44" s="165"/>
      <c r="MQQ44" s="162"/>
      <c r="MQR44" s="165"/>
      <c r="MQS44" s="162"/>
      <c r="MQT44" s="165"/>
      <c r="MQU44" s="162"/>
      <c r="MQV44" s="165"/>
      <c r="MQW44" s="162"/>
      <c r="MQX44" s="165"/>
      <c r="MQY44" s="162"/>
      <c r="MQZ44" s="165"/>
      <c r="MRA44" s="162"/>
      <c r="MRB44" s="165"/>
      <c r="MRC44" s="162"/>
      <c r="MRD44" s="165"/>
      <c r="MRE44" s="162"/>
      <c r="MRF44" s="165"/>
      <c r="MRG44" s="162"/>
      <c r="MRH44" s="165"/>
      <c r="MRI44" s="162"/>
      <c r="MRJ44" s="165"/>
      <c r="MRK44" s="162"/>
      <c r="MRL44" s="165"/>
      <c r="MRM44" s="162"/>
      <c r="MRN44" s="165"/>
      <c r="MRO44" s="162"/>
      <c r="MRP44" s="165"/>
      <c r="MRQ44" s="162"/>
      <c r="MRR44" s="165"/>
      <c r="MRS44" s="162"/>
      <c r="MRT44" s="165"/>
      <c r="MRU44" s="162"/>
      <c r="MRV44" s="165"/>
      <c r="MRW44" s="162"/>
      <c r="MRX44" s="165"/>
      <c r="MRY44" s="162"/>
      <c r="MRZ44" s="165"/>
      <c r="MSA44" s="162"/>
      <c r="MSB44" s="165"/>
      <c r="MSC44" s="162"/>
      <c r="MSD44" s="165"/>
      <c r="MSE44" s="162"/>
      <c r="MSF44" s="165"/>
      <c r="MSG44" s="162"/>
      <c r="MSH44" s="165"/>
      <c r="MSI44" s="162"/>
      <c r="MSJ44" s="165"/>
      <c r="MSK44" s="162"/>
      <c r="MSL44" s="165"/>
      <c r="MSM44" s="162"/>
      <c r="MSN44" s="165"/>
      <c r="MSO44" s="162"/>
      <c r="MSP44" s="165"/>
      <c r="MSQ44" s="162"/>
      <c r="MSR44" s="165"/>
      <c r="MSS44" s="162"/>
      <c r="MST44" s="165"/>
      <c r="MSU44" s="162"/>
      <c r="MSV44" s="165"/>
      <c r="MSW44" s="162"/>
      <c r="MSX44" s="165"/>
      <c r="MSY44" s="162"/>
      <c r="MSZ44" s="165"/>
      <c r="MTA44" s="162"/>
      <c r="MTB44" s="165"/>
      <c r="MTC44" s="162"/>
      <c r="MTD44" s="165"/>
      <c r="MTE44" s="162"/>
      <c r="MTF44" s="165"/>
      <c r="MTG44" s="162"/>
      <c r="MTH44" s="165"/>
      <c r="MTI44" s="162"/>
      <c r="MTJ44" s="165"/>
      <c r="MTK44" s="162"/>
      <c r="MTL44" s="165"/>
      <c r="MTM44" s="162"/>
      <c r="MTN44" s="165"/>
      <c r="MTO44" s="162"/>
      <c r="MTP44" s="165"/>
      <c r="MTQ44" s="162"/>
      <c r="MTR44" s="165"/>
      <c r="MTS44" s="162"/>
      <c r="MTT44" s="165"/>
      <c r="MTU44" s="162"/>
      <c r="MTV44" s="165"/>
      <c r="MTW44" s="162"/>
      <c r="MTX44" s="165"/>
      <c r="MTY44" s="162"/>
      <c r="MTZ44" s="165"/>
      <c r="MUA44" s="162"/>
      <c r="MUB44" s="165"/>
      <c r="MUC44" s="162"/>
      <c r="MUD44" s="165"/>
      <c r="MUE44" s="162"/>
      <c r="MUF44" s="165"/>
      <c r="MUG44" s="162"/>
      <c r="MUH44" s="165"/>
      <c r="MUI44" s="162"/>
      <c r="MUJ44" s="165"/>
      <c r="MUK44" s="162"/>
      <c r="MUL44" s="165"/>
      <c r="MUM44" s="162"/>
      <c r="MUN44" s="165"/>
      <c r="MUO44" s="162"/>
      <c r="MUP44" s="165"/>
      <c r="MUQ44" s="162"/>
      <c r="MUR44" s="165"/>
      <c r="MUS44" s="162"/>
      <c r="MUT44" s="165"/>
      <c r="MUU44" s="162"/>
      <c r="MUV44" s="165"/>
      <c r="MUW44" s="162"/>
      <c r="MUX44" s="165"/>
      <c r="MUY44" s="162"/>
      <c r="MUZ44" s="165"/>
      <c r="MVA44" s="162"/>
      <c r="MVB44" s="165"/>
      <c r="MVC44" s="162"/>
      <c r="MVD44" s="165"/>
      <c r="MVE44" s="162"/>
      <c r="MVF44" s="165"/>
      <c r="MVG44" s="162"/>
      <c r="MVH44" s="165"/>
      <c r="MVI44" s="162"/>
      <c r="MVJ44" s="165"/>
      <c r="MVK44" s="162"/>
      <c r="MVL44" s="165"/>
      <c r="MVM44" s="162"/>
      <c r="MVN44" s="165"/>
      <c r="MVO44" s="162"/>
      <c r="MVP44" s="165"/>
      <c r="MVQ44" s="162"/>
      <c r="MVR44" s="165"/>
      <c r="MVS44" s="162"/>
      <c r="MVT44" s="165"/>
      <c r="MVU44" s="162"/>
      <c r="MVV44" s="165"/>
      <c r="MVW44" s="162"/>
      <c r="MVX44" s="165"/>
      <c r="MVY44" s="162"/>
      <c r="MVZ44" s="165"/>
      <c r="MWA44" s="162"/>
      <c r="MWB44" s="165"/>
      <c r="MWC44" s="162"/>
      <c r="MWD44" s="165"/>
      <c r="MWE44" s="162"/>
      <c r="MWF44" s="165"/>
      <c r="MWG44" s="162"/>
      <c r="MWH44" s="165"/>
      <c r="MWI44" s="162"/>
      <c r="MWJ44" s="165"/>
      <c r="MWK44" s="162"/>
      <c r="MWL44" s="165"/>
      <c r="MWM44" s="162"/>
      <c r="MWN44" s="165"/>
      <c r="MWO44" s="162"/>
      <c r="MWP44" s="165"/>
      <c r="MWQ44" s="162"/>
      <c r="MWR44" s="165"/>
      <c r="MWS44" s="162"/>
      <c r="MWT44" s="165"/>
      <c r="MWU44" s="162"/>
      <c r="MWV44" s="165"/>
      <c r="MWW44" s="162"/>
      <c r="MWX44" s="165"/>
      <c r="MWY44" s="162"/>
      <c r="MWZ44" s="165"/>
      <c r="MXA44" s="162"/>
      <c r="MXB44" s="165"/>
      <c r="MXC44" s="162"/>
      <c r="MXD44" s="165"/>
      <c r="MXE44" s="162"/>
      <c r="MXF44" s="165"/>
      <c r="MXG44" s="162"/>
      <c r="MXH44" s="165"/>
      <c r="MXI44" s="162"/>
      <c r="MXJ44" s="165"/>
      <c r="MXK44" s="162"/>
      <c r="MXL44" s="165"/>
      <c r="MXM44" s="162"/>
      <c r="MXN44" s="165"/>
      <c r="MXO44" s="162"/>
      <c r="MXP44" s="165"/>
      <c r="MXQ44" s="162"/>
      <c r="MXR44" s="165"/>
      <c r="MXS44" s="162"/>
      <c r="MXT44" s="165"/>
      <c r="MXU44" s="162"/>
      <c r="MXV44" s="165"/>
      <c r="MXW44" s="162"/>
      <c r="MXX44" s="165"/>
      <c r="MXY44" s="162"/>
      <c r="MXZ44" s="165"/>
      <c r="MYA44" s="162"/>
      <c r="MYB44" s="165"/>
      <c r="MYC44" s="162"/>
      <c r="MYD44" s="165"/>
      <c r="MYE44" s="162"/>
      <c r="MYF44" s="165"/>
      <c r="MYG44" s="162"/>
      <c r="MYH44" s="165"/>
      <c r="MYI44" s="162"/>
      <c r="MYJ44" s="165"/>
      <c r="MYK44" s="162"/>
      <c r="MYL44" s="165"/>
      <c r="MYM44" s="162"/>
      <c r="MYN44" s="165"/>
      <c r="MYO44" s="162"/>
      <c r="MYP44" s="165"/>
      <c r="MYQ44" s="162"/>
      <c r="MYR44" s="165"/>
      <c r="MYS44" s="162"/>
      <c r="MYT44" s="165"/>
      <c r="MYU44" s="162"/>
      <c r="MYV44" s="165"/>
      <c r="MYW44" s="162"/>
      <c r="MYX44" s="165"/>
      <c r="MYY44" s="162"/>
      <c r="MYZ44" s="165"/>
      <c r="MZA44" s="162"/>
      <c r="MZB44" s="165"/>
      <c r="MZC44" s="162"/>
      <c r="MZD44" s="165"/>
      <c r="MZE44" s="162"/>
      <c r="MZF44" s="165"/>
      <c r="MZG44" s="162"/>
      <c r="MZH44" s="165"/>
      <c r="MZI44" s="162"/>
      <c r="MZJ44" s="165"/>
      <c r="MZK44" s="162"/>
      <c r="MZL44" s="165"/>
      <c r="MZM44" s="162"/>
      <c r="MZN44" s="165"/>
      <c r="MZO44" s="162"/>
      <c r="MZP44" s="165"/>
      <c r="MZQ44" s="162"/>
      <c r="MZR44" s="165"/>
      <c r="MZS44" s="162"/>
      <c r="MZT44" s="165"/>
      <c r="MZU44" s="162"/>
      <c r="MZV44" s="165"/>
      <c r="MZW44" s="162"/>
      <c r="MZX44" s="165"/>
      <c r="MZY44" s="162"/>
      <c r="MZZ44" s="165"/>
      <c r="NAA44" s="162"/>
      <c r="NAB44" s="165"/>
      <c r="NAC44" s="162"/>
      <c r="NAD44" s="165"/>
      <c r="NAE44" s="162"/>
      <c r="NAF44" s="165"/>
      <c r="NAG44" s="162"/>
      <c r="NAH44" s="165"/>
      <c r="NAI44" s="162"/>
      <c r="NAJ44" s="165"/>
      <c r="NAK44" s="162"/>
      <c r="NAL44" s="165"/>
      <c r="NAM44" s="162"/>
      <c r="NAN44" s="165"/>
      <c r="NAO44" s="162"/>
      <c r="NAP44" s="165"/>
      <c r="NAQ44" s="162"/>
      <c r="NAR44" s="165"/>
      <c r="NAS44" s="162"/>
      <c r="NAT44" s="165"/>
      <c r="NAU44" s="162"/>
      <c r="NAV44" s="165"/>
      <c r="NAW44" s="162"/>
      <c r="NAX44" s="165"/>
      <c r="NAY44" s="162"/>
      <c r="NAZ44" s="165"/>
      <c r="NBA44" s="162"/>
      <c r="NBB44" s="165"/>
      <c r="NBC44" s="162"/>
      <c r="NBD44" s="165"/>
      <c r="NBE44" s="162"/>
      <c r="NBF44" s="165"/>
      <c r="NBG44" s="162"/>
      <c r="NBH44" s="165"/>
      <c r="NBI44" s="162"/>
      <c r="NBJ44" s="165"/>
      <c r="NBK44" s="162"/>
      <c r="NBL44" s="165"/>
      <c r="NBM44" s="162"/>
      <c r="NBN44" s="165"/>
      <c r="NBO44" s="162"/>
      <c r="NBP44" s="165"/>
      <c r="NBQ44" s="162"/>
      <c r="NBR44" s="165"/>
      <c r="NBS44" s="162"/>
      <c r="NBT44" s="165"/>
      <c r="NBU44" s="162"/>
      <c r="NBV44" s="165"/>
      <c r="NBW44" s="162"/>
      <c r="NBX44" s="165"/>
      <c r="NBY44" s="162"/>
      <c r="NBZ44" s="165"/>
      <c r="NCA44" s="162"/>
      <c r="NCB44" s="165"/>
      <c r="NCC44" s="162"/>
      <c r="NCD44" s="165"/>
      <c r="NCE44" s="162"/>
      <c r="NCF44" s="165"/>
      <c r="NCG44" s="162"/>
      <c r="NCH44" s="165"/>
      <c r="NCI44" s="162"/>
      <c r="NCJ44" s="165"/>
      <c r="NCK44" s="162"/>
      <c r="NCL44" s="165"/>
      <c r="NCM44" s="162"/>
      <c r="NCN44" s="165"/>
      <c r="NCO44" s="162"/>
      <c r="NCP44" s="165"/>
      <c r="NCQ44" s="162"/>
      <c r="NCR44" s="165"/>
      <c r="NCS44" s="162"/>
      <c r="NCT44" s="165"/>
      <c r="NCU44" s="162"/>
      <c r="NCV44" s="165"/>
      <c r="NCW44" s="162"/>
      <c r="NCX44" s="165"/>
      <c r="NCY44" s="162"/>
      <c r="NCZ44" s="165"/>
      <c r="NDA44" s="162"/>
      <c r="NDB44" s="165"/>
      <c r="NDC44" s="162"/>
      <c r="NDD44" s="165"/>
      <c r="NDE44" s="162"/>
      <c r="NDF44" s="165"/>
      <c r="NDG44" s="162"/>
      <c r="NDH44" s="165"/>
      <c r="NDI44" s="162"/>
      <c r="NDJ44" s="165"/>
      <c r="NDK44" s="162"/>
      <c r="NDL44" s="165"/>
      <c r="NDM44" s="162"/>
      <c r="NDN44" s="165"/>
      <c r="NDO44" s="162"/>
      <c r="NDP44" s="165"/>
      <c r="NDQ44" s="162"/>
      <c r="NDR44" s="165"/>
      <c r="NDS44" s="162"/>
      <c r="NDT44" s="165"/>
      <c r="NDU44" s="162"/>
      <c r="NDV44" s="165"/>
      <c r="NDW44" s="162"/>
      <c r="NDX44" s="165"/>
      <c r="NDY44" s="162"/>
      <c r="NDZ44" s="165"/>
      <c r="NEA44" s="162"/>
      <c r="NEB44" s="165"/>
      <c r="NEC44" s="162"/>
      <c r="NED44" s="165"/>
      <c r="NEE44" s="162"/>
      <c r="NEF44" s="165"/>
      <c r="NEG44" s="162"/>
      <c r="NEH44" s="165"/>
      <c r="NEI44" s="162"/>
      <c r="NEJ44" s="165"/>
      <c r="NEK44" s="162"/>
      <c r="NEL44" s="165"/>
      <c r="NEM44" s="162"/>
      <c r="NEN44" s="165"/>
      <c r="NEO44" s="162"/>
      <c r="NEP44" s="165"/>
      <c r="NEQ44" s="162"/>
      <c r="NER44" s="165"/>
      <c r="NES44" s="162"/>
      <c r="NET44" s="165"/>
      <c r="NEU44" s="162"/>
      <c r="NEV44" s="165"/>
      <c r="NEW44" s="162"/>
      <c r="NEX44" s="165"/>
      <c r="NEY44" s="162"/>
      <c r="NEZ44" s="165"/>
      <c r="NFA44" s="162"/>
      <c r="NFB44" s="165"/>
      <c r="NFC44" s="162"/>
      <c r="NFD44" s="165"/>
      <c r="NFE44" s="162"/>
      <c r="NFF44" s="165"/>
      <c r="NFG44" s="162"/>
      <c r="NFH44" s="165"/>
      <c r="NFI44" s="162"/>
      <c r="NFJ44" s="165"/>
      <c r="NFK44" s="162"/>
      <c r="NFL44" s="165"/>
      <c r="NFM44" s="162"/>
      <c r="NFN44" s="165"/>
      <c r="NFO44" s="162"/>
      <c r="NFP44" s="165"/>
      <c r="NFQ44" s="162"/>
      <c r="NFR44" s="165"/>
      <c r="NFS44" s="162"/>
      <c r="NFT44" s="165"/>
      <c r="NFU44" s="162"/>
      <c r="NFV44" s="165"/>
      <c r="NFW44" s="162"/>
      <c r="NFX44" s="165"/>
      <c r="NFY44" s="162"/>
      <c r="NFZ44" s="165"/>
      <c r="NGA44" s="162"/>
      <c r="NGB44" s="165"/>
      <c r="NGC44" s="162"/>
      <c r="NGD44" s="165"/>
      <c r="NGE44" s="162"/>
      <c r="NGF44" s="165"/>
      <c r="NGG44" s="162"/>
      <c r="NGH44" s="165"/>
      <c r="NGI44" s="162"/>
      <c r="NGJ44" s="165"/>
      <c r="NGK44" s="162"/>
      <c r="NGL44" s="165"/>
      <c r="NGM44" s="162"/>
      <c r="NGN44" s="165"/>
      <c r="NGO44" s="162"/>
      <c r="NGP44" s="165"/>
      <c r="NGQ44" s="162"/>
      <c r="NGR44" s="165"/>
      <c r="NGS44" s="162"/>
      <c r="NGT44" s="165"/>
      <c r="NGU44" s="162"/>
      <c r="NGV44" s="165"/>
      <c r="NGW44" s="162"/>
      <c r="NGX44" s="165"/>
      <c r="NGY44" s="162"/>
      <c r="NGZ44" s="165"/>
      <c r="NHA44" s="162"/>
      <c r="NHB44" s="165"/>
      <c r="NHC44" s="162"/>
      <c r="NHD44" s="165"/>
      <c r="NHE44" s="162"/>
      <c r="NHF44" s="165"/>
      <c r="NHG44" s="162"/>
      <c r="NHH44" s="165"/>
      <c r="NHI44" s="162"/>
      <c r="NHJ44" s="165"/>
      <c r="NHK44" s="162"/>
      <c r="NHL44" s="165"/>
      <c r="NHM44" s="162"/>
      <c r="NHN44" s="165"/>
      <c r="NHO44" s="162"/>
      <c r="NHP44" s="165"/>
      <c r="NHQ44" s="162"/>
      <c r="NHR44" s="165"/>
      <c r="NHS44" s="162"/>
      <c r="NHT44" s="165"/>
      <c r="NHU44" s="162"/>
      <c r="NHV44" s="165"/>
      <c r="NHW44" s="162"/>
      <c r="NHX44" s="165"/>
      <c r="NHY44" s="162"/>
      <c r="NHZ44" s="165"/>
      <c r="NIA44" s="162"/>
      <c r="NIB44" s="165"/>
      <c r="NIC44" s="162"/>
      <c r="NID44" s="165"/>
      <c r="NIE44" s="162"/>
      <c r="NIF44" s="165"/>
      <c r="NIG44" s="162"/>
      <c r="NIH44" s="165"/>
      <c r="NII44" s="162"/>
      <c r="NIJ44" s="165"/>
      <c r="NIK44" s="162"/>
      <c r="NIL44" s="165"/>
      <c r="NIM44" s="162"/>
      <c r="NIN44" s="165"/>
      <c r="NIO44" s="162"/>
      <c r="NIP44" s="165"/>
      <c r="NIQ44" s="162"/>
      <c r="NIR44" s="165"/>
      <c r="NIS44" s="162"/>
      <c r="NIT44" s="165"/>
      <c r="NIU44" s="162"/>
      <c r="NIV44" s="165"/>
      <c r="NIW44" s="162"/>
      <c r="NIX44" s="165"/>
      <c r="NIY44" s="162"/>
      <c r="NIZ44" s="165"/>
      <c r="NJA44" s="162"/>
      <c r="NJB44" s="165"/>
      <c r="NJC44" s="162"/>
      <c r="NJD44" s="165"/>
      <c r="NJE44" s="162"/>
      <c r="NJF44" s="165"/>
      <c r="NJG44" s="162"/>
      <c r="NJH44" s="165"/>
      <c r="NJI44" s="162"/>
      <c r="NJJ44" s="165"/>
      <c r="NJK44" s="162"/>
      <c r="NJL44" s="165"/>
      <c r="NJM44" s="162"/>
      <c r="NJN44" s="165"/>
      <c r="NJO44" s="162"/>
      <c r="NJP44" s="165"/>
      <c r="NJQ44" s="162"/>
      <c r="NJR44" s="165"/>
      <c r="NJS44" s="162"/>
      <c r="NJT44" s="165"/>
      <c r="NJU44" s="162"/>
      <c r="NJV44" s="165"/>
      <c r="NJW44" s="162"/>
      <c r="NJX44" s="165"/>
      <c r="NJY44" s="162"/>
      <c r="NJZ44" s="165"/>
      <c r="NKA44" s="162"/>
      <c r="NKB44" s="165"/>
      <c r="NKC44" s="162"/>
      <c r="NKD44" s="165"/>
      <c r="NKE44" s="162"/>
      <c r="NKF44" s="165"/>
      <c r="NKG44" s="162"/>
      <c r="NKH44" s="165"/>
      <c r="NKI44" s="162"/>
      <c r="NKJ44" s="165"/>
      <c r="NKK44" s="162"/>
      <c r="NKL44" s="165"/>
      <c r="NKM44" s="162"/>
      <c r="NKN44" s="165"/>
      <c r="NKO44" s="162"/>
      <c r="NKP44" s="165"/>
      <c r="NKQ44" s="162"/>
      <c r="NKR44" s="165"/>
      <c r="NKS44" s="162"/>
      <c r="NKT44" s="165"/>
      <c r="NKU44" s="162"/>
      <c r="NKV44" s="165"/>
      <c r="NKW44" s="162"/>
      <c r="NKX44" s="165"/>
      <c r="NKY44" s="162"/>
      <c r="NKZ44" s="165"/>
      <c r="NLA44" s="162"/>
      <c r="NLB44" s="165"/>
      <c r="NLC44" s="162"/>
      <c r="NLD44" s="165"/>
      <c r="NLE44" s="162"/>
      <c r="NLF44" s="165"/>
      <c r="NLG44" s="162"/>
      <c r="NLH44" s="165"/>
      <c r="NLI44" s="162"/>
      <c r="NLJ44" s="165"/>
      <c r="NLK44" s="162"/>
      <c r="NLL44" s="165"/>
      <c r="NLM44" s="162"/>
      <c r="NLN44" s="165"/>
      <c r="NLO44" s="162"/>
      <c r="NLP44" s="165"/>
      <c r="NLQ44" s="162"/>
      <c r="NLR44" s="165"/>
      <c r="NLS44" s="162"/>
      <c r="NLT44" s="165"/>
      <c r="NLU44" s="162"/>
      <c r="NLV44" s="165"/>
      <c r="NLW44" s="162"/>
      <c r="NLX44" s="165"/>
      <c r="NLY44" s="162"/>
      <c r="NLZ44" s="165"/>
      <c r="NMA44" s="162"/>
      <c r="NMB44" s="165"/>
      <c r="NMC44" s="162"/>
      <c r="NMD44" s="165"/>
      <c r="NME44" s="162"/>
      <c r="NMF44" s="165"/>
      <c r="NMG44" s="162"/>
      <c r="NMH44" s="165"/>
      <c r="NMI44" s="162"/>
      <c r="NMJ44" s="165"/>
      <c r="NMK44" s="162"/>
      <c r="NML44" s="165"/>
      <c r="NMM44" s="162"/>
      <c r="NMN44" s="165"/>
      <c r="NMO44" s="162"/>
      <c r="NMP44" s="165"/>
      <c r="NMQ44" s="162"/>
      <c r="NMR44" s="165"/>
      <c r="NMS44" s="162"/>
      <c r="NMT44" s="165"/>
      <c r="NMU44" s="162"/>
      <c r="NMV44" s="165"/>
      <c r="NMW44" s="162"/>
      <c r="NMX44" s="165"/>
      <c r="NMY44" s="162"/>
      <c r="NMZ44" s="165"/>
      <c r="NNA44" s="162"/>
      <c r="NNB44" s="165"/>
      <c r="NNC44" s="162"/>
      <c r="NND44" s="165"/>
      <c r="NNE44" s="162"/>
      <c r="NNF44" s="165"/>
      <c r="NNG44" s="162"/>
      <c r="NNH44" s="165"/>
      <c r="NNI44" s="162"/>
      <c r="NNJ44" s="165"/>
      <c r="NNK44" s="162"/>
      <c r="NNL44" s="165"/>
      <c r="NNM44" s="162"/>
      <c r="NNN44" s="165"/>
      <c r="NNO44" s="162"/>
      <c r="NNP44" s="165"/>
      <c r="NNQ44" s="162"/>
      <c r="NNR44" s="165"/>
      <c r="NNS44" s="162"/>
      <c r="NNT44" s="165"/>
      <c r="NNU44" s="162"/>
      <c r="NNV44" s="165"/>
      <c r="NNW44" s="162"/>
      <c r="NNX44" s="165"/>
      <c r="NNY44" s="162"/>
      <c r="NNZ44" s="165"/>
      <c r="NOA44" s="162"/>
      <c r="NOB44" s="165"/>
      <c r="NOC44" s="162"/>
      <c r="NOD44" s="165"/>
      <c r="NOE44" s="162"/>
      <c r="NOF44" s="165"/>
      <c r="NOG44" s="162"/>
      <c r="NOH44" s="165"/>
      <c r="NOI44" s="162"/>
      <c r="NOJ44" s="165"/>
      <c r="NOK44" s="162"/>
      <c r="NOL44" s="165"/>
      <c r="NOM44" s="162"/>
      <c r="NON44" s="165"/>
      <c r="NOO44" s="162"/>
      <c r="NOP44" s="165"/>
      <c r="NOQ44" s="162"/>
      <c r="NOR44" s="165"/>
      <c r="NOS44" s="162"/>
      <c r="NOT44" s="165"/>
      <c r="NOU44" s="162"/>
      <c r="NOV44" s="165"/>
      <c r="NOW44" s="162"/>
      <c r="NOX44" s="165"/>
      <c r="NOY44" s="162"/>
      <c r="NOZ44" s="165"/>
      <c r="NPA44" s="162"/>
      <c r="NPB44" s="165"/>
      <c r="NPC44" s="162"/>
      <c r="NPD44" s="165"/>
      <c r="NPE44" s="162"/>
      <c r="NPF44" s="165"/>
      <c r="NPG44" s="162"/>
      <c r="NPH44" s="165"/>
      <c r="NPI44" s="162"/>
      <c r="NPJ44" s="165"/>
      <c r="NPK44" s="162"/>
      <c r="NPL44" s="165"/>
      <c r="NPM44" s="162"/>
      <c r="NPN44" s="165"/>
      <c r="NPO44" s="162"/>
      <c r="NPP44" s="165"/>
      <c r="NPQ44" s="162"/>
      <c r="NPR44" s="165"/>
      <c r="NPS44" s="162"/>
      <c r="NPT44" s="165"/>
      <c r="NPU44" s="162"/>
      <c r="NPV44" s="165"/>
      <c r="NPW44" s="162"/>
      <c r="NPX44" s="165"/>
      <c r="NPY44" s="162"/>
      <c r="NPZ44" s="165"/>
      <c r="NQA44" s="162"/>
      <c r="NQB44" s="165"/>
      <c r="NQC44" s="162"/>
      <c r="NQD44" s="165"/>
      <c r="NQE44" s="162"/>
      <c r="NQF44" s="165"/>
      <c r="NQG44" s="162"/>
      <c r="NQH44" s="165"/>
      <c r="NQI44" s="162"/>
      <c r="NQJ44" s="165"/>
      <c r="NQK44" s="162"/>
      <c r="NQL44" s="165"/>
      <c r="NQM44" s="162"/>
      <c r="NQN44" s="165"/>
      <c r="NQO44" s="162"/>
      <c r="NQP44" s="165"/>
      <c r="NQQ44" s="162"/>
      <c r="NQR44" s="165"/>
      <c r="NQS44" s="162"/>
      <c r="NQT44" s="165"/>
      <c r="NQU44" s="162"/>
      <c r="NQV44" s="165"/>
      <c r="NQW44" s="162"/>
      <c r="NQX44" s="165"/>
      <c r="NQY44" s="162"/>
      <c r="NQZ44" s="165"/>
      <c r="NRA44" s="162"/>
      <c r="NRB44" s="165"/>
      <c r="NRC44" s="162"/>
      <c r="NRD44" s="165"/>
      <c r="NRE44" s="162"/>
      <c r="NRF44" s="165"/>
      <c r="NRG44" s="162"/>
      <c r="NRH44" s="165"/>
      <c r="NRI44" s="162"/>
      <c r="NRJ44" s="165"/>
      <c r="NRK44" s="162"/>
      <c r="NRL44" s="165"/>
      <c r="NRM44" s="162"/>
      <c r="NRN44" s="165"/>
      <c r="NRO44" s="162"/>
      <c r="NRP44" s="165"/>
      <c r="NRQ44" s="162"/>
      <c r="NRR44" s="165"/>
      <c r="NRS44" s="162"/>
      <c r="NRT44" s="165"/>
      <c r="NRU44" s="162"/>
      <c r="NRV44" s="165"/>
      <c r="NRW44" s="162"/>
      <c r="NRX44" s="165"/>
      <c r="NRY44" s="162"/>
      <c r="NRZ44" s="165"/>
      <c r="NSA44" s="162"/>
      <c r="NSB44" s="165"/>
      <c r="NSC44" s="162"/>
      <c r="NSD44" s="165"/>
      <c r="NSE44" s="162"/>
      <c r="NSF44" s="165"/>
      <c r="NSG44" s="162"/>
      <c r="NSH44" s="165"/>
      <c r="NSI44" s="162"/>
      <c r="NSJ44" s="165"/>
      <c r="NSK44" s="162"/>
      <c r="NSL44" s="165"/>
      <c r="NSM44" s="162"/>
      <c r="NSN44" s="165"/>
      <c r="NSO44" s="162"/>
      <c r="NSP44" s="165"/>
      <c r="NSQ44" s="162"/>
      <c r="NSR44" s="165"/>
      <c r="NSS44" s="162"/>
      <c r="NST44" s="165"/>
      <c r="NSU44" s="162"/>
      <c r="NSV44" s="165"/>
      <c r="NSW44" s="162"/>
      <c r="NSX44" s="165"/>
      <c r="NSY44" s="162"/>
      <c r="NSZ44" s="165"/>
      <c r="NTA44" s="162"/>
      <c r="NTB44" s="165"/>
      <c r="NTC44" s="162"/>
      <c r="NTD44" s="165"/>
      <c r="NTE44" s="162"/>
      <c r="NTF44" s="165"/>
      <c r="NTG44" s="162"/>
      <c r="NTH44" s="165"/>
      <c r="NTI44" s="162"/>
      <c r="NTJ44" s="165"/>
      <c r="NTK44" s="162"/>
      <c r="NTL44" s="165"/>
      <c r="NTM44" s="162"/>
      <c r="NTN44" s="165"/>
      <c r="NTO44" s="162"/>
      <c r="NTP44" s="165"/>
      <c r="NTQ44" s="162"/>
      <c r="NTR44" s="165"/>
      <c r="NTS44" s="162"/>
      <c r="NTT44" s="165"/>
      <c r="NTU44" s="162"/>
      <c r="NTV44" s="165"/>
      <c r="NTW44" s="162"/>
      <c r="NTX44" s="165"/>
      <c r="NTY44" s="162"/>
      <c r="NTZ44" s="165"/>
      <c r="NUA44" s="162"/>
      <c r="NUB44" s="165"/>
      <c r="NUC44" s="162"/>
      <c r="NUD44" s="165"/>
      <c r="NUE44" s="162"/>
      <c r="NUF44" s="165"/>
      <c r="NUG44" s="162"/>
      <c r="NUH44" s="165"/>
      <c r="NUI44" s="162"/>
      <c r="NUJ44" s="165"/>
      <c r="NUK44" s="162"/>
      <c r="NUL44" s="165"/>
      <c r="NUM44" s="162"/>
      <c r="NUN44" s="165"/>
      <c r="NUO44" s="162"/>
      <c r="NUP44" s="165"/>
      <c r="NUQ44" s="162"/>
      <c r="NUR44" s="165"/>
      <c r="NUS44" s="162"/>
      <c r="NUT44" s="165"/>
      <c r="NUU44" s="162"/>
      <c r="NUV44" s="165"/>
      <c r="NUW44" s="162"/>
      <c r="NUX44" s="165"/>
      <c r="NUY44" s="162"/>
      <c r="NUZ44" s="165"/>
      <c r="NVA44" s="162"/>
      <c r="NVB44" s="165"/>
      <c r="NVC44" s="162"/>
      <c r="NVD44" s="165"/>
      <c r="NVE44" s="162"/>
      <c r="NVF44" s="165"/>
      <c r="NVG44" s="162"/>
      <c r="NVH44" s="165"/>
      <c r="NVI44" s="162"/>
      <c r="NVJ44" s="165"/>
      <c r="NVK44" s="162"/>
      <c r="NVL44" s="165"/>
      <c r="NVM44" s="162"/>
      <c r="NVN44" s="165"/>
      <c r="NVO44" s="162"/>
      <c r="NVP44" s="165"/>
      <c r="NVQ44" s="162"/>
      <c r="NVR44" s="165"/>
      <c r="NVS44" s="162"/>
      <c r="NVT44" s="165"/>
      <c r="NVU44" s="162"/>
      <c r="NVV44" s="165"/>
      <c r="NVW44" s="162"/>
      <c r="NVX44" s="165"/>
      <c r="NVY44" s="162"/>
      <c r="NVZ44" s="165"/>
      <c r="NWA44" s="162"/>
      <c r="NWB44" s="165"/>
      <c r="NWC44" s="162"/>
      <c r="NWD44" s="165"/>
      <c r="NWE44" s="162"/>
      <c r="NWF44" s="165"/>
      <c r="NWG44" s="162"/>
      <c r="NWH44" s="165"/>
      <c r="NWI44" s="162"/>
      <c r="NWJ44" s="165"/>
      <c r="NWK44" s="162"/>
      <c r="NWL44" s="165"/>
      <c r="NWM44" s="162"/>
      <c r="NWN44" s="165"/>
      <c r="NWO44" s="162"/>
      <c r="NWP44" s="165"/>
      <c r="NWQ44" s="162"/>
      <c r="NWR44" s="165"/>
      <c r="NWS44" s="162"/>
      <c r="NWT44" s="165"/>
      <c r="NWU44" s="162"/>
      <c r="NWV44" s="165"/>
      <c r="NWW44" s="162"/>
      <c r="NWX44" s="165"/>
      <c r="NWY44" s="162"/>
      <c r="NWZ44" s="165"/>
      <c r="NXA44" s="162"/>
      <c r="NXB44" s="165"/>
      <c r="NXC44" s="162"/>
      <c r="NXD44" s="165"/>
      <c r="NXE44" s="162"/>
      <c r="NXF44" s="165"/>
      <c r="NXG44" s="162"/>
      <c r="NXH44" s="165"/>
      <c r="NXI44" s="162"/>
      <c r="NXJ44" s="165"/>
      <c r="NXK44" s="162"/>
      <c r="NXL44" s="165"/>
      <c r="NXM44" s="162"/>
      <c r="NXN44" s="165"/>
      <c r="NXO44" s="162"/>
      <c r="NXP44" s="165"/>
      <c r="NXQ44" s="162"/>
      <c r="NXR44" s="165"/>
      <c r="NXS44" s="162"/>
      <c r="NXT44" s="165"/>
      <c r="NXU44" s="162"/>
      <c r="NXV44" s="165"/>
      <c r="NXW44" s="162"/>
      <c r="NXX44" s="165"/>
      <c r="NXY44" s="162"/>
      <c r="NXZ44" s="165"/>
      <c r="NYA44" s="162"/>
      <c r="NYB44" s="165"/>
      <c r="NYC44" s="162"/>
      <c r="NYD44" s="165"/>
      <c r="NYE44" s="162"/>
      <c r="NYF44" s="165"/>
      <c r="NYG44" s="162"/>
      <c r="NYH44" s="165"/>
      <c r="NYI44" s="162"/>
      <c r="NYJ44" s="165"/>
      <c r="NYK44" s="162"/>
      <c r="NYL44" s="165"/>
      <c r="NYM44" s="162"/>
      <c r="NYN44" s="165"/>
      <c r="NYO44" s="162"/>
      <c r="NYP44" s="165"/>
      <c r="NYQ44" s="162"/>
      <c r="NYR44" s="165"/>
      <c r="NYS44" s="162"/>
      <c r="NYT44" s="165"/>
      <c r="NYU44" s="162"/>
      <c r="NYV44" s="165"/>
      <c r="NYW44" s="162"/>
      <c r="NYX44" s="165"/>
      <c r="NYY44" s="162"/>
      <c r="NYZ44" s="165"/>
      <c r="NZA44" s="162"/>
      <c r="NZB44" s="165"/>
      <c r="NZC44" s="162"/>
      <c r="NZD44" s="165"/>
      <c r="NZE44" s="162"/>
      <c r="NZF44" s="165"/>
      <c r="NZG44" s="162"/>
      <c r="NZH44" s="165"/>
      <c r="NZI44" s="162"/>
      <c r="NZJ44" s="165"/>
      <c r="NZK44" s="162"/>
      <c r="NZL44" s="165"/>
      <c r="NZM44" s="162"/>
      <c r="NZN44" s="165"/>
      <c r="NZO44" s="162"/>
      <c r="NZP44" s="165"/>
      <c r="NZQ44" s="162"/>
      <c r="NZR44" s="165"/>
      <c r="NZS44" s="162"/>
      <c r="NZT44" s="165"/>
      <c r="NZU44" s="162"/>
      <c r="NZV44" s="165"/>
      <c r="NZW44" s="162"/>
      <c r="NZX44" s="165"/>
      <c r="NZY44" s="162"/>
      <c r="NZZ44" s="165"/>
      <c r="OAA44" s="162"/>
      <c r="OAB44" s="165"/>
      <c r="OAC44" s="162"/>
      <c r="OAD44" s="165"/>
      <c r="OAE44" s="162"/>
      <c r="OAF44" s="165"/>
      <c r="OAG44" s="162"/>
      <c r="OAH44" s="165"/>
      <c r="OAI44" s="162"/>
      <c r="OAJ44" s="165"/>
      <c r="OAK44" s="162"/>
      <c r="OAL44" s="165"/>
      <c r="OAM44" s="162"/>
      <c r="OAN44" s="165"/>
      <c r="OAO44" s="162"/>
      <c r="OAP44" s="165"/>
      <c r="OAQ44" s="162"/>
      <c r="OAR44" s="165"/>
      <c r="OAS44" s="162"/>
      <c r="OAT44" s="165"/>
      <c r="OAU44" s="162"/>
      <c r="OAV44" s="165"/>
      <c r="OAW44" s="162"/>
      <c r="OAX44" s="165"/>
      <c r="OAY44" s="162"/>
      <c r="OAZ44" s="165"/>
      <c r="OBA44" s="162"/>
      <c r="OBB44" s="165"/>
      <c r="OBC44" s="162"/>
      <c r="OBD44" s="165"/>
      <c r="OBE44" s="162"/>
      <c r="OBF44" s="165"/>
      <c r="OBG44" s="162"/>
      <c r="OBH44" s="165"/>
      <c r="OBI44" s="162"/>
      <c r="OBJ44" s="165"/>
      <c r="OBK44" s="162"/>
      <c r="OBL44" s="165"/>
      <c r="OBM44" s="162"/>
      <c r="OBN44" s="165"/>
      <c r="OBO44" s="162"/>
      <c r="OBP44" s="165"/>
      <c r="OBQ44" s="162"/>
      <c r="OBR44" s="165"/>
      <c r="OBS44" s="162"/>
      <c r="OBT44" s="165"/>
      <c r="OBU44" s="162"/>
      <c r="OBV44" s="165"/>
      <c r="OBW44" s="162"/>
      <c r="OBX44" s="165"/>
      <c r="OBY44" s="162"/>
      <c r="OBZ44" s="165"/>
      <c r="OCA44" s="162"/>
      <c r="OCB44" s="165"/>
      <c r="OCC44" s="162"/>
      <c r="OCD44" s="165"/>
      <c r="OCE44" s="162"/>
      <c r="OCF44" s="165"/>
      <c r="OCG44" s="162"/>
      <c r="OCH44" s="165"/>
      <c r="OCI44" s="162"/>
      <c r="OCJ44" s="165"/>
      <c r="OCK44" s="162"/>
      <c r="OCL44" s="165"/>
      <c r="OCM44" s="162"/>
      <c r="OCN44" s="165"/>
      <c r="OCO44" s="162"/>
      <c r="OCP44" s="165"/>
      <c r="OCQ44" s="162"/>
      <c r="OCR44" s="165"/>
      <c r="OCS44" s="162"/>
      <c r="OCT44" s="165"/>
      <c r="OCU44" s="162"/>
      <c r="OCV44" s="165"/>
      <c r="OCW44" s="162"/>
      <c r="OCX44" s="165"/>
      <c r="OCY44" s="162"/>
      <c r="OCZ44" s="165"/>
      <c r="ODA44" s="162"/>
      <c r="ODB44" s="165"/>
      <c r="ODC44" s="162"/>
      <c r="ODD44" s="165"/>
      <c r="ODE44" s="162"/>
      <c r="ODF44" s="165"/>
      <c r="ODG44" s="162"/>
      <c r="ODH44" s="165"/>
      <c r="ODI44" s="162"/>
      <c r="ODJ44" s="165"/>
      <c r="ODK44" s="162"/>
      <c r="ODL44" s="165"/>
      <c r="ODM44" s="162"/>
      <c r="ODN44" s="165"/>
      <c r="ODO44" s="162"/>
      <c r="ODP44" s="165"/>
      <c r="ODQ44" s="162"/>
      <c r="ODR44" s="165"/>
      <c r="ODS44" s="162"/>
      <c r="ODT44" s="165"/>
      <c r="ODU44" s="162"/>
      <c r="ODV44" s="165"/>
      <c r="ODW44" s="162"/>
      <c r="ODX44" s="165"/>
      <c r="ODY44" s="162"/>
      <c r="ODZ44" s="165"/>
      <c r="OEA44" s="162"/>
      <c r="OEB44" s="165"/>
      <c r="OEC44" s="162"/>
      <c r="OED44" s="165"/>
      <c r="OEE44" s="162"/>
      <c r="OEF44" s="165"/>
      <c r="OEG44" s="162"/>
      <c r="OEH44" s="165"/>
      <c r="OEI44" s="162"/>
      <c r="OEJ44" s="165"/>
      <c r="OEK44" s="162"/>
      <c r="OEL44" s="165"/>
      <c r="OEM44" s="162"/>
      <c r="OEN44" s="165"/>
      <c r="OEO44" s="162"/>
      <c r="OEP44" s="165"/>
      <c r="OEQ44" s="162"/>
      <c r="OER44" s="165"/>
      <c r="OES44" s="162"/>
      <c r="OET44" s="165"/>
      <c r="OEU44" s="162"/>
      <c r="OEV44" s="165"/>
      <c r="OEW44" s="162"/>
      <c r="OEX44" s="165"/>
      <c r="OEY44" s="162"/>
      <c r="OEZ44" s="165"/>
      <c r="OFA44" s="162"/>
      <c r="OFB44" s="165"/>
      <c r="OFC44" s="162"/>
      <c r="OFD44" s="165"/>
      <c r="OFE44" s="162"/>
      <c r="OFF44" s="165"/>
      <c r="OFG44" s="162"/>
      <c r="OFH44" s="165"/>
      <c r="OFI44" s="162"/>
      <c r="OFJ44" s="165"/>
      <c r="OFK44" s="162"/>
      <c r="OFL44" s="165"/>
      <c r="OFM44" s="162"/>
      <c r="OFN44" s="165"/>
      <c r="OFO44" s="162"/>
      <c r="OFP44" s="165"/>
      <c r="OFQ44" s="162"/>
      <c r="OFR44" s="165"/>
      <c r="OFS44" s="162"/>
      <c r="OFT44" s="165"/>
      <c r="OFU44" s="162"/>
      <c r="OFV44" s="165"/>
      <c r="OFW44" s="162"/>
      <c r="OFX44" s="165"/>
      <c r="OFY44" s="162"/>
      <c r="OFZ44" s="165"/>
      <c r="OGA44" s="162"/>
      <c r="OGB44" s="165"/>
      <c r="OGC44" s="162"/>
      <c r="OGD44" s="165"/>
      <c r="OGE44" s="162"/>
      <c r="OGF44" s="165"/>
      <c r="OGG44" s="162"/>
      <c r="OGH44" s="165"/>
      <c r="OGI44" s="162"/>
      <c r="OGJ44" s="165"/>
      <c r="OGK44" s="162"/>
      <c r="OGL44" s="165"/>
      <c r="OGM44" s="162"/>
      <c r="OGN44" s="165"/>
      <c r="OGO44" s="162"/>
      <c r="OGP44" s="165"/>
      <c r="OGQ44" s="162"/>
      <c r="OGR44" s="165"/>
      <c r="OGS44" s="162"/>
      <c r="OGT44" s="165"/>
      <c r="OGU44" s="162"/>
      <c r="OGV44" s="165"/>
      <c r="OGW44" s="162"/>
      <c r="OGX44" s="165"/>
      <c r="OGY44" s="162"/>
      <c r="OGZ44" s="165"/>
      <c r="OHA44" s="162"/>
      <c r="OHB44" s="165"/>
      <c r="OHC44" s="162"/>
      <c r="OHD44" s="165"/>
      <c r="OHE44" s="162"/>
      <c r="OHF44" s="165"/>
      <c r="OHG44" s="162"/>
      <c r="OHH44" s="165"/>
      <c r="OHI44" s="162"/>
      <c r="OHJ44" s="165"/>
      <c r="OHK44" s="162"/>
      <c r="OHL44" s="165"/>
      <c r="OHM44" s="162"/>
      <c r="OHN44" s="165"/>
      <c r="OHO44" s="162"/>
      <c r="OHP44" s="165"/>
      <c r="OHQ44" s="162"/>
      <c r="OHR44" s="165"/>
      <c r="OHS44" s="162"/>
      <c r="OHT44" s="165"/>
      <c r="OHU44" s="162"/>
      <c r="OHV44" s="165"/>
      <c r="OHW44" s="162"/>
      <c r="OHX44" s="165"/>
      <c r="OHY44" s="162"/>
      <c r="OHZ44" s="165"/>
      <c r="OIA44" s="162"/>
      <c r="OIB44" s="165"/>
      <c r="OIC44" s="162"/>
      <c r="OID44" s="165"/>
      <c r="OIE44" s="162"/>
      <c r="OIF44" s="165"/>
      <c r="OIG44" s="162"/>
      <c r="OIH44" s="165"/>
      <c r="OII44" s="162"/>
      <c r="OIJ44" s="165"/>
      <c r="OIK44" s="162"/>
      <c r="OIL44" s="165"/>
      <c r="OIM44" s="162"/>
      <c r="OIN44" s="165"/>
      <c r="OIO44" s="162"/>
      <c r="OIP44" s="165"/>
      <c r="OIQ44" s="162"/>
      <c r="OIR44" s="165"/>
      <c r="OIS44" s="162"/>
      <c r="OIT44" s="165"/>
      <c r="OIU44" s="162"/>
      <c r="OIV44" s="165"/>
      <c r="OIW44" s="162"/>
      <c r="OIX44" s="165"/>
      <c r="OIY44" s="162"/>
      <c r="OIZ44" s="165"/>
      <c r="OJA44" s="162"/>
      <c r="OJB44" s="165"/>
      <c r="OJC44" s="162"/>
      <c r="OJD44" s="165"/>
      <c r="OJE44" s="162"/>
      <c r="OJF44" s="165"/>
      <c r="OJG44" s="162"/>
      <c r="OJH44" s="165"/>
      <c r="OJI44" s="162"/>
      <c r="OJJ44" s="165"/>
      <c r="OJK44" s="162"/>
      <c r="OJL44" s="165"/>
      <c r="OJM44" s="162"/>
      <c r="OJN44" s="165"/>
      <c r="OJO44" s="162"/>
      <c r="OJP44" s="165"/>
      <c r="OJQ44" s="162"/>
      <c r="OJR44" s="165"/>
      <c r="OJS44" s="162"/>
      <c r="OJT44" s="165"/>
      <c r="OJU44" s="162"/>
      <c r="OJV44" s="165"/>
      <c r="OJW44" s="162"/>
      <c r="OJX44" s="165"/>
      <c r="OJY44" s="162"/>
      <c r="OJZ44" s="165"/>
      <c r="OKA44" s="162"/>
      <c r="OKB44" s="165"/>
      <c r="OKC44" s="162"/>
      <c r="OKD44" s="165"/>
      <c r="OKE44" s="162"/>
      <c r="OKF44" s="165"/>
      <c r="OKG44" s="162"/>
      <c r="OKH44" s="165"/>
      <c r="OKI44" s="162"/>
      <c r="OKJ44" s="165"/>
      <c r="OKK44" s="162"/>
      <c r="OKL44" s="165"/>
      <c r="OKM44" s="162"/>
      <c r="OKN44" s="165"/>
      <c r="OKO44" s="162"/>
      <c r="OKP44" s="165"/>
      <c r="OKQ44" s="162"/>
      <c r="OKR44" s="165"/>
      <c r="OKS44" s="162"/>
      <c r="OKT44" s="165"/>
      <c r="OKU44" s="162"/>
      <c r="OKV44" s="165"/>
      <c r="OKW44" s="162"/>
      <c r="OKX44" s="165"/>
      <c r="OKY44" s="162"/>
      <c r="OKZ44" s="165"/>
      <c r="OLA44" s="162"/>
      <c r="OLB44" s="165"/>
      <c r="OLC44" s="162"/>
      <c r="OLD44" s="165"/>
      <c r="OLE44" s="162"/>
      <c r="OLF44" s="165"/>
      <c r="OLG44" s="162"/>
      <c r="OLH44" s="165"/>
      <c r="OLI44" s="162"/>
      <c r="OLJ44" s="165"/>
      <c r="OLK44" s="162"/>
      <c r="OLL44" s="165"/>
      <c r="OLM44" s="162"/>
      <c r="OLN44" s="165"/>
      <c r="OLO44" s="162"/>
      <c r="OLP44" s="165"/>
      <c r="OLQ44" s="162"/>
      <c r="OLR44" s="165"/>
      <c r="OLS44" s="162"/>
      <c r="OLT44" s="165"/>
      <c r="OLU44" s="162"/>
      <c r="OLV44" s="165"/>
      <c r="OLW44" s="162"/>
      <c r="OLX44" s="165"/>
      <c r="OLY44" s="162"/>
      <c r="OLZ44" s="165"/>
      <c r="OMA44" s="162"/>
      <c r="OMB44" s="165"/>
      <c r="OMC44" s="162"/>
      <c r="OMD44" s="165"/>
      <c r="OME44" s="162"/>
      <c r="OMF44" s="165"/>
      <c r="OMG44" s="162"/>
      <c r="OMH44" s="165"/>
      <c r="OMI44" s="162"/>
      <c r="OMJ44" s="165"/>
      <c r="OMK44" s="162"/>
      <c r="OML44" s="165"/>
      <c r="OMM44" s="162"/>
      <c r="OMN44" s="165"/>
      <c r="OMO44" s="162"/>
      <c r="OMP44" s="165"/>
      <c r="OMQ44" s="162"/>
      <c r="OMR44" s="165"/>
      <c r="OMS44" s="162"/>
      <c r="OMT44" s="165"/>
      <c r="OMU44" s="162"/>
      <c r="OMV44" s="165"/>
      <c r="OMW44" s="162"/>
      <c r="OMX44" s="165"/>
      <c r="OMY44" s="162"/>
      <c r="OMZ44" s="165"/>
      <c r="ONA44" s="162"/>
      <c r="ONB44" s="165"/>
      <c r="ONC44" s="162"/>
      <c r="OND44" s="165"/>
      <c r="ONE44" s="162"/>
      <c r="ONF44" s="165"/>
      <c r="ONG44" s="162"/>
      <c r="ONH44" s="165"/>
      <c r="ONI44" s="162"/>
      <c r="ONJ44" s="165"/>
      <c r="ONK44" s="162"/>
      <c r="ONL44" s="165"/>
      <c r="ONM44" s="162"/>
      <c r="ONN44" s="165"/>
      <c r="ONO44" s="162"/>
      <c r="ONP44" s="165"/>
      <c r="ONQ44" s="162"/>
      <c r="ONR44" s="165"/>
      <c r="ONS44" s="162"/>
      <c r="ONT44" s="165"/>
      <c r="ONU44" s="162"/>
      <c r="ONV44" s="165"/>
      <c r="ONW44" s="162"/>
      <c r="ONX44" s="165"/>
      <c r="ONY44" s="162"/>
      <c r="ONZ44" s="165"/>
      <c r="OOA44" s="162"/>
      <c r="OOB44" s="165"/>
      <c r="OOC44" s="162"/>
      <c r="OOD44" s="165"/>
      <c r="OOE44" s="162"/>
      <c r="OOF44" s="165"/>
      <c r="OOG44" s="162"/>
      <c r="OOH44" s="165"/>
      <c r="OOI44" s="162"/>
      <c r="OOJ44" s="165"/>
      <c r="OOK44" s="162"/>
      <c r="OOL44" s="165"/>
      <c r="OOM44" s="162"/>
      <c r="OON44" s="165"/>
      <c r="OOO44" s="162"/>
      <c r="OOP44" s="165"/>
      <c r="OOQ44" s="162"/>
      <c r="OOR44" s="165"/>
      <c r="OOS44" s="162"/>
      <c r="OOT44" s="165"/>
      <c r="OOU44" s="162"/>
      <c r="OOV44" s="165"/>
      <c r="OOW44" s="162"/>
      <c r="OOX44" s="165"/>
      <c r="OOY44" s="162"/>
      <c r="OOZ44" s="165"/>
      <c r="OPA44" s="162"/>
      <c r="OPB44" s="165"/>
      <c r="OPC44" s="162"/>
      <c r="OPD44" s="165"/>
      <c r="OPE44" s="162"/>
      <c r="OPF44" s="165"/>
      <c r="OPG44" s="162"/>
      <c r="OPH44" s="165"/>
      <c r="OPI44" s="162"/>
      <c r="OPJ44" s="165"/>
      <c r="OPK44" s="162"/>
      <c r="OPL44" s="165"/>
      <c r="OPM44" s="162"/>
      <c r="OPN44" s="165"/>
      <c r="OPO44" s="162"/>
      <c r="OPP44" s="165"/>
      <c r="OPQ44" s="162"/>
      <c r="OPR44" s="165"/>
      <c r="OPS44" s="162"/>
      <c r="OPT44" s="165"/>
      <c r="OPU44" s="162"/>
      <c r="OPV44" s="165"/>
      <c r="OPW44" s="162"/>
      <c r="OPX44" s="165"/>
      <c r="OPY44" s="162"/>
      <c r="OPZ44" s="165"/>
      <c r="OQA44" s="162"/>
      <c r="OQB44" s="165"/>
      <c r="OQC44" s="162"/>
      <c r="OQD44" s="165"/>
      <c r="OQE44" s="162"/>
      <c r="OQF44" s="165"/>
      <c r="OQG44" s="162"/>
      <c r="OQH44" s="165"/>
      <c r="OQI44" s="162"/>
      <c r="OQJ44" s="165"/>
      <c r="OQK44" s="162"/>
      <c r="OQL44" s="165"/>
      <c r="OQM44" s="162"/>
      <c r="OQN44" s="165"/>
      <c r="OQO44" s="162"/>
      <c r="OQP44" s="165"/>
      <c r="OQQ44" s="162"/>
      <c r="OQR44" s="165"/>
      <c r="OQS44" s="162"/>
      <c r="OQT44" s="165"/>
      <c r="OQU44" s="162"/>
      <c r="OQV44" s="165"/>
      <c r="OQW44" s="162"/>
      <c r="OQX44" s="165"/>
      <c r="OQY44" s="162"/>
      <c r="OQZ44" s="165"/>
      <c r="ORA44" s="162"/>
      <c r="ORB44" s="165"/>
      <c r="ORC44" s="162"/>
      <c r="ORD44" s="165"/>
      <c r="ORE44" s="162"/>
      <c r="ORF44" s="165"/>
      <c r="ORG44" s="162"/>
      <c r="ORH44" s="165"/>
      <c r="ORI44" s="162"/>
      <c r="ORJ44" s="165"/>
      <c r="ORK44" s="162"/>
      <c r="ORL44" s="165"/>
      <c r="ORM44" s="162"/>
      <c r="ORN44" s="165"/>
      <c r="ORO44" s="162"/>
      <c r="ORP44" s="165"/>
      <c r="ORQ44" s="162"/>
      <c r="ORR44" s="165"/>
      <c r="ORS44" s="162"/>
      <c r="ORT44" s="165"/>
      <c r="ORU44" s="162"/>
      <c r="ORV44" s="165"/>
      <c r="ORW44" s="162"/>
      <c r="ORX44" s="165"/>
      <c r="ORY44" s="162"/>
      <c r="ORZ44" s="165"/>
      <c r="OSA44" s="162"/>
      <c r="OSB44" s="165"/>
      <c r="OSC44" s="162"/>
      <c r="OSD44" s="165"/>
      <c r="OSE44" s="162"/>
      <c r="OSF44" s="165"/>
      <c r="OSG44" s="162"/>
      <c r="OSH44" s="165"/>
      <c r="OSI44" s="162"/>
      <c r="OSJ44" s="165"/>
      <c r="OSK44" s="162"/>
      <c r="OSL44" s="165"/>
      <c r="OSM44" s="162"/>
      <c r="OSN44" s="165"/>
      <c r="OSO44" s="162"/>
      <c r="OSP44" s="165"/>
      <c r="OSQ44" s="162"/>
      <c r="OSR44" s="165"/>
      <c r="OSS44" s="162"/>
      <c r="OST44" s="165"/>
      <c r="OSU44" s="162"/>
      <c r="OSV44" s="165"/>
      <c r="OSW44" s="162"/>
      <c r="OSX44" s="165"/>
      <c r="OSY44" s="162"/>
      <c r="OSZ44" s="165"/>
      <c r="OTA44" s="162"/>
      <c r="OTB44" s="165"/>
      <c r="OTC44" s="162"/>
      <c r="OTD44" s="165"/>
      <c r="OTE44" s="162"/>
      <c r="OTF44" s="165"/>
      <c r="OTG44" s="162"/>
      <c r="OTH44" s="165"/>
      <c r="OTI44" s="162"/>
      <c r="OTJ44" s="165"/>
      <c r="OTK44" s="162"/>
      <c r="OTL44" s="165"/>
      <c r="OTM44" s="162"/>
      <c r="OTN44" s="165"/>
      <c r="OTO44" s="162"/>
      <c r="OTP44" s="165"/>
      <c r="OTQ44" s="162"/>
      <c r="OTR44" s="165"/>
      <c r="OTS44" s="162"/>
      <c r="OTT44" s="165"/>
      <c r="OTU44" s="162"/>
      <c r="OTV44" s="165"/>
      <c r="OTW44" s="162"/>
      <c r="OTX44" s="165"/>
      <c r="OTY44" s="162"/>
      <c r="OTZ44" s="165"/>
      <c r="OUA44" s="162"/>
      <c r="OUB44" s="165"/>
      <c r="OUC44" s="162"/>
      <c r="OUD44" s="165"/>
      <c r="OUE44" s="162"/>
      <c r="OUF44" s="165"/>
      <c r="OUG44" s="162"/>
      <c r="OUH44" s="165"/>
      <c r="OUI44" s="162"/>
      <c r="OUJ44" s="165"/>
      <c r="OUK44" s="162"/>
      <c r="OUL44" s="165"/>
      <c r="OUM44" s="162"/>
      <c r="OUN44" s="165"/>
      <c r="OUO44" s="162"/>
      <c r="OUP44" s="165"/>
      <c r="OUQ44" s="162"/>
      <c r="OUR44" s="165"/>
      <c r="OUS44" s="162"/>
      <c r="OUT44" s="165"/>
      <c r="OUU44" s="162"/>
      <c r="OUV44" s="165"/>
      <c r="OUW44" s="162"/>
      <c r="OUX44" s="165"/>
      <c r="OUY44" s="162"/>
      <c r="OUZ44" s="165"/>
      <c r="OVA44" s="162"/>
      <c r="OVB44" s="165"/>
      <c r="OVC44" s="162"/>
      <c r="OVD44" s="165"/>
      <c r="OVE44" s="162"/>
      <c r="OVF44" s="165"/>
      <c r="OVG44" s="162"/>
      <c r="OVH44" s="165"/>
      <c r="OVI44" s="162"/>
      <c r="OVJ44" s="165"/>
      <c r="OVK44" s="162"/>
      <c r="OVL44" s="165"/>
      <c r="OVM44" s="162"/>
      <c r="OVN44" s="165"/>
      <c r="OVO44" s="162"/>
      <c r="OVP44" s="165"/>
      <c r="OVQ44" s="162"/>
      <c r="OVR44" s="165"/>
      <c r="OVS44" s="162"/>
      <c r="OVT44" s="165"/>
      <c r="OVU44" s="162"/>
      <c r="OVV44" s="165"/>
      <c r="OVW44" s="162"/>
      <c r="OVX44" s="165"/>
      <c r="OVY44" s="162"/>
      <c r="OVZ44" s="165"/>
      <c r="OWA44" s="162"/>
      <c r="OWB44" s="165"/>
      <c r="OWC44" s="162"/>
      <c r="OWD44" s="165"/>
      <c r="OWE44" s="162"/>
      <c r="OWF44" s="165"/>
      <c r="OWG44" s="162"/>
      <c r="OWH44" s="165"/>
      <c r="OWI44" s="162"/>
      <c r="OWJ44" s="165"/>
      <c r="OWK44" s="162"/>
      <c r="OWL44" s="165"/>
      <c r="OWM44" s="162"/>
      <c r="OWN44" s="165"/>
      <c r="OWO44" s="162"/>
      <c r="OWP44" s="165"/>
      <c r="OWQ44" s="162"/>
      <c r="OWR44" s="165"/>
      <c r="OWS44" s="162"/>
      <c r="OWT44" s="165"/>
      <c r="OWU44" s="162"/>
      <c r="OWV44" s="165"/>
      <c r="OWW44" s="162"/>
      <c r="OWX44" s="165"/>
      <c r="OWY44" s="162"/>
      <c r="OWZ44" s="165"/>
      <c r="OXA44" s="162"/>
      <c r="OXB44" s="165"/>
      <c r="OXC44" s="162"/>
      <c r="OXD44" s="165"/>
      <c r="OXE44" s="162"/>
      <c r="OXF44" s="165"/>
      <c r="OXG44" s="162"/>
      <c r="OXH44" s="165"/>
      <c r="OXI44" s="162"/>
      <c r="OXJ44" s="165"/>
      <c r="OXK44" s="162"/>
      <c r="OXL44" s="165"/>
      <c r="OXM44" s="162"/>
      <c r="OXN44" s="165"/>
      <c r="OXO44" s="162"/>
      <c r="OXP44" s="165"/>
      <c r="OXQ44" s="162"/>
      <c r="OXR44" s="165"/>
      <c r="OXS44" s="162"/>
      <c r="OXT44" s="165"/>
      <c r="OXU44" s="162"/>
      <c r="OXV44" s="165"/>
      <c r="OXW44" s="162"/>
      <c r="OXX44" s="165"/>
      <c r="OXY44" s="162"/>
      <c r="OXZ44" s="165"/>
      <c r="OYA44" s="162"/>
      <c r="OYB44" s="165"/>
      <c r="OYC44" s="162"/>
      <c r="OYD44" s="165"/>
      <c r="OYE44" s="162"/>
      <c r="OYF44" s="165"/>
      <c r="OYG44" s="162"/>
      <c r="OYH44" s="165"/>
      <c r="OYI44" s="162"/>
      <c r="OYJ44" s="165"/>
      <c r="OYK44" s="162"/>
      <c r="OYL44" s="165"/>
      <c r="OYM44" s="162"/>
      <c r="OYN44" s="165"/>
      <c r="OYO44" s="162"/>
      <c r="OYP44" s="165"/>
      <c r="OYQ44" s="162"/>
      <c r="OYR44" s="165"/>
      <c r="OYS44" s="162"/>
      <c r="OYT44" s="165"/>
      <c r="OYU44" s="162"/>
      <c r="OYV44" s="165"/>
      <c r="OYW44" s="162"/>
      <c r="OYX44" s="165"/>
      <c r="OYY44" s="162"/>
      <c r="OYZ44" s="165"/>
      <c r="OZA44" s="162"/>
      <c r="OZB44" s="165"/>
      <c r="OZC44" s="162"/>
      <c r="OZD44" s="165"/>
      <c r="OZE44" s="162"/>
      <c r="OZF44" s="165"/>
      <c r="OZG44" s="162"/>
      <c r="OZH44" s="165"/>
      <c r="OZI44" s="162"/>
      <c r="OZJ44" s="165"/>
      <c r="OZK44" s="162"/>
      <c r="OZL44" s="165"/>
      <c r="OZM44" s="162"/>
      <c r="OZN44" s="165"/>
      <c r="OZO44" s="162"/>
      <c r="OZP44" s="165"/>
      <c r="OZQ44" s="162"/>
      <c r="OZR44" s="165"/>
      <c r="OZS44" s="162"/>
      <c r="OZT44" s="165"/>
      <c r="OZU44" s="162"/>
      <c r="OZV44" s="165"/>
      <c r="OZW44" s="162"/>
      <c r="OZX44" s="165"/>
      <c r="OZY44" s="162"/>
      <c r="OZZ44" s="165"/>
      <c r="PAA44" s="162"/>
      <c r="PAB44" s="165"/>
      <c r="PAC44" s="162"/>
      <c r="PAD44" s="165"/>
      <c r="PAE44" s="162"/>
      <c r="PAF44" s="165"/>
      <c r="PAG44" s="162"/>
      <c r="PAH44" s="165"/>
      <c r="PAI44" s="162"/>
      <c r="PAJ44" s="165"/>
      <c r="PAK44" s="162"/>
      <c r="PAL44" s="165"/>
      <c r="PAM44" s="162"/>
      <c r="PAN44" s="165"/>
      <c r="PAO44" s="162"/>
      <c r="PAP44" s="165"/>
      <c r="PAQ44" s="162"/>
      <c r="PAR44" s="165"/>
      <c r="PAS44" s="162"/>
      <c r="PAT44" s="165"/>
      <c r="PAU44" s="162"/>
      <c r="PAV44" s="165"/>
      <c r="PAW44" s="162"/>
      <c r="PAX44" s="165"/>
      <c r="PAY44" s="162"/>
      <c r="PAZ44" s="165"/>
      <c r="PBA44" s="162"/>
      <c r="PBB44" s="165"/>
      <c r="PBC44" s="162"/>
      <c r="PBD44" s="165"/>
      <c r="PBE44" s="162"/>
      <c r="PBF44" s="165"/>
      <c r="PBG44" s="162"/>
      <c r="PBH44" s="165"/>
      <c r="PBI44" s="162"/>
      <c r="PBJ44" s="165"/>
      <c r="PBK44" s="162"/>
      <c r="PBL44" s="165"/>
      <c r="PBM44" s="162"/>
      <c r="PBN44" s="165"/>
      <c r="PBO44" s="162"/>
      <c r="PBP44" s="165"/>
      <c r="PBQ44" s="162"/>
      <c r="PBR44" s="165"/>
      <c r="PBS44" s="162"/>
      <c r="PBT44" s="165"/>
      <c r="PBU44" s="162"/>
      <c r="PBV44" s="165"/>
      <c r="PBW44" s="162"/>
      <c r="PBX44" s="165"/>
      <c r="PBY44" s="162"/>
      <c r="PBZ44" s="165"/>
      <c r="PCA44" s="162"/>
      <c r="PCB44" s="165"/>
      <c r="PCC44" s="162"/>
      <c r="PCD44" s="165"/>
      <c r="PCE44" s="162"/>
      <c r="PCF44" s="165"/>
      <c r="PCG44" s="162"/>
      <c r="PCH44" s="165"/>
      <c r="PCI44" s="162"/>
      <c r="PCJ44" s="165"/>
      <c r="PCK44" s="162"/>
      <c r="PCL44" s="165"/>
      <c r="PCM44" s="162"/>
      <c r="PCN44" s="165"/>
      <c r="PCO44" s="162"/>
      <c r="PCP44" s="165"/>
      <c r="PCQ44" s="162"/>
      <c r="PCR44" s="165"/>
      <c r="PCS44" s="162"/>
      <c r="PCT44" s="165"/>
      <c r="PCU44" s="162"/>
      <c r="PCV44" s="165"/>
      <c r="PCW44" s="162"/>
      <c r="PCX44" s="165"/>
      <c r="PCY44" s="162"/>
      <c r="PCZ44" s="165"/>
      <c r="PDA44" s="162"/>
      <c r="PDB44" s="165"/>
      <c r="PDC44" s="162"/>
      <c r="PDD44" s="165"/>
      <c r="PDE44" s="162"/>
      <c r="PDF44" s="165"/>
      <c r="PDG44" s="162"/>
      <c r="PDH44" s="165"/>
      <c r="PDI44" s="162"/>
      <c r="PDJ44" s="165"/>
      <c r="PDK44" s="162"/>
      <c r="PDL44" s="165"/>
      <c r="PDM44" s="162"/>
      <c r="PDN44" s="165"/>
      <c r="PDO44" s="162"/>
      <c r="PDP44" s="165"/>
      <c r="PDQ44" s="162"/>
      <c r="PDR44" s="165"/>
      <c r="PDS44" s="162"/>
      <c r="PDT44" s="165"/>
      <c r="PDU44" s="162"/>
      <c r="PDV44" s="165"/>
      <c r="PDW44" s="162"/>
      <c r="PDX44" s="165"/>
      <c r="PDY44" s="162"/>
      <c r="PDZ44" s="165"/>
      <c r="PEA44" s="162"/>
      <c r="PEB44" s="165"/>
      <c r="PEC44" s="162"/>
      <c r="PED44" s="165"/>
      <c r="PEE44" s="162"/>
      <c r="PEF44" s="165"/>
      <c r="PEG44" s="162"/>
      <c r="PEH44" s="165"/>
      <c r="PEI44" s="162"/>
      <c r="PEJ44" s="165"/>
      <c r="PEK44" s="162"/>
      <c r="PEL44" s="165"/>
      <c r="PEM44" s="162"/>
      <c r="PEN44" s="165"/>
      <c r="PEO44" s="162"/>
      <c r="PEP44" s="165"/>
      <c r="PEQ44" s="162"/>
      <c r="PER44" s="165"/>
      <c r="PES44" s="162"/>
      <c r="PET44" s="165"/>
      <c r="PEU44" s="162"/>
      <c r="PEV44" s="165"/>
      <c r="PEW44" s="162"/>
      <c r="PEX44" s="165"/>
      <c r="PEY44" s="162"/>
      <c r="PEZ44" s="165"/>
      <c r="PFA44" s="162"/>
      <c r="PFB44" s="165"/>
      <c r="PFC44" s="162"/>
      <c r="PFD44" s="165"/>
      <c r="PFE44" s="162"/>
      <c r="PFF44" s="165"/>
      <c r="PFG44" s="162"/>
      <c r="PFH44" s="165"/>
      <c r="PFI44" s="162"/>
      <c r="PFJ44" s="165"/>
      <c r="PFK44" s="162"/>
      <c r="PFL44" s="165"/>
      <c r="PFM44" s="162"/>
      <c r="PFN44" s="165"/>
      <c r="PFO44" s="162"/>
      <c r="PFP44" s="165"/>
      <c r="PFQ44" s="162"/>
      <c r="PFR44" s="165"/>
      <c r="PFS44" s="162"/>
      <c r="PFT44" s="165"/>
      <c r="PFU44" s="162"/>
      <c r="PFV44" s="165"/>
      <c r="PFW44" s="162"/>
      <c r="PFX44" s="165"/>
      <c r="PFY44" s="162"/>
      <c r="PFZ44" s="165"/>
      <c r="PGA44" s="162"/>
      <c r="PGB44" s="165"/>
      <c r="PGC44" s="162"/>
      <c r="PGD44" s="165"/>
      <c r="PGE44" s="162"/>
      <c r="PGF44" s="165"/>
      <c r="PGG44" s="162"/>
      <c r="PGH44" s="165"/>
      <c r="PGI44" s="162"/>
      <c r="PGJ44" s="165"/>
      <c r="PGK44" s="162"/>
      <c r="PGL44" s="165"/>
      <c r="PGM44" s="162"/>
      <c r="PGN44" s="165"/>
      <c r="PGO44" s="162"/>
      <c r="PGP44" s="165"/>
      <c r="PGQ44" s="162"/>
      <c r="PGR44" s="165"/>
      <c r="PGS44" s="162"/>
      <c r="PGT44" s="165"/>
      <c r="PGU44" s="162"/>
      <c r="PGV44" s="165"/>
      <c r="PGW44" s="162"/>
      <c r="PGX44" s="165"/>
      <c r="PGY44" s="162"/>
      <c r="PGZ44" s="165"/>
      <c r="PHA44" s="162"/>
      <c r="PHB44" s="165"/>
      <c r="PHC44" s="162"/>
      <c r="PHD44" s="165"/>
      <c r="PHE44" s="162"/>
      <c r="PHF44" s="165"/>
      <c r="PHG44" s="162"/>
      <c r="PHH44" s="165"/>
      <c r="PHI44" s="162"/>
      <c r="PHJ44" s="165"/>
      <c r="PHK44" s="162"/>
      <c r="PHL44" s="165"/>
      <c r="PHM44" s="162"/>
      <c r="PHN44" s="165"/>
      <c r="PHO44" s="162"/>
      <c r="PHP44" s="165"/>
      <c r="PHQ44" s="162"/>
      <c r="PHR44" s="165"/>
      <c r="PHS44" s="162"/>
      <c r="PHT44" s="165"/>
      <c r="PHU44" s="162"/>
      <c r="PHV44" s="165"/>
      <c r="PHW44" s="162"/>
      <c r="PHX44" s="165"/>
      <c r="PHY44" s="162"/>
      <c r="PHZ44" s="165"/>
      <c r="PIA44" s="162"/>
      <c r="PIB44" s="165"/>
      <c r="PIC44" s="162"/>
      <c r="PID44" s="165"/>
      <c r="PIE44" s="162"/>
      <c r="PIF44" s="165"/>
      <c r="PIG44" s="162"/>
      <c r="PIH44" s="165"/>
      <c r="PII44" s="162"/>
      <c r="PIJ44" s="165"/>
      <c r="PIK44" s="162"/>
      <c r="PIL44" s="165"/>
      <c r="PIM44" s="162"/>
      <c r="PIN44" s="165"/>
      <c r="PIO44" s="162"/>
      <c r="PIP44" s="165"/>
      <c r="PIQ44" s="162"/>
      <c r="PIR44" s="165"/>
      <c r="PIS44" s="162"/>
      <c r="PIT44" s="165"/>
      <c r="PIU44" s="162"/>
      <c r="PIV44" s="165"/>
      <c r="PIW44" s="162"/>
      <c r="PIX44" s="165"/>
      <c r="PIY44" s="162"/>
      <c r="PIZ44" s="165"/>
      <c r="PJA44" s="162"/>
      <c r="PJB44" s="165"/>
      <c r="PJC44" s="162"/>
      <c r="PJD44" s="165"/>
      <c r="PJE44" s="162"/>
      <c r="PJF44" s="165"/>
      <c r="PJG44" s="162"/>
      <c r="PJH44" s="165"/>
      <c r="PJI44" s="162"/>
      <c r="PJJ44" s="165"/>
      <c r="PJK44" s="162"/>
      <c r="PJL44" s="165"/>
      <c r="PJM44" s="162"/>
      <c r="PJN44" s="165"/>
      <c r="PJO44" s="162"/>
      <c r="PJP44" s="165"/>
      <c r="PJQ44" s="162"/>
      <c r="PJR44" s="165"/>
      <c r="PJS44" s="162"/>
      <c r="PJT44" s="165"/>
      <c r="PJU44" s="162"/>
      <c r="PJV44" s="165"/>
      <c r="PJW44" s="162"/>
      <c r="PJX44" s="165"/>
      <c r="PJY44" s="162"/>
      <c r="PJZ44" s="165"/>
      <c r="PKA44" s="162"/>
      <c r="PKB44" s="165"/>
      <c r="PKC44" s="162"/>
      <c r="PKD44" s="165"/>
      <c r="PKE44" s="162"/>
      <c r="PKF44" s="165"/>
      <c r="PKG44" s="162"/>
      <c r="PKH44" s="165"/>
      <c r="PKI44" s="162"/>
      <c r="PKJ44" s="165"/>
      <c r="PKK44" s="162"/>
      <c r="PKL44" s="165"/>
      <c r="PKM44" s="162"/>
      <c r="PKN44" s="165"/>
      <c r="PKO44" s="162"/>
      <c r="PKP44" s="165"/>
      <c r="PKQ44" s="162"/>
      <c r="PKR44" s="165"/>
      <c r="PKS44" s="162"/>
      <c r="PKT44" s="165"/>
      <c r="PKU44" s="162"/>
      <c r="PKV44" s="165"/>
      <c r="PKW44" s="162"/>
      <c r="PKX44" s="165"/>
      <c r="PKY44" s="162"/>
      <c r="PKZ44" s="165"/>
      <c r="PLA44" s="162"/>
      <c r="PLB44" s="165"/>
      <c r="PLC44" s="162"/>
      <c r="PLD44" s="165"/>
      <c r="PLE44" s="162"/>
      <c r="PLF44" s="165"/>
      <c r="PLG44" s="162"/>
      <c r="PLH44" s="165"/>
      <c r="PLI44" s="162"/>
      <c r="PLJ44" s="165"/>
      <c r="PLK44" s="162"/>
      <c r="PLL44" s="165"/>
      <c r="PLM44" s="162"/>
      <c r="PLN44" s="165"/>
      <c r="PLO44" s="162"/>
      <c r="PLP44" s="165"/>
      <c r="PLQ44" s="162"/>
      <c r="PLR44" s="165"/>
      <c r="PLS44" s="162"/>
      <c r="PLT44" s="165"/>
      <c r="PLU44" s="162"/>
      <c r="PLV44" s="165"/>
      <c r="PLW44" s="162"/>
      <c r="PLX44" s="165"/>
      <c r="PLY44" s="162"/>
      <c r="PLZ44" s="165"/>
      <c r="PMA44" s="162"/>
      <c r="PMB44" s="165"/>
      <c r="PMC44" s="162"/>
      <c r="PMD44" s="165"/>
      <c r="PME44" s="162"/>
      <c r="PMF44" s="165"/>
      <c r="PMG44" s="162"/>
      <c r="PMH44" s="165"/>
      <c r="PMI44" s="162"/>
      <c r="PMJ44" s="165"/>
      <c r="PMK44" s="162"/>
      <c r="PML44" s="165"/>
      <c r="PMM44" s="162"/>
      <c r="PMN44" s="165"/>
      <c r="PMO44" s="162"/>
      <c r="PMP44" s="165"/>
      <c r="PMQ44" s="162"/>
      <c r="PMR44" s="165"/>
      <c r="PMS44" s="162"/>
      <c r="PMT44" s="165"/>
      <c r="PMU44" s="162"/>
      <c r="PMV44" s="165"/>
      <c r="PMW44" s="162"/>
      <c r="PMX44" s="165"/>
      <c r="PMY44" s="162"/>
      <c r="PMZ44" s="165"/>
      <c r="PNA44" s="162"/>
      <c r="PNB44" s="165"/>
      <c r="PNC44" s="162"/>
      <c r="PND44" s="165"/>
      <c r="PNE44" s="162"/>
      <c r="PNF44" s="165"/>
      <c r="PNG44" s="162"/>
      <c r="PNH44" s="165"/>
      <c r="PNI44" s="162"/>
      <c r="PNJ44" s="165"/>
      <c r="PNK44" s="162"/>
      <c r="PNL44" s="165"/>
      <c r="PNM44" s="162"/>
      <c r="PNN44" s="165"/>
      <c r="PNO44" s="162"/>
      <c r="PNP44" s="165"/>
      <c r="PNQ44" s="162"/>
      <c r="PNR44" s="165"/>
      <c r="PNS44" s="162"/>
      <c r="PNT44" s="165"/>
      <c r="PNU44" s="162"/>
      <c r="PNV44" s="165"/>
      <c r="PNW44" s="162"/>
      <c r="PNX44" s="165"/>
      <c r="PNY44" s="162"/>
      <c r="PNZ44" s="165"/>
      <c r="POA44" s="162"/>
      <c r="POB44" s="165"/>
      <c r="POC44" s="162"/>
      <c r="POD44" s="165"/>
      <c r="POE44" s="162"/>
      <c r="POF44" s="165"/>
      <c r="POG44" s="162"/>
      <c r="POH44" s="165"/>
      <c r="POI44" s="162"/>
      <c r="POJ44" s="165"/>
      <c r="POK44" s="162"/>
      <c r="POL44" s="165"/>
      <c r="POM44" s="162"/>
      <c r="PON44" s="165"/>
      <c r="POO44" s="162"/>
      <c r="POP44" s="165"/>
      <c r="POQ44" s="162"/>
      <c r="POR44" s="165"/>
      <c r="POS44" s="162"/>
      <c r="POT44" s="165"/>
      <c r="POU44" s="162"/>
      <c r="POV44" s="165"/>
      <c r="POW44" s="162"/>
      <c r="POX44" s="165"/>
      <c r="POY44" s="162"/>
      <c r="POZ44" s="165"/>
      <c r="PPA44" s="162"/>
      <c r="PPB44" s="165"/>
      <c r="PPC44" s="162"/>
      <c r="PPD44" s="165"/>
      <c r="PPE44" s="162"/>
      <c r="PPF44" s="165"/>
      <c r="PPG44" s="162"/>
      <c r="PPH44" s="165"/>
      <c r="PPI44" s="162"/>
      <c r="PPJ44" s="165"/>
      <c r="PPK44" s="162"/>
      <c r="PPL44" s="165"/>
      <c r="PPM44" s="162"/>
      <c r="PPN44" s="165"/>
      <c r="PPO44" s="162"/>
      <c r="PPP44" s="165"/>
      <c r="PPQ44" s="162"/>
      <c r="PPR44" s="165"/>
      <c r="PPS44" s="162"/>
      <c r="PPT44" s="165"/>
      <c r="PPU44" s="162"/>
      <c r="PPV44" s="165"/>
      <c r="PPW44" s="162"/>
      <c r="PPX44" s="165"/>
      <c r="PPY44" s="162"/>
      <c r="PPZ44" s="165"/>
      <c r="PQA44" s="162"/>
      <c r="PQB44" s="165"/>
      <c r="PQC44" s="162"/>
      <c r="PQD44" s="165"/>
      <c r="PQE44" s="162"/>
      <c r="PQF44" s="165"/>
      <c r="PQG44" s="162"/>
      <c r="PQH44" s="165"/>
      <c r="PQI44" s="162"/>
      <c r="PQJ44" s="165"/>
      <c r="PQK44" s="162"/>
      <c r="PQL44" s="165"/>
      <c r="PQM44" s="162"/>
      <c r="PQN44" s="165"/>
      <c r="PQO44" s="162"/>
      <c r="PQP44" s="165"/>
      <c r="PQQ44" s="162"/>
      <c r="PQR44" s="165"/>
      <c r="PQS44" s="162"/>
      <c r="PQT44" s="165"/>
      <c r="PQU44" s="162"/>
      <c r="PQV44" s="165"/>
      <c r="PQW44" s="162"/>
      <c r="PQX44" s="165"/>
      <c r="PQY44" s="162"/>
      <c r="PQZ44" s="165"/>
      <c r="PRA44" s="162"/>
      <c r="PRB44" s="165"/>
      <c r="PRC44" s="162"/>
      <c r="PRD44" s="165"/>
      <c r="PRE44" s="162"/>
      <c r="PRF44" s="165"/>
      <c r="PRG44" s="162"/>
      <c r="PRH44" s="165"/>
      <c r="PRI44" s="162"/>
      <c r="PRJ44" s="165"/>
      <c r="PRK44" s="162"/>
      <c r="PRL44" s="165"/>
      <c r="PRM44" s="162"/>
      <c r="PRN44" s="165"/>
      <c r="PRO44" s="162"/>
      <c r="PRP44" s="165"/>
      <c r="PRQ44" s="162"/>
      <c r="PRR44" s="165"/>
      <c r="PRS44" s="162"/>
      <c r="PRT44" s="165"/>
      <c r="PRU44" s="162"/>
      <c r="PRV44" s="165"/>
      <c r="PRW44" s="162"/>
      <c r="PRX44" s="165"/>
      <c r="PRY44" s="162"/>
      <c r="PRZ44" s="165"/>
      <c r="PSA44" s="162"/>
      <c r="PSB44" s="165"/>
      <c r="PSC44" s="162"/>
      <c r="PSD44" s="165"/>
      <c r="PSE44" s="162"/>
      <c r="PSF44" s="165"/>
      <c r="PSG44" s="162"/>
      <c r="PSH44" s="165"/>
      <c r="PSI44" s="162"/>
      <c r="PSJ44" s="165"/>
      <c r="PSK44" s="162"/>
      <c r="PSL44" s="165"/>
      <c r="PSM44" s="162"/>
      <c r="PSN44" s="165"/>
      <c r="PSO44" s="162"/>
      <c r="PSP44" s="165"/>
      <c r="PSQ44" s="162"/>
      <c r="PSR44" s="165"/>
      <c r="PSS44" s="162"/>
      <c r="PST44" s="165"/>
      <c r="PSU44" s="162"/>
      <c r="PSV44" s="165"/>
      <c r="PSW44" s="162"/>
      <c r="PSX44" s="165"/>
      <c r="PSY44" s="162"/>
      <c r="PSZ44" s="165"/>
      <c r="PTA44" s="162"/>
      <c r="PTB44" s="165"/>
      <c r="PTC44" s="162"/>
      <c r="PTD44" s="165"/>
      <c r="PTE44" s="162"/>
      <c r="PTF44" s="165"/>
      <c r="PTG44" s="162"/>
      <c r="PTH44" s="165"/>
      <c r="PTI44" s="162"/>
      <c r="PTJ44" s="165"/>
      <c r="PTK44" s="162"/>
      <c r="PTL44" s="165"/>
      <c r="PTM44" s="162"/>
      <c r="PTN44" s="165"/>
      <c r="PTO44" s="162"/>
      <c r="PTP44" s="165"/>
      <c r="PTQ44" s="162"/>
      <c r="PTR44" s="165"/>
      <c r="PTS44" s="162"/>
      <c r="PTT44" s="165"/>
      <c r="PTU44" s="162"/>
      <c r="PTV44" s="165"/>
      <c r="PTW44" s="162"/>
      <c r="PTX44" s="165"/>
      <c r="PTY44" s="162"/>
      <c r="PTZ44" s="165"/>
      <c r="PUA44" s="162"/>
      <c r="PUB44" s="165"/>
      <c r="PUC44" s="162"/>
      <c r="PUD44" s="165"/>
      <c r="PUE44" s="162"/>
      <c r="PUF44" s="165"/>
      <c r="PUG44" s="162"/>
      <c r="PUH44" s="165"/>
      <c r="PUI44" s="162"/>
      <c r="PUJ44" s="165"/>
      <c r="PUK44" s="162"/>
      <c r="PUL44" s="165"/>
      <c r="PUM44" s="162"/>
      <c r="PUN44" s="165"/>
      <c r="PUO44" s="162"/>
      <c r="PUP44" s="165"/>
      <c r="PUQ44" s="162"/>
      <c r="PUR44" s="165"/>
      <c r="PUS44" s="162"/>
      <c r="PUT44" s="165"/>
      <c r="PUU44" s="162"/>
      <c r="PUV44" s="165"/>
      <c r="PUW44" s="162"/>
      <c r="PUX44" s="165"/>
      <c r="PUY44" s="162"/>
      <c r="PUZ44" s="165"/>
      <c r="PVA44" s="162"/>
      <c r="PVB44" s="165"/>
      <c r="PVC44" s="162"/>
      <c r="PVD44" s="165"/>
      <c r="PVE44" s="162"/>
      <c r="PVF44" s="165"/>
      <c r="PVG44" s="162"/>
      <c r="PVH44" s="165"/>
      <c r="PVI44" s="162"/>
      <c r="PVJ44" s="165"/>
      <c r="PVK44" s="162"/>
      <c r="PVL44" s="165"/>
      <c r="PVM44" s="162"/>
      <c r="PVN44" s="165"/>
      <c r="PVO44" s="162"/>
      <c r="PVP44" s="165"/>
      <c r="PVQ44" s="162"/>
      <c r="PVR44" s="165"/>
      <c r="PVS44" s="162"/>
      <c r="PVT44" s="165"/>
      <c r="PVU44" s="162"/>
      <c r="PVV44" s="165"/>
      <c r="PVW44" s="162"/>
      <c r="PVX44" s="165"/>
      <c r="PVY44" s="162"/>
      <c r="PVZ44" s="165"/>
      <c r="PWA44" s="162"/>
      <c r="PWB44" s="165"/>
      <c r="PWC44" s="162"/>
      <c r="PWD44" s="165"/>
      <c r="PWE44" s="162"/>
      <c r="PWF44" s="165"/>
      <c r="PWG44" s="162"/>
      <c r="PWH44" s="165"/>
      <c r="PWI44" s="162"/>
      <c r="PWJ44" s="165"/>
      <c r="PWK44" s="162"/>
      <c r="PWL44" s="165"/>
      <c r="PWM44" s="162"/>
      <c r="PWN44" s="165"/>
      <c r="PWO44" s="162"/>
      <c r="PWP44" s="165"/>
      <c r="PWQ44" s="162"/>
      <c r="PWR44" s="165"/>
      <c r="PWS44" s="162"/>
      <c r="PWT44" s="165"/>
      <c r="PWU44" s="162"/>
      <c r="PWV44" s="165"/>
      <c r="PWW44" s="162"/>
      <c r="PWX44" s="165"/>
      <c r="PWY44" s="162"/>
      <c r="PWZ44" s="165"/>
      <c r="PXA44" s="162"/>
      <c r="PXB44" s="165"/>
      <c r="PXC44" s="162"/>
      <c r="PXD44" s="165"/>
      <c r="PXE44" s="162"/>
      <c r="PXF44" s="165"/>
      <c r="PXG44" s="162"/>
      <c r="PXH44" s="165"/>
      <c r="PXI44" s="162"/>
      <c r="PXJ44" s="165"/>
      <c r="PXK44" s="162"/>
      <c r="PXL44" s="165"/>
      <c r="PXM44" s="162"/>
      <c r="PXN44" s="165"/>
      <c r="PXO44" s="162"/>
      <c r="PXP44" s="165"/>
      <c r="PXQ44" s="162"/>
      <c r="PXR44" s="165"/>
      <c r="PXS44" s="162"/>
      <c r="PXT44" s="165"/>
      <c r="PXU44" s="162"/>
      <c r="PXV44" s="165"/>
      <c r="PXW44" s="162"/>
      <c r="PXX44" s="165"/>
      <c r="PXY44" s="162"/>
      <c r="PXZ44" s="165"/>
      <c r="PYA44" s="162"/>
      <c r="PYB44" s="165"/>
      <c r="PYC44" s="162"/>
      <c r="PYD44" s="165"/>
      <c r="PYE44" s="162"/>
      <c r="PYF44" s="165"/>
      <c r="PYG44" s="162"/>
      <c r="PYH44" s="165"/>
      <c r="PYI44" s="162"/>
      <c r="PYJ44" s="165"/>
      <c r="PYK44" s="162"/>
      <c r="PYL44" s="165"/>
      <c r="PYM44" s="162"/>
      <c r="PYN44" s="165"/>
      <c r="PYO44" s="162"/>
      <c r="PYP44" s="165"/>
      <c r="PYQ44" s="162"/>
      <c r="PYR44" s="165"/>
      <c r="PYS44" s="162"/>
      <c r="PYT44" s="165"/>
      <c r="PYU44" s="162"/>
      <c r="PYV44" s="165"/>
      <c r="PYW44" s="162"/>
      <c r="PYX44" s="165"/>
      <c r="PYY44" s="162"/>
      <c r="PYZ44" s="165"/>
      <c r="PZA44" s="162"/>
      <c r="PZB44" s="165"/>
      <c r="PZC44" s="162"/>
      <c r="PZD44" s="165"/>
      <c r="PZE44" s="162"/>
      <c r="PZF44" s="165"/>
      <c r="PZG44" s="162"/>
      <c r="PZH44" s="165"/>
      <c r="PZI44" s="162"/>
      <c r="PZJ44" s="165"/>
      <c r="PZK44" s="162"/>
      <c r="PZL44" s="165"/>
      <c r="PZM44" s="162"/>
      <c r="PZN44" s="165"/>
      <c r="PZO44" s="162"/>
      <c r="PZP44" s="165"/>
      <c r="PZQ44" s="162"/>
      <c r="PZR44" s="165"/>
      <c r="PZS44" s="162"/>
      <c r="PZT44" s="165"/>
      <c r="PZU44" s="162"/>
      <c r="PZV44" s="165"/>
      <c r="PZW44" s="162"/>
      <c r="PZX44" s="165"/>
      <c r="PZY44" s="162"/>
      <c r="PZZ44" s="165"/>
      <c r="QAA44" s="162"/>
      <c r="QAB44" s="165"/>
      <c r="QAC44" s="162"/>
      <c r="QAD44" s="165"/>
      <c r="QAE44" s="162"/>
      <c r="QAF44" s="165"/>
      <c r="QAG44" s="162"/>
      <c r="QAH44" s="165"/>
      <c r="QAI44" s="162"/>
      <c r="QAJ44" s="165"/>
      <c r="QAK44" s="162"/>
      <c r="QAL44" s="165"/>
      <c r="QAM44" s="162"/>
      <c r="QAN44" s="165"/>
      <c r="QAO44" s="162"/>
      <c r="QAP44" s="165"/>
      <c r="QAQ44" s="162"/>
      <c r="QAR44" s="165"/>
      <c r="QAS44" s="162"/>
      <c r="QAT44" s="165"/>
      <c r="QAU44" s="162"/>
      <c r="QAV44" s="165"/>
      <c r="QAW44" s="162"/>
      <c r="QAX44" s="165"/>
      <c r="QAY44" s="162"/>
      <c r="QAZ44" s="165"/>
      <c r="QBA44" s="162"/>
      <c r="QBB44" s="165"/>
      <c r="QBC44" s="162"/>
      <c r="QBD44" s="165"/>
      <c r="QBE44" s="162"/>
      <c r="QBF44" s="165"/>
      <c r="QBG44" s="162"/>
      <c r="QBH44" s="165"/>
      <c r="QBI44" s="162"/>
      <c r="QBJ44" s="165"/>
      <c r="QBK44" s="162"/>
      <c r="QBL44" s="165"/>
      <c r="QBM44" s="162"/>
      <c r="QBN44" s="165"/>
      <c r="QBO44" s="162"/>
      <c r="QBP44" s="165"/>
      <c r="QBQ44" s="162"/>
      <c r="QBR44" s="165"/>
      <c r="QBS44" s="162"/>
      <c r="QBT44" s="165"/>
      <c r="QBU44" s="162"/>
      <c r="QBV44" s="165"/>
      <c r="QBW44" s="162"/>
      <c r="QBX44" s="165"/>
      <c r="QBY44" s="162"/>
      <c r="QBZ44" s="165"/>
      <c r="QCA44" s="162"/>
      <c r="QCB44" s="165"/>
      <c r="QCC44" s="162"/>
      <c r="QCD44" s="165"/>
      <c r="QCE44" s="162"/>
      <c r="QCF44" s="165"/>
      <c r="QCG44" s="162"/>
      <c r="QCH44" s="165"/>
      <c r="QCI44" s="162"/>
      <c r="QCJ44" s="165"/>
      <c r="QCK44" s="162"/>
      <c r="QCL44" s="165"/>
      <c r="QCM44" s="162"/>
      <c r="QCN44" s="165"/>
      <c r="QCO44" s="162"/>
      <c r="QCP44" s="165"/>
      <c r="QCQ44" s="162"/>
      <c r="QCR44" s="165"/>
      <c r="QCS44" s="162"/>
      <c r="QCT44" s="165"/>
      <c r="QCU44" s="162"/>
      <c r="QCV44" s="165"/>
      <c r="QCW44" s="162"/>
      <c r="QCX44" s="165"/>
      <c r="QCY44" s="162"/>
      <c r="QCZ44" s="165"/>
      <c r="QDA44" s="162"/>
      <c r="QDB44" s="165"/>
      <c r="QDC44" s="162"/>
      <c r="QDD44" s="165"/>
      <c r="QDE44" s="162"/>
      <c r="QDF44" s="165"/>
      <c r="QDG44" s="162"/>
      <c r="QDH44" s="165"/>
      <c r="QDI44" s="162"/>
      <c r="QDJ44" s="165"/>
      <c r="QDK44" s="162"/>
      <c r="QDL44" s="165"/>
      <c r="QDM44" s="162"/>
      <c r="QDN44" s="165"/>
      <c r="QDO44" s="162"/>
      <c r="QDP44" s="165"/>
      <c r="QDQ44" s="162"/>
      <c r="QDR44" s="165"/>
      <c r="QDS44" s="162"/>
      <c r="QDT44" s="165"/>
      <c r="QDU44" s="162"/>
      <c r="QDV44" s="165"/>
      <c r="QDW44" s="162"/>
      <c r="QDX44" s="165"/>
      <c r="QDY44" s="162"/>
      <c r="QDZ44" s="165"/>
      <c r="QEA44" s="162"/>
      <c r="QEB44" s="165"/>
      <c r="QEC44" s="162"/>
      <c r="QED44" s="165"/>
      <c r="QEE44" s="162"/>
      <c r="QEF44" s="165"/>
      <c r="QEG44" s="162"/>
      <c r="QEH44" s="165"/>
      <c r="QEI44" s="162"/>
      <c r="QEJ44" s="165"/>
      <c r="QEK44" s="162"/>
      <c r="QEL44" s="165"/>
      <c r="QEM44" s="162"/>
      <c r="QEN44" s="165"/>
      <c r="QEO44" s="162"/>
      <c r="QEP44" s="165"/>
      <c r="QEQ44" s="162"/>
      <c r="QER44" s="165"/>
      <c r="QES44" s="162"/>
      <c r="QET44" s="165"/>
      <c r="QEU44" s="162"/>
      <c r="QEV44" s="165"/>
      <c r="QEW44" s="162"/>
      <c r="QEX44" s="165"/>
      <c r="QEY44" s="162"/>
      <c r="QEZ44" s="165"/>
      <c r="QFA44" s="162"/>
      <c r="QFB44" s="165"/>
      <c r="QFC44" s="162"/>
      <c r="QFD44" s="165"/>
      <c r="QFE44" s="162"/>
      <c r="QFF44" s="165"/>
      <c r="QFG44" s="162"/>
      <c r="QFH44" s="165"/>
      <c r="QFI44" s="162"/>
      <c r="QFJ44" s="165"/>
      <c r="QFK44" s="162"/>
      <c r="QFL44" s="165"/>
      <c r="QFM44" s="162"/>
      <c r="QFN44" s="165"/>
      <c r="QFO44" s="162"/>
      <c r="QFP44" s="165"/>
      <c r="QFQ44" s="162"/>
      <c r="QFR44" s="165"/>
      <c r="QFS44" s="162"/>
      <c r="QFT44" s="165"/>
      <c r="QFU44" s="162"/>
      <c r="QFV44" s="165"/>
      <c r="QFW44" s="162"/>
      <c r="QFX44" s="165"/>
      <c r="QFY44" s="162"/>
      <c r="QFZ44" s="165"/>
      <c r="QGA44" s="162"/>
      <c r="QGB44" s="165"/>
      <c r="QGC44" s="162"/>
      <c r="QGD44" s="165"/>
      <c r="QGE44" s="162"/>
      <c r="QGF44" s="165"/>
      <c r="QGG44" s="162"/>
      <c r="QGH44" s="165"/>
      <c r="QGI44" s="162"/>
      <c r="QGJ44" s="165"/>
      <c r="QGK44" s="162"/>
      <c r="QGL44" s="165"/>
      <c r="QGM44" s="162"/>
      <c r="QGN44" s="165"/>
      <c r="QGO44" s="162"/>
      <c r="QGP44" s="165"/>
      <c r="QGQ44" s="162"/>
      <c r="QGR44" s="165"/>
      <c r="QGS44" s="162"/>
      <c r="QGT44" s="165"/>
      <c r="QGU44" s="162"/>
      <c r="QGV44" s="165"/>
      <c r="QGW44" s="162"/>
      <c r="QGX44" s="165"/>
      <c r="QGY44" s="162"/>
      <c r="QGZ44" s="165"/>
      <c r="QHA44" s="162"/>
      <c r="QHB44" s="165"/>
      <c r="QHC44" s="162"/>
      <c r="QHD44" s="165"/>
      <c r="QHE44" s="162"/>
      <c r="QHF44" s="165"/>
      <c r="QHG44" s="162"/>
      <c r="QHH44" s="165"/>
      <c r="QHI44" s="162"/>
      <c r="QHJ44" s="165"/>
      <c r="QHK44" s="162"/>
      <c r="QHL44" s="165"/>
      <c r="QHM44" s="162"/>
      <c r="QHN44" s="165"/>
      <c r="QHO44" s="162"/>
      <c r="QHP44" s="165"/>
      <c r="QHQ44" s="162"/>
      <c r="QHR44" s="165"/>
      <c r="QHS44" s="162"/>
      <c r="QHT44" s="165"/>
      <c r="QHU44" s="162"/>
      <c r="QHV44" s="165"/>
      <c r="QHW44" s="162"/>
      <c r="QHX44" s="165"/>
      <c r="QHY44" s="162"/>
      <c r="QHZ44" s="165"/>
      <c r="QIA44" s="162"/>
      <c r="QIB44" s="165"/>
      <c r="QIC44" s="162"/>
      <c r="QID44" s="165"/>
      <c r="QIE44" s="162"/>
      <c r="QIF44" s="165"/>
      <c r="QIG44" s="162"/>
      <c r="QIH44" s="165"/>
      <c r="QII44" s="162"/>
      <c r="QIJ44" s="165"/>
      <c r="QIK44" s="162"/>
      <c r="QIL44" s="165"/>
      <c r="QIM44" s="162"/>
      <c r="QIN44" s="165"/>
      <c r="QIO44" s="162"/>
      <c r="QIP44" s="165"/>
      <c r="QIQ44" s="162"/>
      <c r="QIR44" s="165"/>
      <c r="QIS44" s="162"/>
      <c r="QIT44" s="165"/>
      <c r="QIU44" s="162"/>
      <c r="QIV44" s="165"/>
      <c r="QIW44" s="162"/>
      <c r="QIX44" s="165"/>
      <c r="QIY44" s="162"/>
      <c r="QIZ44" s="165"/>
      <c r="QJA44" s="162"/>
      <c r="QJB44" s="165"/>
      <c r="QJC44" s="162"/>
      <c r="QJD44" s="165"/>
      <c r="QJE44" s="162"/>
      <c r="QJF44" s="165"/>
      <c r="QJG44" s="162"/>
      <c r="QJH44" s="165"/>
      <c r="QJI44" s="162"/>
      <c r="QJJ44" s="165"/>
      <c r="QJK44" s="162"/>
      <c r="QJL44" s="165"/>
      <c r="QJM44" s="162"/>
      <c r="QJN44" s="165"/>
      <c r="QJO44" s="162"/>
      <c r="QJP44" s="165"/>
      <c r="QJQ44" s="162"/>
      <c r="QJR44" s="165"/>
      <c r="QJS44" s="162"/>
      <c r="QJT44" s="165"/>
      <c r="QJU44" s="162"/>
      <c r="QJV44" s="165"/>
      <c r="QJW44" s="162"/>
      <c r="QJX44" s="165"/>
      <c r="QJY44" s="162"/>
      <c r="QJZ44" s="165"/>
      <c r="QKA44" s="162"/>
      <c r="QKB44" s="165"/>
      <c r="QKC44" s="162"/>
      <c r="QKD44" s="165"/>
      <c r="QKE44" s="162"/>
      <c r="QKF44" s="165"/>
      <c r="QKG44" s="162"/>
      <c r="QKH44" s="165"/>
      <c r="QKI44" s="162"/>
      <c r="QKJ44" s="165"/>
      <c r="QKK44" s="162"/>
      <c r="QKL44" s="165"/>
      <c r="QKM44" s="162"/>
      <c r="QKN44" s="165"/>
      <c r="QKO44" s="162"/>
      <c r="QKP44" s="165"/>
      <c r="QKQ44" s="162"/>
      <c r="QKR44" s="165"/>
      <c r="QKS44" s="162"/>
      <c r="QKT44" s="165"/>
      <c r="QKU44" s="162"/>
      <c r="QKV44" s="165"/>
      <c r="QKW44" s="162"/>
      <c r="QKX44" s="165"/>
      <c r="QKY44" s="162"/>
      <c r="QKZ44" s="165"/>
      <c r="QLA44" s="162"/>
      <c r="QLB44" s="165"/>
      <c r="QLC44" s="162"/>
      <c r="QLD44" s="165"/>
      <c r="QLE44" s="162"/>
      <c r="QLF44" s="165"/>
      <c r="QLG44" s="162"/>
      <c r="QLH44" s="165"/>
      <c r="QLI44" s="162"/>
      <c r="QLJ44" s="165"/>
      <c r="QLK44" s="162"/>
      <c r="QLL44" s="165"/>
      <c r="QLM44" s="162"/>
      <c r="QLN44" s="165"/>
      <c r="QLO44" s="162"/>
      <c r="QLP44" s="165"/>
      <c r="QLQ44" s="162"/>
      <c r="QLR44" s="165"/>
      <c r="QLS44" s="162"/>
      <c r="QLT44" s="165"/>
      <c r="QLU44" s="162"/>
      <c r="QLV44" s="165"/>
      <c r="QLW44" s="162"/>
      <c r="QLX44" s="165"/>
      <c r="QLY44" s="162"/>
      <c r="QLZ44" s="165"/>
      <c r="QMA44" s="162"/>
      <c r="QMB44" s="165"/>
      <c r="QMC44" s="162"/>
      <c r="QMD44" s="165"/>
      <c r="QME44" s="162"/>
      <c r="QMF44" s="165"/>
      <c r="QMG44" s="162"/>
      <c r="QMH44" s="165"/>
      <c r="QMI44" s="162"/>
      <c r="QMJ44" s="165"/>
      <c r="QMK44" s="162"/>
      <c r="QML44" s="165"/>
      <c r="QMM44" s="162"/>
      <c r="QMN44" s="165"/>
      <c r="QMO44" s="162"/>
      <c r="QMP44" s="165"/>
      <c r="QMQ44" s="162"/>
      <c r="QMR44" s="165"/>
      <c r="QMS44" s="162"/>
      <c r="QMT44" s="165"/>
      <c r="QMU44" s="162"/>
      <c r="QMV44" s="165"/>
      <c r="QMW44" s="162"/>
      <c r="QMX44" s="165"/>
      <c r="QMY44" s="162"/>
      <c r="QMZ44" s="165"/>
      <c r="QNA44" s="162"/>
      <c r="QNB44" s="165"/>
      <c r="QNC44" s="162"/>
      <c r="QND44" s="165"/>
      <c r="QNE44" s="162"/>
      <c r="QNF44" s="165"/>
      <c r="QNG44" s="162"/>
      <c r="QNH44" s="165"/>
      <c r="QNI44" s="162"/>
      <c r="QNJ44" s="165"/>
      <c r="QNK44" s="162"/>
      <c r="QNL44" s="165"/>
      <c r="QNM44" s="162"/>
      <c r="QNN44" s="165"/>
      <c r="QNO44" s="162"/>
      <c r="QNP44" s="165"/>
      <c r="QNQ44" s="162"/>
      <c r="QNR44" s="165"/>
      <c r="QNS44" s="162"/>
      <c r="QNT44" s="165"/>
      <c r="QNU44" s="162"/>
      <c r="QNV44" s="165"/>
      <c r="QNW44" s="162"/>
      <c r="QNX44" s="165"/>
      <c r="QNY44" s="162"/>
      <c r="QNZ44" s="165"/>
      <c r="QOA44" s="162"/>
      <c r="QOB44" s="165"/>
      <c r="QOC44" s="162"/>
      <c r="QOD44" s="165"/>
      <c r="QOE44" s="162"/>
      <c r="QOF44" s="165"/>
      <c r="QOG44" s="162"/>
      <c r="QOH44" s="165"/>
      <c r="QOI44" s="162"/>
      <c r="QOJ44" s="165"/>
      <c r="QOK44" s="162"/>
      <c r="QOL44" s="165"/>
      <c r="QOM44" s="162"/>
      <c r="QON44" s="165"/>
      <c r="QOO44" s="162"/>
      <c r="QOP44" s="165"/>
      <c r="QOQ44" s="162"/>
      <c r="QOR44" s="165"/>
      <c r="QOS44" s="162"/>
      <c r="QOT44" s="165"/>
      <c r="QOU44" s="162"/>
      <c r="QOV44" s="165"/>
      <c r="QOW44" s="162"/>
      <c r="QOX44" s="165"/>
      <c r="QOY44" s="162"/>
      <c r="QOZ44" s="165"/>
      <c r="QPA44" s="162"/>
      <c r="QPB44" s="165"/>
      <c r="QPC44" s="162"/>
      <c r="QPD44" s="165"/>
      <c r="QPE44" s="162"/>
      <c r="QPF44" s="165"/>
      <c r="QPG44" s="162"/>
      <c r="QPH44" s="165"/>
      <c r="QPI44" s="162"/>
      <c r="QPJ44" s="165"/>
      <c r="QPK44" s="162"/>
      <c r="QPL44" s="165"/>
      <c r="QPM44" s="162"/>
      <c r="QPN44" s="165"/>
      <c r="QPO44" s="162"/>
      <c r="QPP44" s="165"/>
      <c r="QPQ44" s="162"/>
      <c r="QPR44" s="165"/>
      <c r="QPS44" s="162"/>
      <c r="QPT44" s="165"/>
      <c r="QPU44" s="162"/>
      <c r="QPV44" s="165"/>
      <c r="QPW44" s="162"/>
      <c r="QPX44" s="165"/>
      <c r="QPY44" s="162"/>
      <c r="QPZ44" s="165"/>
      <c r="QQA44" s="162"/>
      <c r="QQB44" s="165"/>
      <c r="QQC44" s="162"/>
      <c r="QQD44" s="165"/>
      <c r="QQE44" s="162"/>
      <c r="QQF44" s="165"/>
      <c r="QQG44" s="162"/>
      <c r="QQH44" s="165"/>
      <c r="QQI44" s="162"/>
      <c r="QQJ44" s="165"/>
      <c r="QQK44" s="162"/>
      <c r="QQL44" s="165"/>
      <c r="QQM44" s="162"/>
      <c r="QQN44" s="165"/>
      <c r="QQO44" s="162"/>
      <c r="QQP44" s="165"/>
      <c r="QQQ44" s="162"/>
      <c r="QQR44" s="165"/>
      <c r="QQS44" s="162"/>
      <c r="QQT44" s="165"/>
      <c r="QQU44" s="162"/>
      <c r="QQV44" s="165"/>
      <c r="QQW44" s="162"/>
      <c r="QQX44" s="165"/>
      <c r="QQY44" s="162"/>
      <c r="QQZ44" s="165"/>
      <c r="QRA44" s="162"/>
      <c r="QRB44" s="165"/>
      <c r="QRC44" s="162"/>
      <c r="QRD44" s="165"/>
      <c r="QRE44" s="162"/>
      <c r="QRF44" s="165"/>
      <c r="QRG44" s="162"/>
      <c r="QRH44" s="165"/>
      <c r="QRI44" s="162"/>
      <c r="QRJ44" s="165"/>
      <c r="QRK44" s="162"/>
      <c r="QRL44" s="165"/>
      <c r="QRM44" s="162"/>
      <c r="QRN44" s="165"/>
      <c r="QRO44" s="162"/>
      <c r="QRP44" s="165"/>
      <c r="QRQ44" s="162"/>
      <c r="QRR44" s="165"/>
      <c r="QRS44" s="162"/>
      <c r="QRT44" s="165"/>
      <c r="QRU44" s="162"/>
      <c r="QRV44" s="165"/>
      <c r="QRW44" s="162"/>
      <c r="QRX44" s="165"/>
      <c r="QRY44" s="162"/>
      <c r="QRZ44" s="165"/>
      <c r="QSA44" s="162"/>
      <c r="QSB44" s="165"/>
      <c r="QSC44" s="162"/>
      <c r="QSD44" s="165"/>
      <c r="QSE44" s="162"/>
      <c r="QSF44" s="165"/>
      <c r="QSG44" s="162"/>
      <c r="QSH44" s="165"/>
      <c r="QSI44" s="162"/>
      <c r="QSJ44" s="165"/>
      <c r="QSK44" s="162"/>
      <c r="QSL44" s="165"/>
      <c r="QSM44" s="162"/>
      <c r="QSN44" s="165"/>
      <c r="QSO44" s="162"/>
      <c r="QSP44" s="165"/>
      <c r="QSQ44" s="162"/>
      <c r="QSR44" s="165"/>
      <c r="QSS44" s="162"/>
      <c r="QST44" s="165"/>
      <c r="QSU44" s="162"/>
      <c r="QSV44" s="165"/>
      <c r="QSW44" s="162"/>
      <c r="QSX44" s="165"/>
      <c r="QSY44" s="162"/>
      <c r="QSZ44" s="165"/>
      <c r="QTA44" s="162"/>
      <c r="QTB44" s="165"/>
      <c r="QTC44" s="162"/>
      <c r="QTD44" s="165"/>
      <c r="QTE44" s="162"/>
      <c r="QTF44" s="165"/>
      <c r="QTG44" s="162"/>
      <c r="QTH44" s="165"/>
      <c r="QTI44" s="162"/>
      <c r="QTJ44" s="165"/>
      <c r="QTK44" s="162"/>
      <c r="QTL44" s="165"/>
      <c r="QTM44" s="162"/>
      <c r="QTN44" s="165"/>
      <c r="QTO44" s="162"/>
      <c r="QTP44" s="165"/>
      <c r="QTQ44" s="162"/>
      <c r="QTR44" s="165"/>
      <c r="QTS44" s="162"/>
      <c r="QTT44" s="165"/>
      <c r="QTU44" s="162"/>
      <c r="QTV44" s="165"/>
      <c r="QTW44" s="162"/>
      <c r="QTX44" s="165"/>
      <c r="QTY44" s="162"/>
      <c r="QTZ44" s="165"/>
      <c r="QUA44" s="162"/>
      <c r="QUB44" s="165"/>
      <c r="QUC44" s="162"/>
      <c r="QUD44" s="165"/>
      <c r="QUE44" s="162"/>
      <c r="QUF44" s="165"/>
      <c r="QUG44" s="162"/>
      <c r="QUH44" s="165"/>
      <c r="QUI44" s="162"/>
      <c r="QUJ44" s="165"/>
      <c r="QUK44" s="162"/>
      <c r="QUL44" s="165"/>
      <c r="QUM44" s="162"/>
      <c r="QUN44" s="165"/>
      <c r="QUO44" s="162"/>
      <c r="QUP44" s="165"/>
      <c r="QUQ44" s="162"/>
      <c r="QUR44" s="165"/>
      <c r="QUS44" s="162"/>
      <c r="QUT44" s="165"/>
      <c r="QUU44" s="162"/>
      <c r="QUV44" s="165"/>
      <c r="QUW44" s="162"/>
      <c r="QUX44" s="165"/>
      <c r="QUY44" s="162"/>
      <c r="QUZ44" s="165"/>
      <c r="QVA44" s="162"/>
      <c r="QVB44" s="165"/>
      <c r="QVC44" s="162"/>
      <c r="QVD44" s="165"/>
      <c r="QVE44" s="162"/>
      <c r="QVF44" s="165"/>
      <c r="QVG44" s="162"/>
      <c r="QVH44" s="165"/>
      <c r="QVI44" s="162"/>
      <c r="QVJ44" s="165"/>
      <c r="QVK44" s="162"/>
      <c r="QVL44" s="165"/>
      <c r="QVM44" s="162"/>
      <c r="QVN44" s="165"/>
      <c r="QVO44" s="162"/>
      <c r="QVP44" s="165"/>
      <c r="QVQ44" s="162"/>
      <c r="QVR44" s="165"/>
      <c r="QVS44" s="162"/>
      <c r="QVT44" s="165"/>
      <c r="QVU44" s="162"/>
      <c r="QVV44" s="165"/>
      <c r="QVW44" s="162"/>
      <c r="QVX44" s="165"/>
      <c r="QVY44" s="162"/>
      <c r="QVZ44" s="165"/>
      <c r="QWA44" s="162"/>
      <c r="QWB44" s="165"/>
      <c r="QWC44" s="162"/>
      <c r="QWD44" s="165"/>
      <c r="QWE44" s="162"/>
      <c r="QWF44" s="165"/>
      <c r="QWG44" s="162"/>
      <c r="QWH44" s="165"/>
      <c r="QWI44" s="162"/>
      <c r="QWJ44" s="165"/>
      <c r="QWK44" s="162"/>
      <c r="QWL44" s="165"/>
      <c r="QWM44" s="162"/>
      <c r="QWN44" s="165"/>
      <c r="QWO44" s="162"/>
      <c r="QWP44" s="165"/>
      <c r="QWQ44" s="162"/>
      <c r="QWR44" s="165"/>
      <c r="QWS44" s="162"/>
      <c r="QWT44" s="165"/>
      <c r="QWU44" s="162"/>
      <c r="QWV44" s="165"/>
      <c r="QWW44" s="162"/>
      <c r="QWX44" s="165"/>
      <c r="QWY44" s="162"/>
      <c r="QWZ44" s="165"/>
      <c r="QXA44" s="162"/>
      <c r="QXB44" s="165"/>
      <c r="QXC44" s="162"/>
      <c r="QXD44" s="165"/>
      <c r="QXE44" s="162"/>
      <c r="QXF44" s="165"/>
      <c r="QXG44" s="162"/>
      <c r="QXH44" s="165"/>
      <c r="QXI44" s="162"/>
      <c r="QXJ44" s="165"/>
      <c r="QXK44" s="162"/>
      <c r="QXL44" s="165"/>
      <c r="QXM44" s="162"/>
      <c r="QXN44" s="165"/>
      <c r="QXO44" s="162"/>
      <c r="QXP44" s="165"/>
      <c r="QXQ44" s="162"/>
      <c r="QXR44" s="165"/>
      <c r="QXS44" s="162"/>
      <c r="QXT44" s="165"/>
      <c r="QXU44" s="162"/>
      <c r="QXV44" s="165"/>
      <c r="QXW44" s="162"/>
      <c r="QXX44" s="165"/>
      <c r="QXY44" s="162"/>
      <c r="QXZ44" s="165"/>
      <c r="QYA44" s="162"/>
      <c r="QYB44" s="165"/>
      <c r="QYC44" s="162"/>
      <c r="QYD44" s="165"/>
      <c r="QYE44" s="162"/>
      <c r="QYF44" s="165"/>
      <c r="QYG44" s="162"/>
      <c r="QYH44" s="165"/>
      <c r="QYI44" s="162"/>
      <c r="QYJ44" s="165"/>
      <c r="QYK44" s="162"/>
      <c r="QYL44" s="165"/>
      <c r="QYM44" s="162"/>
      <c r="QYN44" s="165"/>
      <c r="QYO44" s="162"/>
      <c r="QYP44" s="165"/>
      <c r="QYQ44" s="162"/>
      <c r="QYR44" s="165"/>
      <c r="QYS44" s="162"/>
      <c r="QYT44" s="165"/>
      <c r="QYU44" s="162"/>
      <c r="QYV44" s="165"/>
      <c r="QYW44" s="162"/>
      <c r="QYX44" s="165"/>
      <c r="QYY44" s="162"/>
      <c r="QYZ44" s="165"/>
      <c r="QZA44" s="162"/>
      <c r="QZB44" s="165"/>
      <c r="QZC44" s="162"/>
      <c r="QZD44" s="165"/>
      <c r="QZE44" s="162"/>
      <c r="QZF44" s="165"/>
      <c r="QZG44" s="162"/>
      <c r="QZH44" s="165"/>
      <c r="QZI44" s="162"/>
      <c r="QZJ44" s="165"/>
      <c r="QZK44" s="162"/>
      <c r="QZL44" s="165"/>
      <c r="QZM44" s="162"/>
      <c r="QZN44" s="165"/>
      <c r="QZO44" s="162"/>
      <c r="QZP44" s="165"/>
      <c r="QZQ44" s="162"/>
      <c r="QZR44" s="165"/>
      <c r="QZS44" s="162"/>
      <c r="QZT44" s="165"/>
      <c r="QZU44" s="162"/>
      <c r="QZV44" s="165"/>
      <c r="QZW44" s="162"/>
      <c r="QZX44" s="165"/>
      <c r="QZY44" s="162"/>
      <c r="QZZ44" s="165"/>
      <c r="RAA44" s="162"/>
      <c r="RAB44" s="165"/>
      <c r="RAC44" s="162"/>
      <c r="RAD44" s="165"/>
      <c r="RAE44" s="162"/>
      <c r="RAF44" s="165"/>
      <c r="RAG44" s="162"/>
      <c r="RAH44" s="165"/>
      <c r="RAI44" s="162"/>
      <c r="RAJ44" s="165"/>
      <c r="RAK44" s="162"/>
      <c r="RAL44" s="165"/>
      <c r="RAM44" s="162"/>
      <c r="RAN44" s="165"/>
      <c r="RAO44" s="162"/>
      <c r="RAP44" s="165"/>
      <c r="RAQ44" s="162"/>
      <c r="RAR44" s="165"/>
      <c r="RAS44" s="162"/>
      <c r="RAT44" s="165"/>
      <c r="RAU44" s="162"/>
      <c r="RAV44" s="165"/>
      <c r="RAW44" s="162"/>
      <c r="RAX44" s="165"/>
      <c r="RAY44" s="162"/>
      <c r="RAZ44" s="165"/>
      <c r="RBA44" s="162"/>
      <c r="RBB44" s="165"/>
      <c r="RBC44" s="162"/>
      <c r="RBD44" s="165"/>
      <c r="RBE44" s="162"/>
      <c r="RBF44" s="165"/>
      <c r="RBG44" s="162"/>
      <c r="RBH44" s="165"/>
      <c r="RBI44" s="162"/>
      <c r="RBJ44" s="165"/>
      <c r="RBK44" s="162"/>
      <c r="RBL44" s="165"/>
      <c r="RBM44" s="162"/>
      <c r="RBN44" s="165"/>
      <c r="RBO44" s="162"/>
      <c r="RBP44" s="165"/>
      <c r="RBQ44" s="162"/>
      <c r="RBR44" s="165"/>
      <c r="RBS44" s="162"/>
      <c r="RBT44" s="165"/>
      <c r="RBU44" s="162"/>
      <c r="RBV44" s="165"/>
      <c r="RBW44" s="162"/>
      <c r="RBX44" s="165"/>
      <c r="RBY44" s="162"/>
      <c r="RBZ44" s="165"/>
      <c r="RCA44" s="162"/>
      <c r="RCB44" s="165"/>
      <c r="RCC44" s="162"/>
      <c r="RCD44" s="165"/>
      <c r="RCE44" s="162"/>
      <c r="RCF44" s="165"/>
      <c r="RCG44" s="162"/>
      <c r="RCH44" s="165"/>
      <c r="RCI44" s="162"/>
      <c r="RCJ44" s="165"/>
      <c r="RCK44" s="162"/>
      <c r="RCL44" s="165"/>
      <c r="RCM44" s="162"/>
      <c r="RCN44" s="165"/>
      <c r="RCO44" s="162"/>
      <c r="RCP44" s="165"/>
      <c r="RCQ44" s="162"/>
      <c r="RCR44" s="165"/>
      <c r="RCS44" s="162"/>
      <c r="RCT44" s="165"/>
      <c r="RCU44" s="162"/>
      <c r="RCV44" s="165"/>
      <c r="RCW44" s="162"/>
      <c r="RCX44" s="165"/>
      <c r="RCY44" s="162"/>
      <c r="RCZ44" s="165"/>
      <c r="RDA44" s="162"/>
      <c r="RDB44" s="165"/>
      <c r="RDC44" s="162"/>
      <c r="RDD44" s="165"/>
      <c r="RDE44" s="162"/>
      <c r="RDF44" s="165"/>
      <c r="RDG44" s="162"/>
      <c r="RDH44" s="165"/>
      <c r="RDI44" s="162"/>
      <c r="RDJ44" s="165"/>
      <c r="RDK44" s="162"/>
      <c r="RDL44" s="165"/>
      <c r="RDM44" s="162"/>
      <c r="RDN44" s="165"/>
      <c r="RDO44" s="162"/>
      <c r="RDP44" s="165"/>
      <c r="RDQ44" s="162"/>
      <c r="RDR44" s="165"/>
      <c r="RDS44" s="162"/>
      <c r="RDT44" s="165"/>
      <c r="RDU44" s="162"/>
      <c r="RDV44" s="165"/>
      <c r="RDW44" s="162"/>
      <c r="RDX44" s="165"/>
      <c r="RDY44" s="162"/>
      <c r="RDZ44" s="165"/>
      <c r="REA44" s="162"/>
      <c r="REB44" s="165"/>
      <c r="REC44" s="162"/>
      <c r="RED44" s="165"/>
      <c r="REE44" s="162"/>
      <c r="REF44" s="165"/>
      <c r="REG44" s="162"/>
      <c r="REH44" s="165"/>
      <c r="REI44" s="162"/>
      <c r="REJ44" s="165"/>
      <c r="REK44" s="162"/>
      <c r="REL44" s="165"/>
      <c r="REM44" s="162"/>
      <c r="REN44" s="165"/>
      <c r="REO44" s="162"/>
      <c r="REP44" s="165"/>
      <c r="REQ44" s="162"/>
      <c r="RER44" s="165"/>
      <c r="RES44" s="162"/>
      <c r="RET44" s="165"/>
      <c r="REU44" s="162"/>
      <c r="REV44" s="165"/>
      <c r="REW44" s="162"/>
      <c r="REX44" s="165"/>
      <c r="REY44" s="162"/>
      <c r="REZ44" s="165"/>
      <c r="RFA44" s="162"/>
      <c r="RFB44" s="165"/>
      <c r="RFC44" s="162"/>
      <c r="RFD44" s="165"/>
      <c r="RFE44" s="162"/>
      <c r="RFF44" s="165"/>
      <c r="RFG44" s="162"/>
      <c r="RFH44" s="165"/>
      <c r="RFI44" s="162"/>
      <c r="RFJ44" s="165"/>
      <c r="RFK44" s="162"/>
      <c r="RFL44" s="165"/>
      <c r="RFM44" s="162"/>
      <c r="RFN44" s="165"/>
      <c r="RFO44" s="162"/>
      <c r="RFP44" s="165"/>
      <c r="RFQ44" s="162"/>
      <c r="RFR44" s="165"/>
      <c r="RFS44" s="162"/>
      <c r="RFT44" s="165"/>
      <c r="RFU44" s="162"/>
      <c r="RFV44" s="165"/>
      <c r="RFW44" s="162"/>
      <c r="RFX44" s="165"/>
      <c r="RFY44" s="162"/>
      <c r="RFZ44" s="165"/>
      <c r="RGA44" s="162"/>
      <c r="RGB44" s="165"/>
      <c r="RGC44" s="162"/>
      <c r="RGD44" s="165"/>
      <c r="RGE44" s="162"/>
      <c r="RGF44" s="165"/>
      <c r="RGG44" s="162"/>
      <c r="RGH44" s="165"/>
      <c r="RGI44" s="162"/>
      <c r="RGJ44" s="165"/>
      <c r="RGK44" s="162"/>
      <c r="RGL44" s="165"/>
      <c r="RGM44" s="162"/>
      <c r="RGN44" s="165"/>
      <c r="RGO44" s="162"/>
      <c r="RGP44" s="165"/>
      <c r="RGQ44" s="162"/>
      <c r="RGR44" s="165"/>
      <c r="RGS44" s="162"/>
      <c r="RGT44" s="165"/>
      <c r="RGU44" s="162"/>
      <c r="RGV44" s="165"/>
      <c r="RGW44" s="162"/>
      <c r="RGX44" s="165"/>
      <c r="RGY44" s="162"/>
      <c r="RGZ44" s="165"/>
      <c r="RHA44" s="162"/>
      <c r="RHB44" s="165"/>
      <c r="RHC44" s="162"/>
      <c r="RHD44" s="165"/>
      <c r="RHE44" s="162"/>
      <c r="RHF44" s="165"/>
      <c r="RHG44" s="162"/>
      <c r="RHH44" s="165"/>
      <c r="RHI44" s="162"/>
      <c r="RHJ44" s="165"/>
      <c r="RHK44" s="162"/>
      <c r="RHL44" s="165"/>
      <c r="RHM44" s="162"/>
      <c r="RHN44" s="165"/>
      <c r="RHO44" s="162"/>
      <c r="RHP44" s="165"/>
      <c r="RHQ44" s="162"/>
      <c r="RHR44" s="165"/>
      <c r="RHS44" s="162"/>
      <c r="RHT44" s="165"/>
      <c r="RHU44" s="162"/>
      <c r="RHV44" s="165"/>
      <c r="RHW44" s="162"/>
      <c r="RHX44" s="165"/>
      <c r="RHY44" s="162"/>
      <c r="RHZ44" s="165"/>
      <c r="RIA44" s="162"/>
      <c r="RIB44" s="165"/>
      <c r="RIC44" s="162"/>
      <c r="RID44" s="165"/>
      <c r="RIE44" s="162"/>
      <c r="RIF44" s="165"/>
      <c r="RIG44" s="162"/>
      <c r="RIH44" s="165"/>
      <c r="RII44" s="162"/>
      <c r="RIJ44" s="165"/>
      <c r="RIK44" s="162"/>
      <c r="RIL44" s="165"/>
      <c r="RIM44" s="162"/>
      <c r="RIN44" s="165"/>
      <c r="RIO44" s="162"/>
      <c r="RIP44" s="165"/>
      <c r="RIQ44" s="162"/>
      <c r="RIR44" s="165"/>
      <c r="RIS44" s="162"/>
      <c r="RIT44" s="165"/>
      <c r="RIU44" s="162"/>
      <c r="RIV44" s="165"/>
      <c r="RIW44" s="162"/>
      <c r="RIX44" s="165"/>
      <c r="RIY44" s="162"/>
      <c r="RIZ44" s="165"/>
      <c r="RJA44" s="162"/>
      <c r="RJB44" s="165"/>
      <c r="RJC44" s="162"/>
      <c r="RJD44" s="165"/>
      <c r="RJE44" s="162"/>
      <c r="RJF44" s="165"/>
      <c r="RJG44" s="162"/>
      <c r="RJH44" s="165"/>
      <c r="RJI44" s="162"/>
      <c r="RJJ44" s="165"/>
      <c r="RJK44" s="162"/>
      <c r="RJL44" s="165"/>
      <c r="RJM44" s="162"/>
      <c r="RJN44" s="165"/>
      <c r="RJO44" s="162"/>
      <c r="RJP44" s="165"/>
      <c r="RJQ44" s="162"/>
      <c r="RJR44" s="165"/>
      <c r="RJS44" s="162"/>
      <c r="RJT44" s="165"/>
      <c r="RJU44" s="162"/>
      <c r="RJV44" s="165"/>
      <c r="RJW44" s="162"/>
      <c r="RJX44" s="165"/>
      <c r="RJY44" s="162"/>
      <c r="RJZ44" s="165"/>
      <c r="RKA44" s="162"/>
      <c r="RKB44" s="165"/>
      <c r="RKC44" s="162"/>
      <c r="RKD44" s="165"/>
      <c r="RKE44" s="162"/>
      <c r="RKF44" s="165"/>
      <c r="RKG44" s="162"/>
      <c r="RKH44" s="165"/>
      <c r="RKI44" s="162"/>
      <c r="RKJ44" s="165"/>
      <c r="RKK44" s="162"/>
      <c r="RKL44" s="165"/>
      <c r="RKM44" s="162"/>
      <c r="RKN44" s="165"/>
      <c r="RKO44" s="162"/>
      <c r="RKP44" s="165"/>
      <c r="RKQ44" s="162"/>
      <c r="RKR44" s="165"/>
      <c r="RKS44" s="162"/>
      <c r="RKT44" s="165"/>
      <c r="RKU44" s="162"/>
      <c r="RKV44" s="165"/>
      <c r="RKW44" s="162"/>
      <c r="RKX44" s="165"/>
      <c r="RKY44" s="162"/>
      <c r="RKZ44" s="165"/>
      <c r="RLA44" s="162"/>
      <c r="RLB44" s="165"/>
      <c r="RLC44" s="162"/>
      <c r="RLD44" s="165"/>
      <c r="RLE44" s="162"/>
      <c r="RLF44" s="165"/>
      <c r="RLG44" s="162"/>
      <c r="RLH44" s="165"/>
      <c r="RLI44" s="162"/>
      <c r="RLJ44" s="165"/>
      <c r="RLK44" s="162"/>
      <c r="RLL44" s="165"/>
      <c r="RLM44" s="162"/>
      <c r="RLN44" s="165"/>
      <c r="RLO44" s="162"/>
      <c r="RLP44" s="165"/>
      <c r="RLQ44" s="162"/>
      <c r="RLR44" s="165"/>
      <c r="RLS44" s="162"/>
      <c r="RLT44" s="165"/>
      <c r="RLU44" s="162"/>
      <c r="RLV44" s="165"/>
      <c r="RLW44" s="162"/>
      <c r="RLX44" s="165"/>
      <c r="RLY44" s="162"/>
      <c r="RLZ44" s="165"/>
      <c r="RMA44" s="162"/>
      <c r="RMB44" s="165"/>
      <c r="RMC44" s="162"/>
      <c r="RMD44" s="165"/>
      <c r="RME44" s="162"/>
      <c r="RMF44" s="165"/>
      <c r="RMG44" s="162"/>
      <c r="RMH44" s="165"/>
      <c r="RMI44" s="162"/>
      <c r="RMJ44" s="165"/>
      <c r="RMK44" s="162"/>
      <c r="RML44" s="165"/>
      <c r="RMM44" s="162"/>
      <c r="RMN44" s="165"/>
      <c r="RMO44" s="162"/>
      <c r="RMP44" s="165"/>
      <c r="RMQ44" s="162"/>
      <c r="RMR44" s="165"/>
      <c r="RMS44" s="162"/>
      <c r="RMT44" s="165"/>
      <c r="RMU44" s="162"/>
      <c r="RMV44" s="165"/>
      <c r="RMW44" s="162"/>
      <c r="RMX44" s="165"/>
      <c r="RMY44" s="162"/>
      <c r="RMZ44" s="165"/>
      <c r="RNA44" s="162"/>
      <c r="RNB44" s="165"/>
      <c r="RNC44" s="162"/>
      <c r="RND44" s="165"/>
      <c r="RNE44" s="162"/>
      <c r="RNF44" s="165"/>
      <c r="RNG44" s="162"/>
      <c r="RNH44" s="165"/>
      <c r="RNI44" s="162"/>
      <c r="RNJ44" s="165"/>
      <c r="RNK44" s="162"/>
      <c r="RNL44" s="165"/>
      <c r="RNM44" s="162"/>
      <c r="RNN44" s="165"/>
      <c r="RNO44" s="162"/>
      <c r="RNP44" s="165"/>
      <c r="RNQ44" s="162"/>
      <c r="RNR44" s="165"/>
      <c r="RNS44" s="162"/>
      <c r="RNT44" s="165"/>
      <c r="RNU44" s="162"/>
      <c r="RNV44" s="165"/>
      <c r="RNW44" s="162"/>
      <c r="RNX44" s="165"/>
      <c r="RNY44" s="162"/>
      <c r="RNZ44" s="165"/>
      <c r="ROA44" s="162"/>
      <c r="ROB44" s="165"/>
      <c r="ROC44" s="162"/>
      <c r="ROD44" s="165"/>
      <c r="ROE44" s="162"/>
      <c r="ROF44" s="165"/>
      <c r="ROG44" s="162"/>
      <c r="ROH44" s="165"/>
      <c r="ROI44" s="162"/>
      <c r="ROJ44" s="165"/>
      <c r="ROK44" s="162"/>
      <c r="ROL44" s="165"/>
      <c r="ROM44" s="162"/>
      <c r="RON44" s="165"/>
      <c r="ROO44" s="162"/>
      <c r="ROP44" s="165"/>
      <c r="ROQ44" s="162"/>
      <c r="ROR44" s="165"/>
      <c r="ROS44" s="162"/>
      <c r="ROT44" s="165"/>
      <c r="ROU44" s="162"/>
      <c r="ROV44" s="165"/>
      <c r="ROW44" s="162"/>
      <c r="ROX44" s="165"/>
      <c r="ROY44" s="162"/>
      <c r="ROZ44" s="165"/>
      <c r="RPA44" s="162"/>
      <c r="RPB44" s="165"/>
      <c r="RPC44" s="162"/>
      <c r="RPD44" s="165"/>
      <c r="RPE44" s="162"/>
      <c r="RPF44" s="165"/>
      <c r="RPG44" s="162"/>
      <c r="RPH44" s="165"/>
      <c r="RPI44" s="162"/>
      <c r="RPJ44" s="165"/>
      <c r="RPK44" s="162"/>
      <c r="RPL44" s="165"/>
      <c r="RPM44" s="162"/>
      <c r="RPN44" s="165"/>
      <c r="RPO44" s="162"/>
      <c r="RPP44" s="165"/>
      <c r="RPQ44" s="162"/>
      <c r="RPR44" s="165"/>
      <c r="RPS44" s="162"/>
      <c r="RPT44" s="165"/>
      <c r="RPU44" s="162"/>
      <c r="RPV44" s="165"/>
      <c r="RPW44" s="162"/>
      <c r="RPX44" s="165"/>
      <c r="RPY44" s="162"/>
      <c r="RPZ44" s="165"/>
      <c r="RQA44" s="162"/>
      <c r="RQB44" s="165"/>
      <c r="RQC44" s="162"/>
      <c r="RQD44" s="165"/>
      <c r="RQE44" s="162"/>
      <c r="RQF44" s="165"/>
      <c r="RQG44" s="162"/>
      <c r="RQH44" s="165"/>
      <c r="RQI44" s="162"/>
      <c r="RQJ44" s="165"/>
      <c r="RQK44" s="162"/>
      <c r="RQL44" s="165"/>
      <c r="RQM44" s="162"/>
      <c r="RQN44" s="165"/>
      <c r="RQO44" s="162"/>
      <c r="RQP44" s="165"/>
      <c r="RQQ44" s="162"/>
      <c r="RQR44" s="165"/>
      <c r="RQS44" s="162"/>
      <c r="RQT44" s="165"/>
      <c r="RQU44" s="162"/>
      <c r="RQV44" s="165"/>
      <c r="RQW44" s="162"/>
      <c r="RQX44" s="165"/>
      <c r="RQY44" s="162"/>
      <c r="RQZ44" s="165"/>
      <c r="RRA44" s="162"/>
      <c r="RRB44" s="165"/>
      <c r="RRC44" s="162"/>
      <c r="RRD44" s="165"/>
      <c r="RRE44" s="162"/>
      <c r="RRF44" s="165"/>
      <c r="RRG44" s="162"/>
      <c r="RRH44" s="165"/>
      <c r="RRI44" s="162"/>
      <c r="RRJ44" s="165"/>
      <c r="RRK44" s="162"/>
      <c r="RRL44" s="165"/>
      <c r="RRM44" s="162"/>
      <c r="RRN44" s="165"/>
      <c r="RRO44" s="162"/>
      <c r="RRP44" s="165"/>
      <c r="RRQ44" s="162"/>
      <c r="RRR44" s="165"/>
      <c r="RRS44" s="162"/>
      <c r="RRT44" s="165"/>
      <c r="RRU44" s="162"/>
      <c r="RRV44" s="165"/>
      <c r="RRW44" s="162"/>
      <c r="RRX44" s="165"/>
      <c r="RRY44" s="162"/>
      <c r="RRZ44" s="165"/>
      <c r="RSA44" s="162"/>
      <c r="RSB44" s="165"/>
      <c r="RSC44" s="162"/>
      <c r="RSD44" s="165"/>
      <c r="RSE44" s="162"/>
      <c r="RSF44" s="165"/>
      <c r="RSG44" s="162"/>
      <c r="RSH44" s="165"/>
      <c r="RSI44" s="162"/>
      <c r="RSJ44" s="165"/>
      <c r="RSK44" s="162"/>
      <c r="RSL44" s="165"/>
      <c r="RSM44" s="162"/>
      <c r="RSN44" s="165"/>
      <c r="RSO44" s="162"/>
      <c r="RSP44" s="165"/>
      <c r="RSQ44" s="162"/>
      <c r="RSR44" s="165"/>
      <c r="RSS44" s="162"/>
      <c r="RST44" s="165"/>
      <c r="RSU44" s="162"/>
      <c r="RSV44" s="165"/>
      <c r="RSW44" s="162"/>
      <c r="RSX44" s="165"/>
      <c r="RSY44" s="162"/>
      <c r="RSZ44" s="165"/>
      <c r="RTA44" s="162"/>
      <c r="RTB44" s="165"/>
      <c r="RTC44" s="162"/>
      <c r="RTD44" s="165"/>
      <c r="RTE44" s="162"/>
      <c r="RTF44" s="165"/>
      <c r="RTG44" s="162"/>
      <c r="RTH44" s="165"/>
      <c r="RTI44" s="162"/>
      <c r="RTJ44" s="165"/>
      <c r="RTK44" s="162"/>
      <c r="RTL44" s="165"/>
      <c r="RTM44" s="162"/>
      <c r="RTN44" s="165"/>
      <c r="RTO44" s="162"/>
      <c r="RTP44" s="165"/>
      <c r="RTQ44" s="162"/>
      <c r="RTR44" s="165"/>
      <c r="RTS44" s="162"/>
      <c r="RTT44" s="165"/>
      <c r="RTU44" s="162"/>
      <c r="RTV44" s="165"/>
      <c r="RTW44" s="162"/>
      <c r="RTX44" s="165"/>
      <c r="RTY44" s="162"/>
      <c r="RTZ44" s="165"/>
      <c r="RUA44" s="162"/>
      <c r="RUB44" s="165"/>
      <c r="RUC44" s="162"/>
      <c r="RUD44" s="165"/>
      <c r="RUE44" s="162"/>
      <c r="RUF44" s="165"/>
      <c r="RUG44" s="162"/>
      <c r="RUH44" s="165"/>
      <c r="RUI44" s="162"/>
      <c r="RUJ44" s="165"/>
      <c r="RUK44" s="162"/>
      <c r="RUL44" s="165"/>
      <c r="RUM44" s="162"/>
      <c r="RUN44" s="165"/>
      <c r="RUO44" s="162"/>
      <c r="RUP44" s="165"/>
      <c r="RUQ44" s="162"/>
      <c r="RUR44" s="165"/>
      <c r="RUS44" s="162"/>
      <c r="RUT44" s="165"/>
      <c r="RUU44" s="162"/>
      <c r="RUV44" s="165"/>
      <c r="RUW44" s="162"/>
      <c r="RUX44" s="165"/>
      <c r="RUY44" s="162"/>
      <c r="RUZ44" s="165"/>
      <c r="RVA44" s="162"/>
      <c r="RVB44" s="165"/>
      <c r="RVC44" s="162"/>
      <c r="RVD44" s="165"/>
      <c r="RVE44" s="162"/>
      <c r="RVF44" s="165"/>
      <c r="RVG44" s="162"/>
      <c r="RVH44" s="165"/>
      <c r="RVI44" s="162"/>
      <c r="RVJ44" s="165"/>
      <c r="RVK44" s="162"/>
      <c r="RVL44" s="165"/>
      <c r="RVM44" s="162"/>
      <c r="RVN44" s="165"/>
      <c r="RVO44" s="162"/>
      <c r="RVP44" s="165"/>
      <c r="RVQ44" s="162"/>
      <c r="RVR44" s="165"/>
      <c r="RVS44" s="162"/>
      <c r="RVT44" s="165"/>
      <c r="RVU44" s="162"/>
      <c r="RVV44" s="165"/>
      <c r="RVW44" s="162"/>
      <c r="RVX44" s="165"/>
      <c r="RVY44" s="162"/>
      <c r="RVZ44" s="165"/>
      <c r="RWA44" s="162"/>
      <c r="RWB44" s="165"/>
      <c r="RWC44" s="162"/>
      <c r="RWD44" s="165"/>
      <c r="RWE44" s="162"/>
      <c r="RWF44" s="165"/>
      <c r="RWG44" s="162"/>
      <c r="RWH44" s="165"/>
      <c r="RWI44" s="162"/>
      <c r="RWJ44" s="165"/>
      <c r="RWK44" s="162"/>
      <c r="RWL44" s="165"/>
      <c r="RWM44" s="162"/>
      <c r="RWN44" s="165"/>
      <c r="RWO44" s="162"/>
      <c r="RWP44" s="165"/>
      <c r="RWQ44" s="162"/>
      <c r="RWR44" s="165"/>
      <c r="RWS44" s="162"/>
      <c r="RWT44" s="165"/>
      <c r="RWU44" s="162"/>
      <c r="RWV44" s="165"/>
      <c r="RWW44" s="162"/>
      <c r="RWX44" s="165"/>
      <c r="RWY44" s="162"/>
      <c r="RWZ44" s="165"/>
      <c r="RXA44" s="162"/>
      <c r="RXB44" s="165"/>
      <c r="RXC44" s="162"/>
      <c r="RXD44" s="165"/>
      <c r="RXE44" s="162"/>
      <c r="RXF44" s="165"/>
      <c r="RXG44" s="162"/>
      <c r="RXH44" s="165"/>
      <c r="RXI44" s="162"/>
      <c r="RXJ44" s="165"/>
      <c r="RXK44" s="162"/>
      <c r="RXL44" s="165"/>
      <c r="RXM44" s="162"/>
      <c r="RXN44" s="165"/>
      <c r="RXO44" s="162"/>
      <c r="RXP44" s="165"/>
      <c r="RXQ44" s="162"/>
      <c r="RXR44" s="165"/>
      <c r="RXS44" s="162"/>
      <c r="RXT44" s="165"/>
      <c r="RXU44" s="162"/>
      <c r="RXV44" s="165"/>
      <c r="RXW44" s="162"/>
      <c r="RXX44" s="165"/>
      <c r="RXY44" s="162"/>
      <c r="RXZ44" s="165"/>
      <c r="RYA44" s="162"/>
      <c r="RYB44" s="165"/>
      <c r="RYC44" s="162"/>
      <c r="RYD44" s="165"/>
      <c r="RYE44" s="162"/>
      <c r="RYF44" s="165"/>
      <c r="RYG44" s="162"/>
      <c r="RYH44" s="165"/>
      <c r="RYI44" s="162"/>
      <c r="RYJ44" s="165"/>
      <c r="RYK44" s="162"/>
      <c r="RYL44" s="165"/>
      <c r="RYM44" s="162"/>
      <c r="RYN44" s="165"/>
      <c r="RYO44" s="162"/>
      <c r="RYP44" s="165"/>
      <c r="RYQ44" s="162"/>
      <c r="RYR44" s="165"/>
      <c r="RYS44" s="162"/>
      <c r="RYT44" s="165"/>
      <c r="RYU44" s="162"/>
      <c r="RYV44" s="165"/>
      <c r="RYW44" s="162"/>
      <c r="RYX44" s="165"/>
      <c r="RYY44" s="162"/>
      <c r="RYZ44" s="165"/>
      <c r="RZA44" s="162"/>
      <c r="RZB44" s="165"/>
      <c r="RZC44" s="162"/>
      <c r="RZD44" s="165"/>
      <c r="RZE44" s="162"/>
      <c r="RZF44" s="165"/>
      <c r="RZG44" s="162"/>
      <c r="RZH44" s="165"/>
      <c r="RZI44" s="162"/>
      <c r="RZJ44" s="165"/>
      <c r="RZK44" s="162"/>
      <c r="RZL44" s="165"/>
      <c r="RZM44" s="162"/>
      <c r="RZN44" s="165"/>
      <c r="RZO44" s="162"/>
      <c r="RZP44" s="165"/>
      <c r="RZQ44" s="162"/>
      <c r="RZR44" s="165"/>
      <c r="RZS44" s="162"/>
      <c r="RZT44" s="165"/>
      <c r="RZU44" s="162"/>
      <c r="RZV44" s="165"/>
      <c r="RZW44" s="162"/>
      <c r="RZX44" s="165"/>
      <c r="RZY44" s="162"/>
      <c r="RZZ44" s="165"/>
      <c r="SAA44" s="162"/>
      <c r="SAB44" s="165"/>
      <c r="SAC44" s="162"/>
      <c r="SAD44" s="165"/>
      <c r="SAE44" s="162"/>
      <c r="SAF44" s="165"/>
      <c r="SAG44" s="162"/>
      <c r="SAH44" s="165"/>
      <c r="SAI44" s="162"/>
      <c r="SAJ44" s="165"/>
      <c r="SAK44" s="162"/>
      <c r="SAL44" s="165"/>
      <c r="SAM44" s="162"/>
      <c r="SAN44" s="165"/>
      <c r="SAO44" s="162"/>
      <c r="SAP44" s="165"/>
      <c r="SAQ44" s="162"/>
      <c r="SAR44" s="165"/>
      <c r="SAS44" s="162"/>
      <c r="SAT44" s="165"/>
      <c r="SAU44" s="162"/>
      <c r="SAV44" s="165"/>
      <c r="SAW44" s="162"/>
      <c r="SAX44" s="165"/>
      <c r="SAY44" s="162"/>
      <c r="SAZ44" s="165"/>
      <c r="SBA44" s="162"/>
      <c r="SBB44" s="165"/>
      <c r="SBC44" s="162"/>
      <c r="SBD44" s="165"/>
      <c r="SBE44" s="162"/>
      <c r="SBF44" s="165"/>
      <c r="SBG44" s="162"/>
      <c r="SBH44" s="165"/>
      <c r="SBI44" s="162"/>
      <c r="SBJ44" s="165"/>
      <c r="SBK44" s="162"/>
      <c r="SBL44" s="165"/>
      <c r="SBM44" s="162"/>
      <c r="SBN44" s="165"/>
      <c r="SBO44" s="162"/>
      <c r="SBP44" s="165"/>
      <c r="SBQ44" s="162"/>
      <c r="SBR44" s="165"/>
      <c r="SBS44" s="162"/>
      <c r="SBT44" s="165"/>
      <c r="SBU44" s="162"/>
      <c r="SBV44" s="165"/>
      <c r="SBW44" s="162"/>
      <c r="SBX44" s="165"/>
      <c r="SBY44" s="162"/>
      <c r="SBZ44" s="165"/>
      <c r="SCA44" s="162"/>
      <c r="SCB44" s="165"/>
      <c r="SCC44" s="162"/>
      <c r="SCD44" s="165"/>
      <c r="SCE44" s="162"/>
      <c r="SCF44" s="165"/>
      <c r="SCG44" s="162"/>
      <c r="SCH44" s="165"/>
      <c r="SCI44" s="162"/>
      <c r="SCJ44" s="165"/>
      <c r="SCK44" s="162"/>
      <c r="SCL44" s="165"/>
      <c r="SCM44" s="162"/>
      <c r="SCN44" s="165"/>
      <c r="SCO44" s="162"/>
      <c r="SCP44" s="165"/>
      <c r="SCQ44" s="162"/>
      <c r="SCR44" s="165"/>
      <c r="SCS44" s="162"/>
      <c r="SCT44" s="165"/>
      <c r="SCU44" s="162"/>
      <c r="SCV44" s="165"/>
      <c r="SCW44" s="162"/>
      <c r="SCX44" s="165"/>
      <c r="SCY44" s="162"/>
      <c r="SCZ44" s="165"/>
      <c r="SDA44" s="162"/>
      <c r="SDB44" s="165"/>
      <c r="SDC44" s="162"/>
      <c r="SDD44" s="165"/>
      <c r="SDE44" s="162"/>
      <c r="SDF44" s="165"/>
      <c r="SDG44" s="162"/>
      <c r="SDH44" s="165"/>
      <c r="SDI44" s="162"/>
      <c r="SDJ44" s="165"/>
      <c r="SDK44" s="162"/>
      <c r="SDL44" s="165"/>
      <c r="SDM44" s="162"/>
      <c r="SDN44" s="165"/>
      <c r="SDO44" s="162"/>
      <c r="SDP44" s="165"/>
      <c r="SDQ44" s="162"/>
      <c r="SDR44" s="165"/>
      <c r="SDS44" s="162"/>
      <c r="SDT44" s="165"/>
      <c r="SDU44" s="162"/>
      <c r="SDV44" s="165"/>
      <c r="SDW44" s="162"/>
      <c r="SDX44" s="165"/>
      <c r="SDY44" s="162"/>
      <c r="SDZ44" s="165"/>
      <c r="SEA44" s="162"/>
      <c r="SEB44" s="165"/>
      <c r="SEC44" s="162"/>
      <c r="SED44" s="165"/>
      <c r="SEE44" s="162"/>
      <c r="SEF44" s="165"/>
      <c r="SEG44" s="162"/>
      <c r="SEH44" s="165"/>
      <c r="SEI44" s="162"/>
      <c r="SEJ44" s="165"/>
      <c r="SEK44" s="162"/>
      <c r="SEL44" s="165"/>
      <c r="SEM44" s="162"/>
      <c r="SEN44" s="165"/>
      <c r="SEO44" s="162"/>
      <c r="SEP44" s="165"/>
      <c r="SEQ44" s="162"/>
      <c r="SER44" s="165"/>
      <c r="SES44" s="162"/>
      <c r="SET44" s="165"/>
      <c r="SEU44" s="162"/>
      <c r="SEV44" s="165"/>
      <c r="SEW44" s="162"/>
      <c r="SEX44" s="165"/>
      <c r="SEY44" s="162"/>
      <c r="SEZ44" s="165"/>
      <c r="SFA44" s="162"/>
      <c r="SFB44" s="165"/>
      <c r="SFC44" s="162"/>
      <c r="SFD44" s="165"/>
      <c r="SFE44" s="162"/>
      <c r="SFF44" s="165"/>
      <c r="SFG44" s="162"/>
      <c r="SFH44" s="165"/>
      <c r="SFI44" s="162"/>
      <c r="SFJ44" s="165"/>
      <c r="SFK44" s="162"/>
      <c r="SFL44" s="165"/>
      <c r="SFM44" s="162"/>
      <c r="SFN44" s="165"/>
      <c r="SFO44" s="162"/>
      <c r="SFP44" s="165"/>
      <c r="SFQ44" s="162"/>
      <c r="SFR44" s="165"/>
      <c r="SFS44" s="162"/>
      <c r="SFT44" s="165"/>
      <c r="SFU44" s="162"/>
      <c r="SFV44" s="165"/>
      <c r="SFW44" s="162"/>
      <c r="SFX44" s="165"/>
      <c r="SFY44" s="162"/>
      <c r="SFZ44" s="165"/>
      <c r="SGA44" s="162"/>
      <c r="SGB44" s="165"/>
      <c r="SGC44" s="162"/>
      <c r="SGD44" s="165"/>
      <c r="SGE44" s="162"/>
      <c r="SGF44" s="165"/>
      <c r="SGG44" s="162"/>
      <c r="SGH44" s="165"/>
      <c r="SGI44" s="162"/>
      <c r="SGJ44" s="165"/>
      <c r="SGK44" s="162"/>
      <c r="SGL44" s="165"/>
      <c r="SGM44" s="162"/>
      <c r="SGN44" s="165"/>
      <c r="SGO44" s="162"/>
      <c r="SGP44" s="165"/>
      <c r="SGQ44" s="162"/>
      <c r="SGR44" s="165"/>
      <c r="SGS44" s="162"/>
      <c r="SGT44" s="165"/>
      <c r="SGU44" s="162"/>
      <c r="SGV44" s="165"/>
      <c r="SGW44" s="162"/>
      <c r="SGX44" s="165"/>
      <c r="SGY44" s="162"/>
      <c r="SGZ44" s="165"/>
      <c r="SHA44" s="162"/>
      <c r="SHB44" s="165"/>
      <c r="SHC44" s="162"/>
      <c r="SHD44" s="165"/>
      <c r="SHE44" s="162"/>
      <c r="SHF44" s="165"/>
      <c r="SHG44" s="162"/>
      <c r="SHH44" s="165"/>
      <c r="SHI44" s="162"/>
      <c r="SHJ44" s="165"/>
      <c r="SHK44" s="162"/>
      <c r="SHL44" s="165"/>
      <c r="SHM44" s="162"/>
      <c r="SHN44" s="165"/>
      <c r="SHO44" s="162"/>
      <c r="SHP44" s="165"/>
      <c r="SHQ44" s="162"/>
      <c r="SHR44" s="165"/>
      <c r="SHS44" s="162"/>
      <c r="SHT44" s="165"/>
      <c r="SHU44" s="162"/>
      <c r="SHV44" s="165"/>
      <c r="SHW44" s="162"/>
      <c r="SHX44" s="165"/>
      <c r="SHY44" s="162"/>
      <c r="SHZ44" s="165"/>
      <c r="SIA44" s="162"/>
      <c r="SIB44" s="165"/>
      <c r="SIC44" s="162"/>
      <c r="SID44" s="165"/>
      <c r="SIE44" s="162"/>
      <c r="SIF44" s="165"/>
      <c r="SIG44" s="162"/>
      <c r="SIH44" s="165"/>
      <c r="SII44" s="162"/>
      <c r="SIJ44" s="165"/>
      <c r="SIK44" s="162"/>
      <c r="SIL44" s="165"/>
      <c r="SIM44" s="162"/>
      <c r="SIN44" s="165"/>
      <c r="SIO44" s="162"/>
      <c r="SIP44" s="165"/>
      <c r="SIQ44" s="162"/>
      <c r="SIR44" s="165"/>
      <c r="SIS44" s="162"/>
      <c r="SIT44" s="165"/>
      <c r="SIU44" s="162"/>
      <c r="SIV44" s="165"/>
      <c r="SIW44" s="162"/>
      <c r="SIX44" s="165"/>
      <c r="SIY44" s="162"/>
      <c r="SIZ44" s="165"/>
      <c r="SJA44" s="162"/>
      <c r="SJB44" s="165"/>
      <c r="SJC44" s="162"/>
      <c r="SJD44" s="165"/>
      <c r="SJE44" s="162"/>
      <c r="SJF44" s="165"/>
      <c r="SJG44" s="162"/>
      <c r="SJH44" s="165"/>
      <c r="SJI44" s="162"/>
      <c r="SJJ44" s="165"/>
      <c r="SJK44" s="162"/>
      <c r="SJL44" s="165"/>
      <c r="SJM44" s="162"/>
      <c r="SJN44" s="165"/>
      <c r="SJO44" s="162"/>
      <c r="SJP44" s="165"/>
      <c r="SJQ44" s="162"/>
      <c r="SJR44" s="165"/>
      <c r="SJS44" s="162"/>
      <c r="SJT44" s="165"/>
      <c r="SJU44" s="162"/>
      <c r="SJV44" s="165"/>
      <c r="SJW44" s="162"/>
      <c r="SJX44" s="165"/>
      <c r="SJY44" s="162"/>
      <c r="SJZ44" s="165"/>
      <c r="SKA44" s="162"/>
      <c r="SKB44" s="165"/>
      <c r="SKC44" s="162"/>
      <c r="SKD44" s="165"/>
      <c r="SKE44" s="162"/>
      <c r="SKF44" s="165"/>
      <c r="SKG44" s="162"/>
      <c r="SKH44" s="165"/>
      <c r="SKI44" s="162"/>
      <c r="SKJ44" s="165"/>
      <c r="SKK44" s="162"/>
      <c r="SKL44" s="165"/>
      <c r="SKM44" s="162"/>
      <c r="SKN44" s="165"/>
      <c r="SKO44" s="162"/>
      <c r="SKP44" s="165"/>
      <c r="SKQ44" s="162"/>
      <c r="SKR44" s="165"/>
      <c r="SKS44" s="162"/>
      <c r="SKT44" s="165"/>
      <c r="SKU44" s="162"/>
      <c r="SKV44" s="165"/>
      <c r="SKW44" s="162"/>
      <c r="SKX44" s="165"/>
      <c r="SKY44" s="162"/>
      <c r="SKZ44" s="165"/>
      <c r="SLA44" s="162"/>
      <c r="SLB44" s="165"/>
      <c r="SLC44" s="162"/>
      <c r="SLD44" s="165"/>
      <c r="SLE44" s="162"/>
      <c r="SLF44" s="165"/>
      <c r="SLG44" s="162"/>
      <c r="SLH44" s="165"/>
      <c r="SLI44" s="162"/>
      <c r="SLJ44" s="165"/>
      <c r="SLK44" s="162"/>
      <c r="SLL44" s="165"/>
      <c r="SLM44" s="162"/>
      <c r="SLN44" s="165"/>
      <c r="SLO44" s="162"/>
      <c r="SLP44" s="165"/>
      <c r="SLQ44" s="162"/>
      <c r="SLR44" s="165"/>
      <c r="SLS44" s="162"/>
      <c r="SLT44" s="165"/>
      <c r="SLU44" s="162"/>
      <c r="SLV44" s="165"/>
      <c r="SLW44" s="162"/>
      <c r="SLX44" s="165"/>
      <c r="SLY44" s="162"/>
      <c r="SLZ44" s="165"/>
      <c r="SMA44" s="162"/>
      <c r="SMB44" s="165"/>
      <c r="SMC44" s="162"/>
      <c r="SMD44" s="165"/>
      <c r="SME44" s="162"/>
      <c r="SMF44" s="165"/>
      <c r="SMG44" s="162"/>
      <c r="SMH44" s="165"/>
      <c r="SMI44" s="162"/>
      <c r="SMJ44" s="165"/>
      <c r="SMK44" s="162"/>
      <c r="SML44" s="165"/>
      <c r="SMM44" s="162"/>
      <c r="SMN44" s="165"/>
      <c r="SMO44" s="162"/>
      <c r="SMP44" s="165"/>
      <c r="SMQ44" s="162"/>
      <c r="SMR44" s="165"/>
      <c r="SMS44" s="162"/>
      <c r="SMT44" s="165"/>
      <c r="SMU44" s="162"/>
      <c r="SMV44" s="165"/>
      <c r="SMW44" s="162"/>
      <c r="SMX44" s="165"/>
      <c r="SMY44" s="162"/>
      <c r="SMZ44" s="165"/>
      <c r="SNA44" s="162"/>
      <c r="SNB44" s="165"/>
      <c r="SNC44" s="162"/>
      <c r="SND44" s="165"/>
      <c r="SNE44" s="162"/>
      <c r="SNF44" s="165"/>
      <c r="SNG44" s="162"/>
      <c r="SNH44" s="165"/>
      <c r="SNI44" s="162"/>
      <c r="SNJ44" s="165"/>
      <c r="SNK44" s="162"/>
      <c r="SNL44" s="165"/>
      <c r="SNM44" s="162"/>
      <c r="SNN44" s="165"/>
      <c r="SNO44" s="162"/>
      <c r="SNP44" s="165"/>
      <c r="SNQ44" s="162"/>
      <c r="SNR44" s="165"/>
      <c r="SNS44" s="162"/>
      <c r="SNT44" s="165"/>
      <c r="SNU44" s="162"/>
      <c r="SNV44" s="165"/>
      <c r="SNW44" s="162"/>
      <c r="SNX44" s="165"/>
      <c r="SNY44" s="162"/>
      <c r="SNZ44" s="165"/>
      <c r="SOA44" s="162"/>
      <c r="SOB44" s="165"/>
      <c r="SOC44" s="162"/>
      <c r="SOD44" s="165"/>
      <c r="SOE44" s="162"/>
      <c r="SOF44" s="165"/>
      <c r="SOG44" s="162"/>
      <c r="SOH44" s="165"/>
      <c r="SOI44" s="162"/>
      <c r="SOJ44" s="165"/>
      <c r="SOK44" s="162"/>
      <c r="SOL44" s="165"/>
      <c r="SOM44" s="162"/>
      <c r="SON44" s="165"/>
      <c r="SOO44" s="162"/>
      <c r="SOP44" s="165"/>
      <c r="SOQ44" s="162"/>
      <c r="SOR44" s="165"/>
      <c r="SOS44" s="162"/>
      <c r="SOT44" s="165"/>
      <c r="SOU44" s="162"/>
      <c r="SOV44" s="165"/>
      <c r="SOW44" s="162"/>
      <c r="SOX44" s="165"/>
      <c r="SOY44" s="162"/>
      <c r="SOZ44" s="165"/>
      <c r="SPA44" s="162"/>
      <c r="SPB44" s="165"/>
      <c r="SPC44" s="162"/>
      <c r="SPD44" s="165"/>
      <c r="SPE44" s="162"/>
      <c r="SPF44" s="165"/>
      <c r="SPG44" s="162"/>
      <c r="SPH44" s="165"/>
      <c r="SPI44" s="162"/>
      <c r="SPJ44" s="165"/>
      <c r="SPK44" s="162"/>
      <c r="SPL44" s="165"/>
      <c r="SPM44" s="162"/>
      <c r="SPN44" s="165"/>
      <c r="SPO44" s="162"/>
      <c r="SPP44" s="165"/>
      <c r="SPQ44" s="162"/>
      <c r="SPR44" s="165"/>
      <c r="SPS44" s="162"/>
      <c r="SPT44" s="165"/>
      <c r="SPU44" s="162"/>
      <c r="SPV44" s="165"/>
      <c r="SPW44" s="162"/>
      <c r="SPX44" s="165"/>
      <c r="SPY44" s="162"/>
      <c r="SPZ44" s="165"/>
      <c r="SQA44" s="162"/>
      <c r="SQB44" s="165"/>
      <c r="SQC44" s="162"/>
      <c r="SQD44" s="165"/>
      <c r="SQE44" s="162"/>
      <c r="SQF44" s="165"/>
      <c r="SQG44" s="162"/>
      <c r="SQH44" s="165"/>
      <c r="SQI44" s="162"/>
      <c r="SQJ44" s="165"/>
      <c r="SQK44" s="162"/>
      <c r="SQL44" s="165"/>
      <c r="SQM44" s="162"/>
      <c r="SQN44" s="165"/>
      <c r="SQO44" s="162"/>
      <c r="SQP44" s="165"/>
      <c r="SQQ44" s="162"/>
      <c r="SQR44" s="165"/>
      <c r="SQS44" s="162"/>
      <c r="SQT44" s="165"/>
      <c r="SQU44" s="162"/>
      <c r="SQV44" s="165"/>
      <c r="SQW44" s="162"/>
      <c r="SQX44" s="165"/>
      <c r="SQY44" s="162"/>
      <c r="SQZ44" s="165"/>
      <c r="SRA44" s="162"/>
      <c r="SRB44" s="165"/>
      <c r="SRC44" s="162"/>
      <c r="SRD44" s="165"/>
      <c r="SRE44" s="162"/>
      <c r="SRF44" s="165"/>
      <c r="SRG44" s="162"/>
      <c r="SRH44" s="165"/>
      <c r="SRI44" s="162"/>
      <c r="SRJ44" s="165"/>
      <c r="SRK44" s="162"/>
      <c r="SRL44" s="165"/>
      <c r="SRM44" s="162"/>
      <c r="SRN44" s="165"/>
      <c r="SRO44" s="162"/>
      <c r="SRP44" s="165"/>
      <c r="SRQ44" s="162"/>
      <c r="SRR44" s="165"/>
      <c r="SRS44" s="162"/>
      <c r="SRT44" s="165"/>
      <c r="SRU44" s="162"/>
      <c r="SRV44" s="165"/>
      <c r="SRW44" s="162"/>
      <c r="SRX44" s="165"/>
      <c r="SRY44" s="162"/>
      <c r="SRZ44" s="165"/>
      <c r="SSA44" s="162"/>
      <c r="SSB44" s="165"/>
      <c r="SSC44" s="162"/>
      <c r="SSD44" s="165"/>
      <c r="SSE44" s="162"/>
      <c r="SSF44" s="165"/>
      <c r="SSG44" s="162"/>
      <c r="SSH44" s="165"/>
      <c r="SSI44" s="162"/>
      <c r="SSJ44" s="165"/>
      <c r="SSK44" s="162"/>
      <c r="SSL44" s="165"/>
      <c r="SSM44" s="162"/>
      <c r="SSN44" s="165"/>
      <c r="SSO44" s="162"/>
      <c r="SSP44" s="165"/>
      <c r="SSQ44" s="162"/>
      <c r="SSR44" s="165"/>
      <c r="SSS44" s="162"/>
      <c r="SST44" s="165"/>
      <c r="SSU44" s="162"/>
      <c r="SSV44" s="165"/>
      <c r="SSW44" s="162"/>
      <c r="SSX44" s="165"/>
      <c r="SSY44" s="162"/>
      <c r="SSZ44" s="165"/>
      <c r="STA44" s="162"/>
      <c r="STB44" s="165"/>
      <c r="STC44" s="162"/>
      <c r="STD44" s="165"/>
      <c r="STE44" s="162"/>
      <c r="STF44" s="165"/>
      <c r="STG44" s="162"/>
      <c r="STH44" s="165"/>
      <c r="STI44" s="162"/>
      <c r="STJ44" s="165"/>
      <c r="STK44" s="162"/>
      <c r="STL44" s="165"/>
      <c r="STM44" s="162"/>
      <c r="STN44" s="165"/>
      <c r="STO44" s="162"/>
      <c r="STP44" s="165"/>
      <c r="STQ44" s="162"/>
      <c r="STR44" s="165"/>
      <c r="STS44" s="162"/>
      <c r="STT44" s="165"/>
      <c r="STU44" s="162"/>
      <c r="STV44" s="165"/>
      <c r="STW44" s="162"/>
      <c r="STX44" s="165"/>
      <c r="STY44" s="162"/>
      <c r="STZ44" s="165"/>
      <c r="SUA44" s="162"/>
      <c r="SUB44" s="165"/>
      <c r="SUC44" s="162"/>
      <c r="SUD44" s="165"/>
      <c r="SUE44" s="162"/>
      <c r="SUF44" s="165"/>
      <c r="SUG44" s="162"/>
      <c r="SUH44" s="165"/>
      <c r="SUI44" s="162"/>
      <c r="SUJ44" s="165"/>
      <c r="SUK44" s="162"/>
      <c r="SUL44" s="165"/>
      <c r="SUM44" s="162"/>
      <c r="SUN44" s="165"/>
      <c r="SUO44" s="162"/>
      <c r="SUP44" s="165"/>
      <c r="SUQ44" s="162"/>
      <c r="SUR44" s="165"/>
      <c r="SUS44" s="162"/>
      <c r="SUT44" s="165"/>
      <c r="SUU44" s="162"/>
      <c r="SUV44" s="165"/>
      <c r="SUW44" s="162"/>
      <c r="SUX44" s="165"/>
      <c r="SUY44" s="162"/>
      <c r="SUZ44" s="165"/>
      <c r="SVA44" s="162"/>
      <c r="SVB44" s="165"/>
      <c r="SVC44" s="162"/>
      <c r="SVD44" s="165"/>
      <c r="SVE44" s="162"/>
      <c r="SVF44" s="165"/>
      <c r="SVG44" s="162"/>
      <c r="SVH44" s="165"/>
      <c r="SVI44" s="162"/>
      <c r="SVJ44" s="165"/>
      <c r="SVK44" s="162"/>
      <c r="SVL44" s="165"/>
      <c r="SVM44" s="162"/>
      <c r="SVN44" s="165"/>
      <c r="SVO44" s="162"/>
      <c r="SVP44" s="165"/>
      <c r="SVQ44" s="162"/>
      <c r="SVR44" s="165"/>
      <c r="SVS44" s="162"/>
      <c r="SVT44" s="165"/>
      <c r="SVU44" s="162"/>
      <c r="SVV44" s="165"/>
      <c r="SVW44" s="162"/>
      <c r="SVX44" s="165"/>
      <c r="SVY44" s="162"/>
      <c r="SVZ44" s="165"/>
      <c r="SWA44" s="162"/>
      <c r="SWB44" s="165"/>
      <c r="SWC44" s="162"/>
      <c r="SWD44" s="165"/>
      <c r="SWE44" s="162"/>
      <c r="SWF44" s="165"/>
      <c r="SWG44" s="162"/>
      <c r="SWH44" s="165"/>
      <c r="SWI44" s="162"/>
      <c r="SWJ44" s="165"/>
      <c r="SWK44" s="162"/>
      <c r="SWL44" s="165"/>
      <c r="SWM44" s="162"/>
      <c r="SWN44" s="165"/>
      <c r="SWO44" s="162"/>
      <c r="SWP44" s="165"/>
      <c r="SWQ44" s="162"/>
      <c r="SWR44" s="165"/>
      <c r="SWS44" s="162"/>
      <c r="SWT44" s="165"/>
      <c r="SWU44" s="162"/>
      <c r="SWV44" s="165"/>
      <c r="SWW44" s="162"/>
      <c r="SWX44" s="165"/>
      <c r="SWY44" s="162"/>
      <c r="SWZ44" s="165"/>
      <c r="SXA44" s="162"/>
      <c r="SXB44" s="165"/>
      <c r="SXC44" s="162"/>
      <c r="SXD44" s="165"/>
      <c r="SXE44" s="162"/>
      <c r="SXF44" s="165"/>
      <c r="SXG44" s="162"/>
      <c r="SXH44" s="165"/>
      <c r="SXI44" s="162"/>
      <c r="SXJ44" s="165"/>
      <c r="SXK44" s="162"/>
      <c r="SXL44" s="165"/>
      <c r="SXM44" s="162"/>
      <c r="SXN44" s="165"/>
      <c r="SXO44" s="162"/>
      <c r="SXP44" s="165"/>
      <c r="SXQ44" s="162"/>
      <c r="SXR44" s="165"/>
      <c r="SXS44" s="162"/>
      <c r="SXT44" s="165"/>
      <c r="SXU44" s="162"/>
      <c r="SXV44" s="165"/>
      <c r="SXW44" s="162"/>
      <c r="SXX44" s="165"/>
      <c r="SXY44" s="162"/>
      <c r="SXZ44" s="165"/>
      <c r="SYA44" s="162"/>
      <c r="SYB44" s="165"/>
      <c r="SYC44" s="162"/>
      <c r="SYD44" s="165"/>
      <c r="SYE44" s="162"/>
      <c r="SYF44" s="165"/>
      <c r="SYG44" s="162"/>
      <c r="SYH44" s="165"/>
      <c r="SYI44" s="162"/>
      <c r="SYJ44" s="165"/>
      <c r="SYK44" s="162"/>
      <c r="SYL44" s="165"/>
      <c r="SYM44" s="162"/>
      <c r="SYN44" s="165"/>
      <c r="SYO44" s="162"/>
      <c r="SYP44" s="165"/>
      <c r="SYQ44" s="162"/>
      <c r="SYR44" s="165"/>
      <c r="SYS44" s="162"/>
      <c r="SYT44" s="165"/>
      <c r="SYU44" s="162"/>
      <c r="SYV44" s="165"/>
      <c r="SYW44" s="162"/>
      <c r="SYX44" s="165"/>
      <c r="SYY44" s="162"/>
      <c r="SYZ44" s="165"/>
      <c r="SZA44" s="162"/>
      <c r="SZB44" s="165"/>
      <c r="SZC44" s="162"/>
      <c r="SZD44" s="165"/>
      <c r="SZE44" s="162"/>
      <c r="SZF44" s="165"/>
      <c r="SZG44" s="162"/>
      <c r="SZH44" s="165"/>
      <c r="SZI44" s="162"/>
      <c r="SZJ44" s="165"/>
      <c r="SZK44" s="162"/>
      <c r="SZL44" s="165"/>
      <c r="SZM44" s="162"/>
      <c r="SZN44" s="165"/>
      <c r="SZO44" s="162"/>
      <c r="SZP44" s="165"/>
      <c r="SZQ44" s="162"/>
      <c r="SZR44" s="165"/>
      <c r="SZS44" s="162"/>
      <c r="SZT44" s="165"/>
      <c r="SZU44" s="162"/>
      <c r="SZV44" s="165"/>
      <c r="SZW44" s="162"/>
      <c r="SZX44" s="165"/>
      <c r="SZY44" s="162"/>
      <c r="SZZ44" s="165"/>
      <c r="TAA44" s="162"/>
      <c r="TAB44" s="165"/>
      <c r="TAC44" s="162"/>
      <c r="TAD44" s="165"/>
      <c r="TAE44" s="162"/>
      <c r="TAF44" s="165"/>
      <c r="TAG44" s="162"/>
      <c r="TAH44" s="165"/>
      <c r="TAI44" s="162"/>
      <c r="TAJ44" s="165"/>
      <c r="TAK44" s="162"/>
      <c r="TAL44" s="165"/>
      <c r="TAM44" s="162"/>
      <c r="TAN44" s="165"/>
      <c r="TAO44" s="162"/>
      <c r="TAP44" s="165"/>
      <c r="TAQ44" s="162"/>
      <c r="TAR44" s="165"/>
      <c r="TAS44" s="162"/>
      <c r="TAT44" s="165"/>
      <c r="TAU44" s="162"/>
      <c r="TAV44" s="165"/>
      <c r="TAW44" s="162"/>
      <c r="TAX44" s="165"/>
      <c r="TAY44" s="162"/>
      <c r="TAZ44" s="165"/>
      <c r="TBA44" s="162"/>
      <c r="TBB44" s="165"/>
      <c r="TBC44" s="162"/>
      <c r="TBD44" s="165"/>
      <c r="TBE44" s="162"/>
      <c r="TBF44" s="165"/>
      <c r="TBG44" s="162"/>
      <c r="TBH44" s="165"/>
      <c r="TBI44" s="162"/>
      <c r="TBJ44" s="165"/>
      <c r="TBK44" s="162"/>
      <c r="TBL44" s="165"/>
      <c r="TBM44" s="162"/>
      <c r="TBN44" s="165"/>
      <c r="TBO44" s="162"/>
      <c r="TBP44" s="165"/>
      <c r="TBQ44" s="162"/>
      <c r="TBR44" s="165"/>
      <c r="TBS44" s="162"/>
      <c r="TBT44" s="165"/>
      <c r="TBU44" s="162"/>
      <c r="TBV44" s="165"/>
      <c r="TBW44" s="162"/>
      <c r="TBX44" s="165"/>
      <c r="TBY44" s="162"/>
      <c r="TBZ44" s="165"/>
      <c r="TCA44" s="162"/>
      <c r="TCB44" s="165"/>
      <c r="TCC44" s="162"/>
      <c r="TCD44" s="165"/>
      <c r="TCE44" s="162"/>
      <c r="TCF44" s="165"/>
      <c r="TCG44" s="162"/>
      <c r="TCH44" s="165"/>
      <c r="TCI44" s="162"/>
      <c r="TCJ44" s="165"/>
      <c r="TCK44" s="162"/>
      <c r="TCL44" s="165"/>
      <c r="TCM44" s="162"/>
      <c r="TCN44" s="165"/>
      <c r="TCO44" s="162"/>
      <c r="TCP44" s="165"/>
      <c r="TCQ44" s="162"/>
      <c r="TCR44" s="165"/>
      <c r="TCS44" s="162"/>
      <c r="TCT44" s="165"/>
      <c r="TCU44" s="162"/>
      <c r="TCV44" s="165"/>
      <c r="TCW44" s="162"/>
      <c r="TCX44" s="165"/>
      <c r="TCY44" s="162"/>
      <c r="TCZ44" s="165"/>
      <c r="TDA44" s="162"/>
      <c r="TDB44" s="165"/>
      <c r="TDC44" s="162"/>
      <c r="TDD44" s="165"/>
      <c r="TDE44" s="162"/>
      <c r="TDF44" s="165"/>
      <c r="TDG44" s="162"/>
      <c r="TDH44" s="165"/>
      <c r="TDI44" s="162"/>
      <c r="TDJ44" s="165"/>
      <c r="TDK44" s="162"/>
      <c r="TDL44" s="165"/>
      <c r="TDM44" s="162"/>
      <c r="TDN44" s="165"/>
      <c r="TDO44" s="162"/>
      <c r="TDP44" s="165"/>
      <c r="TDQ44" s="162"/>
      <c r="TDR44" s="165"/>
      <c r="TDS44" s="162"/>
      <c r="TDT44" s="165"/>
      <c r="TDU44" s="162"/>
      <c r="TDV44" s="165"/>
      <c r="TDW44" s="162"/>
      <c r="TDX44" s="165"/>
      <c r="TDY44" s="162"/>
      <c r="TDZ44" s="165"/>
      <c r="TEA44" s="162"/>
      <c r="TEB44" s="165"/>
      <c r="TEC44" s="162"/>
      <c r="TED44" s="165"/>
      <c r="TEE44" s="162"/>
      <c r="TEF44" s="165"/>
      <c r="TEG44" s="162"/>
      <c r="TEH44" s="165"/>
      <c r="TEI44" s="162"/>
      <c r="TEJ44" s="165"/>
      <c r="TEK44" s="162"/>
      <c r="TEL44" s="165"/>
      <c r="TEM44" s="162"/>
      <c r="TEN44" s="165"/>
      <c r="TEO44" s="162"/>
      <c r="TEP44" s="165"/>
      <c r="TEQ44" s="162"/>
      <c r="TER44" s="165"/>
      <c r="TES44" s="162"/>
      <c r="TET44" s="165"/>
      <c r="TEU44" s="162"/>
      <c r="TEV44" s="165"/>
      <c r="TEW44" s="162"/>
      <c r="TEX44" s="165"/>
      <c r="TEY44" s="162"/>
      <c r="TEZ44" s="165"/>
      <c r="TFA44" s="162"/>
      <c r="TFB44" s="165"/>
      <c r="TFC44" s="162"/>
      <c r="TFD44" s="165"/>
      <c r="TFE44" s="162"/>
      <c r="TFF44" s="165"/>
      <c r="TFG44" s="162"/>
      <c r="TFH44" s="165"/>
      <c r="TFI44" s="162"/>
      <c r="TFJ44" s="165"/>
      <c r="TFK44" s="162"/>
      <c r="TFL44" s="165"/>
      <c r="TFM44" s="162"/>
      <c r="TFN44" s="165"/>
      <c r="TFO44" s="162"/>
      <c r="TFP44" s="165"/>
      <c r="TFQ44" s="162"/>
      <c r="TFR44" s="165"/>
      <c r="TFS44" s="162"/>
      <c r="TFT44" s="165"/>
      <c r="TFU44" s="162"/>
      <c r="TFV44" s="165"/>
      <c r="TFW44" s="162"/>
      <c r="TFX44" s="165"/>
      <c r="TFY44" s="162"/>
      <c r="TFZ44" s="165"/>
      <c r="TGA44" s="162"/>
      <c r="TGB44" s="165"/>
      <c r="TGC44" s="162"/>
      <c r="TGD44" s="165"/>
      <c r="TGE44" s="162"/>
      <c r="TGF44" s="165"/>
      <c r="TGG44" s="162"/>
      <c r="TGH44" s="165"/>
      <c r="TGI44" s="162"/>
      <c r="TGJ44" s="165"/>
      <c r="TGK44" s="162"/>
      <c r="TGL44" s="165"/>
      <c r="TGM44" s="162"/>
      <c r="TGN44" s="165"/>
      <c r="TGO44" s="162"/>
      <c r="TGP44" s="165"/>
      <c r="TGQ44" s="162"/>
      <c r="TGR44" s="165"/>
      <c r="TGS44" s="162"/>
      <c r="TGT44" s="165"/>
      <c r="TGU44" s="162"/>
      <c r="TGV44" s="165"/>
      <c r="TGW44" s="162"/>
      <c r="TGX44" s="165"/>
      <c r="TGY44" s="162"/>
      <c r="TGZ44" s="165"/>
      <c r="THA44" s="162"/>
      <c r="THB44" s="165"/>
      <c r="THC44" s="162"/>
      <c r="THD44" s="165"/>
      <c r="THE44" s="162"/>
      <c r="THF44" s="165"/>
      <c r="THG44" s="162"/>
      <c r="THH44" s="165"/>
      <c r="THI44" s="162"/>
      <c r="THJ44" s="165"/>
      <c r="THK44" s="162"/>
      <c r="THL44" s="165"/>
      <c r="THM44" s="162"/>
      <c r="THN44" s="165"/>
      <c r="THO44" s="162"/>
      <c r="THP44" s="165"/>
      <c r="THQ44" s="162"/>
      <c r="THR44" s="165"/>
      <c r="THS44" s="162"/>
      <c r="THT44" s="165"/>
      <c r="THU44" s="162"/>
      <c r="THV44" s="165"/>
      <c r="THW44" s="162"/>
      <c r="THX44" s="165"/>
      <c r="THY44" s="162"/>
      <c r="THZ44" s="165"/>
      <c r="TIA44" s="162"/>
      <c r="TIB44" s="165"/>
      <c r="TIC44" s="162"/>
      <c r="TID44" s="165"/>
      <c r="TIE44" s="162"/>
      <c r="TIF44" s="165"/>
      <c r="TIG44" s="162"/>
      <c r="TIH44" s="165"/>
      <c r="TII44" s="162"/>
      <c r="TIJ44" s="165"/>
      <c r="TIK44" s="162"/>
      <c r="TIL44" s="165"/>
      <c r="TIM44" s="162"/>
      <c r="TIN44" s="165"/>
      <c r="TIO44" s="162"/>
      <c r="TIP44" s="165"/>
      <c r="TIQ44" s="162"/>
      <c r="TIR44" s="165"/>
      <c r="TIS44" s="162"/>
      <c r="TIT44" s="165"/>
      <c r="TIU44" s="162"/>
      <c r="TIV44" s="165"/>
      <c r="TIW44" s="162"/>
      <c r="TIX44" s="165"/>
      <c r="TIY44" s="162"/>
      <c r="TIZ44" s="165"/>
      <c r="TJA44" s="162"/>
      <c r="TJB44" s="165"/>
      <c r="TJC44" s="162"/>
      <c r="TJD44" s="165"/>
      <c r="TJE44" s="162"/>
      <c r="TJF44" s="165"/>
      <c r="TJG44" s="162"/>
      <c r="TJH44" s="165"/>
      <c r="TJI44" s="162"/>
      <c r="TJJ44" s="165"/>
      <c r="TJK44" s="162"/>
      <c r="TJL44" s="165"/>
      <c r="TJM44" s="162"/>
      <c r="TJN44" s="165"/>
      <c r="TJO44" s="162"/>
      <c r="TJP44" s="165"/>
      <c r="TJQ44" s="162"/>
      <c r="TJR44" s="165"/>
      <c r="TJS44" s="162"/>
      <c r="TJT44" s="165"/>
      <c r="TJU44" s="162"/>
      <c r="TJV44" s="165"/>
      <c r="TJW44" s="162"/>
      <c r="TJX44" s="165"/>
      <c r="TJY44" s="162"/>
      <c r="TJZ44" s="165"/>
      <c r="TKA44" s="162"/>
      <c r="TKB44" s="165"/>
      <c r="TKC44" s="162"/>
      <c r="TKD44" s="165"/>
      <c r="TKE44" s="162"/>
      <c r="TKF44" s="165"/>
      <c r="TKG44" s="162"/>
      <c r="TKH44" s="165"/>
      <c r="TKI44" s="162"/>
      <c r="TKJ44" s="165"/>
      <c r="TKK44" s="162"/>
      <c r="TKL44" s="165"/>
      <c r="TKM44" s="162"/>
      <c r="TKN44" s="165"/>
      <c r="TKO44" s="162"/>
      <c r="TKP44" s="165"/>
      <c r="TKQ44" s="162"/>
      <c r="TKR44" s="165"/>
      <c r="TKS44" s="162"/>
      <c r="TKT44" s="165"/>
      <c r="TKU44" s="162"/>
      <c r="TKV44" s="165"/>
      <c r="TKW44" s="162"/>
      <c r="TKX44" s="165"/>
      <c r="TKY44" s="162"/>
      <c r="TKZ44" s="165"/>
      <c r="TLA44" s="162"/>
      <c r="TLB44" s="165"/>
      <c r="TLC44" s="162"/>
      <c r="TLD44" s="165"/>
      <c r="TLE44" s="162"/>
      <c r="TLF44" s="165"/>
      <c r="TLG44" s="162"/>
      <c r="TLH44" s="165"/>
      <c r="TLI44" s="162"/>
      <c r="TLJ44" s="165"/>
      <c r="TLK44" s="162"/>
      <c r="TLL44" s="165"/>
      <c r="TLM44" s="162"/>
      <c r="TLN44" s="165"/>
      <c r="TLO44" s="162"/>
      <c r="TLP44" s="165"/>
      <c r="TLQ44" s="162"/>
      <c r="TLR44" s="165"/>
      <c r="TLS44" s="162"/>
      <c r="TLT44" s="165"/>
      <c r="TLU44" s="162"/>
      <c r="TLV44" s="165"/>
      <c r="TLW44" s="162"/>
      <c r="TLX44" s="165"/>
      <c r="TLY44" s="162"/>
      <c r="TLZ44" s="165"/>
      <c r="TMA44" s="162"/>
      <c r="TMB44" s="165"/>
      <c r="TMC44" s="162"/>
      <c r="TMD44" s="165"/>
      <c r="TME44" s="162"/>
      <c r="TMF44" s="165"/>
      <c r="TMG44" s="162"/>
      <c r="TMH44" s="165"/>
      <c r="TMI44" s="162"/>
      <c r="TMJ44" s="165"/>
      <c r="TMK44" s="162"/>
      <c r="TML44" s="165"/>
      <c r="TMM44" s="162"/>
      <c r="TMN44" s="165"/>
      <c r="TMO44" s="162"/>
      <c r="TMP44" s="165"/>
      <c r="TMQ44" s="162"/>
      <c r="TMR44" s="165"/>
      <c r="TMS44" s="162"/>
      <c r="TMT44" s="165"/>
      <c r="TMU44" s="162"/>
      <c r="TMV44" s="165"/>
      <c r="TMW44" s="162"/>
      <c r="TMX44" s="165"/>
      <c r="TMY44" s="162"/>
      <c r="TMZ44" s="165"/>
      <c r="TNA44" s="162"/>
      <c r="TNB44" s="165"/>
      <c r="TNC44" s="162"/>
      <c r="TND44" s="165"/>
      <c r="TNE44" s="162"/>
      <c r="TNF44" s="165"/>
      <c r="TNG44" s="162"/>
      <c r="TNH44" s="165"/>
      <c r="TNI44" s="162"/>
      <c r="TNJ44" s="165"/>
      <c r="TNK44" s="162"/>
      <c r="TNL44" s="165"/>
      <c r="TNM44" s="162"/>
      <c r="TNN44" s="165"/>
      <c r="TNO44" s="162"/>
      <c r="TNP44" s="165"/>
      <c r="TNQ44" s="162"/>
      <c r="TNR44" s="165"/>
      <c r="TNS44" s="162"/>
      <c r="TNT44" s="165"/>
      <c r="TNU44" s="162"/>
      <c r="TNV44" s="165"/>
      <c r="TNW44" s="162"/>
      <c r="TNX44" s="165"/>
      <c r="TNY44" s="162"/>
      <c r="TNZ44" s="165"/>
      <c r="TOA44" s="162"/>
      <c r="TOB44" s="165"/>
      <c r="TOC44" s="162"/>
      <c r="TOD44" s="165"/>
      <c r="TOE44" s="162"/>
      <c r="TOF44" s="165"/>
      <c r="TOG44" s="162"/>
      <c r="TOH44" s="165"/>
      <c r="TOI44" s="162"/>
      <c r="TOJ44" s="165"/>
      <c r="TOK44" s="162"/>
      <c r="TOL44" s="165"/>
      <c r="TOM44" s="162"/>
      <c r="TON44" s="165"/>
      <c r="TOO44" s="162"/>
      <c r="TOP44" s="165"/>
      <c r="TOQ44" s="162"/>
      <c r="TOR44" s="165"/>
      <c r="TOS44" s="162"/>
      <c r="TOT44" s="165"/>
      <c r="TOU44" s="162"/>
      <c r="TOV44" s="165"/>
      <c r="TOW44" s="162"/>
      <c r="TOX44" s="165"/>
      <c r="TOY44" s="162"/>
      <c r="TOZ44" s="165"/>
      <c r="TPA44" s="162"/>
      <c r="TPB44" s="165"/>
      <c r="TPC44" s="162"/>
      <c r="TPD44" s="165"/>
      <c r="TPE44" s="162"/>
      <c r="TPF44" s="165"/>
      <c r="TPG44" s="162"/>
      <c r="TPH44" s="165"/>
      <c r="TPI44" s="162"/>
      <c r="TPJ44" s="165"/>
      <c r="TPK44" s="162"/>
      <c r="TPL44" s="165"/>
      <c r="TPM44" s="162"/>
      <c r="TPN44" s="165"/>
      <c r="TPO44" s="162"/>
      <c r="TPP44" s="165"/>
      <c r="TPQ44" s="162"/>
      <c r="TPR44" s="165"/>
      <c r="TPS44" s="162"/>
      <c r="TPT44" s="165"/>
      <c r="TPU44" s="162"/>
      <c r="TPV44" s="165"/>
      <c r="TPW44" s="162"/>
      <c r="TPX44" s="165"/>
      <c r="TPY44" s="162"/>
      <c r="TPZ44" s="165"/>
      <c r="TQA44" s="162"/>
      <c r="TQB44" s="165"/>
      <c r="TQC44" s="162"/>
      <c r="TQD44" s="165"/>
      <c r="TQE44" s="162"/>
      <c r="TQF44" s="165"/>
      <c r="TQG44" s="162"/>
      <c r="TQH44" s="165"/>
      <c r="TQI44" s="162"/>
      <c r="TQJ44" s="165"/>
      <c r="TQK44" s="162"/>
      <c r="TQL44" s="165"/>
      <c r="TQM44" s="162"/>
      <c r="TQN44" s="165"/>
      <c r="TQO44" s="162"/>
      <c r="TQP44" s="165"/>
      <c r="TQQ44" s="162"/>
      <c r="TQR44" s="165"/>
      <c r="TQS44" s="162"/>
      <c r="TQT44" s="165"/>
      <c r="TQU44" s="162"/>
      <c r="TQV44" s="165"/>
      <c r="TQW44" s="162"/>
      <c r="TQX44" s="165"/>
      <c r="TQY44" s="162"/>
      <c r="TQZ44" s="165"/>
      <c r="TRA44" s="162"/>
      <c r="TRB44" s="165"/>
      <c r="TRC44" s="162"/>
      <c r="TRD44" s="165"/>
      <c r="TRE44" s="162"/>
      <c r="TRF44" s="165"/>
      <c r="TRG44" s="162"/>
      <c r="TRH44" s="165"/>
      <c r="TRI44" s="162"/>
      <c r="TRJ44" s="165"/>
      <c r="TRK44" s="162"/>
      <c r="TRL44" s="165"/>
      <c r="TRM44" s="162"/>
      <c r="TRN44" s="165"/>
      <c r="TRO44" s="162"/>
      <c r="TRP44" s="165"/>
      <c r="TRQ44" s="162"/>
      <c r="TRR44" s="165"/>
      <c r="TRS44" s="162"/>
      <c r="TRT44" s="165"/>
      <c r="TRU44" s="162"/>
      <c r="TRV44" s="165"/>
      <c r="TRW44" s="162"/>
      <c r="TRX44" s="165"/>
      <c r="TRY44" s="162"/>
      <c r="TRZ44" s="165"/>
      <c r="TSA44" s="162"/>
      <c r="TSB44" s="165"/>
      <c r="TSC44" s="162"/>
      <c r="TSD44" s="165"/>
      <c r="TSE44" s="162"/>
      <c r="TSF44" s="165"/>
      <c r="TSG44" s="162"/>
      <c r="TSH44" s="165"/>
      <c r="TSI44" s="162"/>
      <c r="TSJ44" s="165"/>
      <c r="TSK44" s="162"/>
      <c r="TSL44" s="165"/>
      <c r="TSM44" s="162"/>
      <c r="TSN44" s="165"/>
      <c r="TSO44" s="162"/>
      <c r="TSP44" s="165"/>
      <c r="TSQ44" s="162"/>
      <c r="TSR44" s="165"/>
      <c r="TSS44" s="162"/>
      <c r="TST44" s="165"/>
      <c r="TSU44" s="162"/>
      <c r="TSV44" s="165"/>
      <c r="TSW44" s="162"/>
      <c r="TSX44" s="165"/>
      <c r="TSY44" s="162"/>
      <c r="TSZ44" s="165"/>
      <c r="TTA44" s="162"/>
      <c r="TTB44" s="165"/>
      <c r="TTC44" s="162"/>
      <c r="TTD44" s="165"/>
      <c r="TTE44" s="162"/>
      <c r="TTF44" s="165"/>
      <c r="TTG44" s="162"/>
      <c r="TTH44" s="165"/>
      <c r="TTI44" s="162"/>
      <c r="TTJ44" s="165"/>
      <c r="TTK44" s="162"/>
      <c r="TTL44" s="165"/>
      <c r="TTM44" s="162"/>
      <c r="TTN44" s="165"/>
      <c r="TTO44" s="162"/>
      <c r="TTP44" s="165"/>
      <c r="TTQ44" s="162"/>
      <c r="TTR44" s="165"/>
      <c r="TTS44" s="162"/>
      <c r="TTT44" s="165"/>
      <c r="TTU44" s="162"/>
      <c r="TTV44" s="165"/>
      <c r="TTW44" s="162"/>
      <c r="TTX44" s="165"/>
      <c r="TTY44" s="162"/>
      <c r="TTZ44" s="165"/>
      <c r="TUA44" s="162"/>
      <c r="TUB44" s="165"/>
      <c r="TUC44" s="162"/>
      <c r="TUD44" s="165"/>
      <c r="TUE44" s="162"/>
      <c r="TUF44" s="165"/>
      <c r="TUG44" s="162"/>
      <c r="TUH44" s="165"/>
      <c r="TUI44" s="162"/>
      <c r="TUJ44" s="165"/>
      <c r="TUK44" s="162"/>
      <c r="TUL44" s="165"/>
      <c r="TUM44" s="162"/>
      <c r="TUN44" s="165"/>
      <c r="TUO44" s="162"/>
      <c r="TUP44" s="165"/>
      <c r="TUQ44" s="162"/>
      <c r="TUR44" s="165"/>
      <c r="TUS44" s="162"/>
      <c r="TUT44" s="165"/>
      <c r="TUU44" s="162"/>
      <c r="TUV44" s="165"/>
      <c r="TUW44" s="162"/>
      <c r="TUX44" s="165"/>
      <c r="TUY44" s="162"/>
      <c r="TUZ44" s="165"/>
      <c r="TVA44" s="162"/>
      <c r="TVB44" s="165"/>
      <c r="TVC44" s="162"/>
      <c r="TVD44" s="165"/>
      <c r="TVE44" s="162"/>
      <c r="TVF44" s="165"/>
      <c r="TVG44" s="162"/>
      <c r="TVH44" s="165"/>
      <c r="TVI44" s="162"/>
      <c r="TVJ44" s="165"/>
      <c r="TVK44" s="162"/>
      <c r="TVL44" s="165"/>
      <c r="TVM44" s="162"/>
      <c r="TVN44" s="165"/>
      <c r="TVO44" s="162"/>
      <c r="TVP44" s="165"/>
      <c r="TVQ44" s="162"/>
      <c r="TVR44" s="165"/>
      <c r="TVS44" s="162"/>
      <c r="TVT44" s="165"/>
      <c r="TVU44" s="162"/>
      <c r="TVV44" s="165"/>
      <c r="TVW44" s="162"/>
      <c r="TVX44" s="165"/>
      <c r="TVY44" s="162"/>
      <c r="TVZ44" s="165"/>
      <c r="TWA44" s="162"/>
      <c r="TWB44" s="165"/>
      <c r="TWC44" s="162"/>
      <c r="TWD44" s="165"/>
      <c r="TWE44" s="162"/>
      <c r="TWF44" s="165"/>
      <c r="TWG44" s="162"/>
      <c r="TWH44" s="165"/>
      <c r="TWI44" s="162"/>
      <c r="TWJ44" s="165"/>
      <c r="TWK44" s="162"/>
      <c r="TWL44" s="165"/>
      <c r="TWM44" s="162"/>
      <c r="TWN44" s="165"/>
      <c r="TWO44" s="162"/>
      <c r="TWP44" s="165"/>
      <c r="TWQ44" s="162"/>
      <c r="TWR44" s="165"/>
      <c r="TWS44" s="162"/>
      <c r="TWT44" s="165"/>
      <c r="TWU44" s="162"/>
      <c r="TWV44" s="165"/>
      <c r="TWW44" s="162"/>
      <c r="TWX44" s="165"/>
      <c r="TWY44" s="162"/>
      <c r="TWZ44" s="165"/>
      <c r="TXA44" s="162"/>
      <c r="TXB44" s="165"/>
      <c r="TXC44" s="162"/>
      <c r="TXD44" s="165"/>
      <c r="TXE44" s="162"/>
      <c r="TXF44" s="165"/>
      <c r="TXG44" s="162"/>
      <c r="TXH44" s="165"/>
      <c r="TXI44" s="162"/>
      <c r="TXJ44" s="165"/>
      <c r="TXK44" s="162"/>
      <c r="TXL44" s="165"/>
      <c r="TXM44" s="162"/>
      <c r="TXN44" s="165"/>
      <c r="TXO44" s="162"/>
      <c r="TXP44" s="165"/>
      <c r="TXQ44" s="162"/>
      <c r="TXR44" s="165"/>
      <c r="TXS44" s="162"/>
      <c r="TXT44" s="165"/>
      <c r="TXU44" s="162"/>
      <c r="TXV44" s="165"/>
      <c r="TXW44" s="162"/>
      <c r="TXX44" s="165"/>
      <c r="TXY44" s="162"/>
      <c r="TXZ44" s="165"/>
      <c r="TYA44" s="162"/>
      <c r="TYB44" s="165"/>
      <c r="TYC44" s="162"/>
      <c r="TYD44" s="165"/>
      <c r="TYE44" s="162"/>
      <c r="TYF44" s="165"/>
      <c r="TYG44" s="162"/>
      <c r="TYH44" s="165"/>
      <c r="TYI44" s="162"/>
      <c r="TYJ44" s="165"/>
      <c r="TYK44" s="162"/>
      <c r="TYL44" s="165"/>
      <c r="TYM44" s="162"/>
      <c r="TYN44" s="165"/>
      <c r="TYO44" s="162"/>
      <c r="TYP44" s="165"/>
      <c r="TYQ44" s="162"/>
      <c r="TYR44" s="165"/>
      <c r="TYS44" s="162"/>
      <c r="TYT44" s="165"/>
      <c r="TYU44" s="162"/>
      <c r="TYV44" s="165"/>
      <c r="TYW44" s="162"/>
      <c r="TYX44" s="165"/>
      <c r="TYY44" s="162"/>
      <c r="TYZ44" s="165"/>
      <c r="TZA44" s="162"/>
      <c r="TZB44" s="165"/>
      <c r="TZC44" s="162"/>
      <c r="TZD44" s="165"/>
      <c r="TZE44" s="162"/>
      <c r="TZF44" s="165"/>
      <c r="TZG44" s="162"/>
      <c r="TZH44" s="165"/>
      <c r="TZI44" s="162"/>
      <c r="TZJ44" s="165"/>
      <c r="TZK44" s="162"/>
      <c r="TZL44" s="165"/>
      <c r="TZM44" s="162"/>
      <c r="TZN44" s="165"/>
      <c r="TZO44" s="162"/>
      <c r="TZP44" s="165"/>
      <c r="TZQ44" s="162"/>
      <c r="TZR44" s="165"/>
      <c r="TZS44" s="162"/>
      <c r="TZT44" s="165"/>
      <c r="TZU44" s="162"/>
      <c r="TZV44" s="165"/>
      <c r="TZW44" s="162"/>
      <c r="TZX44" s="165"/>
      <c r="TZY44" s="162"/>
      <c r="TZZ44" s="165"/>
      <c r="UAA44" s="162"/>
      <c r="UAB44" s="165"/>
      <c r="UAC44" s="162"/>
      <c r="UAD44" s="165"/>
      <c r="UAE44" s="162"/>
      <c r="UAF44" s="165"/>
      <c r="UAG44" s="162"/>
      <c r="UAH44" s="165"/>
      <c r="UAI44" s="162"/>
      <c r="UAJ44" s="165"/>
      <c r="UAK44" s="162"/>
      <c r="UAL44" s="165"/>
      <c r="UAM44" s="162"/>
      <c r="UAN44" s="165"/>
      <c r="UAO44" s="162"/>
      <c r="UAP44" s="165"/>
      <c r="UAQ44" s="162"/>
      <c r="UAR44" s="165"/>
      <c r="UAS44" s="162"/>
      <c r="UAT44" s="165"/>
      <c r="UAU44" s="162"/>
      <c r="UAV44" s="165"/>
      <c r="UAW44" s="162"/>
      <c r="UAX44" s="165"/>
      <c r="UAY44" s="162"/>
      <c r="UAZ44" s="165"/>
      <c r="UBA44" s="162"/>
      <c r="UBB44" s="165"/>
      <c r="UBC44" s="162"/>
      <c r="UBD44" s="165"/>
      <c r="UBE44" s="162"/>
      <c r="UBF44" s="165"/>
      <c r="UBG44" s="162"/>
      <c r="UBH44" s="165"/>
      <c r="UBI44" s="162"/>
      <c r="UBJ44" s="165"/>
      <c r="UBK44" s="162"/>
      <c r="UBL44" s="165"/>
      <c r="UBM44" s="162"/>
      <c r="UBN44" s="165"/>
      <c r="UBO44" s="162"/>
      <c r="UBP44" s="165"/>
      <c r="UBQ44" s="162"/>
      <c r="UBR44" s="165"/>
      <c r="UBS44" s="162"/>
      <c r="UBT44" s="165"/>
      <c r="UBU44" s="162"/>
      <c r="UBV44" s="165"/>
      <c r="UBW44" s="162"/>
      <c r="UBX44" s="165"/>
      <c r="UBY44" s="162"/>
      <c r="UBZ44" s="165"/>
      <c r="UCA44" s="162"/>
      <c r="UCB44" s="165"/>
      <c r="UCC44" s="162"/>
      <c r="UCD44" s="165"/>
      <c r="UCE44" s="162"/>
      <c r="UCF44" s="165"/>
      <c r="UCG44" s="162"/>
      <c r="UCH44" s="165"/>
      <c r="UCI44" s="162"/>
      <c r="UCJ44" s="165"/>
      <c r="UCK44" s="162"/>
      <c r="UCL44" s="165"/>
      <c r="UCM44" s="162"/>
      <c r="UCN44" s="165"/>
      <c r="UCO44" s="162"/>
      <c r="UCP44" s="165"/>
      <c r="UCQ44" s="162"/>
      <c r="UCR44" s="165"/>
      <c r="UCS44" s="162"/>
      <c r="UCT44" s="165"/>
      <c r="UCU44" s="162"/>
      <c r="UCV44" s="165"/>
      <c r="UCW44" s="162"/>
      <c r="UCX44" s="165"/>
      <c r="UCY44" s="162"/>
      <c r="UCZ44" s="165"/>
      <c r="UDA44" s="162"/>
      <c r="UDB44" s="165"/>
      <c r="UDC44" s="162"/>
      <c r="UDD44" s="165"/>
      <c r="UDE44" s="162"/>
      <c r="UDF44" s="165"/>
      <c r="UDG44" s="162"/>
      <c r="UDH44" s="165"/>
      <c r="UDI44" s="162"/>
      <c r="UDJ44" s="165"/>
      <c r="UDK44" s="162"/>
      <c r="UDL44" s="165"/>
      <c r="UDM44" s="162"/>
      <c r="UDN44" s="165"/>
      <c r="UDO44" s="162"/>
      <c r="UDP44" s="165"/>
      <c r="UDQ44" s="162"/>
      <c r="UDR44" s="165"/>
      <c r="UDS44" s="162"/>
      <c r="UDT44" s="165"/>
      <c r="UDU44" s="162"/>
      <c r="UDV44" s="165"/>
      <c r="UDW44" s="162"/>
      <c r="UDX44" s="165"/>
      <c r="UDY44" s="162"/>
      <c r="UDZ44" s="165"/>
      <c r="UEA44" s="162"/>
      <c r="UEB44" s="165"/>
      <c r="UEC44" s="162"/>
      <c r="UED44" s="165"/>
      <c r="UEE44" s="162"/>
      <c r="UEF44" s="165"/>
      <c r="UEG44" s="162"/>
      <c r="UEH44" s="165"/>
      <c r="UEI44" s="162"/>
      <c r="UEJ44" s="165"/>
      <c r="UEK44" s="162"/>
      <c r="UEL44" s="165"/>
      <c r="UEM44" s="162"/>
      <c r="UEN44" s="165"/>
      <c r="UEO44" s="162"/>
      <c r="UEP44" s="165"/>
      <c r="UEQ44" s="162"/>
      <c r="UER44" s="165"/>
      <c r="UES44" s="162"/>
      <c r="UET44" s="165"/>
      <c r="UEU44" s="162"/>
      <c r="UEV44" s="165"/>
      <c r="UEW44" s="162"/>
      <c r="UEX44" s="165"/>
      <c r="UEY44" s="162"/>
      <c r="UEZ44" s="165"/>
      <c r="UFA44" s="162"/>
      <c r="UFB44" s="165"/>
      <c r="UFC44" s="162"/>
      <c r="UFD44" s="165"/>
      <c r="UFE44" s="162"/>
      <c r="UFF44" s="165"/>
      <c r="UFG44" s="162"/>
      <c r="UFH44" s="165"/>
      <c r="UFI44" s="162"/>
      <c r="UFJ44" s="165"/>
      <c r="UFK44" s="162"/>
      <c r="UFL44" s="165"/>
      <c r="UFM44" s="162"/>
      <c r="UFN44" s="165"/>
      <c r="UFO44" s="162"/>
      <c r="UFP44" s="165"/>
      <c r="UFQ44" s="162"/>
      <c r="UFR44" s="165"/>
      <c r="UFS44" s="162"/>
      <c r="UFT44" s="165"/>
      <c r="UFU44" s="162"/>
      <c r="UFV44" s="165"/>
      <c r="UFW44" s="162"/>
      <c r="UFX44" s="165"/>
      <c r="UFY44" s="162"/>
      <c r="UFZ44" s="165"/>
      <c r="UGA44" s="162"/>
      <c r="UGB44" s="165"/>
      <c r="UGC44" s="162"/>
      <c r="UGD44" s="165"/>
      <c r="UGE44" s="162"/>
      <c r="UGF44" s="165"/>
      <c r="UGG44" s="162"/>
      <c r="UGH44" s="165"/>
      <c r="UGI44" s="162"/>
      <c r="UGJ44" s="165"/>
      <c r="UGK44" s="162"/>
      <c r="UGL44" s="165"/>
      <c r="UGM44" s="162"/>
      <c r="UGN44" s="165"/>
      <c r="UGO44" s="162"/>
      <c r="UGP44" s="165"/>
      <c r="UGQ44" s="162"/>
      <c r="UGR44" s="165"/>
      <c r="UGS44" s="162"/>
      <c r="UGT44" s="165"/>
      <c r="UGU44" s="162"/>
      <c r="UGV44" s="165"/>
      <c r="UGW44" s="162"/>
      <c r="UGX44" s="165"/>
      <c r="UGY44" s="162"/>
      <c r="UGZ44" s="165"/>
      <c r="UHA44" s="162"/>
      <c r="UHB44" s="165"/>
      <c r="UHC44" s="162"/>
      <c r="UHD44" s="165"/>
      <c r="UHE44" s="162"/>
      <c r="UHF44" s="165"/>
      <c r="UHG44" s="162"/>
      <c r="UHH44" s="165"/>
      <c r="UHI44" s="162"/>
      <c r="UHJ44" s="165"/>
      <c r="UHK44" s="162"/>
      <c r="UHL44" s="165"/>
      <c r="UHM44" s="162"/>
      <c r="UHN44" s="165"/>
      <c r="UHO44" s="162"/>
      <c r="UHP44" s="165"/>
      <c r="UHQ44" s="162"/>
      <c r="UHR44" s="165"/>
      <c r="UHS44" s="162"/>
      <c r="UHT44" s="165"/>
      <c r="UHU44" s="162"/>
      <c r="UHV44" s="165"/>
      <c r="UHW44" s="162"/>
      <c r="UHX44" s="165"/>
      <c r="UHY44" s="162"/>
      <c r="UHZ44" s="165"/>
      <c r="UIA44" s="162"/>
      <c r="UIB44" s="165"/>
      <c r="UIC44" s="162"/>
      <c r="UID44" s="165"/>
      <c r="UIE44" s="162"/>
      <c r="UIF44" s="165"/>
      <c r="UIG44" s="162"/>
      <c r="UIH44" s="165"/>
      <c r="UII44" s="162"/>
      <c r="UIJ44" s="165"/>
      <c r="UIK44" s="162"/>
      <c r="UIL44" s="165"/>
      <c r="UIM44" s="162"/>
      <c r="UIN44" s="165"/>
      <c r="UIO44" s="162"/>
      <c r="UIP44" s="165"/>
      <c r="UIQ44" s="162"/>
      <c r="UIR44" s="165"/>
      <c r="UIS44" s="162"/>
      <c r="UIT44" s="165"/>
      <c r="UIU44" s="162"/>
      <c r="UIV44" s="165"/>
      <c r="UIW44" s="162"/>
      <c r="UIX44" s="165"/>
      <c r="UIY44" s="162"/>
      <c r="UIZ44" s="165"/>
      <c r="UJA44" s="162"/>
      <c r="UJB44" s="165"/>
      <c r="UJC44" s="162"/>
      <c r="UJD44" s="165"/>
      <c r="UJE44" s="162"/>
      <c r="UJF44" s="165"/>
      <c r="UJG44" s="162"/>
      <c r="UJH44" s="165"/>
      <c r="UJI44" s="162"/>
      <c r="UJJ44" s="165"/>
      <c r="UJK44" s="162"/>
      <c r="UJL44" s="165"/>
      <c r="UJM44" s="162"/>
      <c r="UJN44" s="165"/>
      <c r="UJO44" s="162"/>
      <c r="UJP44" s="165"/>
      <c r="UJQ44" s="162"/>
      <c r="UJR44" s="165"/>
      <c r="UJS44" s="162"/>
      <c r="UJT44" s="165"/>
      <c r="UJU44" s="162"/>
      <c r="UJV44" s="165"/>
      <c r="UJW44" s="162"/>
      <c r="UJX44" s="165"/>
      <c r="UJY44" s="162"/>
      <c r="UJZ44" s="165"/>
      <c r="UKA44" s="162"/>
      <c r="UKB44" s="165"/>
      <c r="UKC44" s="162"/>
      <c r="UKD44" s="165"/>
      <c r="UKE44" s="162"/>
      <c r="UKF44" s="165"/>
      <c r="UKG44" s="162"/>
      <c r="UKH44" s="165"/>
      <c r="UKI44" s="162"/>
      <c r="UKJ44" s="165"/>
      <c r="UKK44" s="162"/>
      <c r="UKL44" s="165"/>
      <c r="UKM44" s="162"/>
      <c r="UKN44" s="165"/>
      <c r="UKO44" s="162"/>
      <c r="UKP44" s="165"/>
      <c r="UKQ44" s="162"/>
      <c r="UKR44" s="165"/>
      <c r="UKS44" s="162"/>
      <c r="UKT44" s="165"/>
      <c r="UKU44" s="162"/>
      <c r="UKV44" s="165"/>
      <c r="UKW44" s="162"/>
      <c r="UKX44" s="165"/>
      <c r="UKY44" s="162"/>
      <c r="UKZ44" s="165"/>
      <c r="ULA44" s="162"/>
      <c r="ULB44" s="165"/>
      <c r="ULC44" s="162"/>
      <c r="ULD44" s="165"/>
      <c r="ULE44" s="162"/>
      <c r="ULF44" s="165"/>
      <c r="ULG44" s="162"/>
      <c r="ULH44" s="165"/>
      <c r="ULI44" s="162"/>
      <c r="ULJ44" s="165"/>
      <c r="ULK44" s="162"/>
      <c r="ULL44" s="165"/>
      <c r="ULM44" s="162"/>
      <c r="ULN44" s="165"/>
      <c r="ULO44" s="162"/>
      <c r="ULP44" s="165"/>
      <c r="ULQ44" s="162"/>
      <c r="ULR44" s="165"/>
      <c r="ULS44" s="162"/>
      <c r="ULT44" s="165"/>
      <c r="ULU44" s="162"/>
      <c r="ULV44" s="165"/>
      <c r="ULW44" s="162"/>
      <c r="ULX44" s="165"/>
      <c r="ULY44" s="162"/>
      <c r="ULZ44" s="165"/>
      <c r="UMA44" s="162"/>
      <c r="UMB44" s="165"/>
      <c r="UMC44" s="162"/>
      <c r="UMD44" s="165"/>
      <c r="UME44" s="162"/>
      <c r="UMF44" s="165"/>
      <c r="UMG44" s="162"/>
      <c r="UMH44" s="165"/>
      <c r="UMI44" s="162"/>
      <c r="UMJ44" s="165"/>
      <c r="UMK44" s="162"/>
      <c r="UML44" s="165"/>
      <c r="UMM44" s="162"/>
      <c r="UMN44" s="165"/>
      <c r="UMO44" s="162"/>
      <c r="UMP44" s="165"/>
      <c r="UMQ44" s="162"/>
      <c r="UMR44" s="165"/>
      <c r="UMS44" s="162"/>
      <c r="UMT44" s="165"/>
      <c r="UMU44" s="162"/>
      <c r="UMV44" s="165"/>
      <c r="UMW44" s="162"/>
      <c r="UMX44" s="165"/>
      <c r="UMY44" s="162"/>
      <c r="UMZ44" s="165"/>
      <c r="UNA44" s="162"/>
      <c r="UNB44" s="165"/>
      <c r="UNC44" s="162"/>
      <c r="UND44" s="165"/>
      <c r="UNE44" s="162"/>
      <c r="UNF44" s="165"/>
      <c r="UNG44" s="162"/>
      <c r="UNH44" s="165"/>
      <c r="UNI44" s="162"/>
      <c r="UNJ44" s="165"/>
      <c r="UNK44" s="162"/>
      <c r="UNL44" s="165"/>
      <c r="UNM44" s="162"/>
      <c r="UNN44" s="165"/>
      <c r="UNO44" s="162"/>
      <c r="UNP44" s="165"/>
      <c r="UNQ44" s="162"/>
      <c r="UNR44" s="165"/>
      <c r="UNS44" s="162"/>
      <c r="UNT44" s="165"/>
      <c r="UNU44" s="162"/>
      <c r="UNV44" s="165"/>
      <c r="UNW44" s="162"/>
      <c r="UNX44" s="165"/>
      <c r="UNY44" s="162"/>
      <c r="UNZ44" s="165"/>
      <c r="UOA44" s="162"/>
      <c r="UOB44" s="165"/>
      <c r="UOC44" s="162"/>
      <c r="UOD44" s="165"/>
      <c r="UOE44" s="162"/>
      <c r="UOF44" s="165"/>
      <c r="UOG44" s="162"/>
      <c r="UOH44" s="165"/>
      <c r="UOI44" s="162"/>
      <c r="UOJ44" s="165"/>
      <c r="UOK44" s="162"/>
      <c r="UOL44" s="165"/>
      <c r="UOM44" s="162"/>
      <c r="UON44" s="165"/>
      <c r="UOO44" s="162"/>
      <c r="UOP44" s="165"/>
      <c r="UOQ44" s="162"/>
      <c r="UOR44" s="165"/>
      <c r="UOS44" s="162"/>
      <c r="UOT44" s="165"/>
      <c r="UOU44" s="162"/>
      <c r="UOV44" s="165"/>
      <c r="UOW44" s="162"/>
      <c r="UOX44" s="165"/>
      <c r="UOY44" s="162"/>
      <c r="UOZ44" s="165"/>
      <c r="UPA44" s="162"/>
      <c r="UPB44" s="165"/>
      <c r="UPC44" s="162"/>
      <c r="UPD44" s="165"/>
      <c r="UPE44" s="162"/>
      <c r="UPF44" s="165"/>
      <c r="UPG44" s="162"/>
      <c r="UPH44" s="165"/>
      <c r="UPI44" s="162"/>
      <c r="UPJ44" s="165"/>
      <c r="UPK44" s="162"/>
      <c r="UPL44" s="165"/>
      <c r="UPM44" s="162"/>
      <c r="UPN44" s="165"/>
      <c r="UPO44" s="162"/>
      <c r="UPP44" s="165"/>
      <c r="UPQ44" s="162"/>
      <c r="UPR44" s="165"/>
      <c r="UPS44" s="162"/>
      <c r="UPT44" s="165"/>
      <c r="UPU44" s="162"/>
      <c r="UPV44" s="165"/>
      <c r="UPW44" s="162"/>
      <c r="UPX44" s="165"/>
      <c r="UPY44" s="162"/>
      <c r="UPZ44" s="165"/>
      <c r="UQA44" s="162"/>
      <c r="UQB44" s="165"/>
      <c r="UQC44" s="162"/>
      <c r="UQD44" s="165"/>
      <c r="UQE44" s="162"/>
      <c r="UQF44" s="165"/>
      <c r="UQG44" s="162"/>
      <c r="UQH44" s="165"/>
      <c r="UQI44" s="162"/>
      <c r="UQJ44" s="165"/>
      <c r="UQK44" s="162"/>
      <c r="UQL44" s="165"/>
      <c r="UQM44" s="162"/>
      <c r="UQN44" s="165"/>
      <c r="UQO44" s="162"/>
      <c r="UQP44" s="165"/>
      <c r="UQQ44" s="162"/>
      <c r="UQR44" s="165"/>
      <c r="UQS44" s="162"/>
      <c r="UQT44" s="165"/>
      <c r="UQU44" s="162"/>
      <c r="UQV44" s="165"/>
      <c r="UQW44" s="162"/>
      <c r="UQX44" s="165"/>
      <c r="UQY44" s="162"/>
      <c r="UQZ44" s="165"/>
      <c r="URA44" s="162"/>
      <c r="URB44" s="165"/>
      <c r="URC44" s="162"/>
      <c r="URD44" s="165"/>
      <c r="URE44" s="162"/>
      <c r="URF44" s="165"/>
      <c r="URG44" s="162"/>
      <c r="URH44" s="165"/>
      <c r="URI44" s="162"/>
      <c r="URJ44" s="165"/>
      <c r="URK44" s="162"/>
      <c r="URL44" s="165"/>
      <c r="URM44" s="162"/>
      <c r="URN44" s="165"/>
      <c r="URO44" s="162"/>
      <c r="URP44" s="165"/>
      <c r="URQ44" s="162"/>
      <c r="URR44" s="165"/>
      <c r="URS44" s="162"/>
      <c r="URT44" s="165"/>
      <c r="URU44" s="162"/>
      <c r="URV44" s="165"/>
      <c r="URW44" s="162"/>
      <c r="URX44" s="165"/>
      <c r="URY44" s="162"/>
      <c r="URZ44" s="165"/>
      <c r="USA44" s="162"/>
      <c r="USB44" s="165"/>
      <c r="USC44" s="162"/>
      <c r="USD44" s="165"/>
      <c r="USE44" s="162"/>
      <c r="USF44" s="165"/>
      <c r="USG44" s="162"/>
      <c r="USH44" s="165"/>
      <c r="USI44" s="162"/>
      <c r="USJ44" s="165"/>
      <c r="USK44" s="162"/>
      <c r="USL44" s="165"/>
      <c r="USM44" s="162"/>
      <c r="USN44" s="165"/>
      <c r="USO44" s="162"/>
      <c r="USP44" s="165"/>
      <c r="USQ44" s="162"/>
      <c r="USR44" s="165"/>
      <c r="USS44" s="162"/>
      <c r="UST44" s="165"/>
      <c r="USU44" s="162"/>
      <c r="USV44" s="165"/>
      <c r="USW44" s="162"/>
      <c r="USX44" s="165"/>
      <c r="USY44" s="162"/>
      <c r="USZ44" s="165"/>
      <c r="UTA44" s="162"/>
      <c r="UTB44" s="165"/>
      <c r="UTC44" s="162"/>
      <c r="UTD44" s="165"/>
      <c r="UTE44" s="162"/>
      <c r="UTF44" s="165"/>
      <c r="UTG44" s="162"/>
      <c r="UTH44" s="165"/>
      <c r="UTI44" s="162"/>
      <c r="UTJ44" s="165"/>
      <c r="UTK44" s="162"/>
      <c r="UTL44" s="165"/>
      <c r="UTM44" s="162"/>
      <c r="UTN44" s="165"/>
      <c r="UTO44" s="162"/>
      <c r="UTP44" s="165"/>
      <c r="UTQ44" s="162"/>
      <c r="UTR44" s="165"/>
      <c r="UTS44" s="162"/>
      <c r="UTT44" s="165"/>
      <c r="UTU44" s="162"/>
      <c r="UTV44" s="165"/>
      <c r="UTW44" s="162"/>
      <c r="UTX44" s="165"/>
      <c r="UTY44" s="162"/>
      <c r="UTZ44" s="165"/>
      <c r="UUA44" s="162"/>
      <c r="UUB44" s="165"/>
      <c r="UUC44" s="162"/>
      <c r="UUD44" s="165"/>
      <c r="UUE44" s="162"/>
      <c r="UUF44" s="165"/>
      <c r="UUG44" s="162"/>
      <c r="UUH44" s="165"/>
      <c r="UUI44" s="162"/>
      <c r="UUJ44" s="165"/>
      <c r="UUK44" s="162"/>
      <c r="UUL44" s="165"/>
      <c r="UUM44" s="162"/>
      <c r="UUN44" s="165"/>
      <c r="UUO44" s="162"/>
      <c r="UUP44" s="165"/>
      <c r="UUQ44" s="162"/>
      <c r="UUR44" s="165"/>
      <c r="UUS44" s="162"/>
      <c r="UUT44" s="165"/>
      <c r="UUU44" s="162"/>
      <c r="UUV44" s="165"/>
      <c r="UUW44" s="162"/>
      <c r="UUX44" s="165"/>
      <c r="UUY44" s="162"/>
      <c r="UUZ44" s="165"/>
      <c r="UVA44" s="162"/>
      <c r="UVB44" s="165"/>
      <c r="UVC44" s="162"/>
      <c r="UVD44" s="165"/>
      <c r="UVE44" s="162"/>
      <c r="UVF44" s="165"/>
      <c r="UVG44" s="162"/>
      <c r="UVH44" s="165"/>
      <c r="UVI44" s="162"/>
      <c r="UVJ44" s="165"/>
      <c r="UVK44" s="162"/>
      <c r="UVL44" s="165"/>
      <c r="UVM44" s="162"/>
      <c r="UVN44" s="165"/>
      <c r="UVO44" s="162"/>
      <c r="UVP44" s="165"/>
      <c r="UVQ44" s="162"/>
      <c r="UVR44" s="165"/>
      <c r="UVS44" s="162"/>
      <c r="UVT44" s="165"/>
      <c r="UVU44" s="162"/>
      <c r="UVV44" s="165"/>
      <c r="UVW44" s="162"/>
      <c r="UVX44" s="165"/>
      <c r="UVY44" s="162"/>
      <c r="UVZ44" s="165"/>
      <c r="UWA44" s="162"/>
      <c r="UWB44" s="165"/>
      <c r="UWC44" s="162"/>
      <c r="UWD44" s="165"/>
      <c r="UWE44" s="162"/>
      <c r="UWF44" s="165"/>
      <c r="UWG44" s="162"/>
      <c r="UWH44" s="165"/>
      <c r="UWI44" s="162"/>
      <c r="UWJ44" s="165"/>
      <c r="UWK44" s="162"/>
      <c r="UWL44" s="165"/>
      <c r="UWM44" s="162"/>
      <c r="UWN44" s="165"/>
      <c r="UWO44" s="162"/>
      <c r="UWP44" s="165"/>
      <c r="UWQ44" s="162"/>
      <c r="UWR44" s="165"/>
      <c r="UWS44" s="162"/>
      <c r="UWT44" s="165"/>
      <c r="UWU44" s="162"/>
      <c r="UWV44" s="165"/>
      <c r="UWW44" s="162"/>
      <c r="UWX44" s="165"/>
      <c r="UWY44" s="162"/>
      <c r="UWZ44" s="165"/>
      <c r="UXA44" s="162"/>
      <c r="UXB44" s="165"/>
      <c r="UXC44" s="162"/>
      <c r="UXD44" s="165"/>
      <c r="UXE44" s="162"/>
      <c r="UXF44" s="165"/>
      <c r="UXG44" s="162"/>
      <c r="UXH44" s="165"/>
      <c r="UXI44" s="162"/>
      <c r="UXJ44" s="165"/>
      <c r="UXK44" s="162"/>
      <c r="UXL44" s="165"/>
      <c r="UXM44" s="162"/>
      <c r="UXN44" s="165"/>
      <c r="UXO44" s="162"/>
      <c r="UXP44" s="165"/>
      <c r="UXQ44" s="162"/>
      <c r="UXR44" s="165"/>
      <c r="UXS44" s="162"/>
      <c r="UXT44" s="165"/>
      <c r="UXU44" s="162"/>
      <c r="UXV44" s="165"/>
      <c r="UXW44" s="162"/>
      <c r="UXX44" s="165"/>
      <c r="UXY44" s="162"/>
      <c r="UXZ44" s="165"/>
      <c r="UYA44" s="162"/>
      <c r="UYB44" s="165"/>
      <c r="UYC44" s="162"/>
      <c r="UYD44" s="165"/>
      <c r="UYE44" s="162"/>
      <c r="UYF44" s="165"/>
      <c r="UYG44" s="162"/>
      <c r="UYH44" s="165"/>
      <c r="UYI44" s="162"/>
      <c r="UYJ44" s="165"/>
      <c r="UYK44" s="162"/>
      <c r="UYL44" s="165"/>
      <c r="UYM44" s="162"/>
      <c r="UYN44" s="165"/>
      <c r="UYO44" s="162"/>
      <c r="UYP44" s="165"/>
      <c r="UYQ44" s="162"/>
      <c r="UYR44" s="165"/>
      <c r="UYS44" s="162"/>
      <c r="UYT44" s="165"/>
      <c r="UYU44" s="162"/>
      <c r="UYV44" s="165"/>
      <c r="UYW44" s="162"/>
      <c r="UYX44" s="165"/>
      <c r="UYY44" s="162"/>
      <c r="UYZ44" s="165"/>
      <c r="UZA44" s="162"/>
      <c r="UZB44" s="165"/>
      <c r="UZC44" s="162"/>
      <c r="UZD44" s="165"/>
      <c r="UZE44" s="162"/>
      <c r="UZF44" s="165"/>
      <c r="UZG44" s="162"/>
      <c r="UZH44" s="165"/>
      <c r="UZI44" s="162"/>
      <c r="UZJ44" s="165"/>
      <c r="UZK44" s="162"/>
      <c r="UZL44" s="165"/>
      <c r="UZM44" s="162"/>
      <c r="UZN44" s="165"/>
      <c r="UZO44" s="162"/>
      <c r="UZP44" s="165"/>
      <c r="UZQ44" s="162"/>
      <c r="UZR44" s="165"/>
      <c r="UZS44" s="162"/>
      <c r="UZT44" s="165"/>
      <c r="UZU44" s="162"/>
      <c r="UZV44" s="165"/>
      <c r="UZW44" s="162"/>
      <c r="UZX44" s="165"/>
      <c r="UZY44" s="162"/>
      <c r="UZZ44" s="165"/>
      <c r="VAA44" s="162"/>
      <c r="VAB44" s="165"/>
      <c r="VAC44" s="162"/>
      <c r="VAD44" s="165"/>
      <c r="VAE44" s="162"/>
      <c r="VAF44" s="165"/>
      <c r="VAG44" s="162"/>
      <c r="VAH44" s="165"/>
      <c r="VAI44" s="162"/>
      <c r="VAJ44" s="165"/>
      <c r="VAK44" s="162"/>
      <c r="VAL44" s="165"/>
      <c r="VAM44" s="162"/>
      <c r="VAN44" s="165"/>
      <c r="VAO44" s="162"/>
      <c r="VAP44" s="165"/>
      <c r="VAQ44" s="162"/>
      <c r="VAR44" s="165"/>
      <c r="VAS44" s="162"/>
      <c r="VAT44" s="165"/>
      <c r="VAU44" s="162"/>
      <c r="VAV44" s="165"/>
      <c r="VAW44" s="162"/>
      <c r="VAX44" s="165"/>
      <c r="VAY44" s="162"/>
      <c r="VAZ44" s="165"/>
      <c r="VBA44" s="162"/>
      <c r="VBB44" s="165"/>
      <c r="VBC44" s="162"/>
      <c r="VBD44" s="165"/>
      <c r="VBE44" s="162"/>
      <c r="VBF44" s="165"/>
      <c r="VBG44" s="162"/>
      <c r="VBH44" s="165"/>
      <c r="VBI44" s="162"/>
      <c r="VBJ44" s="165"/>
      <c r="VBK44" s="162"/>
      <c r="VBL44" s="165"/>
      <c r="VBM44" s="162"/>
      <c r="VBN44" s="165"/>
      <c r="VBO44" s="162"/>
      <c r="VBP44" s="165"/>
      <c r="VBQ44" s="162"/>
      <c r="VBR44" s="165"/>
      <c r="VBS44" s="162"/>
      <c r="VBT44" s="165"/>
      <c r="VBU44" s="162"/>
      <c r="VBV44" s="165"/>
      <c r="VBW44" s="162"/>
      <c r="VBX44" s="165"/>
      <c r="VBY44" s="162"/>
      <c r="VBZ44" s="165"/>
      <c r="VCA44" s="162"/>
      <c r="VCB44" s="165"/>
      <c r="VCC44" s="162"/>
      <c r="VCD44" s="165"/>
      <c r="VCE44" s="162"/>
      <c r="VCF44" s="165"/>
      <c r="VCG44" s="162"/>
      <c r="VCH44" s="165"/>
      <c r="VCI44" s="162"/>
      <c r="VCJ44" s="165"/>
      <c r="VCK44" s="162"/>
      <c r="VCL44" s="165"/>
      <c r="VCM44" s="162"/>
      <c r="VCN44" s="165"/>
      <c r="VCO44" s="162"/>
      <c r="VCP44" s="165"/>
      <c r="VCQ44" s="162"/>
      <c r="VCR44" s="165"/>
      <c r="VCS44" s="162"/>
      <c r="VCT44" s="165"/>
      <c r="VCU44" s="162"/>
      <c r="VCV44" s="165"/>
      <c r="VCW44" s="162"/>
      <c r="VCX44" s="165"/>
      <c r="VCY44" s="162"/>
      <c r="VCZ44" s="165"/>
      <c r="VDA44" s="162"/>
      <c r="VDB44" s="165"/>
      <c r="VDC44" s="162"/>
      <c r="VDD44" s="165"/>
      <c r="VDE44" s="162"/>
      <c r="VDF44" s="165"/>
      <c r="VDG44" s="162"/>
      <c r="VDH44" s="165"/>
      <c r="VDI44" s="162"/>
      <c r="VDJ44" s="165"/>
      <c r="VDK44" s="162"/>
      <c r="VDL44" s="165"/>
      <c r="VDM44" s="162"/>
      <c r="VDN44" s="165"/>
      <c r="VDO44" s="162"/>
      <c r="VDP44" s="165"/>
      <c r="VDQ44" s="162"/>
      <c r="VDR44" s="165"/>
      <c r="VDS44" s="162"/>
      <c r="VDT44" s="165"/>
      <c r="VDU44" s="162"/>
      <c r="VDV44" s="165"/>
      <c r="VDW44" s="162"/>
      <c r="VDX44" s="165"/>
      <c r="VDY44" s="162"/>
      <c r="VDZ44" s="165"/>
      <c r="VEA44" s="162"/>
      <c r="VEB44" s="165"/>
      <c r="VEC44" s="162"/>
      <c r="VED44" s="165"/>
      <c r="VEE44" s="162"/>
      <c r="VEF44" s="165"/>
      <c r="VEG44" s="162"/>
      <c r="VEH44" s="165"/>
      <c r="VEI44" s="162"/>
      <c r="VEJ44" s="165"/>
      <c r="VEK44" s="162"/>
      <c r="VEL44" s="165"/>
      <c r="VEM44" s="162"/>
      <c r="VEN44" s="165"/>
      <c r="VEO44" s="162"/>
      <c r="VEP44" s="165"/>
      <c r="VEQ44" s="162"/>
      <c r="VER44" s="165"/>
      <c r="VES44" s="162"/>
      <c r="VET44" s="165"/>
      <c r="VEU44" s="162"/>
      <c r="VEV44" s="165"/>
      <c r="VEW44" s="162"/>
      <c r="VEX44" s="165"/>
      <c r="VEY44" s="162"/>
      <c r="VEZ44" s="165"/>
      <c r="VFA44" s="162"/>
      <c r="VFB44" s="165"/>
      <c r="VFC44" s="162"/>
      <c r="VFD44" s="165"/>
      <c r="VFE44" s="162"/>
      <c r="VFF44" s="165"/>
      <c r="VFG44" s="162"/>
      <c r="VFH44" s="165"/>
      <c r="VFI44" s="162"/>
      <c r="VFJ44" s="165"/>
      <c r="VFK44" s="162"/>
      <c r="VFL44" s="165"/>
      <c r="VFM44" s="162"/>
      <c r="VFN44" s="165"/>
      <c r="VFO44" s="162"/>
      <c r="VFP44" s="165"/>
      <c r="VFQ44" s="162"/>
      <c r="VFR44" s="165"/>
      <c r="VFS44" s="162"/>
      <c r="VFT44" s="165"/>
      <c r="VFU44" s="162"/>
      <c r="VFV44" s="165"/>
      <c r="VFW44" s="162"/>
      <c r="VFX44" s="165"/>
      <c r="VFY44" s="162"/>
      <c r="VFZ44" s="165"/>
      <c r="VGA44" s="162"/>
      <c r="VGB44" s="165"/>
      <c r="VGC44" s="162"/>
      <c r="VGD44" s="165"/>
      <c r="VGE44" s="162"/>
      <c r="VGF44" s="165"/>
      <c r="VGG44" s="162"/>
      <c r="VGH44" s="165"/>
      <c r="VGI44" s="162"/>
      <c r="VGJ44" s="165"/>
      <c r="VGK44" s="162"/>
      <c r="VGL44" s="165"/>
      <c r="VGM44" s="162"/>
      <c r="VGN44" s="165"/>
      <c r="VGO44" s="162"/>
      <c r="VGP44" s="165"/>
      <c r="VGQ44" s="162"/>
      <c r="VGR44" s="165"/>
      <c r="VGS44" s="162"/>
      <c r="VGT44" s="165"/>
      <c r="VGU44" s="162"/>
      <c r="VGV44" s="165"/>
      <c r="VGW44" s="162"/>
      <c r="VGX44" s="165"/>
      <c r="VGY44" s="162"/>
      <c r="VGZ44" s="165"/>
      <c r="VHA44" s="162"/>
      <c r="VHB44" s="165"/>
      <c r="VHC44" s="162"/>
      <c r="VHD44" s="165"/>
      <c r="VHE44" s="162"/>
      <c r="VHF44" s="165"/>
      <c r="VHG44" s="162"/>
      <c r="VHH44" s="165"/>
      <c r="VHI44" s="162"/>
      <c r="VHJ44" s="165"/>
      <c r="VHK44" s="162"/>
      <c r="VHL44" s="165"/>
      <c r="VHM44" s="162"/>
      <c r="VHN44" s="165"/>
      <c r="VHO44" s="162"/>
      <c r="VHP44" s="165"/>
      <c r="VHQ44" s="162"/>
      <c r="VHR44" s="165"/>
      <c r="VHS44" s="162"/>
      <c r="VHT44" s="165"/>
      <c r="VHU44" s="162"/>
      <c r="VHV44" s="165"/>
      <c r="VHW44" s="162"/>
      <c r="VHX44" s="165"/>
      <c r="VHY44" s="162"/>
      <c r="VHZ44" s="165"/>
      <c r="VIA44" s="162"/>
      <c r="VIB44" s="165"/>
      <c r="VIC44" s="162"/>
      <c r="VID44" s="165"/>
      <c r="VIE44" s="162"/>
      <c r="VIF44" s="165"/>
      <c r="VIG44" s="162"/>
      <c r="VIH44" s="165"/>
      <c r="VII44" s="162"/>
      <c r="VIJ44" s="165"/>
      <c r="VIK44" s="162"/>
      <c r="VIL44" s="165"/>
      <c r="VIM44" s="162"/>
      <c r="VIN44" s="165"/>
      <c r="VIO44" s="162"/>
      <c r="VIP44" s="165"/>
      <c r="VIQ44" s="162"/>
      <c r="VIR44" s="165"/>
      <c r="VIS44" s="162"/>
      <c r="VIT44" s="165"/>
      <c r="VIU44" s="162"/>
      <c r="VIV44" s="165"/>
      <c r="VIW44" s="162"/>
      <c r="VIX44" s="165"/>
      <c r="VIY44" s="162"/>
      <c r="VIZ44" s="165"/>
      <c r="VJA44" s="162"/>
      <c r="VJB44" s="165"/>
      <c r="VJC44" s="162"/>
      <c r="VJD44" s="165"/>
      <c r="VJE44" s="162"/>
      <c r="VJF44" s="165"/>
      <c r="VJG44" s="162"/>
      <c r="VJH44" s="165"/>
      <c r="VJI44" s="162"/>
      <c r="VJJ44" s="165"/>
      <c r="VJK44" s="162"/>
      <c r="VJL44" s="165"/>
      <c r="VJM44" s="162"/>
      <c r="VJN44" s="165"/>
      <c r="VJO44" s="162"/>
      <c r="VJP44" s="165"/>
      <c r="VJQ44" s="162"/>
      <c r="VJR44" s="165"/>
      <c r="VJS44" s="162"/>
      <c r="VJT44" s="165"/>
      <c r="VJU44" s="162"/>
      <c r="VJV44" s="165"/>
      <c r="VJW44" s="162"/>
      <c r="VJX44" s="165"/>
      <c r="VJY44" s="162"/>
      <c r="VJZ44" s="165"/>
      <c r="VKA44" s="162"/>
      <c r="VKB44" s="165"/>
      <c r="VKC44" s="162"/>
      <c r="VKD44" s="165"/>
      <c r="VKE44" s="162"/>
      <c r="VKF44" s="165"/>
      <c r="VKG44" s="162"/>
      <c r="VKH44" s="165"/>
      <c r="VKI44" s="162"/>
      <c r="VKJ44" s="165"/>
      <c r="VKK44" s="162"/>
      <c r="VKL44" s="165"/>
      <c r="VKM44" s="162"/>
      <c r="VKN44" s="165"/>
      <c r="VKO44" s="162"/>
      <c r="VKP44" s="165"/>
      <c r="VKQ44" s="162"/>
      <c r="VKR44" s="165"/>
      <c r="VKS44" s="162"/>
      <c r="VKT44" s="165"/>
      <c r="VKU44" s="162"/>
      <c r="VKV44" s="165"/>
      <c r="VKW44" s="162"/>
      <c r="VKX44" s="165"/>
      <c r="VKY44" s="162"/>
      <c r="VKZ44" s="165"/>
      <c r="VLA44" s="162"/>
      <c r="VLB44" s="165"/>
      <c r="VLC44" s="162"/>
      <c r="VLD44" s="165"/>
      <c r="VLE44" s="162"/>
      <c r="VLF44" s="165"/>
      <c r="VLG44" s="162"/>
      <c r="VLH44" s="165"/>
      <c r="VLI44" s="162"/>
      <c r="VLJ44" s="165"/>
      <c r="VLK44" s="162"/>
      <c r="VLL44" s="165"/>
      <c r="VLM44" s="162"/>
      <c r="VLN44" s="165"/>
      <c r="VLO44" s="162"/>
      <c r="VLP44" s="165"/>
      <c r="VLQ44" s="162"/>
      <c r="VLR44" s="165"/>
      <c r="VLS44" s="162"/>
      <c r="VLT44" s="165"/>
      <c r="VLU44" s="162"/>
      <c r="VLV44" s="165"/>
      <c r="VLW44" s="162"/>
      <c r="VLX44" s="165"/>
      <c r="VLY44" s="162"/>
      <c r="VLZ44" s="165"/>
      <c r="VMA44" s="162"/>
      <c r="VMB44" s="165"/>
      <c r="VMC44" s="162"/>
      <c r="VMD44" s="165"/>
      <c r="VME44" s="162"/>
      <c r="VMF44" s="165"/>
      <c r="VMG44" s="162"/>
      <c r="VMH44" s="165"/>
      <c r="VMI44" s="162"/>
      <c r="VMJ44" s="165"/>
      <c r="VMK44" s="162"/>
      <c r="VML44" s="165"/>
      <c r="VMM44" s="162"/>
      <c r="VMN44" s="165"/>
      <c r="VMO44" s="162"/>
      <c r="VMP44" s="165"/>
      <c r="VMQ44" s="162"/>
      <c r="VMR44" s="165"/>
      <c r="VMS44" s="162"/>
      <c r="VMT44" s="165"/>
      <c r="VMU44" s="162"/>
      <c r="VMV44" s="165"/>
      <c r="VMW44" s="162"/>
      <c r="VMX44" s="165"/>
      <c r="VMY44" s="162"/>
      <c r="VMZ44" s="165"/>
      <c r="VNA44" s="162"/>
      <c r="VNB44" s="165"/>
      <c r="VNC44" s="162"/>
      <c r="VND44" s="165"/>
      <c r="VNE44" s="162"/>
      <c r="VNF44" s="165"/>
      <c r="VNG44" s="162"/>
      <c r="VNH44" s="165"/>
      <c r="VNI44" s="162"/>
      <c r="VNJ44" s="165"/>
      <c r="VNK44" s="162"/>
      <c r="VNL44" s="165"/>
      <c r="VNM44" s="162"/>
      <c r="VNN44" s="165"/>
      <c r="VNO44" s="162"/>
      <c r="VNP44" s="165"/>
      <c r="VNQ44" s="162"/>
      <c r="VNR44" s="165"/>
      <c r="VNS44" s="162"/>
      <c r="VNT44" s="165"/>
      <c r="VNU44" s="162"/>
      <c r="VNV44" s="165"/>
      <c r="VNW44" s="162"/>
      <c r="VNX44" s="165"/>
      <c r="VNY44" s="162"/>
      <c r="VNZ44" s="165"/>
      <c r="VOA44" s="162"/>
      <c r="VOB44" s="165"/>
      <c r="VOC44" s="162"/>
      <c r="VOD44" s="165"/>
      <c r="VOE44" s="162"/>
      <c r="VOF44" s="165"/>
      <c r="VOG44" s="162"/>
      <c r="VOH44" s="165"/>
      <c r="VOI44" s="162"/>
      <c r="VOJ44" s="165"/>
      <c r="VOK44" s="162"/>
      <c r="VOL44" s="165"/>
      <c r="VOM44" s="162"/>
      <c r="VON44" s="165"/>
      <c r="VOO44" s="162"/>
      <c r="VOP44" s="165"/>
      <c r="VOQ44" s="162"/>
      <c r="VOR44" s="165"/>
      <c r="VOS44" s="162"/>
      <c r="VOT44" s="165"/>
      <c r="VOU44" s="162"/>
      <c r="VOV44" s="165"/>
      <c r="VOW44" s="162"/>
      <c r="VOX44" s="165"/>
      <c r="VOY44" s="162"/>
      <c r="VOZ44" s="165"/>
      <c r="VPA44" s="162"/>
      <c r="VPB44" s="165"/>
      <c r="VPC44" s="162"/>
      <c r="VPD44" s="165"/>
      <c r="VPE44" s="162"/>
      <c r="VPF44" s="165"/>
      <c r="VPG44" s="162"/>
      <c r="VPH44" s="165"/>
      <c r="VPI44" s="162"/>
      <c r="VPJ44" s="165"/>
      <c r="VPK44" s="162"/>
      <c r="VPL44" s="165"/>
      <c r="VPM44" s="162"/>
      <c r="VPN44" s="165"/>
      <c r="VPO44" s="162"/>
      <c r="VPP44" s="165"/>
      <c r="VPQ44" s="162"/>
      <c r="VPR44" s="165"/>
      <c r="VPS44" s="162"/>
      <c r="VPT44" s="165"/>
      <c r="VPU44" s="162"/>
      <c r="VPV44" s="165"/>
      <c r="VPW44" s="162"/>
      <c r="VPX44" s="165"/>
      <c r="VPY44" s="162"/>
      <c r="VPZ44" s="165"/>
      <c r="VQA44" s="162"/>
      <c r="VQB44" s="165"/>
      <c r="VQC44" s="162"/>
      <c r="VQD44" s="165"/>
      <c r="VQE44" s="162"/>
      <c r="VQF44" s="165"/>
      <c r="VQG44" s="162"/>
      <c r="VQH44" s="165"/>
      <c r="VQI44" s="162"/>
      <c r="VQJ44" s="165"/>
      <c r="VQK44" s="162"/>
      <c r="VQL44" s="165"/>
      <c r="VQM44" s="162"/>
      <c r="VQN44" s="165"/>
      <c r="VQO44" s="162"/>
      <c r="VQP44" s="165"/>
      <c r="VQQ44" s="162"/>
      <c r="VQR44" s="165"/>
      <c r="VQS44" s="162"/>
      <c r="VQT44" s="165"/>
      <c r="VQU44" s="162"/>
      <c r="VQV44" s="165"/>
      <c r="VQW44" s="162"/>
      <c r="VQX44" s="165"/>
      <c r="VQY44" s="162"/>
      <c r="VQZ44" s="165"/>
      <c r="VRA44" s="162"/>
      <c r="VRB44" s="165"/>
      <c r="VRC44" s="162"/>
      <c r="VRD44" s="165"/>
      <c r="VRE44" s="162"/>
      <c r="VRF44" s="165"/>
      <c r="VRG44" s="162"/>
      <c r="VRH44" s="165"/>
      <c r="VRI44" s="162"/>
      <c r="VRJ44" s="165"/>
      <c r="VRK44" s="162"/>
      <c r="VRL44" s="165"/>
      <c r="VRM44" s="162"/>
      <c r="VRN44" s="165"/>
      <c r="VRO44" s="162"/>
      <c r="VRP44" s="165"/>
      <c r="VRQ44" s="162"/>
      <c r="VRR44" s="165"/>
      <c r="VRS44" s="162"/>
      <c r="VRT44" s="165"/>
      <c r="VRU44" s="162"/>
      <c r="VRV44" s="165"/>
      <c r="VRW44" s="162"/>
      <c r="VRX44" s="165"/>
      <c r="VRY44" s="162"/>
      <c r="VRZ44" s="165"/>
      <c r="VSA44" s="162"/>
      <c r="VSB44" s="165"/>
      <c r="VSC44" s="162"/>
      <c r="VSD44" s="165"/>
      <c r="VSE44" s="162"/>
      <c r="VSF44" s="165"/>
      <c r="VSG44" s="162"/>
      <c r="VSH44" s="165"/>
      <c r="VSI44" s="162"/>
      <c r="VSJ44" s="165"/>
      <c r="VSK44" s="162"/>
      <c r="VSL44" s="165"/>
      <c r="VSM44" s="162"/>
      <c r="VSN44" s="165"/>
      <c r="VSO44" s="162"/>
      <c r="VSP44" s="165"/>
      <c r="VSQ44" s="162"/>
      <c r="VSR44" s="165"/>
      <c r="VSS44" s="162"/>
      <c r="VST44" s="165"/>
      <c r="VSU44" s="162"/>
      <c r="VSV44" s="165"/>
      <c r="VSW44" s="162"/>
      <c r="VSX44" s="165"/>
      <c r="VSY44" s="162"/>
      <c r="VSZ44" s="165"/>
      <c r="VTA44" s="162"/>
      <c r="VTB44" s="165"/>
      <c r="VTC44" s="162"/>
      <c r="VTD44" s="165"/>
      <c r="VTE44" s="162"/>
      <c r="VTF44" s="165"/>
      <c r="VTG44" s="162"/>
      <c r="VTH44" s="165"/>
      <c r="VTI44" s="162"/>
      <c r="VTJ44" s="165"/>
      <c r="VTK44" s="162"/>
      <c r="VTL44" s="165"/>
      <c r="VTM44" s="162"/>
      <c r="VTN44" s="165"/>
      <c r="VTO44" s="162"/>
      <c r="VTP44" s="165"/>
      <c r="VTQ44" s="162"/>
      <c r="VTR44" s="165"/>
      <c r="VTS44" s="162"/>
      <c r="VTT44" s="165"/>
      <c r="VTU44" s="162"/>
      <c r="VTV44" s="165"/>
      <c r="VTW44" s="162"/>
      <c r="VTX44" s="165"/>
      <c r="VTY44" s="162"/>
      <c r="VTZ44" s="165"/>
      <c r="VUA44" s="162"/>
      <c r="VUB44" s="165"/>
      <c r="VUC44" s="162"/>
      <c r="VUD44" s="165"/>
      <c r="VUE44" s="162"/>
      <c r="VUF44" s="165"/>
      <c r="VUG44" s="162"/>
      <c r="VUH44" s="165"/>
      <c r="VUI44" s="162"/>
      <c r="VUJ44" s="165"/>
      <c r="VUK44" s="162"/>
      <c r="VUL44" s="165"/>
      <c r="VUM44" s="162"/>
      <c r="VUN44" s="165"/>
      <c r="VUO44" s="162"/>
      <c r="VUP44" s="165"/>
      <c r="VUQ44" s="162"/>
      <c r="VUR44" s="165"/>
      <c r="VUS44" s="162"/>
      <c r="VUT44" s="165"/>
      <c r="VUU44" s="162"/>
      <c r="VUV44" s="165"/>
      <c r="VUW44" s="162"/>
      <c r="VUX44" s="165"/>
      <c r="VUY44" s="162"/>
      <c r="VUZ44" s="165"/>
      <c r="VVA44" s="162"/>
      <c r="VVB44" s="165"/>
      <c r="VVC44" s="162"/>
      <c r="VVD44" s="165"/>
      <c r="VVE44" s="162"/>
      <c r="VVF44" s="165"/>
      <c r="VVG44" s="162"/>
      <c r="VVH44" s="165"/>
      <c r="VVI44" s="162"/>
      <c r="VVJ44" s="165"/>
      <c r="VVK44" s="162"/>
      <c r="VVL44" s="165"/>
      <c r="VVM44" s="162"/>
      <c r="VVN44" s="165"/>
      <c r="VVO44" s="162"/>
      <c r="VVP44" s="165"/>
      <c r="VVQ44" s="162"/>
      <c r="VVR44" s="165"/>
      <c r="VVS44" s="162"/>
      <c r="VVT44" s="165"/>
      <c r="VVU44" s="162"/>
      <c r="VVV44" s="165"/>
      <c r="VVW44" s="162"/>
      <c r="VVX44" s="165"/>
      <c r="VVY44" s="162"/>
      <c r="VVZ44" s="165"/>
      <c r="VWA44" s="162"/>
      <c r="VWB44" s="165"/>
      <c r="VWC44" s="162"/>
      <c r="VWD44" s="165"/>
      <c r="VWE44" s="162"/>
      <c r="VWF44" s="165"/>
      <c r="VWG44" s="162"/>
      <c r="VWH44" s="165"/>
      <c r="VWI44" s="162"/>
      <c r="VWJ44" s="165"/>
      <c r="VWK44" s="162"/>
      <c r="VWL44" s="165"/>
      <c r="VWM44" s="162"/>
      <c r="VWN44" s="165"/>
      <c r="VWO44" s="162"/>
      <c r="VWP44" s="165"/>
      <c r="VWQ44" s="162"/>
      <c r="VWR44" s="165"/>
      <c r="VWS44" s="162"/>
      <c r="VWT44" s="165"/>
      <c r="VWU44" s="162"/>
      <c r="VWV44" s="165"/>
      <c r="VWW44" s="162"/>
      <c r="VWX44" s="165"/>
      <c r="VWY44" s="162"/>
      <c r="VWZ44" s="165"/>
      <c r="VXA44" s="162"/>
      <c r="VXB44" s="165"/>
      <c r="VXC44" s="162"/>
      <c r="VXD44" s="165"/>
      <c r="VXE44" s="162"/>
      <c r="VXF44" s="165"/>
      <c r="VXG44" s="162"/>
      <c r="VXH44" s="165"/>
      <c r="VXI44" s="162"/>
      <c r="VXJ44" s="165"/>
      <c r="VXK44" s="162"/>
      <c r="VXL44" s="165"/>
      <c r="VXM44" s="162"/>
      <c r="VXN44" s="165"/>
      <c r="VXO44" s="162"/>
      <c r="VXP44" s="165"/>
      <c r="VXQ44" s="162"/>
      <c r="VXR44" s="165"/>
      <c r="VXS44" s="162"/>
      <c r="VXT44" s="165"/>
      <c r="VXU44" s="162"/>
      <c r="VXV44" s="165"/>
      <c r="VXW44" s="162"/>
      <c r="VXX44" s="165"/>
      <c r="VXY44" s="162"/>
      <c r="VXZ44" s="165"/>
      <c r="VYA44" s="162"/>
      <c r="VYB44" s="165"/>
      <c r="VYC44" s="162"/>
      <c r="VYD44" s="165"/>
      <c r="VYE44" s="162"/>
      <c r="VYF44" s="165"/>
      <c r="VYG44" s="162"/>
      <c r="VYH44" s="165"/>
      <c r="VYI44" s="162"/>
      <c r="VYJ44" s="165"/>
      <c r="VYK44" s="162"/>
      <c r="VYL44" s="165"/>
      <c r="VYM44" s="162"/>
      <c r="VYN44" s="165"/>
      <c r="VYO44" s="162"/>
      <c r="VYP44" s="165"/>
      <c r="VYQ44" s="162"/>
      <c r="VYR44" s="165"/>
      <c r="VYS44" s="162"/>
      <c r="VYT44" s="165"/>
      <c r="VYU44" s="162"/>
      <c r="VYV44" s="165"/>
      <c r="VYW44" s="162"/>
      <c r="VYX44" s="165"/>
      <c r="VYY44" s="162"/>
      <c r="VYZ44" s="165"/>
      <c r="VZA44" s="162"/>
      <c r="VZB44" s="165"/>
      <c r="VZC44" s="162"/>
      <c r="VZD44" s="165"/>
      <c r="VZE44" s="162"/>
      <c r="VZF44" s="165"/>
      <c r="VZG44" s="162"/>
      <c r="VZH44" s="165"/>
      <c r="VZI44" s="162"/>
      <c r="VZJ44" s="165"/>
      <c r="VZK44" s="162"/>
      <c r="VZL44" s="165"/>
      <c r="VZM44" s="162"/>
      <c r="VZN44" s="165"/>
      <c r="VZO44" s="162"/>
      <c r="VZP44" s="165"/>
      <c r="VZQ44" s="162"/>
      <c r="VZR44" s="165"/>
      <c r="VZS44" s="162"/>
      <c r="VZT44" s="165"/>
      <c r="VZU44" s="162"/>
      <c r="VZV44" s="165"/>
      <c r="VZW44" s="162"/>
      <c r="VZX44" s="165"/>
      <c r="VZY44" s="162"/>
      <c r="VZZ44" s="165"/>
      <c r="WAA44" s="162"/>
      <c r="WAB44" s="165"/>
      <c r="WAC44" s="162"/>
      <c r="WAD44" s="165"/>
      <c r="WAE44" s="162"/>
      <c r="WAF44" s="165"/>
      <c r="WAG44" s="162"/>
      <c r="WAH44" s="165"/>
      <c r="WAI44" s="162"/>
      <c r="WAJ44" s="165"/>
      <c r="WAK44" s="162"/>
      <c r="WAL44" s="165"/>
      <c r="WAM44" s="162"/>
      <c r="WAN44" s="165"/>
      <c r="WAO44" s="162"/>
      <c r="WAP44" s="165"/>
      <c r="WAQ44" s="162"/>
      <c r="WAR44" s="165"/>
      <c r="WAS44" s="162"/>
      <c r="WAT44" s="165"/>
      <c r="WAU44" s="162"/>
      <c r="WAV44" s="165"/>
      <c r="WAW44" s="162"/>
      <c r="WAX44" s="165"/>
      <c r="WAY44" s="162"/>
      <c r="WAZ44" s="165"/>
      <c r="WBA44" s="162"/>
      <c r="WBB44" s="165"/>
      <c r="WBC44" s="162"/>
      <c r="WBD44" s="165"/>
      <c r="WBE44" s="162"/>
      <c r="WBF44" s="165"/>
      <c r="WBG44" s="162"/>
      <c r="WBH44" s="165"/>
      <c r="WBI44" s="162"/>
      <c r="WBJ44" s="165"/>
      <c r="WBK44" s="162"/>
      <c r="WBL44" s="165"/>
      <c r="WBM44" s="162"/>
      <c r="WBN44" s="165"/>
      <c r="WBO44" s="162"/>
      <c r="WBP44" s="165"/>
      <c r="WBQ44" s="162"/>
      <c r="WBR44" s="165"/>
      <c r="WBS44" s="162"/>
      <c r="WBT44" s="165"/>
      <c r="WBU44" s="162"/>
      <c r="WBV44" s="165"/>
      <c r="WBW44" s="162"/>
      <c r="WBX44" s="165"/>
      <c r="WBY44" s="162"/>
      <c r="WBZ44" s="165"/>
      <c r="WCA44" s="162"/>
      <c r="WCB44" s="165"/>
      <c r="WCC44" s="162"/>
      <c r="WCD44" s="165"/>
      <c r="WCE44" s="162"/>
      <c r="WCF44" s="165"/>
      <c r="WCG44" s="162"/>
      <c r="WCH44" s="165"/>
      <c r="WCI44" s="162"/>
      <c r="WCJ44" s="165"/>
      <c r="WCK44" s="162"/>
      <c r="WCL44" s="165"/>
      <c r="WCM44" s="162"/>
      <c r="WCN44" s="165"/>
      <c r="WCO44" s="162"/>
      <c r="WCP44" s="165"/>
      <c r="WCQ44" s="162"/>
      <c r="WCR44" s="165"/>
      <c r="WCS44" s="162"/>
      <c r="WCT44" s="165"/>
      <c r="WCU44" s="162"/>
      <c r="WCV44" s="165"/>
      <c r="WCW44" s="162"/>
      <c r="WCX44" s="165"/>
      <c r="WCY44" s="162"/>
      <c r="WCZ44" s="165"/>
      <c r="WDA44" s="162"/>
      <c r="WDB44" s="165"/>
      <c r="WDC44" s="162"/>
      <c r="WDD44" s="165"/>
      <c r="WDE44" s="162"/>
      <c r="WDF44" s="165"/>
      <c r="WDG44" s="162"/>
      <c r="WDH44" s="165"/>
      <c r="WDI44" s="162"/>
      <c r="WDJ44" s="165"/>
      <c r="WDK44" s="162"/>
      <c r="WDL44" s="165"/>
      <c r="WDM44" s="162"/>
      <c r="WDN44" s="165"/>
      <c r="WDO44" s="162"/>
      <c r="WDP44" s="165"/>
      <c r="WDQ44" s="162"/>
      <c r="WDR44" s="165"/>
      <c r="WDS44" s="162"/>
      <c r="WDT44" s="165"/>
      <c r="WDU44" s="162"/>
      <c r="WDV44" s="165"/>
      <c r="WDW44" s="162"/>
      <c r="WDX44" s="165"/>
      <c r="WDY44" s="162"/>
      <c r="WDZ44" s="165"/>
      <c r="WEA44" s="162"/>
      <c r="WEB44" s="165"/>
      <c r="WEC44" s="162"/>
      <c r="WED44" s="165"/>
      <c r="WEE44" s="162"/>
      <c r="WEF44" s="165"/>
      <c r="WEG44" s="162"/>
      <c r="WEH44" s="165"/>
      <c r="WEI44" s="162"/>
      <c r="WEJ44" s="165"/>
      <c r="WEK44" s="162"/>
      <c r="WEL44" s="165"/>
      <c r="WEM44" s="162"/>
      <c r="WEN44" s="165"/>
      <c r="WEO44" s="162"/>
      <c r="WEP44" s="165"/>
      <c r="WEQ44" s="162"/>
      <c r="WER44" s="165"/>
      <c r="WES44" s="162"/>
      <c r="WET44" s="165"/>
      <c r="WEU44" s="162"/>
      <c r="WEV44" s="165"/>
      <c r="WEW44" s="162"/>
      <c r="WEX44" s="165"/>
      <c r="WEY44" s="162"/>
      <c r="WEZ44" s="165"/>
      <c r="WFA44" s="162"/>
      <c r="WFB44" s="165"/>
      <c r="WFC44" s="162"/>
      <c r="WFD44" s="165"/>
      <c r="WFE44" s="162"/>
      <c r="WFF44" s="165"/>
      <c r="WFG44" s="162"/>
      <c r="WFH44" s="165"/>
      <c r="WFI44" s="162"/>
      <c r="WFJ44" s="165"/>
      <c r="WFK44" s="162"/>
      <c r="WFL44" s="165"/>
      <c r="WFM44" s="162"/>
      <c r="WFN44" s="165"/>
      <c r="WFO44" s="162"/>
      <c r="WFP44" s="165"/>
      <c r="WFQ44" s="162"/>
      <c r="WFR44" s="165"/>
      <c r="WFS44" s="162"/>
      <c r="WFT44" s="165"/>
      <c r="WFU44" s="162"/>
      <c r="WFV44" s="165"/>
      <c r="WFW44" s="162"/>
      <c r="WFX44" s="165"/>
      <c r="WFY44" s="162"/>
      <c r="WFZ44" s="165"/>
      <c r="WGA44" s="162"/>
      <c r="WGB44" s="165"/>
      <c r="WGC44" s="162"/>
      <c r="WGD44" s="165"/>
      <c r="WGE44" s="162"/>
      <c r="WGF44" s="165"/>
      <c r="WGG44" s="162"/>
      <c r="WGH44" s="165"/>
      <c r="WGI44" s="162"/>
      <c r="WGJ44" s="165"/>
      <c r="WGK44" s="162"/>
      <c r="WGL44" s="165"/>
      <c r="WGM44" s="162"/>
      <c r="WGN44" s="165"/>
      <c r="WGO44" s="162"/>
      <c r="WGP44" s="165"/>
      <c r="WGQ44" s="162"/>
      <c r="WGR44" s="165"/>
      <c r="WGS44" s="162"/>
      <c r="WGT44" s="165"/>
      <c r="WGU44" s="162"/>
      <c r="WGV44" s="165"/>
      <c r="WGW44" s="162"/>
      <c r="WGX44" s="165"/>
      <c r="WGY44" s="162"/>
      <c r="WGZ44" s="165"/>
      <c r="WHA44" s="162"/>
      <c r="WHB44" s="165"/>
      <c r="WHC44" s="162"/>
      <c r="WHD44" s="165"/>
      <c r="WHE44" s="162"/>
      <c r="WHF44" s="165"/>
      <c r="WHG44" s="162"/>
      <c r="WHH44" s="165"/>
      <c r="WHI44" s="162"/>
      <c r="WHJ44" s="165"/>
      <c r="WHK44" s="162"/>
      <c r="WHL44" s="165"/>
      <c r="WHM44" s="162"/>
      <c r="WHN44" s="165"/>
      <c r="WHO44" s="162"/>
      <c r="WHP44" s="165"/>
      <c r="WHQ44" s="162"/>
      <c r="WHR44" s="165"/>
      <c r="WHS44" s="162"/>
      <c r="WHT44" s="165"/>
      <c r="WHU44" s="162"/>
      <c r="WHV44" s="165"/>
      <c r="WHW44" s="162"/>
      <c r="WHX44" s="165"/>
      <c r="WHY44" s="162"/>
      <c r="WHZ44" s="165"/>
      <c r="WIA44" s="162"/>
      <c r="WIB44" s="165"/>
      <c r="WIC44" s="162"/>
      <c r="WID44" s="165"/>
      <c r="WIE44" s="162"/>
      <c r="WIF44" s="165"/>
      <c r="WIG44" s="162"/>
      <c r="WIH44" s="165"/>
      <c r="WII44" s="162"/>
      <c r="WIJ44" s="165"/>
      <c r="WIK44" s="162"/>
      <c r="WIL44" s="165"/>
      <c r="WIM44" s="162"/>
      <c r="WIN44" s="165"/>
      <c r="WIO44" s="162"/>
      <c r="WIP44" s="165"/>
      <c r="WIQ44" s="162"/>
      <c r="WIR44" s="165"/>
      <c r="WIS44" s="162"/>
      <c r="WIT44" s="165"/>
      <c r="WIU44" s="162"/>
      <c r="WIV44" s="165"/>
      <c r="WIW44" s="162"/>
      <c r="WIX44" s="165"/>
      <c r="WIY44" s="162"/>
      <c r="WIZ44" s="165"/>
      <c r="WJA44" s="162"/>
      <c r="WJB44" s="165"/>
      <c r="WJC44" s="162"/>
      <c r="WJD44" s="165"/>
      <c r="WJE44" s="162"/>
      <c r="WJF44" s="165"/>
      <c r="WJG44" s="162"/>
      <c r="WJH44" s="165"/>
      <c r="WJI44" s="162"/>
      <c r="WJJ44" s="165"/>
      <c r="WJK44" s="162"/>
      <c r="WJL44" s="165"/>
      <c r="WJM44" s="162"/>
      <c r="WJN44" s="165"/>
      <c r="WJO44" s="162"/>
      <c r="WJP44" s="165"/>
      <c r="WJQ44" s="162"/>
      <c r="WJR44" s="165"/>
      <c r="WJS44" s="162"/>
      <c r="WJT44" s="165"/>
      <c r="WJU44" s="162"/>
      <c r="WJV44" s="165"/>
      <c r="WJW44" s="162"/>
      <c r="WJX44" s="165"/>
      <c r="WJY44" s="162"/>
      <c r="WJZ44" s="165"/>
      <c r="WKA44" s="162"/>
      <c r="WKB44" s="165"/>
      <c r="WKC44" s="162"/>
      <c r="WKD44" s="165"/>
      <c r="WKE44" s="162"/>
      <c r="WKF44" s="165"/>
      <c r="WKG44" s="162"/>
      <c r="WKH44" s="165"/>
      <c r="WKI44" s="162"/>
      <c r="WKJ44" s="165"/>
      <c r="WKK44" s="162"/>
      <c r="WKL44" s="165"/>
      <c r="WKM44" s="162"/>
      <c r="WKN44" s="165"/>
      <c r="WKO44" s="162"/>
      <c r="WKP44" s="165"/>
      <c r="WKQ44" s="162"/>
      <c r="WKR44" s="165"/>
      <c r="WKS44" s="162"/>
      <c r="WKT44" s="165"/>
      <c r="WKU44" s="162"/>
      <c r="WKV44" s="165"/>
      <c r="WKW44" s="162"/>
      <c r="WKX44" s="165"/>
      <c r="WKY44" s="162"/>
      <c r="WKZ44" s="165"/>
      <c r="WLA44" s="162"/>
      <c r="WLB44" s="165"/>
      <c r="WLC44" s="162"/>
      <c r="WLD44" s="165"/>
      <c r="WLE44" s="162"/>
      <c r="WLF44" s="165"/>
      <c r="WLG44" s="162"/>
      <c r="WLH44" s="165"/>
      <c r="WLI44" s="162"/>
      <c r="WLJ44" s="165"/>
      <c r="WLK44" s="162"/>
      <c r="WLL44" s="165"/>
      <c r="WLM44" s="162"/>
      <c r="WLN44" s="165"/>
      <c r="WLO44" s="162"/>
      <c r="WLP44" s="165"/>
      <c r="WLQ44" s="162"/>
      <c r="WLR44" s="165"/>
      <c r="WLS44" s="162"/>
      <c r="WLT44" s="165"/>
      <c r="WLU44" s="162"/>
      <c r="WLV44" s="165"/>
      <c r="WLW44" s="162"/>
      <c r="WLX44" s="165"/>
      <c r="WLY44" s="162"/>
      <c r="WLZ44" s="165"/>
      <c r="WMA44" s="162"/>
      <c r="WMB44" s="165"/>
      <c r="WMC44" s="162"/>
      <c r="WMD44" s="165"/>
      <c r="WME44" s="162"/>
      <c r="WMF44" s="165"/>
      <c r="WMG44" s="162"/>
      <c r="WMH44" s="165"/>
      <c r="WMI44" s="162"/>
      <c r="WMJ44" s="165"/>
      <c r="WMK44" s="162"/>
      <c r="WML44" s="165"/>
      <c r="WMM44" s="162"/>
      <c r="WMN44" s="165"/>
      <c r="WMO44" s="162"/>
      <c r="WMP44" s="165"/>
      <c r="WMQ44" s="162"/>
      <c r="WMR44" s="165"/>
      <c r="WMS44" s="162"/>
      <c r="WMT44" s="165"/>
      <c r="WMU44" s="162"/>
      <c r="WMV44" s="165"/>
      <c r="WMW44" s="162"/>
      <c r="WMX44" s="165"/>
      <c r="WMY44" s="162"/>
      <c r="WMZ44" s="165"/>
      <c r="WNA44" s="162"/>
      <c r="WNB44" s="165"/>
      <c r="WNC44" s="162"/>
      <c r="WND44" s="165"/>
      <c r="WNE44" s="162"/>
      <c r="WNF44" s="165"/>
      <c r="WNG44" s="162"/>
      <c r="WNH44" s="165"/>
      <c r="WNI44" s="162"/>
      <c r="WNJ44" s="165"/>
      <c r="WNK44" s="162"/>
      <c r="WNL44" s="165"/>
      <c r="WNM44" s="162"/>
      <c r="WNN44" s="165"/>
      <c r="WNO44" s="162"/>
      <c r="WNP44" s="165"/>
      <c r="WNQ44" s="162"/>
      <c r="WNR44" s="165"/>
      <c r="WNS44" s="162"/>
      <c r="WNT44" s="165"/>
      <c r="WNU44" s="162"/>
      <c r="WNV44" s="165"/>
      <c r="WNW44" s="162"/>
      <c r="WNX44" s="165"/>
      <c r="WNY44" s="162"/>
      <c r="WNZ44" s="165"/>
      <c r="WOA44" s="162"/>
      <c r="WOB44" s="165"/>
      <c r="WOC44" s="162"/>
      <c r="WOD44" s="165"/>
      <c r="WOE44" s="162"/>
      <c r="WOF44" s="165"/>
      <c r="WOG44" s="162"/>
      <c r="WOH44" s="165"/>
      <c r="WOI44" s="162"/>
      <c r="WOJ44" s="165"/>
      <c r="WOK44" s="162"/>
      <c r="WOL44" s="165"/>
      <c r="WOM44" s="162"/>
      <c r="WON44" s="165"/>
      <c r="WOO44" s="162"/>
      <c r="WOP44" s="165"/>
      <c r="WOQ44" s="162"/>
      <c r="WOR44" s="165"/>
      <c r="WOS44" s="162"/>
      <c r="WOT44" s="165"/>
      <c r="WOU44" s="162"/>
      <c r="WOV44" s="165"/>
      <c r="WOW44" s="162"/>
      <c r="WOX44" s="165"/>
      <c r="WOY44" s="162"/>
      <c r="WOZ44" s="165"/>
      <c r="WPA44" s="162"/>
      <c r="WPB44" s="165"/>
      <c r="WPC44" s="162"/>
      <c r="WPD44" s="165"/>
      <c r="WPE44" s="162"/>
      <c r="WPF44" s="165"/>
      <c r="WPG44" s="162"/>
      <c r="WPH44" s="165"/>
      <c r="WPI44" s="162"/>
      <c r="WPJ44" s="165"/>
      <c r="WPK44" s="162"/>
      <c r="WPL44" s="165"/>
      <c r="WPM44" s="162"/>
      <c r="WPN44" s="165"/>
      <c r="WPO44" s="162"/>
      <c r="WPP44" s="165"/>
      <c r="WPQ44" s="162"/>
      <c r="WPR44" s="165"/>
      <c r="WPS44" s="162"/>
      <c r="WPT44" s="165"/>
      <c r="WPU44" s="162"/>
      <c r="WPV44" s="165"/>
      <c r="WPW44" s="162"/>
      <c r="WPX44" s="165"/>
      <c r="WPY44" s="162"/>
      <c r="WPZ44" s="165"/>
      <c r="WQA44" s="162"/>
      <c r="WQB44" s="165"/>
      <c r="WQC44" s="162"/>
      <c r="WQD44" s="165"/>
      <c r="WQE44" s="162"/>
      <c r="WQF44" s="165"/>
      <c r="WQG44" s="162"/>
      <c r="WQH44" s="165"/>
      <c r="WQI44" s="162"/>
      <c r="WQJ44" s="165"/>
      <c r="WQK44" s="162"/>
      <c r="WQL44" s="165"/>
      <c r="WQM44" s="162"/>
      <c r="WQN44" s="165"/>
      <c r="WQO44" s="162"/>
      <c r="WQP44" s="165"/>
      <c r="WQQ44" s="162"/>
      <c r="WQR44" s="165"/>
      <c r="WQS44" s="162"/>
      <c r="WQT44" s="165"/>
      <c r="WQU44" s="162"/>
      <c r="WQV44" s="165"/>
      <c r="WQW44" s="162"/>
      <c r="WQX44" s="165"/>
      <c r="WQY44" s="162"/>
      <c r="WQZ44" s="165"/>
      <c r="WRA44" s="162"/>
      <c r="WRB44" s="165"/>
      <c r="WRC44" s="162"/>
      <c r="WRD44" s="165"/>
      <c r="WRE44" s="162"/>
      <c r="WRF44" s="165"/>
      <c r="WRG44" s="162"/>
      <c r="WRH44" s="165"/>
      <c r="WRI44" s="162"/>
      <c r="WRJ44" s="165"/>
      <c r="WRK44" s="162"/>
      <c r="WRL44" s="165"/>
      <c r="WRM44" s="162"/>
      <c r="WRN44" s="165"/>
      <c r="WRO44" s="162"/>
      <c r="WRP44" s="165"/>
      <c r="WRQ44" s="162"/>
      <c r="WRR44" s="165"/>
      <c r="WRS44" s="162"/>
      <c r="WRT44" s="165"/>
      <c r="WRU44" s="162"/>
      <c r="WRV44" s="165"/>
      <c r="WRW44" s="162"/>
      <c r="WRX44" s="165"/>
      <c r="WRY44" s="162"/>
      <c r="WRZ44" s="165"/>
      <c r="WSA44" s="162"/>
      <c r="WSB44" s="165"/>
      <c r="WSC44" s="162"/>
      <c r="WSD44" s="165"/>
      <c r="WSE44" s="162"/>
      <c r="WSF44" s="165"/>
      <c r="WSG44" s="162"/>
      <c r="WSH44" s="165"/>
      <c r="WSI44" s="162"/>
      <c r="WSJ44" s="165"/>
      <c r="WSK44" s="162"/>
      <c r="WSL44" s="165"/>
      <c r="WSM44" s="162"/>
      <c r="WSN44" s="165"/>
      <c r="WSO44" s="162"/>
      <c r="WSP44" s="165"/>
      <c r="WSQ44" s="162"/>
      <c r="WSR44" s="165"/>
      <c r="WSS44" s="162"/>
      <c r="WST44" s="165"/>
      <c r="WSU44" s="162"/>
      <c r="WSV44" s="165"/>
      <c r="WSW44" s="162"/>
      <c r="WSX44" s="165"/>
      <c r="WSY44" s="162"/>
      <c r="WSZ44" s="165"/>
      <c r="WTA44" s="162"/>
      <c r="WTB44" s="165"/>
      <c r="WTC44" s="162"/>
      <c r="WTD44" s="165"/>
      <c r="WTE44" s="162"/>
      <c r="WTF44" s="165"/>
      <c r="WTG44" s="162"/>
      <c r="WTH44" s="165"/>
      <c r="WTI44" s="162"/>
      <c r="WTJ44" s="165"/>
      <c r="WTK44" s="162"/>
      <c r="WTL44" s="165"/>
      <c r="WTM44" s="162"/>
      <c r="WTN44" s="165"/>
      <c r="WTO44" s="162"/>
      <c r="WTP44" s="165"/>
      <c r="WTQ44" s="162"/>
      <c r="WTR44" s="165"/>
      <c r="WTS44" s="162"/>
      <c r="WTT44" s="165"/>
      <c r="WTU44" s="162"/>
      <c r="WTV44" s="165"/>
      <c r="WTW44" s="162"/>
      <c r="WTX44" s="165"/>
      <c r="WTY44" s="162"/>
      <c r="WTZ44" s="165"/>
      <c r="WUA44" s="162"/>
      <c r="WUB44" s="165"/>
      <c r="WUC44" s="162"/>
      <c r="WUD44" s="165"/>
      <c r="WUE44" s="162"/>
      <c r="WUF44" s="165"/>
      <c r="WUG44" s="162"/>
      <c r="WUH44" s="165"/>
      <c r="WUI44" s="162"/>
      <c r="WUJ44" s="165"/>
      <c r="WUK44" s="162"/>
      <c r="WUL44" s="165"/>
      <c r="WUM44" s="162"/>
      <c r="WUN44" s="165"/>
      <c r="WUO44" s="162"/>
      <c r="WUP44" s="165"/>
      <c r="WUQ44" s="162"/>
      <c r="WUR44" s="165"/>
      <c r="WUS44" s="162"/>
      <c r="WUT44" s="165"/>
      <c r="WUU44" s="162"/>
      <c r="WUV44" s="165"/>
      <c r="WUW44" s="162"/>
      <c r="WUX44" s="165"/>
      <c r="WUY44" s="162"/>
      <c r="WUZ44" s="165"/>
      <c r="WVA44" s="162"/>
      <c r="WVB44" s="165"/>
      <c r="WVC44" s="162"/>
      <c r="WVD44" s="165"/>
      <c r="WVE44" s="162"/>
      <c r="WVF44" s="165"/>
      <c r="WVG44" s="162"/>
      <c r="WVH44" s="165"/>
      <c r="WVI44" s="162"/>
      <c r="WVJ44" s="165"/>
      <c r="WVK44" s="162"/>
      <c r="WVL44" s="165"/>
      <c r="WVM44" s="162"/>
      <c r="WVN44" s="165"/>
      <c r="WVO44" s="162"/>
      <c r="WVP44" s="165"/>
      <c r="WVQ44" s="162"/>
      <c r="WVR44" s="165"/>
      <c r="WVS44" s="162"/>
      <c r="WVT44" s="165"/>
      <c r="WVU44" s="162"/>
      <c r="WVV44" s="165"/>
      <c r="WVW44" s="162"/>
      <c r="WVX44" s="165"/>
      <c r="WVY44" s="162"/>
      <c r="WVZ44" s="165"/>
      <c r="WWA44" s="162"/>
      <c r="WWB44" s="165"/>
      <c r="WWC44" s="162"/>
      <c r="WWD44" s="165"/>
      <c r="WWE44" s="162"/>
      <c r="WWF44" s="165"/>
      <c r="WWG44" s="162"/>
      <c r="WWH44" s="165"/>
      <c r="WWI44" s="162"/>
      <c r="WWJ44" s="165"/>
      <c r="WWK44" s="162"/>
      <c r="WWL44" s="165"/>
      <c r="WWM44" s="162"/>
      <c r="WWN44" s="165"/>
      <c r="WWO44" s="162"/>
      <c r="WWP44" s="165"/>
      <c r="WWQ44" s="162"/>
      <c r="WWR44" s="165"/>
      <c r="WWS44" s="162"/>
      <c r="WWT44" s="165"/>
      <c r="WWU44" s="162"/>
      <c r="WWV44" s="165"/>
      <c r="WWW44" s="162"/>
      <c r="WWX44" s="165"/>
      <c r="WWY44" s="162"/>
      <c r="WWZ44" s="165"/>
      <c r="WXA44" s="162"/>
      <c r="WXB44" s="165"/>
      <c r="WXC44" s="162"/>
      <c r="WXD44" s="165"/>
      <c r="WXE44" s="162"/>
      <c r="WXF44" s="165"/>
      <c r="WXG44" s="162"/>
      <c r="WXH44" s="165"/>
      <c r="WXI44" s="162"/>
      <c r="WXJ44" s="165"/>
      <c r="WXK44" s="162"/>
      <c r="WXL44" s="165"/>
      <c r="WXM44" s="162"/>
      <c r="WXN44" s="165"/>
      <c r="WXO44" s="162"/>
      <c r="WXP44" s="165"/>
      <c r="WXQ44" s="162"/>
      <c r="WXR44" s="165"/>
      <c r="WXS44" s="162"/>
      <c r="WXT44" s="165"/>
      <c r="WXU44" s="162"/>
      <c r="WXV44" s="165"/>
      <c r="WXW44" s="162"/>
      <c r="WXX44" s="165"/>
      <c r="WXY44" s="162"/>
      <c r="WXZ44" s="165"/>
      <c r="WYA44" s="162"/>
      <c r="WYB44" s="165"/>
      <c r="WYC44" s="162"/>
      <c r="WYD44" s="165"/>
      <c r="WYE44" s="162"/>
      <c r="WYF44" s="165"/>
      <c r="WYG44" s="162"/>
      <c r="WYH44" s="165"/>
      <c r="WYI44" s="162"/>
      <c r="WYJ44" s="165"/>
      <c r="WYK44" s="162"/>
      <c r="WYL44" s="165"/>
      <c r="WYM44" s="162"/>
      <c r="WYN44" s="165"/>
      <c r="WYO44" s="162"/>
      <c r="WYP44" s="165"/>
      <c r="WYQ44" s="162"/>
      <c r="WYR44" s="165"/>
      <c r="WYS44" s="162"/>
      <c r="WYT44" s="165"/>
      <c r="WYU44" s="162"/>
      <c r="WYV44" s="165"/>
      <c r="WYW44" s="162"/>
      <c r="WYX44" s="165"/>
      <c r="WYY44" s="162"/>
      <c r="WYZ44" s="165"/>
      <c r="WZA44" s="162"/>
      <c r="WZB44" s="165"/>
      <c r="WZC44" s="162"/>
      <c r="WZD44" s="165"/>
      <c r="WZE44" s="162"/>
      <c r="WZF44" s="165"/>
      <c r="WZG44" s="162"/>
      <c r="WZH44" s="165"/>
      <c r="WZI44" s="162"/>
      <c r="WZJ44" s="165"/>
      <c r="WZK44" s="162"/>
      <c r="WZL44" s="165"/>
      <c r="WZM44" s="162"/>
      <c r="WZN44" s="165"/>
      <c r="WZO44" s="162"/>
      <c r="WZP44" s="165"/>
      <c r="WZQ44" s="162"/>
      <c r="WZR44" s="165"/>
      <c r="WZS44" s="162"/>
      <c r="WZT44" s="165"/>
      <c r="WZU44" s="162"/>
      <c r="WZV44" s="165"/>
      <c r="WZW44" s="162"/>
      <c r="WZX44" s="165"/>
      <c r="WZY44" s="162"/>
      <c r="WZZ44" s="165"/>
      <c r="XAA44" s="162"/>
      <c r="XAB44" s="165"/>
      <c r="XAC44" s="162"/>
      <c r="XAD44" s="165"/>
      <c r="XAE44" s="162"/>
      <c r="XAF44" s="165"/>
      <c r="XAG44" s="162"/>
      <c r="XAH44" s="165"/>
      <c r="XAI44" s="162"/>
      <c r="XAJ44" s="165"/>
      <c r="XAK44" s="162"/>
      <c r="XAL44" s="165"/>
      <c r="XAM44" s="162"/>
      <c r="XAN44" s="165"/>
      <c r="XAO44" s="162"/>
      <c r="XAP44" s="165"/>
      <c r="XAQ44" s="162"/>
      <c r="XAR44" s="165"/>
      <c r="XAS44" s="162"/>
      <c r="XAT44" s="165"/>
      <c r="XAU44" s="162"/>
      <c r="XAV44" s="165"/>
      <c r="XAW44" s="162"/>
      <c r="XAX44" s="165"/>
      <c r="XAY44" s="162"/>
      <c r="XAZ44" s="165"/>
      <c r="XBA44" s="162"/>
      <c r="XBB44" s="165"/>
      <c r="XBC44" s="162"/>
      <c r="XBD44" s="165"/>
      <c r="XBE44" s="162"/>
      <c r="XBF44" s="165"/>
      <c r="XBG44" s="162"/>
      <c r="XBH44" s="165"/>
      <c r="XBI44" s="162"/>
      <c r="XBJ44" s="165"/>
      <c r="XBK44" s="162"/>
      <c r="XBL44" s="165"/>
      <c r="XBM44" s="162"/>
      <c r="XBN44" s="165"/>
      <c r="XBO44" s="162"/>
      <c r="XBP44" s="165"/>
      <c r="XBQ44" s="162"/>
      <c r="XBR44" s="165"/>
      <c r="XBS44" s="162"/>
      <c r="XBT44" s="165"/>
      <c r="XBU44" s="162"/>
      <c r="XBV44" s="165"/>
      <c r="XBW44" s="162"/>
      <c r="XBX44" s="165"/>
      <c r="XBY44" s="162"/>
      <c r="XBZ44" s="165"/>
      <c r="XCA44" s="162"/>
      <c r="XCB44" s="165"/>
      <c r="XCC44" s="162"/>
      <c r="XCD44" s="165"/>
      <c r="XCE44" s="162"/>
      <c r="XCF44" s="165"/>
      <c r="XCG44" s="162"/>
      <c r="XCH44" s="165"/>
      <c r="XCI44" s="162"/>
      <c r="XCJ44" s="165"/>
      <c r="XCK44" s="162"/>
      <c r="XCL44" s="165"/>
      <c r="XCM44" s="162"/>
      <c r="XCN44" s="165"/>
      <c r="XCO44" s="162"/>
      <c r="XCP44" s="165"/>
      <c r="XCQ44" s="162"/>
      <c r="XCR44" s="165"/>
      <c r="XCS44" s="162"/>
      <c r="XCT44" s="165"/>
      <c r="XCU44" s="162"/>
      <c r="XCV44" s="165"/>
      <c r="XCW44" s="162"/>
      <c r="XCX44" s="165"/>
      <c r="XCY44" s="162"/>
      <c r="XCZ44" s="165"/>
      <c r="XDA44" s="162"/>
      <c r="XDB44" s="165"/>
      <c r="XDC44" s="162"/>
      <c r="XDD44" s="165"/>
      <c r="XDE44" s="162"/>
      <c r="XDF44" s="165"/>
      <c r="XDG44" s="162"/>
      <c r="XDH44" s="165"/>
      <c r="XDI44" s="162"/>
      <c r="XDJ44" s="165"/>
      <c r="XDK44" s="162"/>
      <c r="XDL44" s="165"/>
      <c r="XDM44" s="162"/>
      <c r="XDN44" s="165"/>
      <c r="XDO44" s="162"/>
      <c r="XDP44" s="165"/>
      <c r="XDQ44" s="162"/>
      <c r="XDR44" s="165"/>
      <c r="XDS44" s="162"/>
      <c r="XDT44" s="165"/>
      <c r="XDU44" s="162"/>
      <c r="XDV44" s="165"/>
      <c r="XDW44" s="162"/>
      <c r="XDX44" s="165"/>
      <c r="XDY44" s="162"/>
      <c r="XDZ44" s="165"/>
      <c r="XEA44" s="162"/>
      <c r="XEB44" s="165"/>
      <c r="XEC44" s="162"/>
      <c r="XED44" s="165"/>
      <c r="XEE44" s="162"/>
      <c r="XEF44" s="165"/>
      <c r="XEG44" s="162"/>
      <c r="XEH44" s="165"/>
      <c r="XEI44" s="162"/>
      <c r="XEJ44" s="165"/>
      <c r="XEK44" s="162"/>
      <c r="XEL44" s="165"/>
      <c r="XEM44" s="162"/>
      <c r="XEN44" s="165"/>
      <c r="XEO44" s="162"/>
      <c r="XEP44" s="165"/>
      <c r="XEQ44" s="162"/>
      <c r="XER44" s="165"/>
      <c r="XES44" s="162"/>
      <c r="XET44" s="165"/>
      <c r="XEU44" s="162"/>
      <c r="XEV44" s="165"/>
      <c r="XEW44" s="162"/>
      <c r="XEX44" s="165"/>
      <c r="XEY44" s="162"/>
      <c r="XEZ44" s="165"/>
      <c r="XFA44" s="162"/>
      <c r="XFB44" s="165"/>
      <c r="XFC44" s="166" t="s">
        <v>8</v>
      </c>
    </row>
    <row r="45" spans="1:16383" ht="17.5">
      <c r="A45" s="163" t="s">
        <v>64</v>
      </c>
      <c r="B45" s="173" t="s">
        <v>65</v>
      </c>
      <c r="XFB45" s="174"/>
    </row>
    <row r="46" spans="1:16383" ht="17.5">
      <c r="A46" s="167" t="s">
        <v>66</v>
      </c>
      <c r="B46" s="177"/>
    </row>
    <row r="47" spans="1:16383" ht="17.149999999999999" customHeight="1">
      <c r="A47" s="160" t="s">
        <v>7</v>
      </c>
      <c r="B47" s="161" t="s">
        <v>8</v>
      </c>
      <c r="C47" s="162"/>
      <c r="D47" s="165"/>
      <c r="E47" s="162"/>
      <c r="F47" s="165"/>
      <c r="G47" s="162"/>
      <c r="H47" s="165"/>
      <c r="I47" s="162"/>
      <c r="J47" s="165"/>
      <c r="K47" s="162"/>
      <c r="L47" s="165"/>
      <c r="M47" s="162"/>
      <c r="N47" s="165"/>
      <c r="O47" s="162"/>
      <c r="P47" s="165"/>
      <c r="Q47" s="162"/>
      <c r="R47" s="165"/>
      <c r="S47" s="162"/>
      <c r="T47" s="165"/>
      <c r="U47" s="162"/>
      <c r="V47" s="165"/>
      <c r="W47" s="162"/>
      <c r="X47" s="165"/>
      <c r="Y47" s="162"/>
      <c r="Z47" s="165"/>
      <c r="AA47" s="162"/>
      <c r="AB47" s="165"/>
      <c r="AC47" s="162"/>
      <c r="AD47" s="165"/>
      <c r="AE47" s="162"/>
      <c r="AF47" s="165"/>
      <c r="AG47" s="162"/>
      <c r="AH47" s="165"/>
      <c r="AI47" s="162"/>
      <c r="AJ47" s="165"/>
      <c r="AK47" s="162"/>
      <c r="AL47" s="165"/>
      <c r="AM47" s="162"/>
      <c r="AN47" s="165"/>
      <c r="AO47" s="162"/>
      <c r="AP47" s="165"/>
      <c r="AQ47" s="162"/>
      <c r="AR47" s="165"/>
      <c r="AS47" s="162"/>
      <c r="AT47" s="165"/>
      <c r="AU47" s="162"/>
      <c r="AV47" s="165"/>
      <c r="AW47" s="162"/>
      <c r="AX47" s="165"/>
      <c r="AY47" s="162"/>
      <c r="AZ47" s="165"/>
      <c r="BA47" s="162"/>
      <c r="BB47" s="165"/>
      <c r="BC47" s="162"/>
      <c r="BD47" s="165"/>
      <c r="BE47" s="162"/>
      <c r="BF47" s="165"/>
      <c r="BG47" s="162"/>
      <c r="BH47" s="165"/>
      <c r="BI47" s="162"/>
      <c r="BJ47" s="165"/>
      <c r="BK47" s="162"/>
      <c r="BL47" s="165"/>
      <c r="BM47" s="162"/>
      <c r="BN47" s="165"/>
      <c r="BO47" s="162"/>
      <c r="BP47" s="165"/>
      <c r="BQ47" s="162"/>
      <c r="BR47" s="165"/>
      <c r="BS47" s="162"/>
      <c r="BT47" s="165"/>
      <c r="BU47" s="162"/>
      <c r="BV47" s="165"/>
      <c r="BW47" s="162"/>
      <c r="BX47" s="165"/>
      <c r="BY47" s="162"/>
      <c r="BZ47" s="165"/>
      <c r="CA47" s="162"/>
      <c r="CB47" s="165"/>
      <c r="CC47" s="162"/>
      <c r="CD47" s="165"/>
      <c r="CE47" s="162"/>
      <c r="CF47" s="165"/>
      <c r="CG47" s="162"/>
      <c r="CH47" s="165"/>
      <c r="CI47" s="162"/>
      <c r="CJ47" s="165"/>
      <c r="CK47" s="162"/>
      <c r="CL47" s="165"/>
      <c r="CM47" s="162"/>
      <c r="CN47" s="165"/>
      <c r="CO47" s="162"/>
      <c r="CP47" s="165"/>
      <c r="CQ47" s="162"/>
      <c r="CR47" s="165"/>
      <c r="CS47" s="162"/>
      <c r="CT47" s="165"/>
      <c r="CU47" s="162"/>
      <c r="CV47" s="165"/>
      <c r="CW47" s="162"/>
      <c r="CX47" s="165"/>
      <c r="CY47" s="162"/>
      <c r="CZ47" s="165"/>
      <c r="DA47" s="162"/>
      <c r="DB47" s="165"/>
      <c r="DC47" s="162"/>
      <c r="DD47" s="165"/>
      <c r="DE47" s="162"/>
      <c r="DF47" s="165"/>
      <c r="DG47" s="162"/>
      <c r="DH47" s="165"/>
      <c r="DI47" s="162"/>
      <c r="DJ47" s="165"/>
      <c r="DK47" s="162"/>
      <c r="DL47" s="165"/>
      <c r="DM47" s="162"/>
      <c r="DN47" s="165"/>
      <c r="DO47" s="162"/>
      <c r="DP47" s="165"/>
      <c r="DQ47" s="162"/>
      <c r="DR47" s="165"/>
      <c r="DS47" s="162"/>
      <c r="DT47" s="165"/>
      <c r="DU47" s="162"/>
      <c r="DV47" s="165"/>
      <c r="DW47" s="162"/>
      <c r="DX47" s="165"/>
      <c r="DY47" s="162"/>
      <c r="DZ47" s="165"/>
      <c r="EA47" s="162"/>
      <c r="EB47" s="165"/>
      <c r="EC47" s="162"/>
      <c r="ED47" s="165"/>
      <c r="EE47" s="162"/>
      <c r="EF47" s="165"/>
      <c r="EG47" s="162"/>
      <c r="EH47" s="165"/>
      <c r="EI47" s="162"/>
      <c r="EJ47" s="165"/>
      <c r="EK47" s="162"/>
      <c r="EL47" s="165"/>
      <c r="EM47" s="162"/>
      <c r="EN47" s="165"/>
      <c r="EO47" s="162"/>
      <c r="EP47" s="165"/>
      <c r="EQ47" s="162"/>
      <c r="ER47" s="165"/>
      <c r="ES47" s="162"/>
      <c r="ET47" s="165"/>
      <c r="EU47" s="162"/>
      <c r="EV47" s="165"/>
      <c r="EW47" s="162"/>
      <c r="EX47" s="165"/>
      <c r="EY47" s="162"/>
      <c r="EZ47" s="165"/>
      <c r="FA47" s="162"/>
      <c r="FB47" s="165"/>
      <c r="FC47" s="162"/>
      <c r="FD47" s="165"/>
      <c r="FE47" s="162"/>
      <c r="FF47" s="165"/>
      <c r="FG47" s="162"/>
      <c r="FH47" s="165"/>
      <c r="FI47" s="162"/>
      <c r="FJ47" s="165"/>
      <c r="FK47" s="162"/>
      <c r="FL47" s="165"/>
      <c r="FM47" s="162"/>
      <c r="FN47" s="165"/>
      <c r="FO47" s="162"/>
      <c r="FP47" s="165"/>
      <c r="FQ47" s="162"/>
      <c r="FR47" s="165"/>
      <c r="FS47" s="162"/>
      <c r="FT47" s="165"/>
      <c r="FU47" s="162"/>
      <c r="FV47" s="165"/>
      <c r="FW47" s="162"/>
      <c r="FX47" s="165"/>
      <c r="FY47" s="162"/>
      <c r="FZ47" s="165"/>
      <c r="GA47" s="162"/>
      <c r="GB47" s="165"/>
      <c r="GC47" s="162"/>
      <c r="GD47" s="165"/>
      <c r="GE47" s="162"/>
      <c r="GF47" s="165"/>
      <c r="GG47" s="162"/>
      <c r="GH47" s="165"/>
      <c r="GI47" s="162"/>
      <c r="GJ47" s="165"/>
      <c r="GK47" s="162"/>
      <c r="GL47" s="165"/>
      <c r="GM47" s="162"/>
      <c r="GN47" s="165"/>
      <c r="GO47" s="162"/>
      <c r="GP47" s="165"/>
      <c r="GQ47" s="162"/>
      <c r="GR47" s="165"/>
      <c r="GS47" s="162"/>
      <c r="GT47" s="165"/>
      <c r="GU47" s="162"/>
      <c r="GV47" s="165"/>
      <c r="GW47" s="162"/>
      <c r="GX47" s="165"/>
      <c r="GY47" s="162"/>
      <c r="GZ47" s="165"/>
      <c r="HA47" s="162"/>
      <c r="HB47" s="165"/>
      <c r="HC47" s="162"/>
      <c r="HD47" s="165"/>
      <c r="HE47" s="162"/>
      <c r="HF47" s="165"/>
      <c r="HG47" s="162"/>
      <c r="HH47" s="165"/>
      <c r="HI47" s="162"/>
      <c r="HJ47" s="165"/>
      <c r="HK47" s="162"/>
      <c r="HL47" s="165"/>
      <c r="HM47" s="162"/>
      <c r="HN47" s="165"/>
      <c r="HO47" s="162"/>
      <c r="HP47" s="165"/>
      <c r="HQ47" s="162"/>
      <c r="HR47" s="165"/>
      <c r="HS47" s="162"/>
      <c r="HT47" s="165"/>
      <c r="HU47" s="162"/>
      <c r="HV47" s="165"/>
      <c r="HW47" s="162"/>
      <c r="HX47" s="165"/>
      <c r="HY47" s="162"/>
      <c r="HZ47" s="165"/>
      <c r="IA47" s="162"/>
      <c r="IB47" s="165"/>
      <c r="IC47" s="162"/>
      <c r="ID47" s="165"/>
      <c r="IE47" s="162"/>
      <c r="IF47" s="165"/>
      <c r="IG47" s="162"/>
      <c r="IH47" s="165"/>
      <c r="II47" s="162"/>
      <c r="IJ47" s="165"/>
      <c r="IK47" s="162"/>
      <c r="IL47" s="165"/>
      <c r="IM47" s="162"/>
      <c r="IN47" s="165"/>
      <c r="IO47" s="162"/>
      <c r="IP47" s="165"/>
      <c r="IQ47" s="162"/>
      <c r="IR47" s="165"/>
      <c r="IS47" s="162"/>
      <c r="IT47" s="165"/>
      <c r="IU47" s="162"/>
      <c r="IV47" s="165"/>
      <c r="IW47" s="162"/>
      <c r="IX47" s="165"/>
      <c r="IY47" s="162"/>
      <c r="IZ47" s="165"/>
      <c r="JA47" s="162"/>
      <c r="JB47" s="165"/>
      <c r="JC47" s="162"/>
      <c r="JD47" s="165"/>
      <c r="JE47" s="162"/>
      <c r="JF47" s="165"/>
      <c r="JG47" s="162"/>
      <c r="JH47" s="165"/>
      <c r="JI47" s="162"/>
      <c r="JJ47" s="165"/>
      <c r="JK47" s="162"/>
      <c r="JL47" s="165"/>
      <c r="JM47" s="162"/>
      <c r="JN47" s="165"/>
      <c r="JO47" s="162"/>
      <c r="JP47" s="165"/>
      <c r="JQ47" s="162"/>
      <c r="JR47" s="165"/>
      <c r="JS47" s="162"/>
      <c r="JT47" s="165"/>
      <c r="JU47" s="162"/>
      <c r="JV47" s="165"/>
      <c r="JW47" s="162"/>
      <c r="JX47" s="165"/>
      <c r="JY47" s="162"/>
      <c r="JZ47" s="165"/>
      <c r="KA47" s="162"/>
      <c r="KB47" s="165"/>
      <c r="KC47" s="162"/>
      <c r="KD47" s="165"/>
      <c r="KE47" s="162"/>
      <c r="KF47" s="165"/>
      <c r="KG47" s="162"/>
      <c r="KH47" s="165"/>
      <c r="KI47" s="162"/>
      <c r="KJ47" s="165"/>
      <c r="KK47" s="162"/>
      <c r="KL47" s="165"/>
      <c r="KM47" s="162"/>
      <c r="KN47" s="165"/>
      <c r="KO47" s="162"/>
      <c r="KP47" s="165"/>
      <c r="KQ47" s="162"/>
      <c r="KR47" s="165"/>
      <c r="KS47" s="162"/>
      <c r="KT47" s="165"/>
      <c r="KU47" s="162"/>
      <c r="KV47" s="165"/>
      <c r="KW47" s="162"/>
      <c r="KX47" s="165"/>
      <c r="KY47" s="162"/>
      <c r="KZ47" s="165"/>
      <c r="LA47" s="162"/>
      <c r="LB47" s="165"/>
      <c r="LC47" s="162"/>
      <c r="LD47" s="165"/>
      <c r="LE47" s="162"/>
      <c r="LF47" s="165"/>
      <c r="LG47" s="162"/>
      <c r="LH47" s="165"/>
      <c r="LI47" s="162"/>
      <c r="LJ47" s="165"/>
      <c r="LK47" s="162"/>
      <c r="LL47" s="165"/>
      <c r="LM47" s="162"/>
      <c r="LN47" s="165"/>
      <c r="LO47" s="162"/>
      <c r="LP47" s="165"/>
      <c r="LQ47" s="162"/>
      <c r="LR47" s="165"/>
      <c r="LS47" s="162"/>
      <c r="LT47" s="165"/>
      <c r="LU47" s="162"/>
      <c r="LV47" s="165"/>
      <c r="LW47" s="162"/>
      <c r="LX47" s="165"/>
      <c r="LY47" s="162"/>
      <c r="LZ47" s="165"/>
      <c r="MA47" s="162"/>
      <c r="MB47" s="165"/>
      <c r="MC47" s="162"/>
      <c r="MD47" s="165"/>
      <c r="ME47" s="162"/>
      <c r="MF47" s="165"/>
      <c r="MG47" s="162"/>
      <c r="MH47" s="165"/>
      <c r="MI47" s="162"/>
      <c r="MJ47" s="165"/>
      <c r="MK47" s="162"/>
      <c r="ML47" s="165"/>
      <c r="MM47" s="162"/>
      <c r="MN47" s="165"/>
      <c r="MO47" s="162"/>
      <c r="MP47" s="165"/>
      <c r="MQ47" s="162"/>
      <c r="MR47" s="165"/>
      <c r="MS47" s="162"/>
      <c r="MT47" s="165"/>
      <c r="MU47" s="162"/>
      <c r="MV47" s="165"/>
      <c r="MW47" s="162"/>
      <c r="MX47" s="165"/>
      <c r="MY47" s="162"/>
      <c r="MZ47" s="165"/>
      <c r="NA47" s="162"/>
      <c r="NB47" s="165"/>
      <c r="NC47" s="162"/>
      <c r="ND47" s="165"/>
      <c r="NE47" s="162"/>
      <c r="NF47" s="165"/>
      <c r="NG47" s="162"/>
      <c r="NH47" s="165"/>
      <c r="NI47" s="162"/>
      <c r="NJ47" s="165"/>
      <c r="NK47" s="162"/>
      <c r="NL47" s="165"/>
      <c r="NM47" s="162"/>
      <c r="NN47" s="165"/>
      <c r="NO47" s="162"/>
      <c r="NP47" s="165"/>
      <c r="NQ47" s="162"/>
      <c r="NR47" s="165"/>
      <c r="NS47" s="162"/>
      <c r="NT47" s="165"/>
      <c r="NU47" s="162"/>
      <c r="NV47" s="165"/>
      <c r="NW47" s="162"/>
      <c r="NX47" s="165"/>
      <c r="NY47" s="162"/>
      <c r="NZ47" s="165"/>
      <c r="OA47" s="162"/>
      <c r="OB47" s="165"/>
      <c r="OC47" s="162"/>
      <c r="OD47" s="165"/>
      <c r="OE47" s="162"/>
      <c r="OF47" s="165"/>
      <c r="OG47" s="162"/>
      <c r="OH47" s="165"/>
      <c r="OI47" s="162"/>
      <c r="OJ47" s="165"/>
      <c r="OK47" s="162"/>
      <c r="OL47" s="165"/>
      <c r="OM47" s="162"/>
      <c r="ON47" s="165"/>
      <c r="OO47" s="162"/>
      <c r="OP47" s="165"/>
      <c r="OQ47" s="162"/>
      <c r="OR47" s="165"/>
      <c r="OS47" s="162"/>
      <c r="OT47" s="165"/>
      <c r="OU47" s="162"/>
      <c r="OV47" s="165"/>
      <c r="OW47" s="162"/>
      <c r="OX47" s="165"/>
      <c r="OY47" s="162"/>
      <c r="OZ47" s="165"/>
      <c r="PA47" s="162"/>
      <c r="PB47" s="165"/>
      <c r="PC47" s="162"/>
      <c r="PD47" s="165"/>
      <c r="PE47" s="162"/>
      <c r="PF47" s="165"/>
      <c r="PG47" s="162"/>
      <c r="PH47" s="165"/>
      <c r="PI47" s="162"/>
      <c r="PJ47" s="165"/>
      <c r="PK47" s="162"/>
      <c r="PL47" s="165"/>
      <c r="PM47" s="162"/>
      <c r="PN47" s="165"/>
      <c r="PO47" s="162"/>
      <c r="PP47" s="165"/>
      <c r="PQ47" s="162"/>
      <c r="PR47" s="165"/>
      <c r="PS47" s="162"/>
      <c r="PT47" s="165"/>
      <c r="PU47" s="162"/>
      <c r="PV47" s="165"/>
      <c r="PW47" s="162"/>
      <c r="PX47" s="165"/>
      <c r="PY47" s="162"/>
      <c r="PZ47" s="165"/>
      <c r="QA47" s="162"/>
      <c r="QB47" s="165"/>
      <c r="QC47" s="162"/>
      <c r="QD47" s="165"/>
      <c r="QE47" s="162"/>
      <c r="QF47" s="165"/>
      <c r="QG47" s="162"/>
      <c r="QH47" s="165"/>
      <c r="QI47" s="162"/>
      <c r="QJ47" s="165"/>
      <c r="QK47" s="162"/>
      <c r="QL47" s="165"/>
      <c r="QM47" s="162"/>
      <c r="QN47" s="165"/>
      <c r="QO47" s="162"/>
      <c r="QP47" s="165"/>
      <c r="QQ47" s="162"/>
      <c r="QR47" s="165"/>
      <c r="QS47" s="162"/>
      <c r="QT47" s="165"/>
      <c r="QU47" s="162"/>
      <c r="QV47" s="165"/>
      <c r="QW47" s="162"/>
      <c r="QX47" s="165"/>
      <c r="QY47" s="162"/>
      <c r="QZ47" s="165"/>
      <c r="RA47" s="162"/>
      <c r="RB47" s="165"/>
      <c r="RC47" s="162"/>
      <c r="RD47" s="165"/>
      <c r="RE47" s="162"/>
      <c r="RF47" s="165"/>
      <c r="RG47" s="162"/>
      <c r="RH47" s="165"/>
      <c r="RI47" s="162"/>
      <c r="RJ47" s="165"/>
      <c r="RK47" s="162"/>
      <c r="RL47" s="165"/>
      <c r="RM47" s="162"/>
      <c r="RN47" s="165"/>
      <c r="RO47" s="162"/>
      <c r="RP47" s="165"/>
      <c r="RQ47" s="162"/>
      <c r="RR47" s="165"/>
      <c r="RS47" s="162"/>
      <c r="RT47" s="165"/>
      <c r="RU47" s="162"/>
      <c r="RV47" s="165"/>
      <c r="RW47" s="162"/>
      <c r="RX47" s="165"/>
      <c r="RY47" s="162"/>
      <c r="RZ47" s="165"/>
      <c r="SA47" s="162"/>
      <c r="SB47" s="165"/>
      <c r="SC47" s="162"/>
      <c r="SD47" s="165"/>
      <c r="SE47" s="162"/>
      <c r="SF47" s="165"/>
      <c r="SG47" s="162"/>
      <c r="SH47" s="165"/>
      <c r="SI47" s="162"/>
      <c r="SJ47" s="165"/>
      <c r="SK47" s="162"/>
      <c r="SL47" s="165"/>
      <c r="SM47" s="162"/>
      <c r="SN47" s="165"/>
      <c r="SO47" s="162"/>
      <c r="SP47" s="165"/>
      <c r="SQ47" s="162"/>
      <c r="SR47" s="165"/>
      <c r="SS47" s="162"/>
      <c r="ST47" s="165"/>
      <c r="SU47" s="162"/>
      <c r="SV47" s="165"/>
      <c r="SW47" s="162"/>
      <c r="SX47" s="165"/>
      <c r="SY47" s="162"/>
      <c r="SZ47" s="165"/>
      <c r="TA47" s="162"/>
      <c r="TB47" s="165"/>
      <c r="TC47" s="162"/>
      <c r="TD47" s="165"/>
      <c r="TE47" s="162"/>
      <c r="TF47" s="165"/>
      <c r="TG47" s="162"/>
      <c r="TH47" s="165"/>
      <c r="TI47" s="162"/>
      <c r="TJ47" s="165"/>
      <c r="TK47" s="162"/>
      <c r="TL47" s="165"/>
      <c r="TM47" s="162"/>
      <c r="TN47" s="165"/>
      <c r="TO47" s="162"/>
      <c r="TP47" s="165"/>
      <c r="TQ47" s="162"/>
      <c r="TR47" s="165"/>
      <c r="TS47" s="162"/>
      <c r="TT47" s="165"/>
      <c r="TU47" s="162"/>
      <c r="TV47" s="165"/>
      <c r="TW47" s="162"/>
      <c r="TX47" s="165"/>
      <c r="TY47" s="162"/>
      <c r="TZ47" s="165"/>
      <c r="UA47" s="162"/>
      <c r="UB47" s="165"/>
      <c r="UC47" s="162"/>
      <c r="UD47" s="165"/>
      <c r="UE47" s="162"/>
      <c r="UF47" s="165"/>
      <c r="UG47" s="162"/>
      <c r="UH47" s="165"/>
      <c r="UI47" s="162"/>
      <c r="UJ47" s="165"/>
      <c r="UK47" s="162"/>
      <c r="UL47" s="165"/>
      <c r="UM47" s="162"/>
      <c r="UN47" s="165"/>
      <c r="UO47" s="162"/>
      <c r="UP47" s="165"/>
      <c r="UQ47" s="162"/>
      <c r="UR47" s="165"/>
      <c r="US47" s="162"/>
      <c r="UT47" s="165"/>
      <c r="UU47" s="162"/>
      <c r="UV47" s="165"/>
      <c r="UW47" s="162"/>
      <c r="UX47" s="165"/>
      <c r="UY47" s="162"/>
      <c r="UZ47" s="165"/>
      <c r="VA47" s="162"/>
      <c r="VB47" s="165"/>
      <c r="VC47" s="162"/>
      <c r="VD47" s="165"/>
      <c r="VE47" s="162"/>
      <c r="VF47" s="165"/>
      <c r="VG47" s="162"/>
      <c r="VH47" s="165"/>
      <c r="VI47" s="162"/>
      <c r="VJ47" s="165"/>
      <c r="VK47" s="162"/>
      <c r="VL47" s="165"/>
      <c r="VM47" s="162"/>
      <c r="VN47" s="165"/>
      <c r="VO47" s="162"/>
      <c r="VP47" s="165"/>
      <c r="VQ47" s="162"/>
      <c r="VR47" s="165"/>
      <c r="VS47" s="162"/>
      <c r="VT47" s="165"/>
      <c r="VU47" s="162"/>
      <c r="VV47" s="165"/>
      <c r="VW47" s="162"/>
      <c r="VX47" s="165"/>
      <c r="VY47" s="162"/>
      <c r="VZ47" s="165"/>
      <c r="WA47" s="162"/>
      <c r="WB47" s="165"/>
      <c r="WC47" s="162"/>
      <c r="WD47" s="165"/>
      <c r="WE47" s="162"/>
      <c r="WF47" s="165"/>
      <c r="WG47" s="162"/>
      <c r="WH47" s="165"/>
      <c r="WI47" s="162"/>
      <c r="WJ47" s="165"/>
      <c r="WK47" s="162"/>
      <c r="WL47" s="165"/>
      <c r="WM47" s="162"/>
      <c r="WN47" s="165"/>
      <c r="WO47" s="162"/>
      <c r="WP47" s="165"/>
      <c r="WQ47" s="162"/>
      <c r="WR47" s="165"/>
      <c r="WS47" s="162"/>
      <c r="WT47" s="165"/>
      <c r="WU47" s="162"/>
      <c r="WV47" s="165"/>
      <c r="WW47" s="162"/>
      <c r="WX47" s="165"/>
      <c r="WY47" s="162"/>
      <c r="WZ47" s="165"/>
      <c r="XA47" s="162"/>
      <c r="XB47" s="165"/>
      <c r="XC47" s="162"/>
      <c r="XD47" s="165"/>
      <c r="XE47" s="162"/>
      <c r="XF47" s="165"/>
      <c r="XG47" s="162"/>
      <c r="XH47" s="165"/>
      <c r="XI47" s="162"/>
      <c r="XJ47" s="165"/>
      <c r="XK47" s="162"/>
      <c r="XL47" s="165"/>
      <c r="XM47" s="162"/>
      <c r="XN47" s="165"/>
      <c r="XO47" s="162"/>
      <c r="XP47" s="165"/>
      <c r="XQ47" s="162"/>
      <c r="XR47" s="165"/>
      <c r="XS47" s="162"/>
      <c r="XT47" s="165"/>
      <c r="XU47" s="162"/>
      <c r="XV47" s="165"/>
      <c r="XW47" s="162"/>
      <c r="XX47" s="165"/>
      <c r="XY47" s="162"/>
      <c r="XZ47" s="165"/>
      <c r="YA47" s="162"/>
      <c r="YB47" s="165"/>
      <c r="YC47" s="162"/>
      <c r="YD47" s="165"/>
      <c r="YE47" s="162"/>
      <c r="YF47" s="165"/>
      <c r="YG47" s="162"/>
      <c r="YH47" s="165"/>
      <c r="YI47" s="162"/>
      <c r="YJ47" s="165"/>
      <c r="YK47" s="162"/>
      <c r="YL47" s="165"/>
      <c r="YM47" s="162"/>
      <c r="YN47" s="165"/>
      <c r="YO47" s="162"/>
      <c r="YP47" s="165"/>
      <c r="YQ47" s="162"/>
      <c r="YR47" s="165"/>
      <c r="YS47" s="162"/>
      <c r="YT47" s="165"/>
      <c r="YU47" s="162"/>
      <c r="YV47" s="165"/>
      <c r="YW47" s="162"/>
      <c r="YX47" s="165"/>
      <c r="YY47" s="162"/>
      <c r="YZ47" s="165"/>
      <c r="ZA47" s="162"/>
      <c r="ZB47" s="165"/>
      <c r="ZC47" s="162"/>
      <c r="ZD47" s="165"/>
      <c r="ZE47" s="162"/>
      <c r="ZF47" s="165"/>
      <c r="ZG47" s="162"/>
      <c r="ZH47" s="165"/>
      <c r="ZI47" s="162"/>
      <c r="ZJ47" s="165"/>
      <c r="ZK47" s="162"/>
      <c r="ZL47" s="165"/>
      <c r="ZM47" s="162"/>
      <c r="ZN47" s="165"/>
      <c r="ZO47" s="162"/>
      <c r="ZP47" s="165"/>
      <c r="ZQ47" s="162"/>
      <c r="ZR47" s="165"/>
      <c r="ZS47" s="162"/>
      <c r="ZT47" s="165"/>
      <c r="ZU47" s="162"/>
      <c r="ZV47" s="165"/>
      <c r="ZW47" s="162"/>
      <c r="ZX47" s="165"/>
      <c r="ZY47" s="162"/>
      <c r="ZZ47" s="165"/>
      <c r="AAA47" s="162"/>
      <c r="AAB47" s="165"/>
      <c r="AAC47" s="162"/>
      <c r="AAD47" s="165"/>
      <c r="AAE47" s="162"/>
      <c r="AAF47" s="165"/>
      <c r="AAG47" s="162"/>
      <c r="AAH47" s="165"/>
      <c r="AAI47" s="162"/>
      <c r="AAJ47" s="165"/>
      <c r="AAK47" s="162"/>
      <c r="AAL47" s="165"/>
      <c r="AAM47" s="162"/>
      <c r="AAN47" s="165"/>
      <c r="AAO47" s="162"/>
      <c r="AAP47" s="165"/>
      <c r="AAQ47" s="162"/>
      <c r="AAR47" s="165"/>
      <c r="AAS47" s="162"/>
      <c r="AAT47" s="165"/>
      <c r="AAU47" s="162"/>
      <c r="AAV47" s="165"/>
      <c r="AAW47" s="162"/>
      <c r="AAX47" s="165"/>
      <c r="AAY47" s="162"/>
      <c r="AAZ47" s="165"/>
      <c r="ABA47" s="162"/>
      <c r="ABB47" s="165"/>
      <c r="ABC47" s="162"/>
      <c r="ABD47" s="165"/>
      <c r="ABE47" s="162"/>
      <c r="ABF47" s="165"/>
      <c r="ABG47" s="162"/>
      <c r="ABH47" s="165"/>
      <c r="ABI47" s="162"/>
      <c r="ABJ47" s="165"/>
      <c r="ABK47" s="162"/>
      <c r="ABL47" s="165"/>
      <c r="ABM47" s="162"/>
      <c r="ABN47" s="165"/>
      <c r="ABO47" s="162"/>
      <c r="ABP47" s="165"/>
      <c r="ABQ47" s="162"/>
      <c r="ABR47" s="165"/>
      <c r="ABS47" s="162"/>
      <c r="ABT47" s="165"/>
      <c r="ABU47" s="162"/>
      <c r="ABV47" s="165"/>
      <c r="ABW47" s="162"/>
      <c r="ABX47" s="165"/>
      <c r="ABY47" s="162"/>
      <c r="ABZ47" s="165"/>
      <c r="ACA47" s="162"/>
      <c r="ACB47" s="165"/>
      <c r="ACC47" s="162"/>
      <c r="ACD47" s="165"/>
      <c r="ACE47" s="162"/>
      <c r="ACF47" s="165"/>
      <c r="ACG47" s="162"/>
      <c r="ACH47" s="165"/>
      <c r="ACI47" s="162"/>
      <c r="ACJ47" s="165"/>
      <c r="ACK47" s="162"/>
      <c r="ACL47" s="165"/>
      <c r="ACM47" s="162"/>
      <c r="ACN47" s="165"/>
      <c r="ACO47" s="162"/>
      <c r="ACP47" s="165"/>
      <c r="ACQ47" s="162"/>
      <c r="ACR47" s="165"/>
      <c r="ACS47" s="162"/>
      <c r="ACT47" s="165"/>
      <c r="ACU47" s="162"/>
      <c r="ACV47" s="165"/>
      <c r="ACW47" s="162"/>
      <c r="ACX47" s="165"/>
      <c r="ACY47" s="162"/>
      <c r="ACZ47" s="165"/>
      <c r="ADA47" s="162"/>
      <c r="ADB47" s="165"/>
      <c r="ADC47" s="162"/>
      <c r="ADD47" s="165"/>
      <c r="ADE47" s="162"/>
      <c r="ADF47" s="165"/>
      <c r="ADG47" s="162"/>
      <c r="ADH47" s="165"/>
      <c r="ADI47" s="162"/>
      <c r="ADJ47" s="165"/>
      <c r="ADK47" s="162"/>
      <c r="ADL47" s="165"/>
      <c r="ADM47" s="162"/>
      <c r="ADN47" s="165"/>
      <c r="ADO47" s="162"/>
      <c r="ADP47" s="165"/>
      <c r="ADQ47" s="162"/>
      <c r="ADR47" s="165"/>
      <c r="ADS47" s="162"/>
      <c r="ADT47" s="165"/>
      <c r="ADU47" s="162"/>
      <c r="ADV47" s="165"/>
      <c r="ADW47" s="162"/>
      <c r="ADX47" s="165"/>
      <c r="ADY47" s="162"/>
      <c r="ADZ47" s="165"/>
      <c r="AEA47" s="162"/>
      <c r="AEB47" s="165"/>
      <c r="AEC47" s="162"/>
      <c r="AED47" s="165"/>
      <c r="AEE47" s="162"/>
      <c r="AEF47" s="165"/>
      <c r="AEG47" s="162"/>
      <c r="AEH47" s="165"/>
      <c r="AEI47" s="162"/>
      <c r="AEJ47" s="165"/>
      <c r="AEK47" s="162"/>
      <c r="AEL47" s="165"/>
      <c r="AEM47" s="162"/>
      <c r="AEN47" s="165"/>
      <c r="AEO47" s="162"/>
      <c r="AEP47" s="165"/>
      <c r="AEQ47" s="162"/>
      <c r="AER47" s="165"/>
      <c r="AES47" s="162"/>
      <c r="AET47" s="165"/>
      <c r="AEU47" s="162"/>
      <c r="AEV47" s="165"/>
      <c r="AEW47" s="162"/>
      <c r="AEX47" s="165"/>
      <c r="AEY47" s="162"/>
      <c r="AEZ47" s="165"/>
      <c r="AFA47" s="162"/>
      <c r="AFB47" s="165"/>
      <c r="AFC47" s="162"/>
      <c r="AFD47" s="165"/>
      <c r="AFE47" s="162"/>
      <c r="AFF47" s="165"/>
      <c r="AFG47" s="162"/>
      <c r="AFH47" s="165"/>
      <c r="AFI47" s="162"/>
      <c r="AFJ47" s="165"/>
      <c r="AFK47" s="162"/>
      <c r="AFL47" s="165"/>
      <c r="AFM47" s="162"/>
      <c r="AFN47" s="165"/>
      <c r="AFO47" s="162"/>
      <c r="AFP47" s="165"/>
      <c r="AFQ47" s="162"/>
      <c r="AFR47" s="165"/>
      <c r="AFS47" s="162"/>
      <c r="AFT47" s="165"/>
      <c r="AFU47" s="162"/>
      <c r="AFV47" s="165"/>
      <c r="AFW47" s="162"/>
      <c r="AFX47" s="165"/>
      <c r="AFY47" s="162"/>
      <c r="AFZ47" s="165"/>
      <c r="AGA47" s="162"/>
      <c r="AGB47" s="165"/>
      <c r="AGC47" s="162"/>
      <c r="AGD47" s="165"/>
      <c r="AGE47" s="162"/>
      <c r="AGF47" s="165"/>
      <c r="AGG47" s="162"/>
      <c r="AGH47" s="165"/>
      <c r="AGI47" s="162"/>
      <c r="AGJ47" s="165"/>
      <c r="AGK47" s="162"/>
      <c r="AGL47" s="165"/>
      <c r="AGM47" s="162"/>
      <c r="AGN47" s="165"/>
      <c r="AGO47" s="162"/>
      <c r="AGP47" s="165"/>
      <c r="AGQ47" s="162"/>
      <c r="AGR47" s="165"/>
      <c r="AGS47" s="162"/>
      <c r="AGT47" s="165"/>
      <c r="AGU47" s="162"/>
      <c r="AGV47" s="165"/>
      <c r="AGW47" s="162"/>
      <c r="AGX47" s="165"/>
      <c r="AGY47" s="162"/>
      <c r="AGZ47" s="165"/>
      <c r="AHA47" s="162"/>
      <c r="AHB47" s="165"/>
      <c r="AHC47" s="162"/>
      <c r="AHD47" s="165"/>
      <c r="AHE47" s="162"/>
      <c r="AHF47" s="165"/>
      <c r="AHG47" s="162"/>
      <c r="AHH47" s="165"/>
      <c r="AHI47" s="162"/>
      <c r="AHJ47" s="165"/>
      <c r="AHK47" s="162"/>
      <c r="AHL47" s="165"/>
      <c r="AHM47" s="162"/>
      <c r="AHN47" s="165"/>
      <c r="AHO47" s="162"/>
      <c r="AHP47" s="165"/>
      <c r="AHQ47" s="162"/>
      <c r="AHR47" s="165"/>
      <c r="AHS47" s="162"/>
      <c r="AHT47" s="165"/>
      <c r="AHU47" s="162"/>
      <c r="AHV47" s="165"/>
      <c r="AHW47" s="162"/>
      <c r="AHX47" s="165"/>
      <c r="AHY47" s="162"/>
      <c r="AHZ47" s="165"/>
      <c r="AIA47" s="162"/>
      <c r="AIB47" s="165"/>
      <c r="AIC47" s="162"/>
      <c r="AID47" s="165"/>
      <c r="AIE47" s="162"/>
      <c r="AIF47" s="165"/>
      <c r="AIG47" s="162"/>
      <c r="AIH47" s="165"/>
      <c r="AII47" s="162"/>
      <c r="AIJ47" s="165"/>
      <c r="AIK47" s="162"/>
      <c r="AIL47" s="165"/>
      <c r="AIM47" s="162"/>
      <c r="AIN47" s="165"/>
      <c r="AIO47" s="162"/>
      <c r="AIP47" s="165"/>
      <c r="AIQ47" s="162"/>
      <c r="AIR47" s="165"/>
      <c r="AIS47" s="162"/>
      <c r="AIT47" s="165"/>
      <c r="AIU47" s="162"/>
      <c r="AIV47" s="165"/>
      <c r="AIW47" s="162"/>
      <c r="AIX47" s="165"/>
      <c r="AIY47" s="162"/>
      <c r="AIZ47" s="165"/>
      <c r="AJA47" s="162"/>
      <c r="AJB47" s="165"/>
      <c r="AJC47" s="162"/>
      <c r="AJD47" s="165"/>
      <c r="AJE47" s="162"/>
      <c r="AJF47" s="165"/>
      <c r="AJG47" s="162"/>
      <c r="AJH47" s="165"/>
      <c r="AJI47" s="162"/>
      <c r="AJJ47" s="165"/>
      <c r="AJK47" s="162"/>
      <c r="AJL47" s="165"/>
      <c r="AJM47" s="162"/>
      <c r="AJN47" s="165"/>
      <c r="AJO47" s="162"/>
      <c r="AJP47" s="165"/>
      <c r="AJQ47" s="162"/>
      <c r="AJR47" s="165"/>
      <c r="AJS47" s="162"/>
      <c r="AJT47" s="165"/>
      <c r="AJU47" s="162"/>
      <c r="AJV47" s="165"/>
      <c r="AJW47" s="162"/>
      <c r="AJX47" s="165"/>
      <c r="AJY47" s="162"/>
      <c r="AJZ47" s="165"/>
      <c r="AKA47" s="162"/>
      <c r="AKB47" s="165"/>
      <c r="AKC47" s="162"/>
      <c r="AKD47" s="165"/>
      <c r="AKE47" s="162"/>
      <c r="AKF47" s="165"/>
      <c r="AKG47" s="162"/>
      <c r="AKH47" s="165"/>
      <c r="AKI47" s="162"/>
      <c r="AKJ47" s="165"/>
      <c r="AKK47" s="162"/>
      <c r="AKL47" s="165"/>
      <c r="AKM47" s="162"/>
      <c r="AKN47" s="165"/>
      <c r="AKO47" s="162"/>
      <c r="AKP47" s="165"/>
      <c r="AKQ47" s="162"/>
      <c r="AKR47" s="165"/>
      <c r="AKS47" s="162"/>
      <c r="AKT47" s="165"/>
      <c r="AKU47" s="162"/>
      <c r="AKV47" s="165"/>
      <c r="AKW47" s="162"/>
      <c r="AKX47" s="165"/>
      <c r="AKY47" s="162"/>
      <c r="AKZ47" s="165"/>
      <c r="ALA47" s="162"/>
      <c r="ALB47" s="165"/>
      <c r="ALC47" s="162"/>
      <c r="ALD47" s="165"/>
      <c r="ALE47" s="162"/>
      <c r="ALF47" s="165"/>
      <c r="ALG47" s="162"/>
      <c r="ALH47" s="165"/>
      <c r="ALI47" s="162"/>
      <c r="ALJ47" s="165"/>
      <c r="ALK47" s="162"/>
      <c r="ALL47" s="165"/>
      <c r="ALM47" s="162"/>
      <c r="ALN47" s="165"/>
      <c r="ALO47" s="162"/>
      <c r="ALP47" s="165"/>
      <c r="ALQ47" s="162"/>
      <c r="ALR47" s="165"/>
      <c r="ALS47" s="162"/>
      <c r="ALT47" s="165"/>
      <c r="ALU47" s="162"/>
      <c r="ALV47" s="165"/>
      <c r="ALW47" s="162"/>
      <c r="ALX47" s="165"/>
      <c r="ALY47" s="162"/>
      <c r="ALZ47" s="165"/>
      <c r="AMA47" s="162"/>
      <c r="AMB47" s="165"/>
      <c r="AMC47" s="162"/>
      <c r="AMD47" s="165"/>
      <c r="AME47" s="162"/>
      <c r="AMF47" s="165"/>
      <c r="AMG47" s="162"/>
      <c r="AMH47" s="165"/>
      <c r="AMI47" s="162"/>
      <c r="AMJ47" s="165"/>
      <c r="AMK47" s="162"/>
      <c r="AML47" s="165"/>
      <c r="AMM47" s="162"/>
      <c r="AMN47" s="165"/>
      <c r="AMO47" s="162"/>
      <c r="AMP47" s="165"/>
      <c r="AMQ47" s="162"/>
      <c r="AMR47" s="165"/>
      <c r="AMS47" s="162"/>
      <c r="AMT47" s="165"/>
      <c r="AMU47" s="162"/>
      <c r="AMV47" s="165"/>
      <c r="AMW47" s="162"/>
      <c r="AMX47" s="165"/>
      <c r="AMY47" s="162"/>
      <c r="AMZ47" s="165"/>
      <c r="ANA47" s="162"/>
      <c r="ANB47" s="165"/>
      <c r="ANC47" s="162"/>
      <c r="AND47" s="165"/>
      <c r="ANE47" s="162"/>
      <c r="ANF47" s="165"/>
      <c r="ANG47" s="162"/>
      <c r="ANH47" s="165"/>
      <c r="ANI47" s="162"/>
      <c r="ANJ47" s="165"/>
      <c r="ANK47" s="162"/>
      <c r="ANL47" s="165"/>
      <c r="ANM47" s="162"/>
      <c r="ANN47" s="165"/>
      <c r="ANO47" s="162"/>
      <c r="ANP47" s="165"/>
      <c r="ANQ47" s="162"/>
      <c r="ANR47" s="165"/>
      <c r="ANS47" s="162"/>
      <c r="ANT47" s="165"/>
      <c r="ANU47" s="162"/>
      <c r="ANV47" s="165"/>
      <c r="ANW47" s="162"/>
      <c r="ANX47" s="165"/>
      <c r="ANY47" s="162"/>
      <c r="ANZ47" s="165"/>
      <c r="AOA47" s="162"/>
      <c r="AOB47" s="165"/>
      <c r="AOC47" s="162"/>
      <c r="AOD47" s="165"/>
      <c r="AOE47" s="162"/>
      <c r="AOF47" s="165"/>
      <c r="AOG47" s="162"/>
      <c r="AOH47" s="165"/>
      <c r="AOI47" s="162"/>
      <c r="AOJ47" s="165"/>
      <c r="AOK47" s="162"/>
      <c r="AOL47" s="165"/>
      <c r="AOM47" s="162"/>
      <c r="AON47" s="165"/>
      <c r="AOO47" s="162"/>
      <c r="AOP47" s="165"/>
      <c r="AOQ47" s="162"/>
      <c r="AOR47" s="165"/>
      <c r="AOS47" s="162"/>
      <c r="AOT47" s="165"/>
      <c r="AOU47" s="162"/>
      <c r="AOV47" s="165"/>
      <c r="AOW47" s="162"/>
      <c r="AOX47" s="165"/>
      <c r="AOY47" s="162"/>
      <c r="AOZ47" s="165"/>
      <c r="APA47" s="162"/>
      <c r="APB47" s="165"/>
      <c r="APC47" s="162"/>
      <c r="APD47" s="165"/>
      <c r="APE47" s="162"/>
      <c r="APF47" s="165"/>
      <c r="APG47" s="162"/>
      <c r="APH47" s="165"/>
      <c r="API47" s="162"/>
      <c r="APJ47" s="165"/>
      <c r="APK47" s="162"/>
      <c r="APL47" s="165"/>
      <c r="APM47" s="162"/>
      <c r="APN47" s="165"/>
      <c r="APO47" s="162"/>
      <c r="APP47" s="165"/>
      <c r="APQ47" s="162"/>
      <c r="APR47" s="165"/>
      <c r="APS47" s="162"/>
      <c r="APT47" s="165"/>
      <c r="APU47" s="162"/>
      <c r="APV47" s="165"/>
      <c r="APW47" s="162"/>
      <c r="APX47" s="165"/>
      <c r="APY47" s="162"/>
      <c r="APZ47" s="165"/>
      <c r="AQA47" s="162"/>
      <c r="AQB47" s="165"/>
      <c r="AQC47" s="162"/>
      <c r="AQD47" s="165"/>
      <c r="AQE47" s="162"/>
      <c r="AQF47" s="165"/>
      <c r="AQG47" s="162"/>
      <c r="AQH47" s="165"/>
      <c r="AQI47" s="162"/>
      <c r="AQJ47" s="165"/>
      <c r="AQK47" s="162"/>
      <c r="AQL47" s="165"/>
      <c r="AQM47" s="162"/>
      <c r="AQN47" s="165"/>
      <c r="AQO47" s="162"/>
      <c r="AQP47" s="165"/>
      <c r="AQQ47" s="162"/>
      <c r="AQR47" s="165"/>
      <c r="AQS47" s="162"/>
      <c r="AQT47" s="165"/>
      <c r="AQU47" s="162"/>
      <c r="AQV47" s="165"/>
      <c r="AQW47" s="162"/>
      <c r="AQX47" s="165"/>
      <c r="AQY47" s="162"/>
      <c r="AQZ47" s="165"/>
      <c r="ARA47" s="162"/>
      <c r="ARB47" s="165"/>
      <c r="ARC47" s="162"/>
      <c r="ARD47" s="165"/>
      <c r="ARE47" s="162"/>
      <c r="ARF47" s="165"/>
      <c r="ARG47" s="162"/>
      <c r="ARH47" s="165"/>
      <c r="ARI47" s="162"/>
      <c r="ARJ47" s="165"/>
      <c r="ARK47" s="162"/>
      <c r="ARL47" s="165"/>
      <c r="ARM47" s="162"/>
      <c r="ARN47" s="165"/>
      <c r="ARO47" s="162"/>
      <c r="ARP47" s="165"/>
      <c r="ARQ47" s="162"/>
      <c r="ARR47" s="165"/>
      <c r="ARS47" s="162"/>
      <c r="ART47" s="165"/>
      <c r="ARU47" s="162"/>
      <c r="ARV47" s="165"/>
      <c r="ARW47" s="162"/>
      <c r="ARX47" s="165"/>
      <c r="ARY47" s="162"/>
      <c r="ARZ47" s="165"/>
      <c r="ASA47" s="162"/>
      <c r="ASB47" s="165"/>
      <c r="ASC47" s="162"/>
      <c r="ASD47" s="165"/>
      <c r="ASE47" s="162"/>
      <c r="ASF47" s="165"/>
      <c r="ASG47" s="162"/>
      <c r="ASH47" s="165"/>
      <c r="ASI47" s="162"/>
      <c r="ASJ47" s="165"/>
      <c r="ASK47" s="162"/>
      <c r="ASL47" s="165"/>
      <c r="ASM47" s="162"/>
      <c r="ASN47" s="165"/>
      <c r="ASO47" s="162"/>
      <c r="ASP47" s="165"/>
      <c r="ASQ47" s="162"/>
      <c r="ASR47" s="165"/>
      <c r="ASS47" s="162"/>
      <c r="AST47" s="165"/>
      <c r="ASU47" s="162"/>
      <c r="ASV47" s="165"/>
      <c r="ASW47" s="162"/>
      <c r="ASX47" s="165"/>
      <c r="ASY47" s="162"/>
      <c r="ASZ47" s="165"/>
      <c r="ATA47" s="162"/>
      <c r="ATB47" s="165"/>
      <c r="ATC47" s="162"/>
      <c r="ATD47" s="165"/>
      <c r="ATE47" s="162"/>
      <c r="ATF47" s="165"/>
      <c r="ATG47" s="162"/>
      <c r="ATH47" s="165"/>
      <c r="ATI47" s="162"/>
      <c r="ATJ47" s="165"/>
      <c r="ATK47" s="162"/>
      <c r="ATL47" s="165"/>
      <c r="ATM47" s="162"/>
      <c r="ATN47" s="165"/>
      <c r="ATO47" s="162"/>
      <c r="ATP47" s="165"/>
      <c r="ATQ47" s="162"/>
      <c r="ATR47" s="165"/>
      <c r="ATS47" s="162"/>
      <c r="ATT47" s="165"/>
      <c r="ATU47" s="162"/>
      <c r="ATV47" s="165"/>
      <c r="ATW47" s="162"/>
      <c r="ATX47" s="165"/>
      <c r="ATY47" s="162"/>
      <c r="ATZ47" s="165"/>
      <c r="AUA47" s="162"/>
      <c r="AUB47" s="165"/>
      <c r="AUC47" s="162"/>
      <c r="AUD47" s="165"/>
      <c r="AUE47" s="162"/>
      <c r="AUF47" s="165"/>
      <c r="AUG47" s="162"/>
      <c r="AUH47" s="165"/>
      <c r="AUI47" s="162"/>
      <c r="AUJ47" s="165"/>
      <c r="AUK47" s="162"/>
      <c r="AUL47" s="165"/>
      <c r="AUM47" s="162"/>
      <c r="AUN47" s="165"/>
      <c r="AUO47" s="162"/>
      <c r="AUP47" s="165"/>
      <c r="AUQ47" s="162"/>
      <c r="AUR47" s="165"/>
      <c r="AUS47" s="162"/>
      <c r="AUT47" s="165"/>
      <c r="AUU47" s="162"/>
      <c r="AUV47" s="165"/>
      <c r="AUW47" s="162"/>
      <c r="AUX47" s="165"/>
      <c r="AUY47" s="162"/>
      <c r="AUZ47" s="165"/>
      <c r="AVA47" s="162"/>
      <c r="AVB47" s="165"/>
      <c r="AVC47" s="162"/>
      <c r="AVD47" s="165"/>
      <c r="AVE47" s="162"/>
      <c r="AVF47" s="165"/>
      <c r="AVG47" s="162"/>
      <c r="AVH47" s="165"/>
      <c r="AVI47" s="162"/>
      <c r="AVJ47" s="165"/>
      <c r="AVK47" s="162"/>
      <c r="AVL47" s="165"/>
      <c r="AVM47" s="162"/>
      <c r="AVN47" s="165"/>
      <c r="AVO47" s="162"/>
      <c r="AVP47" s="165"/>
      <c r="AVQ47" s="162"/>
      <c r="AVR47" s="165"/>
      <c r="AVS47" s="162"/>
      <c r="AVT47" s="165"/>
      <c r="AVU47" s="162"/>
      <c r="AVV47" s="165"/>
      <c r="AVW47" s="162"/>
      <c r="AVX47" s="165"/>
      <c r="AVY47" s="162"/>
      <c r="AVZ47" s="165"/>
      <c r="AWA47" s="162"/>
      <c r="AWB47" s="165"/>
      <c r="AWC47" s="162"/>
      <c r="AWD47" s="165"/>
      <c r="AWE47" s="162"/>
      <c r="AWF47" s="165"/>
      <c r="AWG47" s="162"/>
      <c r="AWH47" s="165"/>
      <c r="AWI47" s="162"/>
      <c r="AWJ47" s="165"/>
      <c r="AWK47" s="162"/>
      <c r="AWL47" s="165"/>
      <c r="AWM47" s="162"/>
      <c r="AWN47" s="165"/>
      <c r="AWO47" s="162"/>
      <c r="AWP47" s="165"/>
      <c r="AWQ47" s="162"/>
      <c r="AWR47" s="165"/>
      <c r="AWS47" s="162"/>
      <c r="AWT47" s="165"/>
      <c r="AWU47" s="162"/>
      <c r="AWV47" s="165"/>
      <c r="AWW47" s="162"/>
      <c r="AWX47" s="165"/>
      <c r="AWY47" s="162"/>
      <c r="AWZ47" s="165"/>
      <c r="AXA47" s="162"/>
      <c r="AXB47" s="165"/>
      <c r="AXC47" s="162"/>
      <c r="AXD47" s="165"/>
      <c r="AXE47" s="162"/>
      <c r="AXF47" s="165"/>
      <c r="AXG47" s="162"/>
      <c r="AXH47" s="165"/>
      <c r="AXI47" s="162"/>
      <c r="AXJ47" s="165"/>
      <c r="AXK47" s="162"/>
      <c r="AXL47" s="165"/>
      <c r="AXM47" s="162"/>
      <c r="AXN47" s="165"/>
      <c r="AXO47" s="162"/>
      <c r="AXP47" s="165"/>
      <c r="AXQ47" s="162"/>
      <c r="AXR47" s="165"/>
      <c r="AXS47" s="162"/>
      <c r="AXT47" s="165"/>
      <c r="AXU47" s="162"/>
      <c r="AXV47" s="165"/>
      <c r="AXW47" s="162"/>
      <c r="AXX47" s="165"/>
      <c r="AXY47" s="162"/>
      <c r="AXZ47" s="165"/>
      <c r="AYA47" s="162"/>
      <c r="AYB47" s="165"/>
      <c r="AYC47" s="162"/>
      <c r="AYD47" s="165"/>
      <c r="AYE47" s="162"/>
      <c r="AYF47" s="165"/>
      <c r="AYG47" s="162"/>
      <c r="AYH47" s="165"/>
      <c r="AYI47" s="162"/>
      <c r="AYJ47" s="165"/>
      <c r="AYK47" s="162"/>
      <c r="AYL47" s="165"/>
      <c r="AYM47" s="162"/>
      <c r="AYN47" s="165"/>
      <c r="AYO47" s="162"/>
      <c r="AYP47" s="165"/>
      <c r="AYQ47" s="162"/>
      <c r="AYR47" s="165"/>
      <c r="AYS47" s="162"/>
      <c r="AYT47" s="165"/>
      <c r="AYU47" s="162"/>
      <c r="AYV47" s="165"/>
      <c r="AYW47" s="162"/>
      <c r="AYX47" s="165"/>
      <c r="AYY47" s="162"/>
      <c r="AYZ47" s="165"/>
      <c r="AZA47" s="162"/>
      <c r="AZB47" s="165"/>
      <c r="AZC47" s="162"/>
      <c r="AZD47" s="165"/>
      <c r="AZE47" s="162"/>
      <c r="AZF47" s="165"/>
      <c r="AZG47" s="162"/>
      <c r="AZH47" s="165"/>
      <c r="AZI47" s="162"/>
      <c r="AZJ47" s="165"/>
      <c r="AZK47" s="162"/>
      <c r="AZL47" s="165"/>
      <c r="AZM47" s="162"/>
      <c r="AZN47" s="165"/>
      <c r="AZO47" s="162"/>
      <c r="AZP47" s="165"/>
      <c r="AZQ47" s="162"/>
      <c r="AZR47" s="165"/>
      <c r="AZS47" s="162"/>
      <c r="AZT47" s="165"/>
      <c r="AZU47" s="162"/>
      <c r="AZV47" s="165"/>
      <c r="AZW47" s="162"/>
      <c r="AZX47" s="165"/>
      <c r="AZY47" s="162"/>
      <c r="AZZ47" s="165"/>
      <c r="BAA47" s="162"/>
      <c r="BAB47" s="165"/>
      <c r="BAC47" s="162"/>
      <c r="BAD47" s="165"/>
      <c r="BAE47" s="162"/>
      <c r="BAF47" s="165"/>
      <c r="BAG47" s="162"/>
      <c r="BAH47" s="165"/>
      <c r="BAI47" s="162"/>
      <c r="BAJ47" s="165"/>
      <c r="BAK47" s="162"/>
      <c r="BAL47" s="165"/>
      <c r="BAM47" s="162"/>
      <c r="BAN47" s="165"/>
      <c r="BAO47" s="162"/>
      <c r="BAP47" s="165"/>
      <c r="BAQ47" s="162"/>
      <c r="BAR47" s="165"/>
      <c r="BAS47" s="162"/>
      <c r="BAT47" s="165"/>
      <c r="BAU47" s="162"/>
      <c r="BAV47" s="165"/>
      <c r="BAW47" s="162"/>
      <c r="BAX47" s="165"/>
      <c r="BAY47" s="162"/>
      <c r="BAZ47" s="165"/>
      <c r="BBA47" s="162"/>
      <c r="BBB47" s="165"/>
      <c r="BBC47" s="162"/>
      <c r="BBD47" s="165"/>
      <c r="BBE47" s="162"/>
      <c r="BBF47" s="165"/>
      <c r="BBG47" s="162"/>
      <c r="BBH47" s="165"/>
      <c r="BBI47" s="162"/>
      <c r="BBJ47" s="165"/>
      <c r="BBK47" s="162"/>
      <c r="BBL47" s="165"/>
      <c r="BBM47" s="162"/>
      <c r="BBN47" s="165"/>
      <c r="BBO47" s="162"/>
      <c r="BBP47" s="165"/>
      <c r="BBQ47" s="162"/>
      <c r="BBR47" s="165"/>
      <c r="BBS47" s="162"/>
      <c r="BBT47" s="165"/>
      <c r="BBU47" s="162"/>
      <c r="BBV47" s="165"/>
      <c r="BBW47" s="162"/>
      <c r="BBX47" s="165"/>
      <c r="BBY47" s="162"/>
      <c r="BBZ47" s="165"/>
      <c r="BCA47" s="162"/>
      <c r="BCB47" s="165"/>
      <c r="BCC47" s="162"/>
      <c r="BCD47" s="165"/>
      <c r="BCE47" s="162"/>
      <c r="BCF47" s="165"/>
      <c r="BCG47" s="162"/>
      <c r="BCH47" s="165"/>
      <c r="BCI47" s="162"/>
      <c r="BCJ47" s="165"/>
      <c r="BCK47" s="162"/>
      <c r="BCL47" s="165"/>
      <c r="BCM47" s="162"/>
      <c r="BCN47" s="165"/>
      <c r="BCO47" s="162"/>
      <c r="BCP47" s="165"/>
      <c r="BCQ47" s="162"/>
      <c r="BCR47" s="165"/>
      <c r="BCS47" s="162"/>
      <c r="BCT47" s="165"/>
      <c r="BCU47" s="162"/>
      <c r="BCV47" s="165"/>
      <c r="BCW47" s="162"/>
      <c r="BCX47" s="165"/>
      <c r="BCY47" s="162"/>
      <c r="BCZ47" s="165"/>
      <c r="BDA47" s="162"/>
      <c r="BDB47" s="165"/>
      <c r="BDC47" s="162"/>
      <c r="BDD47" s="165"/>
      <c r="BDE47" s="162"/>
      <c r="BDF47" s="165"/>
      <c r="BDG47" s="162"/>
      <c r="BDH47" s="165"/>
      <c r="BDI47" s="162"/>
      <c r="BDJ47" s="165"/>
      <c r="BDK47" s="162"/>
      <c r="BDL47" s="165"/>
      <c r="BDM47" s="162"/>
      <c r="BDN47" s="165"/>
      <c r="BDO47" s="162"/>
      <c r="BDP47" s="165"/>
      <c r="BDQ47" s="162"/>
      <c r="BDR47" s="165"/>
      <c r="BDS47" s="162"/>
      <c r="BDT47" s="165"/>
      <c r="BDU47" s="162"/>
      <c r="BDV47" s="165"/>
      <c r="BDW47" s="162"/>
      <c r="BDX47" s="165"/>
      <c r="BDY47" s="162"/>
      <c r="BDZ47" s="165"/>
      <c r="BEA47" s="162"/>
      <c r="BEB47" s="165"/>
      <c r="BEC47" s="162"/>
      <c r="BED47" s="165"/>
      <c r="BEE47" s="162"/>
      <c r="BEF47" s="165"/>
      <c r="BEG47" s="162"/>
      <c r="BEH47" s="165"/>
      <c r="BEI47" s="162"/>
      <c r="BEJ47" s="165"/>
      <c r="BEK47" s="162"/>
      <c r="BEL47" s="165"/>
      <c r="BEM47" s="162"/>
      <c r="BEN47" s="165"/>
      <c r="BEO47" s="162"/>
      <c r="BEP47" s="165"/>
      <c r="BEQ47" s="162"/>
      <c r="BER47" s="165"/>
      <c r="BES47" s="162"/>
      <c r="BET47" s="165"/>
      <c r="BEU47" s="162"/>
      <c r="BEV47" s="165"/>
      <c r="BEW47" s="162"/>
      <c r="BEX47" s="165"/>
      <c r="BEY47" s="162"/>
      <c r="BEZ47" s="165"/>
      <c r="BFA47" s="162"/>
      <c r="BFB47" s="165"/>
      <c r="BFC47" s="162"/>
      <c r="BFD47" s="165"/>
      <c r="BFE47" s="162"/>
      <c r="BFF47" s="165"/>
      <c r="BFG47" s="162"/>
      <c r="BFH47" s="165"/>
      <c r="BFI47" s="162"/>
      <c r="BFJ47" s="165"/>
      <c r="BFK47" s="162"/>
      <c r="BFL47" s="165"/>
      <c r="BFM47" s="162"/>
      <c r="BFN47" s="165"/>
      <c r="BFO47" s="162"/>
      <c r="BFP47" s="165"/>
      <c r="BFQ47" s="162"/>
      <c r="BFR47" s="165"/>
      <c r="BFS47" s="162"/>
      <c r="BFT47" s="165"/>
      <c r="BFU47" s="162"/>
      <c r="BFV47" s="165"/>
      <c r="BFW47" s="162"/>
      <c r="BFX47" s="165"/>
      <c r="BFY47" s="162"/>
      <c r="BFZ47" s="165"/>
      <c r="BGA47" s="162"/>
      <c r="BGB47" s="165"/>
      <c r="BGC47" s="162"/>
      <c r="BGD47" s="165"/>
      <c r="BGE47" s="162"/>
      <c r="BGF47" s="165"/>
      <c r="BGG47" s="162"/>
      <c r="BGH47" s="165"/>
      <c r="BGI47" s="162"/>
      <c r="BGJ47" s="165"/>
      <c r="BGK47" s="162"/>
      <c r="BGL47" s="165"/>
      <c r="BGM47" s="162"/>
      <c r="BGN47" s="165"/>
      <c r="BGO47" s="162"/>
      <c r="BGP47" s="165"/>
      <c r="BGQ47" s="162"/>
      <c r="BGR47" s="165"/>
      <c r="BGS47" s="162"/>
      <c r="BGT47" s="165"/>
      <c r="BGU47" s="162"/>
      <c r="BGV47" s="165"/>
      <c r="BGW47" s="162"/>
      <c r="BGX47" s="165"/>
      <c r="BGY47" s="162"/>
      <c r="BGZ47" s="165"/>
      <c r="BHA47" s="162"/>
      <c r="BHB47" s="165"/>
      <c r="BHC47" s="162"/>
      <c r="BHD47" s="165"/>
      <c r="BHE47" s="162"/>
      <c r="BHF47" s="165"/>
      <c r="BHG47" s="162"/>
      <c r="BHH47" s="165"/>
      <c r="BHI47" s="162"/>
      <c r="BHJ47" s="165"/>
      <c r="BHK47" s="162"/>
      <c r="BHL47" s="165"/>
      <c r="BHM47" s="162"/>
      <c r="BHN47" s="165"/>
      <c r="BHO47" s="162"/>
      <c r="BHP47" s="165"/>
      <c r="BHQ47" s="162"/>
      <c r="BHR47" s="165"/>
      <c r="BHS47" s="162"/>
      <c r="BHT47" s="165"/>
      <c r="BHU47" s="162"/>
      <c r="BHV47" s="165"/>
      <c r="BHW47" s="162"/>
      <c r="BHX47" s="165"/>
      <c r="BHY47" s="162"/>
      <c r="BHZ47" s="165"/>
      <c r="BIA47" s="162"/>
      <c r="BIB47" s="165"/>
      <c r="BIC47" s="162"/>
      <c r="BID47" s="165"/>
      <c r="BIE47" s="162"/>
      <c r="BIF47" s="165"/>
      <c r="BIG47" s="162"/>
      <c r="BIH47" s="165"/>
      <c r="BII47" s="162"/>
      <c r="BIJ47" s="165"/>
      <c r="BIK47" s="162"/>
      <c r="BIL47" s="165"/>
      <c r="BIM47" s="162"/>
      <c r="BIN47" s="165"/>
      <c r="BIO47" s="162"/>
      <c r="BIP47" s="165"/>
      <c r="BIQ47" s="162"/>
      <c r="BIR47" s="165"/>
      <c r="BIS47" s="162"/>
      <c r="BIT47" s="165"/>
      <c r="BIU47" s="162"/>
      <c r="BIV47" s="165"/>
      <c r="BIW47" s="162"/>
      <c r="BIX47" s="165"/>
      <c r="BIY47" s="162"/>
      <c r="BIZ47" s="165"/>
      <c r="BJA47" s="162"/>
      <c r="BJB47" s="165"/>
      <c r="BJC47" s="162"/>
      <c r="BJD47" s="165"/>
      <c r="BJE47" s="162"/>
      <c r="BJF47" s="165"/>
      <c r="BJG47" s="162"/>
      <c r="BJH47" s="165"/>
      <c r="BJI47" s="162"/>
      <c r="BJJ47" s="165"/>
      <c r="BJK47" s="162"/>
      <c r="BJL47" s="165"/>
      <c r="BJM47" s="162"/>
      <c r="BJN47" s="165"/>
      <c r="BJO47" s="162"/>
      <c r="BJP47" s="165"/>
      <c r="BJQ47" s="162"/>
      <c r="BJR47" s="165"/>
      <c r="BJS47" s="162"/>
      <c r="BJT47" s="165"/>
      <c r="BJU47" s="162"/>
      <c r="BJV47" s="165"/>
      <c r="BJW47" s="162"/>
      <c r="BJX47" s="165"/>
      <c r="BJY47" s="162"/>
      <c r="BJZ47" s="165"/>
      <c r="BKA47" s="162"/>
      <c r="BKB47" s="165"/>
      <c r="BKC47" s="162"/>
      <c r="BKD47" s="165"/>
      <c r="BKE47" s="162"/>
      <c r="BKF47" s="165"/>
      <c r="BKG47" s="162"/>
      <c r="BKH47" s="165"/>
      <c r="BKI47" s="162"/>
      <c r="BKJ47" s="165"/>
      <c r="BKK47" s="162"/>
      <c r="BKL47" s="165"/>
      <c r="BKM47" s="162"/>
      <c r="BKN47" s="165"/>
      <c r="BKO47" s="162"/>
      <c r="BKP47" s="165"/>
      <c r="BKQ47" s="162"/>
      <c r="BKR47" s="165"/>
      <c r="BKS47" s="162"/>
      <c r="BKT47" s="165"/>
      <c r="BKU47" s="162"/>
      <c r="BKV47" s="165"/>
      <c r="BKW47" s="162"/>
      <c r="BKX47" s="165"/>
      <c r="BKY47" s="162"/>
      <c r="BKZ47" s="165"/>
      <c r="BLA47" s="162"/>
      <c r="BLB47" s="165"/>
      <c r="BLC47" s="162"/>
      <c r="BLD47" s="165"/>
      <c r="BLE47" s="162"/>
      <c r="BLF47" s="165"/>
      <c r="BLG47" s="162"/>
      <c r="BLH47" s="165"/>
      <c r="BLI47" s="162"/>
      <c r="BLJ47" s="165"/>
      <c r="BLK47" s="162"/>
      <c r="BLL47" s="165"/>
      <c r="BLM47" s="162"/>
      <c r="BLN47" s="165"/>
      <c r="BLO47" s="162"/>
      <c r="BLP47" s="165"/>
      <c r="BLQ47" s="162"/>
      <c r="BLR47" s="165"/>
      <c r="BLS47" s="162"/>
      <c r="BLT47" s="165"/>
      <c r="BLU47" s="162"/>
      <c r="BLV47" s="165"/>
      <c r="BLW47" s="162"/>
      <c r="BLX47" s="165"/>
      <c r="BLY47" s="162"/>
      <c r="BLZ47" s="165"/>
      <c r="BMA47" s="162"/>
      <c r="BMB47" s="165"/>
      <c r="BMC47" s="162"/>
      <c r="BMD47" s="165"/>
      <c r="BME47" s="162"/>
      <c r="BMF47" s="165"/>
      <c r="BMG47" s="162"/>
      <c r="BMH47" s="165"/>
      <c r="BMI47" s="162"/>
      <c r="BMJ47" s="165"/>
      <c r="BMK47" s="162"/>
      <c r="BML47" s="165"/>
      <c r="BMM47" s="162"/>
      <c r="BMN47" s="165"/>
      <c r="BMO47" s="162"/>
      <c r="BMP47" s="165"/>
      <c r="BMQ47" s="162"/>
      <c r="BMR47" s="165"/>
      <c r="BMS47" s="162"/>
      <c r="BMT47" s="165"/>
      <c r="BMU47" s="162"/>
      <c r="BMV47" s="165"/>
      <c r="BMW47" s="162"/>
      <c r="BMX47" s="165"/>
      <c r="BMY47" s="162"/>
      <c r="BMZ47" s="165"/>
      <c r="BNA47" s="162"/>
      <c r="BNB47" s="165"/>
      <c r="BNC47" s="162"/>
      <c r="BND47" s="165"/>
      <c r="BNE47" s="162"/>
      <c r="BNF47" s="165"/>
      <c r="BNG47" s="162"/>
      <c r="BNH47" s="165"/>
      <c r="BNI47" s="162"/>
      <c r="BNJ47" s="165"/>
      <c r="BNK47" s="162"/>
      <c r="BNL47" s="165"/>
      <c r="BNM47" s="162"/>
      <c r="BNN47" s="165"/>
      <c r="BNO47" s="162"/>
      <c r="BNP47" s="165"/>
      <c r="BNQ47" s="162"/>
      <c r="BNR47" s="165"/>
      <c r="BNS47" s="162"/>
      <c r="BNT47" s="165"/>
      <c r="BNU47" s="162"/>
      <c r="BNV47" s="165"/>
      <c r="BNW47" s="162"/>
      <c r="BNX47" s="165"/>
      <c r="BNY47" s="162"/>
      <c r="BNZ47" s="165"/>
      <c r="BOA47" s="162"/>
      <c r="BOB47" s="165"/>
      <c r="BOC47" s="162"/>
      <c r="BOD47" s="165"/>
      <c r="BOE47" s="162"/>
      <c r="BOF47" s="165"/>
      <c r="BOG47" s="162"/>
      <c r="BOH47" s="165"/>
      <c r="BOI47" s="162"/>
      <c r="BOJ47" s="165"/>
      <c r="BOK47" s="162"/>
      <c r="BOL47" s="165"/>
      <c r="BOM47" s="162"/>
      <c r="BON47" s="165"/>
      <c r="BOO47" s="162"/>
      <c r="BOP47" s="165"/>
      <c r="BOQ47" s="162"/>
      <c r="BOR47" s="165"/>
      <c r="BOS47" s="162"/>
      <c r="BOT47" s="165"/>
      <c r="BOU47" s="162"/>
      <c r="BOV47" s="165"/>
      <c r="BOW47" s="162"/>
      <c r="BOX47" s="165"/>
      <c r="BOY47" s="162"/>
      <c r="BOZ47" s="165"/>
      <c r="BPA47" s="162"/>
      <c r="BPB47" s="165"/>
      <c r="BPC47" s="162"/>
      <c r="BPD47" s="165"/>
      <c r="BPE47" s="162"/>
      <c r="BPF47" s="165"/>
      <c r="BPG47" s="162"/>
      <c r="BPH47" s="165"/>
      <c r="BPI47" s="162"/>
      <c r="BPJ47" s="165"/>
      <c r="BPK47" s="162"/>
      <c r="BPL47" s="165"/>
      <c r="BPM47" s="162"/>
      <c r="BPN47" s="165"/>
      <c r="BPO47" s="162"/>
      <c r="BPP47" s="165"/>
      <c r="BPQ47" s="162"/>
      <c r="BPR47" s="165"/>
      <c r="BPS47" s="162"/>
      <c r="BPT47" s="165"/>
      <c r="BPU47" s="162"/>
      <c r="BPV47" s="165"/>
      <c r="BPW47" s="162"/>
      <c r="BPX47" s="165"/>
      <c r="BPY47" s="162"/>
      <c r="BPZ47" s="165"/>
      <c r="BQA47" s="162"/>
      <c r="BQB47" s="165"/>
      <c r="BQC47" s="162"/>
      <c r="BQD47" s="165"/>
      <c r="BQE47" s="162"/>
      <c r="BQF47" s="165"/>
      <c r="BQG47" s="162"/>
      <c r="BQH47" s="165"/>
      <c r="BQI47" s="162"/>
      <c r="BQJ47" s="165"/>
      <c r="BQK47" s="162"/>
      <c r="BQL47" s="165"/>
      <c r="BQM47" s="162"/>
      <c r="BQN47" s="165"/>
      <c r="BQO47" s="162"/>
      <c r="BQP47" s="165"/>
      <c r="BQQ47" s="162"/>
      <c r="BQR47" s="165"/>
      <c r="BQS47" s="162"/>
      <c r="BQT47" s="165"/>
      <c r="BQU47" s="162"/>
      <c r="BQV47" s="165"/>
      <c r="BQW47" s="162"/>
      <c r="BQX47" s="165"/>
      <c r="BQY47" s="162"/>
      <c r="BQZ47" s="165"/>
      <c r="BRA47" s="162"/>
      <c r="BRB47" s="165"/>
      <c r="BRC47" s="162"/>
      <c r="BRD47" s="165"/>
      <c r="BRE47" s="162"/>
      <c r="BRF47" s="165"/>
      <c r="BRG47" s="162"/>
      <c r="BRH47" s="165"/>
      <c r="BRI47" s="162"/>
      <c r="BRJ47" s="165"/>
      <c r="BRK47" s="162"/>
      <c r="BRL47" s="165"/>
      <c r="BRM47" s="162"/>
      <c r="BRN47" s="165"/>
      <c r="BRO47" s="162"/>
      <c r="BRP47" s="165"/>
      <c r="BRQ47" s="162"/>
      <c r="BRR47" s="165"/>
      <c r="BRS47" s="162"/>
      <c r="BRT47" s="165"/>
      <c r="BRU47" s="162"/>
      <c r="BRV47" s="165"/>
      <c r="BRW47" s="162"/>
      <c r="BRX47" s="165"/>
      <c r="BRY47" s="162"/>
      <c r="BRZ47" s="165"/>
      <c r="BSA47" s="162"/>
      <c r="BSB47" s="165"/>
      <c r="BSC47" s="162"/>
      <c r="BSD47" s="165"/>
      <c r="BSE47" s="162"/>
      <c r="BSF47" s="165"/>
      <c r="BSG47" s="162"/>
      <c r="BSH47" s="165"/>
      <c r="BSI47" s="162"/>
      <c r="BSJ47" s="165"/>
      <c r="BSK47" s="162"/>
      <c r="BSL47" s="165"/>
      <c r="BSM47" s="162"/>
      <c r="BSN47" s="165"/>
      <c r="BSO47" s="162"/>
      <c r="BSP47" s="165"/>
      <c r="BSQ47" s="162"/>
      <c r="BSR47" s="165"/>
      <c r="BSS47" s="162"/>
      <c r="BST47" s="165"/>
      <c r="BSU47" s="162"/>
      <c r="BSV47" s="165"/>
      <c r="BSW47" s="162"/>
      <c r="BSX47" s="165"/>
      <c r="BSY47" s="162"/>
      <c r="BSZ47" s="165"/>
      <c r="BTA47" s="162"/>
      <c r="BTB47" s="165"/>
      <c r="BTC47" s="162"/>
      <c r="BTD47" s="165"/>
      <c r="BTE47" s="162"/>
      <c r="BTF47" s="165"/>
      <c r="BTG47" s="162"/>
      <c r="BTH47" s="165"/>
      <c r="BTI47" s="162"/>
      <c r="BTJ47" s="165"/>
      <c r="BTK47" s="162"/>
      <c r="BTL47" s="165"/>
      <c r="BTM47" s="162"/>
      <c r="BTN47" s="165"/>
      <c r="BTO47" s="162"/>
      <c r="BTP47" s="165"/>
      <c r="BTQ47" s="162"/>
      <c r="BTR47" s="165"/>
      <c r="BTS47" s="162"/>
      <c r="BTT47" s="165"/>
      <c r="BTU47" s="162"/>
      <c r="BTV47" s="165"/>
      <c r="BTW47" s="162"/>
      <c r="BTX47" s="165"/>
      <c r="BTY47" s="162"/>
      <c r="BTZ47" s="165"/>
      <c r="BUA47" s="162"/>
      <c r="BUB47" s="165"/>
      <c r="BUC47" s="162"/>
      <c r="BUD47" s="165"/>
      <c r="BUE47" s="162"/>
      <c r="BUF47" s="165"/>
      <c r="BUG47" s="162"/>
      <c r="BUH47" s="165"/>
      <c r="BUI47" s="162"/>
      <c r="BUJ47" s="165"/>
      <c r="BUK47" s="162"/>
      <c r="BUL47" s="165"/>
      <c r="BUM47" s="162"/>
      <c r="BUN47" s="165"/>
      <c r="BUO47" s="162"/>
      <c r="BUP47" s="165"/>
      <c r="BUQ47" s="162"/>
      <c r="BUR47" s="165"/>
      <c r="BUS47" s="162"/>
      <c r="BUT47" s="165"/>
      <c r="BUU47" s="162"/>
      <c r="BUV47" s="165"/>
      <c r="BUW47" s="162"/>
      <c r="BUX47" s="165"/>
      <c r="BUY47" s="162"/>
      <c r="BUZ47" s="165"/>
      <c r="BVA47" s="162"/>
      <c r="BVB47" s="165"/>
      <c r="BVC47" s="162"/>
      <c r="BVD47" s="165"/>
      <c r="BVE47" s="162"/>
      <c r="BVF47" s="165"/>
      <c r="BVG47" s="162"/>
      <c r="BVH47" s="165"/>
      <c r="BVI47" s="162"/>
      <c r="BVJ47" s="165"/>
      <c r="BVK47" s="162"/>
      <c r="BVL47" s="165"/>
      <c r="BVM47" s="162"/>
      <c r="BVN47" s="165"/>
      <c r="BVO47" s="162"/>
      <c r="BVP47" s="165"/>
      <c r="BVQ47" s="162"/>
      <c r="BVR47" s="165"/>
      <c r="BVS47" s="162"/>
      <c r="BVT47" s="165"/>
      <c r="BVU47" s="162"/>
      <c r="BVV47" s="165"/>
      <c r="BVW47" s="162"/>
      <c r="BVX47" s="165"/>
      <c r="BVY47" s="162"/>
      <c r="BVZ47" s="165"/>
      <c r="BWA47" s="162"/>
      <c r="BWB47" s="165"/>
      <c r="BWC47" s="162"/>
      <c r="BWD47" s="165"/>
      <c r="BWE47" s="162"/>
      <c r="BWF47" s="165"/>
      <c r="BWG47" s="162"/>
      <c r="BWH47" s="165"/>
      <c r="BWI47" s="162"/>
      <c r="BWJ47" s="165"/>
      <c r="BWK47" s="162"/>
      <c r="BWL47" s="165"/>
      <c r="BWM47" s="162"/>
      <c r="BWN47" s="165"/>
      <c r="BWO47" s="162"/>
      <c r="BWP47" s="165"/>
      <c r="BWQ47" s="162"/>
      <c r="BWR47" s="165"/>
      <c r="BWS47" s="162"/>
      <c r="BWT47" s="165"/>
      <c r="BWU47" s="162"/>
      <c r="BWV47" s="165"/>
      <c r="BWW47" s="162"/>
      <c r="BWX47" s="165"/>
      <c r="BWY47" s="162"/>
      <c r="BWZ47" s="165"/>
      <c r="BXA47" s="162"/>
      <c r="BXB47" s="165"/>
      <c r="BXC47" s="162"/>
      <c r="BXD47" s="165"/>
      <c r="BXE47" s="162"/>
      <c r="BXF47" s="165"/>
      <c r="BXG47" s="162"/>
      <c r="BXH47" s="165"/>
      <c r="BXI47" s="162"/>
      <c r="BXJ47" s="165"/>
      <c r="BXK47" s="162"/>
      <c r="BXL47" s="165"/>
      <c r="BXM47" s="162"/>
      <c r="BXN47" s="165"/>
      <c r="BXO47" s="162"/>
      <c r="BXP47" s="165"/>
      <c r="BXQ47" s="162"/>
      <c r="BXR47" s="165"/>
      <c r="BXS47" s="162"/>
      <c r="BXT47" s="165"/>
      <c r="BXU47" s="162"/>
      <c r="BXV47" s="165"/>
      <c r="BXW47" s="162"/>
      <c r="BXX47" s="165"/>
      <c r="BXY47" s="162"/>
      <c r="BXZ47" s="165"/>
      <c r="BYA47" s="162"/>
      <c r="BYB47" s="165"/>
      <c r="BYC47" s="162"/>
      <c r="BYD47" s="165"/>
      <c r="BYE47" s="162"/>
      <c r="BYF47" s="165"/>
      <c r="BYG47" s="162"/>
      <c r="BYH47" s="165"/>
      <c r="BYI47" s="162"/>
      <c r="BYJ47" s="165"/>
      <c r="BYK47" s="162"/>
      <c r="BYL47" s="165"/>
      <c r="BYM47" s="162"/>
      <c r="BYN47" s="165"/>
      <c r="BYO47" s="162"/>
      <c r="BYP47" s="165"/>
      <c r="BYQ47" s="162"/>
      <c r="BYR47" s="165"/>
      <c r="BYS47" s="162"/>
      <c r="BYT47" s="165"/>
      <c r="BYU47" s="162"/>
      <c r="BYV47" s="165"/>
      <c r="BYW47" s="162"/>
      <c r="BYX47" s="165"/>
      <c r="BYY47" s="162"/>
      <c r="BYZ47" s="165"/>
      <c r="BZA47" s="162"/>
      <c r="BZB47" s="165"/>
      <c r="BZC47" s="162"/>
      <c r="BZD47" s="165"/>
      <c r="BZE47" s="162"/>
      <c r="BZF47" s="165"/>
      <c r="BZG47" s="162"/>
      <c r="BZH47" s="165"/>
      <c r="BZI47" s="162"/>
      <c r="BZJ47" s="165"/>
      <c r="BZK47" s="162"/>
      <c r="BZL47" s="165"/>
      <c r="BZM47" s="162"/>
      <c r="BZN47" s="165"/>
      <c r="BZO47" s="162"/>
      <c r="BZP47" s="165"/>
      <c r="BZQ47" s="162"/>
      <c r="BZR47" s="165"/>
      <c r="BZS47" s="162"/>
      <c r="BZT47" s="165"/>
      <c r="BZU47" s="162"/>
      <c r="BZV47" s="165"/>
      <c r="BZW47" s="162"/>
      <c r="BZX47" s="165"/>
      <c r="BZY47" s="162"/>
      <c r="BZZ47" s="165"/>
      <c r="CAA47" s="162"/>
      <c r="CAB47" s="165"/>
      <c r="CAC47" s="162"/>
      <c r="CAD47" s="165"/>
      <c r="CAE47" s="162"/>
      <c r="CAF47" s="165"/>
      <c r="CAG47" s="162"/>
      <c r="CAH47" s="165"/>
      <c r="CAI47" s="162"/>
      <c r="CAJ47" s="165"/>
      <c r="CAK47" s="162"/>
      <c r="CAL47" s="165"/>
      <c r="CAM47" s="162"/>
      <c r="CAN47" s="165"/>
      <c r="CAO47" s="162"/>
      <c r="CAP47" s="165"/>
      <c r="CAQ47" s="162"/>
      <c r="CAR47" s="165"/>
      <c r="CAS47" s="162"/>
      <c r="CAT47" s="165"/>
      <c r="CAU47" s="162"/>
      <c r="CAV47" s="165"/>
      <c r="CAW47" s="162"/>
      <c r="CAX47" s="165"/>
      <c r="CAY47" s="162"/>
      <c r="CAZ47" s="165"/>
      <c r="CBA47" s="162"/>
      <c r="CBB47" s="165"/>
      <c r="CBC47" s="162"/>
      <c r="CBD47" s="165"/>
      <c r="CBE47" s="162"/>
      <c r="CBF47" s="165"/>
      <c r="CBG47" s="162"/>
      <c r="CBH47" s="165"/>
      <c r="CBI47" s="162"/>
      <c r="CBJ47" s="165"/>
      <c r="CBK47" s="162"/>
      <c r="CBL47" s="165"/>
      <c r="CBM47" s="162"/>
      <c r="CBN47" s="165"/>
      <c r="CBO47" s="162"/>
      <c r="CBP47" s="165"/>
      <c r="CBQ47" s="162"/>
      <c r="CBR47" s="165"/>
      <c r="CBS47" s="162"/>
      <c r="CBT47" s="165"/>
      <c r="CBU47" s="162"/>
      <c r="CBV47" s="165"/>
      <c r="CBW47" s="162"/>
      <c r="CBX47" s="165"/>
      <c r="CBY47" s="162"/>
      <c r="CBZ47" s="165"/>
      <c r="CCA47" s="162"/>
      <c r="CCB47" s="165"/>
      <c r="CCC47" s="162"/>
      <c r="CCD47" s="165"/>
      <c r="CCE47" s="162"/>
      <c r="CCF47" s="165"/>
      <c r="CCG47" s="162"/>
      <c r="CCH47" s="165"/>
      <c r="CCI47" s="162"/>
      <c r="CCJ47" s="165"/>
      <c r="CCK47" s="162"/>
      <c r="CCL47" s="165"/>
      <c r="CCM47" s="162"/>
      <c r="CCN47" s="165"/>
      <c r="CCO47" s="162"/>
      <c r="CCP47" s="165"/>
      <c r="CCQ47" s="162"/>
      <c r="CCR47" s="165"/>
      <c r="CCS47" s="162"/>
      <c r="CCT47" s="165"/>
      <c r="CCU47" s="162"/>
      <c r="CCV47" s="165"/>
      <c r="CCW47" s="162"/>
      <c r="CCX47" s="165"/>
      <c r="CCY47" s="162"/>
      <c r="CCZ47" s="165"/>
      <c r="CDA47" s="162"/>
      <c r="CDB47" s="165"/>
      <c r="CDC47" s="162"/>
      <c r="CDD47" s="165"/>
      <c r="CDE47" s="162"/>
      <c r="CDF47" s="165"/>
      <c r="CDG47" s="162"/>
      <c r="CDH47" s="165"/>
      <c r="CDI47" s="162"/>
      <c r="CDJ47" s="165"/>
      <c r="CDK47" s="162"/>
      <c r="CDL47" s="165"/>
      <c r="CDM47" s="162"/>
      <c r="CDN47" s="165"/>
      <c r="CDO47" s="162"/>
      <c r="CDP47" s="165"/>
      <c r="CDQ47" s="162"/>
      <c r="CDR47" s="165"/>
      <c r="CDS47" s="162"/>
      <c r="CDT47" s="165"/>
      <c r="CDU47" s="162"/>
      <c r="CDV47" s="165"/>
      <c r="CDW47" s="162"/>
      <c r="CDX47" s="165"/>
      <c r="CDY47" s="162"/>
      <c r="CDZ47" s="165"/>
      <c r="CEA47" s="162"/>
      <c r="CEB47" s="165"/>
      <c r="CEC47" s="162"/>
      <c r="CED47" s="165"/>
      <c r="CEE47" s="162"/>
      <c r="CEF47" s="165"/>
      <c r="CEG47" s="162"/>
      <c r="CEH47" s="165"/>
      <c r="CEI47" s="162"/>
      <c r="CEJ47" s="165"/>
      <c r="CEK47" s="162"/>
      <c r="CEL47" s="165"/>
      <c r="CEM47" s="162"/>
      <c r="CEN47" s="165"/>
      <c r="CEO47" s="162"/>
      <c r="CEP47" s="165"/>
      <c r="CEQ47" s="162"/>
      <c r="CER47" s="165"/>
      <c r="CES47" s="162"/>
      <c r="CET47" s="165"/>
      <c r="CEU47" s="162"/>
      <c r="CEV47" s="165"/>
      <c r="CEW47" s="162"/>
      <c r="CEX47" s="165"/>
      <c r="CEY47" s="162"/>
      <c r="CEZ47" s="165"/>
      <c r="CFA47" s="162"/>
      <c r="CFB47" s="165"/>
      <c r="CFC47" s="162"/>
      <c r="CFD47" s="165"/>
      <c r="CFE47" s="162"/>
      <c r="CFF47" s="165"/>
      <c r="CFG47" s="162"/>
      <c r="CFH47" s="165"/>
      <c r="CFI47" s="162"/>
      <c r="CFJ47" s="165"/>
      <c r="CFK47" s="162"/>
      <c r="CFL47" s="165"/>
      <c r="CFM47" s="162"/>
      <c r="CFN47" s="165"/>
      <c r="CFO47" s="162"/>
      <c r="CFP47" s="165"/>
      <c r="CFQ47" s="162"/>
      <c r="CFR47" s="165"/>
      <c r="CFS47" s="162"/>
      <c r="CFT47" s="165"/>
      <c r="CFU47" s="162"/>
      <c r="CFV47" s="165"/>
      <c r="CFW47" s="162"/>
      <c r="CFX47" s="165"/>
      <c r="CFY47" s="162"/>
      <c r="CFZ47" s="165"/>
      <c r="CGA47" s="162"/>
      <c r="CGB47" s="165"/>
      <c r="CGC47" s="162"/>
      <c r="CGD47" s="165"/>
      <c r="CGE47" s="162"/>
      <c r="CGF47" s="165"/>
      <c r="CGG47" s="162"/>
      <c r="CGH47" s="165"/>
      <c r="CGI47" s="162"/>
      <c r="CGJ47" s="165"/>
      <c r="CGK47" s="162"/>
      <c r="CGL47" s="165"/>
      <c r="CGM47" s="162"/>
      <c r="CGN47" s="165"/>
      <c r="CGO47" s="162"/>
      <c r="CGP47" s="165"/>
      <c r="CGQ47" s="162"/>
      <c r="CGR47" s="165"/>
      <c r="CGS47" s="162"/>
      <c r="CGT47" s="165"/>
      <c r="CGU47" s="162"/>
      <c r="CGV47" s="165"/>
      <c r="CGW47" s="162"/>
      <c r="CGX47" s="165"/>
      <c r="CGY47" s="162"/>
      <c r="CGZ47" s="165"/>
      <c r="CHA47" s="162"/>
      <c r="CHB47" s="165"/>
      <c r="CHC47" s="162"/>
      <c r="CHD47" s="165"/>
      <c r="CHE47" s="162"/>
      <c r="CHF47" s="165"/>
      <c r="CHG47" s="162"/>
      <c r="CHH47" s="165"/>
      <c r="CHI47" s="162"/>
      <c r="CHJ47" s="165"/>
      <c r="CHK47" s="162"/>
      <c r="CHL47" s="165"/>
      <c r="CHM47" s="162"/>
      <c r="CHN47" s="165"/>
      <c r="CHO47" s="162"/>
      <c r="CHP47" s="165"/>
      <c r="CHQ47" s="162"/>
      <c r="CHR47" s="165"/>
      <c r="CHS47" s="162"/>
      <c r="CHT47" s="165"/>
      <c r="CHU47" s="162"/>
      <c r="CHV47" s="165"/>
      <c r="CHW47" s="162"/>
      <c r="CHX47" s="165"/>
      <c r="CHY47" s="162"/>
      <c r="CHZ47" s="165"/>
      <c r="CIA47" s="162"/>
      <c r="CIB47" s="165"/>
      <c r="CIC47" s="162"/>
      <c r="CID47" s="165"/>
      <c r="CIE47" s="162"/>
      <c r="CIF47" s="165"/>
      <c r="CIG47" s="162"/>
      <c r="CIH47" s="165"/>
      <c r="CII47" s="162"/>
      <c r="CIJ47" s="165"/>
      <c r="CIK47" s="162"/>
      <c r="CIL47" s="165"/>
      <c r="CIM47" s="162"/>
      <c r="CIN47" s="165"/>
      <c r="CIO47" s="162"/>
      <c r="CIP47" s="165"/>
      <c r="CIQ47" s="162"/>
      <c r="CIR47" s="165"/>
      <c r="CIS47" s="162"/>
      <c r="CIT47" s="165"/>
      <c r="CIU47" s="162"/>
      <c r="CIV47" s="165"/>
      <c r="CIW47" s="162"/>
      <c r="CIX47" s="165"/>
      <c r="CIY47" s="162"/>
      <c r="CIZ47" s="165"/>
      <c r="CJA47" s="162"/>
      <c r="CJB47" s="165"/>
      <c r="CJC47" s="162"/>
      <c r="CJD47" s="165"/>
      <c r="CJE47" s="162"/>
      <c r="CJF47" s="165"/>
      <c r="CJG47" s="162"/>
      <c r="CJH47" s="165"/>
      <c r="CJI47" s="162"/>
      <c r="CJJ47" s="165"/>
      <c r="CJK47" s="162"/>
      <c r="CJL47" s="165"/>
      <c r="CJM47" s="162"/>
      <c r="CJN47" s="165"/>
      <c r="CJO47" s="162"/>
      <c r="CJP47" s="165"/>
      <c r="CJQ47" s="162"/>
      <c r="CJR47" s="165"/>
      <c r="CJS47" s="162"/>
      <c r="CJT47" s="165"/>
      <c r="CJU47" s="162"/>
      <c r="CJV47" s="165"/>
      <c r="CJW47" s="162"/>
      <c r="CJX47" s="165"/>
      <c r="CJY47" s="162"/>
      <c r="CJZ47" s="165"/>
      <c r="CKA47" s="162"/>
      <c r="CKB47" s="165"/>
      <c r="CKC47" s="162"/>
      <c r="CKD47" s="165"/>
      <c r="CKE47" s="162"/>
      <c r="CKF47" s="165"/>
      <c r="CKG47" s="162"/>
      <c r="CKH47" s="165"/>
      <c r="CKI47" s="162"/>
      <c r="CKJ47" s="165"/>
      <c r="CKK47" s="162"/>
      <c r="CKL47" s="165"/>
      <c r="CKM47" s="162"/>
      <c r="CKN47" s="165"/>
      <c r="CKO47" s="162"/>
      <c r="CKP47" s="165"/>
      <c r="CKQ47" s="162"/>
      <c r="CKR47" s="165"/>
      <c r="CKS47" s="162"/>
      <c r="CKT47" s="165"/>
      <c r="CKU47" s="162"/>
      <c r="CKV47" s="165"/>
      <c r="CKW47" s="162"/>
      <c r="CKX47" s="165"/>
      <c r="CKY47" s="162"/>
      <c r="CKZ47" s="165"/>
      <c r="CLA47" s="162"/>
      <c r="CLB47" s="165"/>
      <c r="CLC47" s="162"/>
      <c r="CLD47" s="165"/>
      <c r="CLE47" s="162"/>
      <c r="CLF47" s="165"/>
      <c r="CLG47" s="162"/>
      <c r="CLH47" s="165"/>
      <c r="CLI47" s="162"/>
      <c r="CLJ47" s="165"/>
      <c r="CLK47" s="162"/>
      <c r="CLL47" s="165"/>
      <c r="CLM47" s="162"/>
      <c r="CLN47" s="165"/>
      <c r="CLO47" s="162"/>
      <c r="CLP47" s="165"/>
      <c r="CLQ47" s="162"/>
      <c r="CLR47" s="165"/>
      <c r="CLS47" s="162"/>
      <c r="CLT47" s="165"/>
      <c r="CLU47" s="162"/>
      <c r="CLV47" s="165"/>
      <c r="CLW47" s="162"/>
      <c r="CLX47" s="165"/>
      <c r="CLY47" s="162"/>
      <c r="CLZ47" s="165"/>
      <c r="CMA47" s="162"/>
      <c r="CMB47" s="165"/>
      <c r="CMC47" s="162"/>
      <c r="CMD47" s="165"/>
      <c r="CME47" s="162"/>
      <c r="CMF47" s="165"/>
      <c r="CMG47" s="162"/>
      <c r="CMH47" s="165"/>
      <c r="CMI47" s="162"/>
      <c r="CMJ47" s="165"/>
      <c r="CMK47" s="162"/>
      <c r="CML47" s="165"/>
      <c r="CMM47" s="162"/>
      <c r="CMN47" s="165"/>
      <c r="CMO47" s="162"/>
      <c r="CMP47" s="165"/>
      <c r="CMQ47" s="162"/>
      <c r="CMR47" s="165"/>
      <c r="CMS47" s="162"/>
      <c r="CMT47" s="165"/>
      <c r="CMU47" s="162"/>
      <c r="CMV47" s="165"/>
      <c r="CMW47" s="162"/>
      <c r="CMX47" s="165"/>
      <c r="CMY47" s="162"/>
      <c r="CMZ47" s="165"/>
      <c r="CNA47" s="162"/>
      <c r="CNB47" s="165"/>
      <c r="CNC47" s="162"/>
      <c r="CND47" s="165"/>
      <c r="CNE47" s="162"/>
      <c r="CNF47" s="165"/>
      <c r="CNG47" s="162"/>
      <c r="CNH47" s="165"/>
      <c r="CNI47" s="162"/>
      <c r="CNJ47" s="165"/>
      <c r="CNK47" s="162"/>
      <c r="CNL47" s="165"/>
      <c r="CNM47" s="162"/>
      <c r="CNN47" s="165"/>
      <c r="CNO47" s="162"/>
      <c r="CNP47" s="165"/>
      <c r="CNQ47" s="162"/>
      <c r="CNR47" s="165"/>
      <c r="CNS47" s="162"/>
      <c r="CNT47" s="165"/>
      <c r="CNU47" s="162"/>
      <c r="CNV47" s="165"/>
      <c r="CNW47" s="162"/>
      <c r="CNX47" s="165"/>
      <c r="CNY47" s="162"/>
      <c r="CNZ47" s="165"/>
      <c r="COA47" s="162"/>
      <c r="COB47" s="165"/>
      <c r="COC47" s="162"/>
      <c r="COD47" s="165"/>
      <c r="COE47" s="162"/>
      <c r="COF47" s="165"/>
      <c r="COG47" s="162"/>
      <c r="COH47" s="165"/>
      <c r="COI47" s="162"/>
      <c r="COJ47" s="165"/>
      <c r="COK47" s="162"/>
      <c r="COL47" s="165"/>
      <c r="COM47" s="162"/>
      <c r="CON47" s="165"/>
      <c r="COO47" s="162"/>
      <c r="COP47" s="165"/>
      <c r="COQ47" s="162"/>
      <c r="COR47" s="165"/>
      <c r="COS47" s="162"/>
      <c r="COT47" s="165"/>
      <c r="COU47" s="162"/>
      <c r="COV47" s="165"/>
      <c r="COW47" s="162"/>
      <c r="COX47" s="165"/>
      <c r="COY47" s="162"/>
      <c r="COZ47" s="165"/>
      <c r="CPA47" s="162"/>
      <c r="CPB47" s="165"/>
      <c r="CPC47" s="162"/>
      <c r="CPD47" s="165"/>
      <c r="CPE47" s="162"/>
      <c r="CPF47" s="165"/>
      <c r="CPG47" s="162"/>
      <c r="CPH47" s="165"/>
      <c r="CPI47" s="162"/>
      <c r="CPJ47" s="165"/>
      <c r="CPK47" s="162"/>
      <c r="CPL47" s="165"/>
      <c r="CPM47" s="162"/>
      <c r="CPN47" s="165"/>
      <c r="CPO47" s="162"/>
      <c r="CPP47" s="165"/>
      <c r="CPQ47" s="162"/>
      <c r="CPR47" s="165"/>
      <c r="CPS47" s="162"/>
      <c r="CPT47" s="165"/>
      <c r="CPU47" s="162"/>
      <c r="CPV47" s="165"/>
      <c r="CPW47" s="162"/>
      <c r="CPX47" s="165"/>
      <c r="CPY47" s="162"/>
      <c r="CPZ47" s="165"/>
      <c r="CQA47" s="162"/>
      <c r="CQB47" s="165"/>
      <c r="CQC47" s="162"/>
      <c r="CQD47" s="165"/>
      <c r="CQE47" s="162"/>
      <c r="CQF47" s="165"/>
      <c r="CQG47" s="162"/>
      <c r="CQH47" s="165"/>
      <c r="CQI47" s="162"/>
      <c r="CQJ47" s="165"/>
      <c r="CQK47" s="162"/>
      <c r="CQL47" s="165"/>
      <c r="CQM47" s="162"/>
      <c r="CQN47" s="165"/>
      <c r="CQO47" s="162"/>
      <c r="CQP47" s="165"/>
      <c r="CQQ47" s="162"/>
      <c r="CQR47" s="165"/>
      <c r="CQS47" s="162"/>
      <c r="CQT47" s="165"/>
      <c r="CQU47" s="162"/>
      <c r="CQV47" s="165"/>
      <c r="CQW47" s="162"/>
      <c r="CQX47" s="165"/>
      <c r="CQY47" s="162"/>
      <c r="CQZ47" s="165"/>
      <c r="CRA47" s="162"/>
      <c r="CRB47" s="165"/>
      <c r="CRC47" s="162"/>
      <c r="CRD47" s="165"/>
      <c r="CRE47" s="162"/>
      <c r="CRF47" s="165"/>
      <c r="CRG47" s="162"/>
      <c r="CRH47" s="165"/>
      <c r="CRI47" s="162"/>
      <c r="CRJ47" s="165"/>
      <c r="CRK47" s="162"/>
      <c r="CRL47" s="165"/>
      <c r="CRM47" s="162"/>
      <c r="CRN47" s="165"/>
      <c r="CRO47" s="162"/>
      <c r="CRP47" s="165"/>
      <c r="CRQ47" s="162"/>
      <c r="CRR47" s="165"/>
      <c r="CRS47" s="162"/>
      <c r="CRT47" s="165"/>
      <c r="CRU47" s="162"/>
      <c r="CRV47" s="165"/>
      <c r="CRW47" s="162"/>
      <c r="CRX47" s="165"/>
      <c r="CRY47" s="162"/>
      <c r="CRZ47" s="165"/>
      <c r="CSA47" s="162"/>
      <c r="CSB47" s="165"/>
      <c r="CSC47" s="162"/>
      <c r="CSD47" s="165"/>
      <c r="CSE47" s="162"/>
      <c r="CSF47" s="165"/>
      <c r="CSG47" s="162"/>
      <c r="CSH47" s="165"/>
      <c r="CSI47" s="162"/>
      <c r="CSJ47" s="165"/>
      <c r="CSK47" s="162"/>
      <c r="CSL47" s="165"/>
      <c r="CSM47" s="162"/>
      <c r="CSN47" s="165"/>
      <c r="CSO47" s="162"/>
      <c r="CSP47" s="165"/>
      <c r="CSQ47" s="162"/>
      <c r="CSR47" s="165"/>
      <c r="CSS47" s="162"/>
      <c r="CST47" s="165"/>
      <c r="CSU47" s="162"/>
      <c r="CSV47" s="165"/>
      <c r="CSW47" s="162"/>
      <c r="CSX47" s="165"/>
      <c r="CSY47" s="162"/>
      <c r="CSZ47" s="165"/>
      <c r="CTA47" s="162"/>
      <c r="CTB47" s="165"/>
      <c r="CTC47" s="162"/>
      <c r="CTD47" s="165"/>
      <c r="CTE47" s="162"/>
      <c r="CTF47" s="165"/>
      <c r="CTG47" s="162"/>
      <c r="CTH47" s="165"/>
      <c r="CTI47" s="162"/>
      <c r="CTJ47" s="165"/>
      <c r="CTK47" s="162"/>
      <c r="CTL47" s="165"/>
      <c r="CTM47" s="162"/>
      <c r="CTN47" s="165"/>
      <c r="CTO47" s="162"/>
      <c r="CTP47" s="165"/>
      <c r="CTQ47" s="162"/>
      <c r="CTR47" s="165"/>
      <c r="CTS47" s="162"/>
      <c r="CTT47" s="165"/>
      <c r="CTU47" s="162"/>
      <c r="CTV47" s="165"/>
      <c r="CTW47" s="162"/>
      <c r="CTX47" s="165"/>
      <c r="CTY47" s="162"/>
      <c r="CTZ47" s="165"/>
      <c r="CUA47" s="162"/>
      <c r="CUB47" s="165"/>
      <c r="CUC47" s="162"/>
      <c r="CUD47" s="165"/>
      <c r="CUE47" s="162"/>
      <c r="CUF47" s="165"/>
      <c r="CUG47" s="162"/>
      <c r="CUH47" s="165"/>
      <c r="CUI47" s="162"/>
      <c r="CUJ47" s="165"/>
      <c r="CUK47" s="162"/>
      <c r="CUL47" s="165"/>
      <c r="CUM47" s="162"/>
      <c r="CUN47" s="165"/>
      <c r="CUO47" s="162"/>
      <c r="CUP47" s="165"/>
      <c r="CUQ47" s="162"/>
      <c r="CUR47" s="165"/>
      <c r="CUS47" s="162"/>
      <c r="CUT47" s="165"/>
      <c r="CUU47" s="162"/>
      <c r="CUV47" s="165"/>
      <c r="CUW47" s="162"/>
      <c r="CUX47" s="165"/>
      <c r="CUY47" s="162"/>
      <c r="CUZ47" s="165"/>
      <c r="CVA47" s="162"/>
      <c r="CVB47" s="165"/>
      <c r="CVC47" s="162"/>
      <c r="CVD47" s="165"/>
      <c r="CVE47" s="162"/>
      <c r="CVF47" s="165"/>
      <c r="CVG47" s="162"/>
      <c r="CVH47" s="165"/>
      <c r="CVI47" s="162"/>
      <c r="CVJ47" s="165"/>
      <c r="CVK47" s="162"/>
      <c r="CVL47" s="165"/>
      <c r="CVM47" s="162"/>
      <c r="CVN47" s="165"/>
      <c r="CVO47" s="162"/>
      <c r="CVP47" s="165"/>
      <c r="CVQ47" s="162"/>
      <c r="CVR47" s="165"/>
      <c r="CVS47" s="162"/>
      <c r="CVT47" s="165"/>
      <c r="CVU47" s="162"/>
      <c r="CVV47" s="165"/>
      <c r="CVW47" s="162"/>
      <c r="CVX47" s="165"/>
      <c r="CVY47" s="162"/>
      <c r="CVZ47" s="165"/>
      <c r="CWA47" s="162"/>
      <c r="CWB47" s="165"/>
      <c r="CWC47" s="162"/>
      <c r="CWD47" s="165"/>
      <c r="CWE47" s="162"/>
      <c r="CWF47" s="165"/>
      <c r="CWG47" s="162"/>
      <c r="CWH47" s="165"/>
      <c r="CWI47" s="162"/>
      <c r="CWJ47" s="165"/>
      <c r="CWK47" s="162"/>
      <c r="CWL47" s="165"/>
      <c r="CWM47" s="162"/>
      <c r="CWN47" s="165"/>
      <c r="CWO47" s="162"/>
      <c r="CWP47" s="165"/>
      <c r="CWQ47" s="162"/>
      <c r="CWR47" s="165"/>
      <c r="CWS47" s="162"/>
      <c r="CWT47" s="165"/>
      <c r="CWU47" s="162"/>
      <c r="CWV47" s="165"/>
      <c r="CWW47" s="162"/>
      <c r="CWX47" s="165"/>
      <c r="CWY47" s="162"/>
      <c r="CWZ47" s="165"/>
      <c r="CXA47" s="162"/>
      <c r="CXB47" s="165"/>
      <c r="CXC47" s="162"/>
      <c r="CXD47" s="165"/>
      <c r="CXE47" s="162"/>
      <c r="CXF47" s="165"/>
      <c r="CXG47" s="162"/>
      <c r="CXH47" s="165"/>
      <c r="CXI47" s="162"/>
      <c r="CXJ47" s="165"/>
      <c r="CXK47" s="162"/>
      <c r="CXL47" s="165"/>
      <c r="CXM47" s="162"/>
      <c r="CXN47" s="165"/>
      <c r="CXO47" s="162"/>
      <c r="CXP47" s="165"/>
      <c r="CXQ47" s="162"/>
      <c r="CXR47" s="165"/>
      <c r="CXS47" s="162"/>
      <c r="CXT47" s="165"/>
      <c r="CXU47" s="162"/>
      <c r="CXV47" s="165"/>
      <c r="CXW47" s="162"/>
      <c r="CXX47" s="165"/>
      <c r="CXY47" s="162"/>
      <c r="CXZ47" s="165"/>
      <c r="CYA47" s="162"/>
      <c r="CYB47" s="165"/>
      <c r="CYC47" s="162"/>
      <c r="CYD47" s="165"/>
      <c r="CYE47" s="162"/>
      <c r="CYF47" s="165"/>
      <c r="CYG47" s="162"/>
      <c r="CYH47" s="165"/>
      <c r="CYI47" s="162"/>
      <c r="CYJ47" s="165"/>
      <c r="CYK47" s="162"/>
      <c r="CYL47" s="165"/>
      <c r="CYM47" s="162"/>
      <c r="CYN47" s="165"/>
      <c r="CYO47" s="162"/>
      <c r="CYP47" s="165"/>
      <c r="CYQ47" s="162"/>
      <c r="CYR47" s="165"/>
      <c r="CYS47" s="162"/>
      <c r="CYT47" s="165"/>
      <c r="CYU47" s="162"/>
      <c r="CYV47" s="165"/>
      <c r="CYW47" s="162"/>
      <c r="CYX47" s="165"/>
      <c r="CYY47" s="162"/>
      <c r="CYZ47" s="165"/>
      <c r="CZA47" s="162"/>
      <c r="CZB47" s="165"/>
      <c r="CZC47" s="162"/>
      <c r="CZD47" s="165"/>
      <c r="CZE47" s="162"/>
      <c r="CZF47" s="165"/>
      <c r="CZG47" s="162"/>
      <c r="CZH47" s="165"/>
      <c r="CZI47" s="162"/>
      <c r="CZJ47" s="165"/>
      <c r="CZK47" s="162"/>
      <c r="CZL47" s="165"/>
      <c r="CZM47" s="162"/>
      <c r="CZN47" s="165"/>
      <c r="CZO47" s="162"/>
      <c r="CZP47" s="165"/>
      <c r="CZQ47" s="162"/>
      <c r="CZR47" s="165"/>
      <c r="CZS47" s="162"/>
      <c r="CZT47" s="165"/>
      <c r="CZU47" s="162"/>
      <c r="CZV47" s="165"/>
      <c r="CZW47" s="162"/>
      <c r="CZX47" s="165"/>
      <c r="CZY47" s="162"/>
      <c r="CZZ47" s="165"/>
      <c r="DAA47" s="162"/>
      <c r="DAB47" s="165"/>
      <c r="DAC47" s="162"/>
      <c r="DAD47" s="165"/>
      <c r="DAE47" s="162"/>
      <c r="DAF47" s="165"/>
      <c r="DAG47" s="162"/>
      <c r="DAH47" s="165"/>
      <c r="DAI47" s="162"/>
      <c r="DAJ47" s="165"/>
      <c r="DAK47" s="162"/>
      <c r="DAL47" s="165"/>
      <c r="DAM47" s="162"/>
      <c r="DAN47" s="165"/>
      <c r="DAO47" s="162"/>
      <c r="DAP47" s="165"/>
      <c r="DAQ47" s="162"/>
      <c r="DAR47" s="165"/>
      <c r="DAS47" s="162"/>
      <c r="DAT47" s="165"/>
      <c r="DAU47" s="162"/>
      <c r="DAV47" s="165"/>
      <c r="DAW47" s="162"/>
      <c r="DAX47" s="165"/>
      <c r="DAY47" s="162"/>
      <c r="DAZ47" s="165"/>
      <c r="DBA47" s="162"/>
      <c r="DBB47" s="165"/>
      <c r="DBC47" s="162"/>
      <c r="DBD47" s="165"/>
      <c r="DBE47" s="162"/>
      <c r="DBF47" s="165"/>
      <c r="DBG47" s="162"/>
      <c r="DBH47" s="165"/>
      <c r="DBI47" s="162"/>
      <c r="DBJ47" s="165"/>
      <c r="DBK47" s="162"/>
      <c r="DBL47" s="165"/>
      <c r="DBM47" s="162"/>
      <c r="DBN47" s="165"/>
      <c r="DBO47" s="162"/>
      <c r="DBP47" s="165"/>
      <c r="DBQ47" s="162"/>
      <c r="DBR47" s="165"/>
      <c r="DBS47" s="162"/>
      <c r="DBT47" s="165"/>
      <c r="DBU47" s="162"/>
      <c r="DBV47" s="165"/>
      <c r="DBW47" s="162"/>
      <c r="DBX47" s="165"/>
      <c r="DBY47" s="162"/>
      <c r="DBZ47" s="165"/>
      <c r="DCA47" s="162"/>
      <c r="DCB47" s="165"/>
      <c r="DCC47" s="162"/>
      <c r="DCD47" s="165"/>
      <c r="DCE47" s="162"/>
      <c r="DCF47" s="165"/>
      <c r="DCG47" s="162"/>
      <c r="DCH47" s="165"/>
      <c r="DCI47" s="162"/>
      <c r="DCJ47" s="165"/>
      <c r="DCK47" s="162"/>
      <c r="DCL47" s="165"/>
      <c r="DCM47" s="162"/>
      <c r="DCN47" s="165"/>
      <c r="DCO47" s="162"/>
      <c r="DCP47" s="165"/>
      <c r="DCQ47" s="162"/>
      <c r="DCR47" s="165"/>
      <c r="DCS47" s="162"/>
      <c r="DCT47" s="165"/>
      <c r="DCU47" s="162"/>
      <c r="DCV47" s="165"/>
      <c r="DCW47" s="162"/>
      <c r="DCX47" s="165"/>
      <c r="DCY47" s="162"/>
      <c r="DCZ47" s="165"/>
      <c r="DDA47" s="162"/>
      <c r="DDB47" s="165"/>
      <c r="DDC47" s="162"/>
      <c r="DDD47" s="165"/>
      <c r="DDE47" s="162"/>
      <c r="DDF47" s="165"/>
      <c r="DDG47" s="162"/>
      <c r="DDH47" s="165"/>
      <c r="DDI47" s="162"/>
      <c r="DDJ47" s="165"/>
      <c r="DDK47" s="162"/>
      <c r="DDL47" s="165"/>
      <c r="DDM47" s="162"/>
      <c r="DDN47" s="165"/>
      <c r="DDO47" s="162"/>
      <c r="DDP47" s="165"/>
      <c r="DDQ47" s="162"/>
      <c r="DDR47" s="165"/>
      <c r="DDS47" s="162"/>
      <c r="DDT47" s="165"/>
      <c r="DDU47" s="162"/>
      <c r="DDV47" s="165"/>
      <c r="DDW47" s="162"/>
      <c r="DDX47" s="165"/>
      <c r="DDY47" s="162"/>
      <c r="DDZ47" s="165"/>
      <c r="DEA47" s="162"/>
      <c r="DEB47" s="165"/>
      <c r="DEC47" s="162"/>
      <c r="DED47" s="165"/>
      <c r="DEE47" s="162"/>
      <c r="DEF47" s="165"/>
      <c r="DEG47" s="162"/>
      <c r="DEH47" s="165"/>
      <c r="DEI47" s="162"/>
      <c r="DEJ47" s="165"/>
      <c r="DEK47" s="162"/>
      <c r="DEL47" s="165"/>
      <c r="DEM47" s="162"/>
      <c r="DEN47" s="165"/>
      <c r="DEO47" s="162"/>
      <c r="DEP47" s="165"/>
      <c r="DEQ47" s="162"/>
      <c r="DER47" s="165"/>
      <c r="DES47" s="162"/>
      <c r="DET47" s="165"/>
      <c r="DEU47" s="162"/>
      <c r="DEV47" s="165"/>
      <c r="DEW47" s="162"/>
      <c r="DEX47" s="165"/>
      <c r="DEY47" s="162"/>
      <c r="DEZ47" s="165"/>
      <c r="DFA47" s="162"/>
      <c r="DFB47" s="165"/>
      <c r="DFC47" s="162"/>
      <c r="DFD47" s="165"/>
      <c r="DFE47" s="162"/>
      <c r="DFF47" s="165"/>
      <c r="DFG47" s="162"/>
      <c r="DFH47" s="165"/>
      <c r="DFI47" s="162"/>
      <c r="DFJ47" s="165"/>
      <c r="DFK47" s="162"/>
      <c r="DFL47" s="165"/>
      <c r="DFM47" s="162"/>
      <c r="DFN47" s="165"/>
      <c r="DFO47" s="162"/>
      <c r="DFP47" s="165"/>
      <c r="DFQ47" s="162"/>
      <c r="DFR47" s="165"/>
      <c r="DFS47" s="162"/>
      <c r="DFT47" s="165"/>
      <c r="DFU47" s="162"/>
      <c r="DFV47" s="165"/>
      <c r="DFW47" s="162"/>
      <c r="DFX47" s="165"/>
      <c r="DFY47" s="162"/>
      <c r="DFZ47" s="165"/>
      <c r="DGA47" s="162"/>
      <c r="DGB47" s="165"/>
      <c r="DGC47" s="162"/>
      <c r="DGD47" s="165"/>
      <c r="DGE47" s="162"/>
      <c r="DGF47" s="165"/>
      <c r="DGG47" s="162"/>
      <c r="DGH47" s="165"/>
      <c r="DGI47" s="162"/>
      <c r="DGJ47" s="165"/>
      <c r="DGK47" s="162"/>
      <c r="DGL47" s="165"/>
      <c r="DGM47" s="162"/>
      <c r="DGN47" s="165"/>
      <c r="DGO47" s="162"/>
      <c r="DGP47" s="165"/>
      <c r="DGQ47" s="162"/>
      <c r="DGR47" s="165"/>
      <c r="DGS47" s="162"/>
      <c r="DGT47" s="165"/>
      <c r="DGU47" s="162"/>
      <c r="DGV47" s="165"/>
      <c r="DGW47" s="162"/>
      <c r="DGX47" s="165"/>
      <c r="DGY47" s="162"/>
      <c r="DGZ47" s="165"/>
      <c r="DHA47" s="162"/>
      <c r="DHB47" s="165"/>
      <c r="DHC47" s="162"/>
      <c r="DHD47" s="165"/>
      <c r="DHE47" s="162"/>
      <c r="DHF47" s="165"/>
      <c r="DHG47" s="162"/>
      <c r="DHH47" s="165"/>
      <c r="DHI47" s="162"/>
      <c r="DHJ47" s="165"/>
      <c r="DHK47" s="162"/>
      <c r="DHL47" s="165"/>
      <c r="DHM47" s="162"/>
      <c r="DHN47" s="165"/>
      <c r="DHO47" s="162"/>
      <c r="DHP47" s="165"/>
      <c r="DHQ47" s="162"/>
      <c r="DHR47" s="165"/>
      <c r="DHS47" s="162"/>
      <c r="DHT47" s="165"/>
      <c r="DHU47" s="162"/>
      <c r="DHV47" s="165"/>
      <c r="DHW47" s="162"/>
      <c r="DHX47" s="165"/>
      <c r="DHY47" s="162"/>
      <c r="DHZ47" s="165"/>
      <c r="DIA47" s="162"/>
      <c r="DIB47" s="165"/>
      <c r="DIC47" s="162"/>
      <c r="DID47" s="165"/>
      <c r="DIE47" s="162"/>
      <c r="DIF47" s="165"/>
      <c r="DIG47" s="162"/>
      <c r="DIH47" s="165"/>
      <c r="DII47" s="162"/>
      <c r="DIJ47" s="165"/>
      <c r="DIK47" s="162"/>
      <c r="DIL47" s="165"/>
      <c r="DIM47" s="162"/>
      <c r="DIN47" s="165"/>
      <c r="DIO47" s="162"/>
      <c r="DIP47" s="165"/>
      <c r="DIQ47" s="162"/>
      <c r="DIR47" s="165"/>
      <c r="DIS47" s="162"/>
      <c r="DIT47" s="165"/>
      <c r="DIU47" s="162"/>
      <c r="DIV47" s="165"/>
      <c r="DIW47" s="162"/>
      <c r="DIX47" s="165"/>
      <c r="DIY47" s="162"/>
      <c r="DIZ47" s="165"/>
      <c r="DJA47" s="162"/>
      <c r="DJB47" s="165"/>
      <c r="DJC47" s="162"/>
      <c r="DJD47" s="165"/>
      <c r="DJE47" s="162"/>
      <c r="DJF47" s="165"/>
      <c r="DJG47" s="162"/>
      <c r="DJH47" s="165"/>
      <c r="DJI47" s="162"/>
      <c r="DJJ47" s="165"/>
      <c r="DJK47" s="162"/>
      <c r="DJL47" s="165"/>
      <c r="DJM47" s="162"/>
      <c r="DJN47" s="165"/>
      <c r="DJO47" s="162"/>
      <c r="DJP47" s="165"/>
      <c r="DJQ47" s="162"/>
      <c r="DJR47" s="165"/>
      <c r="DJS47" s="162"/>
      <c r="DJT47" s="165"/>
      <c r="DJU47" s="162"/>
      <c r="DJV47" s="165"/>
      <c r="DJW47" s="162"/>
      <c r="DJX47" s="165"/>
      <c r="DJY47" s="162"/>
      <c r="DJZ47" s="165"/>
      <c r="DKA47" s="162"/>
      <c r="DKB47" s="165"/>
      <c r="DKC47" s="162"/>
      <c r="DKD47" s="165"/>
      <c r="DKE47" s="162"/>
      <c r="DKF47" s="165"/>
      <c r="DKG47" s="162"/>
      <c r="DKH47" s="165"/>
      <c r="DKI47" s="162"/>
      <c r="DKJ47" s="165"/>
      <c r="DKK47" s="162"/>
      <c r="DKL47" s="165"/>
      <c r="DKM47" s="162"/>
      <c r="DKN47" s="165"/>
      <c r="DKO47" s="162"/>
      <c r="DKP47" s="165"/>
      <c r="DKQ47" s="162"/>
      <c r="DKR47" s="165"/>
      <c r="DKS47" s="162"/>
      <c r="DKT47" s="165"/>
      <c r="DKU47" s="162"/>
      <c r="DKV47" s="165"/>
      <c r="DKW47" s="162"/>
      <c r="DKX47" s="165"/>
      <c r="DKY47" s="162"/>
      <c r="DKZ47" s="165"/>
      <c r="DLA47" s="162"/>
      <c r="DLB47" s="165"/>
      <c r="DLC47" s="162"/>
      <c r="DLD47" s="165"/>
      <c r="DLE47" s="162"/>
      <c r="DLF47" s="165"/>
      <c r="DLG47" s="162"/>
      <c r="DLH47" s="165"/>
      <c r="DLI47" s="162"/>
      <c r="DLJ47" s="165"/>
      <c r="DLK47" s="162"/>
      <c r="DLL47" s="165"/>
      <c r="DLM47" s="162"/>
      <c r="DLN47" s="165"/>
      <c r="DLO47" s="162"/>
      <c r="DLP47" s="165"/>
      <c r="DLQ47" s="162"/>
      <c r="DLR47" s="165"/>
      <c r="DLS47" s="162"/>
      <c r="DLT47" s="165"/>
      <c r="DLU47" s="162"/>
      <c r="DLV47" s="165"/>
      <c r="DLW47" s="162"/>
      <c r="DLX47" s="165"/>
      <c r="DLY47" s="162"/>
      <c r="DLZ47" s="165"/>
      <c r="DMA47" s="162"/>
      <c r="DMB47" s="165"/>
      <c r="DMC47" s="162"/>
      <c r="DMD47" s="165"/>
      <c r="DME47" s="162"/>
      <c r="DMF47" s="165"/>
      <c r="DMG47" s="162"/>
      <c r="DMH47" s="165"/>
      <c r="DMI47" s="162"/>
      <c r="DMJ47" s="165"/>
      <c r="DMK47" s="162"/>
      <c r="DML47" s="165"/>
      <c r="DMM47" s="162"/>
      <c r="DMN47" s="165"/>
      <c r="DMO47" s="162"/>
      <c r="DMP47" s="165"/>
      <c r="DMQ47" s="162"/>
      <c r="DMR47" s="165"/>
      <c r="DMS47" s="162"/>
      <c r="DMT47" s="165"/>
      <c r="DMU47" s="162"/>
      <c r="DMV47" s="165"/>
      <c r="DMW47" s="162"/>
      <c r="DMX47" s="165"/>
      <c r="DMY47" s="162"/>
      <c r="DMZ47" s="165"/>
      <c r="DNA47" s="162"/>
      <c r="DNB47" s="165"/>
      <c r="DNC47" s="162"/>
      <c r="DND47" s="165"/>
      <c r="DNE47" s="162"/>
      <c r="DNF47" s="165"/>
      <c r="DNG47" s="162"/>
      <c r="DNH47" s="165"/>
      <c r="DNI47" s="162"/>
      <c r="DNJ47" s="165"/>
      <c r="DNK47" s="162"/>
      <c r="DNL47" s="165"/>
      <c r="DNM47" s="162"/>
      <c r="DNN47" s="165"/>
      <c r="DNO47" s="162"/>
      <c r="DNP47" s="165"/>
      <c r="DNQ47" s="162"/>
      <c r="DNR47" s="165"/>
      <c r="DNS47" s="162"/>
      <c r="DNT47" s="165"/>
      <c r="DNU47" s="162"/>
      <c r="DNV47" s="165"/>
      <c r="DNW47" s="162"/>
      <c r="DNX47" s="165"/>
      <c r="DNY47" s="162"/>
      <c r="DNZ47" s="165"/>
      <c r="DOA47" s="162"/>
      <c r="DOB47" s="165"/>
      <c r="DOC47" s="162"/>
      <c r="DOD47" s="165"/>
      <c r="DOE47" s="162"/>
      <c r="DOF47" s="165"/>
      <c r="DOG47" s="162"/>
      <c r="DOH47" s="165"/>
      <c r="DOI47" s="162"/>
      <c r="DOJ47" s="165"/>
      <c r="DOK47" s="162"/>
      <c r="DOL47" s="165"/>
      <c r="DOM47" s="162"/>
      <c r="DON47" s="165"/>
      <c r="DOO47" s="162"/>
      <c r="DOP47" s="165"/>
      <c r="DOQ47" s="162"/>
      <c r="DOR47" s="165"/>
      <c r="DOS47" s="162"/>
      <c r="DOT47" s="165"/>
      <c r="DOU47" s="162"/>
      <c r="DOV47" s="165"/>
      <c r="DOW47" s="162"/>
      <c r="DOX47" s="165"/>
      <c r="DOY47" s="162"/>
      <c r="DOZ47" s="165"/>
      <c r="DPA47" s="162"/>
      <c r="DPB47" s="165"/>
      <c r="DPC47" s="162"/>
      <c r="DPD47" s="165"/>
      <c r="DPE47" s="162"/>
      <c r="DPF47" s="165"/>
      <c r="DPG47" s="162"/>
      <c r="DPH47" s="165"/>
      <c r="DPI47" s="162"/>
      <c r="DPJ47" s="165"/>
      <c r="DPK47" s="162"/>
      <c r="DPL47" s="165"/>
      <c r="DPM47" s="162"/>
      <c r="DPN47" s="165"/>
      <c r="DPO47" s="162"/>
      <c r="DPP47" s="165"/>
      <c r="DPQ47" s="162"/>
      <c r="DPR47" s="165"/>
      <c r="DPS47" s="162"/>
      <c r="DPT47" s="165"/>
      <c r="DPU47" s="162"/>
      <c r="DPV47" s="165"/>
      <c r="DPW47" s="162"/>
      <c r="DPX47" s="165"/>
      <c r="DPY47" s="162"/>
      <c r="DPZ47" s="165"/>
      <c r="DQA47" s="162"/>
      <c r="DQB47" s="165"/>
      <c r="DQC47" s="162"/>
      <c r="DQD47" s="165"/>
      <c r="DQE47" s="162"/>
      <c r="DQF47" s="165"/>
      <c r="DQG47" s="162"/>
      <c r="DQH47" s="165"/>
      <c r="DQI47" s="162"/>
      <c r="DQJ47" s="165"/>
      <c r="DQK47" s="162"/>
      <c r="DQL47" s="165"/>
      <c r="DQM47" s="162"/>
      <c r="DQN47" s="165"/>
      <c r="DQO47" s="162"/>
      <c r="DQP47" s="165"/>
      <c r="DQQ47" s="162"/>
      <c r="DQR47" s="165"/>
      <c r="DQS47" s="162"/>
      <c r="DQT47" s="165"/>
      <c r="DQU47" s="162"/>
      <c r="DQV47" s="165"/>
      <c r="DQW47" s="162"/>
      <c r="DQX47" s="165"/>
      <c r="DQY47" s="162"/>
      <c r="DQZ47" s="165"/>
      <c r="DRA47" s="162"/>
      <c r="DRB47" s="165"/>
      <c r="DRC47" s="162"/>
      <c r="DRD47" s="165"/>
      <c r="DRE47" s="162"/>
      <c r="DRF47" s="165"/>
      <c r="DRG47" s="162"/>
      <c r="DRH47" s="165"/>
      <c r="DRI47" s="162"/>
      <c r="DRJ47" s="165"/>
      <c r="DRK47" s="162"/>
      <c r="DRL47" s="165"/>
      <c r="DRM47" s="162"/>
      <c r="DRN47" s="165"/>
      <c r="DRO47" s="162"/>
      <c r="DRP47" s="165"/>
      <c r="DRQ47" s="162"/>
      <c r="DRR47" s="165"/>
      <c r="DRS47" s="162"/>
      <c r="DRT47" s="165"/>
      <c r="DRU47" s="162"/>
      <c r="DRV47" s="165"/>
      <c r="DRW47" s="162"/>
      <c r="DRX47" s="165"/>
      <c r="DRY47" s="162"/>
      <c r="DRZ47" s="165"/>
      <c r="DSA47" s="162"/>
      <c r="DSB47" s="165"/>
      <c r="DSC47" s="162"/>
      <c r="DSD47" s="165"/>
      <c r="DSE47" s="162"/>
      <c r="DSF47" s="165"/>
      <c r="DSG47" s="162"/>
      <c r="DSH47" s="165"/>
      <c r="DSI47" s="162"/>
      <c r="DSJ47" s="165"/>
      <c r="DSK47" s="162"/>
      <c r="DSL47" s="165"/>
      <c r="DSM47" s="162"/>
      <c r="DSN47" s="165"/>
      <c r="DSO47" s="162"/>
      <c r="DSP47" s="165"/>
      <c r="DSQ47" s="162"/>
      <c r="DSR47" s="165"/>
      <c r="DSS47" s="162"/>
      <c r="DST47" s="165"/>
      <c r="DSU47" s="162"/>
      <c r="DSV47" s="165"/>
      <c r="DSW47" s="162"/>
      <c r="DSX47" s="165"/>
      <c r="DSY47" s="162"/>
      <c r="DSZ47" s="165"/>
      <c r="DTA47" s="162"/>
      <c r="DTB47" s="165"/>
      <c r="DTC47" s="162"/>
      <c r="DTD47" s="165"/>
      <c r="DTE47" s="162"/>
      <c r="DTF47" s="165"/>
      <c r="DTG47" s="162"/>
      <c r="DTH47" s="165"/>
      <c r="DTI47" s="162"/>
      <c r="DTJ47" s="165"/>
      <c r="DTK47" s="162"/>
      <c r="DTL47" s="165"/>
      <c r="DTM47" s="162"/>
      <c r="DTN47" s="165"/>
      <c r="DTO47" s="162"/>
      <c r="DTP47" s="165"/>
      <c r="DTQ47" s="162"/>
      <c r="DTR47" s="165"/>
      <c r="DTS47" s="162"/>
      <c r="DTT47" s="165"/>
      <c r="DTU47" s="162"/>
      <c r="DTV47" s="165"/>
      <c r="DTW47" s="162"/>
      <c r="DTX47" s="165"/>
      <c r="DTY47" s="162"/>
      <c r="DTZ47" s="165"/>
      <c r="DUA47" s="162"/>
      <c r="DUB47" s="165"/>
      <c r="DUC47" s="162"/>
      <c r="DUD47" s="165"/>
      <c r="DUE47" s="162"/>
      <c r="DUF47" s="165"/>
      <c r="DUG47" s="162"/>
      <c r="DUH47" s="165"/>
      <c r="DUI47" s="162"/>
      <c r="DUJ47" s="165"/>
      <c r="DUK47" s="162"/>
      <c r="DUL47" s="165"/>
      <c r="DUM47" s="162"/>
      <c r="DUN47" s="165"/>
      <c r="DUO47" s="162"/>
      <c r="DUP47" s="165"/>
      <c r="DUQ47" s="162"/>
      <c r="DUR47" s="165"/>
      <c r="DUS47" s="162"/>
      <c r="DUT47" s="165"/>
      <c r="DUU47" s="162"/>
      <c r="DUV47" s="165"/>
      <c r="DUW47" s="162"/>
      <c r="DUX47" s="165"/>
      <c r="DUY47" s="162"/>
      <c r="DUZ47" s="165"/>
      <c r="DVA47" s="162"/>
      <c r="DVB47" s="165"/>
      <c r="DVC47" s="162"/>
      <c r="DVD47" s="165"/>
      <c r="DVE47" s="162"/>
      <c r="DVF47" s="165"/>
      <c r="DVG47" s="162"/>
      <c r="DVH47" s="165"/>
      <c r="DVI47" s="162"/>
      <c r="DVJ47" s="165"/>
      <c r="DVK47" s="162"/>
      <c r="DVL47" s="165"/>
      <c r="DVM47" s="162"/>
      <c r="DVN47" s="165"/>
      <c r="DVO47" s="162"/>
      <c r="DVP47" s="165"/>
      <c r="DVQ47" s="162"/>
      <c r="DVR47" s="165"/>
      <c r="DVS47" s="162"/>
      <c r="DVT47" s="165"/>
      <c r="DVU47" s="162"/>
      <c r="DVV47" s="165"/>
      <c r="DVW47" s="162"/>
      <c r="DVX47" s="165"/>
      <c r="DVY47" s="162"/>
      <c r="DVZ47" s="165"/>
      <c r="DWA47" s="162"/>
      <c r="DWB47" s="165"/>
      <c r="DWC47" s="162"/>
      <c r="DWD47" s="165"/>
      <c r="DWE47" s="162"/>
      <c r="DWF47" s="165"/>
      <c r="DWG47" s="162"/>
      <c r="DWH47" s="165"/>
      <c r="DWI47" s="162"/>
      <c r="DWJ47" s="165"/>
      <c r="DWK47" s="162"/>
      <c r="DWL47" s="165"/>
      <c r="DWM47" s="162"/>
      <c r="DWN47" s="165"/>
      <c r="DWO47" s="162"/>
      <c r="DWP47" s="165"/>
      <c r="DWQ47" s="162"/>
      <c r="DWR47" s="165"/>
      <c r="DWS47" s="162"/>
      <c r="DWT47" s="165"/>
      <c r="DWU47" s="162"/>
      <c r="DWV47" s="165"/>
      <c r="DWW47" s="162"/>
      <c r="DWX47" s="165"/>
      <c r="DWY47" s="162"/>
      <c r="DWZ47" s="165"/>
      <c r="DXA47" s="162"/>
      <c r="DXB47" s="165"/>
      <c r="DXC47" s="162"/>
      <c r="DXD47" s="165"/>
      <c r="DXE47" s="162"/>
      <c r="DXF47" s="165"/>
      <c r="DXG47" s="162"/>
      <c r="DXH47" s="165"/>
      <c r="DXI47" s="162"/>
      <c r="DXJ47" s="165"/>
      <c r="DXK47" s="162"/>
      <c r="DXL47" s="165"/>
      <c r="DXM47" s="162"/>
      <c r="DXN47" s="165"/>
      <c r="DXO47" s="162"/>
      <c r="DXP47" s="165"/>
      <c r="DXQ47" s="162"/>
      <c r="DXR47" s="165"/>
      <c r="DXS47" s="162"/>
      <c r="DXT47" s="165"/>
      <c r="DXU47" s="162"/>
      <c r="DXV47" s="165"/>
      <c r="DXW47" s="162"/>
      <c r="DXX47" s="165"/>
      <c r="DXY47" s="162"/>
      <c r="DXZ47" s="165"/>
      <c r="DYA47" s="162"/>
      <c r="DYB47" s="165"/>
      <c r="DYC47" s="162"/>
      <c r="DYD47" s="165"/>
      <c r="DYE47" s="162"/>
      <c r="DYF47" s="165"/>
      <c r="DYG47" s="162"/>
      <c r="DYH47" s="165"/>
      <c r="DYI47" s="162"/>
      <c r="DYJ47" s="165"/>
      <c r="DYK47" s="162"/>
      <c r="DYL47" s="165"/>
      <c r="DYM47" s="162"/>
      <c r="DYN47" s="165"/>
      <c r="DYO47" s="162"/>
      <c r="DYP47" s="165"/>
      <c r="DYQ47" s="162"/>
      <c r="DYR47" s="165"/>
      <c r="DYS47" s="162"/>
      <c r="DYT47" s="165"/>
      <c r="DYU47" s="162"/>
      <c r="DYV47" s="165"/>
      <c r="DYW47" s="162"/>
      <c r="DYX47" s="165"/>
      <c r="DYY47" s="162"/>
      <c r="DYZ47" s="165"/>
      <c r="DZA47" s="162"/>
      <c r="DZB47" s="165"/>
      <c r="DZC47" s="162"/>
      <c r="DZD47" s="165"/>
      <c r="DZE47" s="162"/>
      <c r="DZF47" s="165"/>
      <c r="DZG47" s="162"/>
      <c r="DZH47" s="165"/>
      <c r="DZI47" s="162"/>
      <c r="DZJ47" s="165"/>
      <c r="DZK47" s="162"/>
      <c r="DZL47" s="165"/>
      <c r="DZM47" s="162"/>
      <c r="DZN47" s="165"/>
      <c r="DZO47" s="162"/>
      <c r="DZP47" s="165"/>
      <c r="DZQ47" s="162"/>
      <c r="DZR47" s="165"/>
      <c r="DZS47" s="162"/>
      <c r="DZT47" s="165"/>
      <c r="DZU47" s="162"/>
      <c r="DZV47" s="165"/>
      <c r="DZW47" s="162"/>
      <c r="DZX47" s="165"/>
      <c r="DZY47" s="162"/>
      <c r="DZZ47" s="165"/>
      <c r="EAA47" s="162"/>
      <c r="EAB47" s="165"/>
      <c r="EAC47" s="162"/>
      <c r="EAD47" s="165"/>
      <c r="EAE47" s="162"/>
      <c r="EAF47" s="165"/>
      <c r="EAG47" s="162"/>
      <c r="EAH47" s="165"/>
      <c r="EAI47" s="162"/>
      <c r="EAJ47" s="165"/>
      <c r="EAK47" s="162"/>
      <c r="EAL47" s="165"/>
      <c r="EAM47" s="162"/>
      <c r="EAN47" s="165"/>
      <c r="EAO47" s="162"/>
      <c r="EAP47" s="165"/>
      <c r="EAQ47" s="162"/>
      <c r="EAR47" s="165"/>
      <c r="EAS47" s="162"/>
      <c r="EAT47" s="165"/>
      <c r="EAU47" s="162"/>
      <c r="EAV47" s="165"/>
      <c r="EAW47" s="162"/>
      <c r="EAX47" s="165"/>
      <c r="EAY47" s="162"/>
      <c r="EAZ47" s="165"/>
      <c r="EBA47" s="162"/>
      <c r="EBB47" s="165"/>
      <c r="EBC47" s="162"/>
      <c r="EBD47" s="165"/>
      <c r="EBE47" s="162"/>
      <c r="EBF47" s="165"/>
      <c r="EBG47" s="162"/>
      <c r="EBH47" s="165"/>
      <c r="EBI47" s="162"/>
      <c r="EBJ47" s="165"/>
      <c r="EBK47" s="162"/>
      <c r="EBL47" s="165"/>
      <c r="EBM47" s="162"/>
      <c r="EBN47" s="165"/>
      <c r="EBO47" s="162"/>
      <c r="EBP47" s="165"/>
      <c r="EBQ47" s="162"/>
      <c r="EBR47" s="165"/>
      <c r="EBS47" s="162"/>
      <c r="EBT47" s="165"/>
      <c r="EBU47" s="162"/>
      <c r="EBV47" s="165"/>
      <c r="EBW47" s="162"/>
      <c r="EBX47" s="165"/>
      <c r="EBY47" s="162"/>
      <c r="EBZ47" s="165"/>
      <c r="ECA47" s="162"/>
      <c r="ECB47" s="165"/>
      <c r="ECC47" s="162"/>
      <c r="ECD47" s="165"/>
      <c r="ECE47" s="162"/>
      <c r="ECF47" s="165"/>
      <c r="ECG47" s="162"/>
      <c r="ECH47" s="165"/>
      <c r="ECI47" s="162"/>
      <c r="ECJ47" s="165"/>
      <c r="ECK47" s="162"/>
      <c r="ECL47" s="165"/>
      <c r="ECM47" s="162"/>
      <c r="ECN47" s="165"/>
      <c r="ECO47" s="162"/>
      <c r="ECP47" s="165"/>
      <c r="ECQ47" s="162"/>
      <c r="ECR47" s="165"/>
      <c r="ECS47" s="162"/>
      <c r="ECT47" s="165"/>
      <c r="ECU47" s="162"/>
      <c r="ECV47" s="165"/>
      <c r="ECW47" s="162"/>
      <c r="ECX47" s="165"/>
      <c r="ECY47" s="162"/>
      <c r="ECZ47" s="165"/>
      <c r="EDA47" s="162"/>
      <c r="EDB47" s="165"/>
      <c r="EDC47" s="162"/>
      <c r="EDD47" s="165"/>
      <c r="EDE47" s="162"/>
      <c r="EDF47" s="165"/>
      <c r="EDG47" s="162"/>
      <c r="EDH47" s="165"/>
      <c r="EDI47" s="162"/>
      <c r="EDJ47" s="165"/>
      <c r="EDK47" s="162"/>
      <c r="EDL47" s="165"/>
      <c r="EDM47" s="162"/>
      <c r="EDN47" s="165"/>
      <c r="EDO47" s="162"/>
      <c r="EDP47" s="165"/>
      <c r="EDQ47" s="162"/>
      <c r="EDR47" s="165"/>
      <c r="EDS47" s="162"/>
      <c r="EDT47" s="165"/>
      <c r="EDU47" s="162"/>
      <c r="EDV47" s="165"/>
      <c r="EDW47" s="162"/>
      <c r="EDX47" s="165"/>
      <c r="EDY47" s="162"/>
      <c r="EDZ47" s="165"/>
      <c r="EEA47" s="162"/>
      <c r="EEB47" s="165"/>
      <c r="EEC47" s="162"/>
      <c r="EED47" s="165"/>
      <c r="EEE47" s="162"/>
      <c r="EEF47" s="165"/>
      <c r="EEG47" s="162"/>
      <c r="EEH47" s="165"/>
      <c r="EEI47" s="162"/>
      <c r="EEJ47" s="165"/>
      <c r="EEK47" s="162"/>
      <c r="EEL47" s="165"/>
      <c r="EEM47" s="162"/>
      <c r="EEN47" s="165"/>
      <c r="EEO47" s="162"/>
      <c r="EEP47" s="165"/>
      <c r="EEQ47" s="162"/>
      <c r="EER47" s="165"/>
      <c r="EES47" s="162"/>
      <c r="EET47" s="165"/>
      <c r="EEU47" s="162"/>
      <c r="EEV47" s="165"/>
      <c r="EEW47" s="162"/>
      <c r="EEX47" s="165"/>
      <c r="EEY47" s="162"/>
      <c r="EEZ47" s="165"/>
      <c r="EFA47" s="162"/>
      <c r="EFB47" s="165"/>
      <c r="EFC47" s="162"/>
      <c r="EFD47" s="165"/>
      <c r="EFE47" s="162"/>
      <c r="EFF47" s="165"/>
      <c r="EFG47" s="162"/>
      <c r="EFH47" s="165"/>
      <c r="EFI47" s="162"/>
      <c r="EFJ47" s="165"/>
      <c r="EFK47" s="162"/>
      <c r="EFL47" s="165"/>
      <c r="EFM47" s="162"/>
      <c r="EFN47" s="165"/>
      <c r="EFO47" s="162"/>
      <c r="EFP47" s="165"/>
      <c r="EFQ47" s="162"/>
      <c r="EFR47" s="165"/>
      <c r="EFS47" s="162"/>
      <c r="EFT47" s="165"/>
      <c r="EFU47" s="162"/>
      <c r="EFV47" s="165"/>
      <c r="EFW47" s="162"/>
      <c r="EFX47" s="165"/>
      <c r="EFY47" s="162"/>
      <c r="EFZ47" s="165"/>
      <c r="EGA47" s="162"/>
      <c r="EGB47" s="165"/>
      <c r="EGC47" s="162"/>
      <c r="EGD47" s="165"/>
      <c r="EGE47" s="162"/>
      <c r="EGF47" s="165"/>
      <c r="EGG47" s="162"/>
      <c r="EGH47" s="165"/>
      <c r="EGI47" s="162"/>
      <c r="EGJ47" s="165"/>
      <c r="EGK47" s="162"/>
      <c r="EGL47" s="165"/>
      <c r="EGM47" s="162"/>
      <c r="EGN47" s="165"/>
      <c r="EGO47" s="162"/>
      <c r="EGP47" s="165"/>
      <c r="EGQ47" s="162"/>
      <c r="EGR47" s="165"/>
      <c r="EGS47" s="162"/>
      <c r="EGT47" s="165"/>
      <c r="EGU47" s="162"/>
      <c r="EGV47" s="165"/>
      <c r="EGW47" s="162"/>
      <c r="EGX47" s="165"/>
      <c r="EGY47" s="162"/>
      <c r="EGZ47" s="165"/>
      <c r="EHA47" s="162"/>
      <c r="EHB47" s="165"/>
      <c r="EHC47" s="162"/>
      <c r="EHD47" s="165"/>
      <c r="EHE47" s="162"/>
      <c r="EHF47" s="165"/>
      <c r="EHG47" s="162"/>
      <c r="EHH47" s="165"/>
      <c r="EHI47" s="162"/>
      <c r="EHJ47" s="165"/>
      <c r="EHK47" s="162"/>
      <c r="EHL47" s="165"/>
      <c r="EHM47" s="162"/>
      <c r="EHN47" s="165"/>
      <c r="EHO47" s="162"/>
      <c r="EHP47" s="165"/>
      <c r="EHQ47" s="162"/>
      <c r="EHR47" s="165"/>
      <c r="EHS47" s="162"/>
      <c r="EHT47" s="165"/>
      <c r="EHU47" s="162"/>
      <c r="EHV47" s="165"/>
      <c r="EHW47" s="162"/>
      <c r="EHX47" s="165"/>
      <c r="EHY47" s="162"/>
      <c r="EHZ47" s="165"/>
      <c r="EIA47" s="162"/>
      <c r="EIB47" s="165"/>
      <c r="EIC47" s="162"/>
      <c r="EID47" s="165"/>
      <c r="EIE47" s="162"/>
      <c r="EIF47" s="165"/>
      <c r="EIG47" s="162"/>
      <c r="EIH47" s="165"/>
      <c r="EII47" s="162"/>
      <c r="EIJ47" s="165"/>
      <c r="EIK47" s="162"/>
      <c r="EIL47" s="165"/>
      <c r="EIM47" s="162"/>
      <c r="EIN47" s="165"/>
      <c r="EIO47" s="162"/>
      <c r="EIP47" s="165"/>
      <c r="EIQ47" s="162"/>
      <c r="EIR47" s="165"/>
      <c r="EIS47" s="162"/>
      <c r="EIT47" s="165"/>
      <c r="EIU47" s="162"/>
      <c r="EIV47" s="165"/>
      <c r="EIW47" s="162"/>
      <c r="EIX47" s="165"/>
      <c r="EIY47" s="162"/>
      <c r="EIZ47" s="165"/>
      <c r="EJA47" s="162"/>
      <c r="EJB47" s="165"/>
      <c r="EJC47" s="162"/>
      <c r="EJD47" s="165"/>
      <c r="EJE47" s="162"/>
      <c r="EJF47" s="165"/>
      <c r="EJG47" s="162"/>
      <c r="EJH47" s="165"/>
      <c r="EJI47" s="162"/>
      <c r="EJJ47" s="165"/>
      <c r="EJK47" s="162"/>
      <c r="EJL47" s="165"/>
      <c r="EJM47" s="162"/>
      <c r="EJN47" s="165"/>
      <c r="EJO47" s="162"/>
      <c r="EJP47" s="165"/>
      <c r="EJQ47" s="162"/>
      <c r="EJR47" s="165"/>
      <c r="EJS47" s="162"/>
      <c r="EJT47" s="165"/>
      <c r="EJU47" s="162"/>
      <c r="EJV47" s="165"/>
      <c r="EJW47" s="162"/>
      <c r="EJX47" s="165"/>
      <c r="EJY47" s="162"/>
      <c r="EJZ47" s="165"/>
      <c r="EKA47" s="162"/>
      <c r="EKB47" s="165"/>
      <c r="EKC47" s="162"/>
      <c r="EKD47" s="165"/>
      <c r="EKE47" s="162"/>
      <c r="EKF47" s="165"/>
      <c r="EKG47" s="162"/>
      <c r="EKH47" s="165"/>
      <c r="EKI47" s="162"/>
      <c r="EKJ47" s="165"/>
      <c r="EKK47" s="162"/>
      <c r="EKL47" s="165"/>
      <c r="EKM47" s="162"/>
      <c r="EKN47" s="165"/>
      <c r="EKO47" s="162"/>
      <c r="EKP47" s="165"/>
      <c r="EKQ47" s="162"/>
      <c r="EKR47" s="165"/>
      <c r="EKS47" s="162"/>
      <c r="EKT47" s="165"/>
      <c r="EKU47" s="162"/>
      <c r="EKV47" s="165"/>
      <c r="EKW47" s="162"/>
      <c r="EKX47" s="165"/>
      <c r="EKY47" s="162"/>
      <c r="EKZ47" s="165"/>
      <c r="ELA47" s="162"/>
      <c r="ELB47" s="165"/>
      <c r="ELC47" s="162"/>
      <c r="ELD47" s="165"/>
      <c r="ELE47" s="162"/>
      <c r="ELF47" s="165"/>
      <c r="ELG47" s="162"/>
      <c r="ELH47" s="165"/>
      <c r="ELI47" s="162"/>
      <c r="ELJ47" s="165"/>
      <c r="ELK47" s="162"/>
      <c r="ELL47" s="165"/>
      <c r="ELM47" s="162"/>
      <c r="ELN47" s="165"/>
      <c r="ELO47" s="162"/>
      <c r="ELP47" s="165"/>
      <c r="ELQ47" s="162"/>
      <c r="ELR47" s="165"/>
      <c r="ELS47" s="162"/>
      <c r="ELT47" s="165"/>
      <c r="ELU47" s="162"/>
      <c r="ELV47" s="165"/>
      <c r="ELW47" s="162"/>
      <c r="ELX47" s="165"/>
      <c r="ELY47" s="162"/>
      <c r="ELZ47" s="165"/>
      <c r="EMA47" s="162"/>
      <c r="EMB47" s="165"/>
      <c r="EMC47" s="162"/>
      <c r="EMD47" s="165"/>
      <c r="EME47" s="162"/>
      <c r="EMF47" s="165"/>
      <c r="EMG47" s="162"/>
      <c r="EMH47" s="165"/>
      <c r="EMI47" s="162"/>
      <c r="EMJ47" s="165"/>
      <c r="EMK47" s="162"/>
      <c r="EML47" s="165"/>
      <c r="EMM47" s="162"/>
      <c r="EMN47" s="165"/>
      <c r="EMO47" s="162"/>
      <c r="EMP47" s="165"/>
      <c r="EMQ47" s="162"/>
      <c r="EMR47" s="165"/>
      <c r="EMS47" s="162"/>
      <c r="EMT47" s="165"/>
      <c r="EMU47" s="162"/>
      <c r="EMV47" s="165"/>
      <c r="EMW47" s="162"/>
      <c r="EMX47" s="165"/>
      <c r="EMY47" s="162"/>
      <c r="EMZ47" s="165"/>
      <c r="ENA47" s="162"/>
      <c r="ENB47" s="165"/>
      <c r="ENC47" s="162"/>
      <c r="END47" s="165"/>
      <c r="ENE47" s="162"/>
      <c r="ENF47" s="165"/>
      <c r="ENG47" s="162"/>
      <c r="ENH47" s="165"/>
      <c r="ENI47" s="162"/>
      <c r="ENJ47" s="165"/>
      <c r="ENK47" s="162"/>
      <c r="ENL47" s="165"/>
      <c r="ENM47" s="162"/>
      <c r="ENN47" s="165"/>
      <c r="ENO47" s="162"/>
      <c r="ENP47" s="165"/>
      <c r="ENQ47" s="162"/>
      <c r="ENR47" s="165"/>
      <c r="ENS47" s="162"/>
      <c r="ENT47" s="165"/>
      <c r="ENU47" s="162"/>
      <c r="ENV47" s="165"/>
      <c r="ENW47" s="162"/>
      <c r="ENX47" s="165"/>
      <c r="ENY47" s="162"/>
      <c r="ENZ47" s="165"/>
      <c r="EOA47" s="162"/>
      <c r="EOB47" s="165"/>
      <c r="EOC47" s="162"/>
      <c r="EOD47" s="165"/>
      <c r="EOE47" s="162"/>
      <c r="EOF47" s="165"/>
      <c r="EOG47" s="162"/>
      <c r="EOH47" s="165"/>
      <c r="EOI47" s="162"/>
      <c r="EOJ47" s="165"/>
      <c r="EOK47" s="162"/>
      <c r="EOL47" s="165"/>
      <c r="EOM47" s="162"/>
      <c r="EON47" s="165"/>
      <c r="EOO47" s="162"/>
      <c r="EOP47" s="165"/>
      <c r="EOQ47" s="162"/>
      <c r="EOR47" s="165"/>
      <c r="EOS47" s="162"/>
      <c r="EOT47" s="165"/>
      <c r="EOU47" s="162"/>
      <c r="EOV47" s="165"/>
      <c r="EOW47" s="162"/>
      <c r="EOX47" s="165"/>
      <c r="EOY47" s="162"/>
      <c r="EOZ47" s="165"/>
      <c r="EPA47" s="162"/>
      <c r="EPB47" s="165"/>
      <c r="EPC47" s="162"/>
      <c r="EPD47" s="165"/>
      <c r="EPE47" s="162"/>
      <c r="EPF47" s="165"/>
      <c r="EPG47" s="162"/>
      <c r="EPH47" s="165"/>
      <c r="EPI47" s="162"/>
      <c r="EPJ47" s="165"/>
      <c r="EPK47" s="162"/>
      <c r="EPL47" s="165"/>
      <c r="EPM47" s="162"/>
      <c r="EPN47" s="165"/>
      <c r="EPO47" s="162"/>
      <c r="EPP47" s="165"/>
      <c r="EPQ47" s="162"/>
      <c r="EPR47" s="165"/>
      <c r="EPS47" s="162"/>
      <c r="EPT47" s="165"/>
      <c r="EPU47" s="162"/>
      <c r="EPV47" s="165"/>
      <c r="EPW47" s="162"/>
      <c r="EPX47" s="165"/>
      <c r="EPY47" s="162"/>
      <c r="EPZ47" s="165"/>
      <c r="EQA47" s="162"/>
      <c r="EQB47" s="165"/>
      <c r="EQC47" s="162"/>
      <c r="EQD47" s="165"/>
      <c r="EQE47" s="162"/>
      <c r="EQF47" s="165"/>
      <c r="EQG47" s="162"/>
      <c r="EQH47" s="165"/>
      <c r="EQI47" s="162"/>
      <c r="EQJ47" s="165"/>
      <c r="EQK47" s="162"/>
      <c r="EQL47" s="165"/>
      <c r="EQM47" s="162"/>
      <c r="EQN47" s="165"/>
      <c r="EQO47" s="162"/>
      <c r="EQP47" s="165"/>
      <c r="EQQ47" s="162"/>
      <c r="EQR47" s="165"/>
      <c r="EQS47" s="162"/>
      <c r="EQT47" s="165"/>
      <c r="EQU47" s="162"/>
      <c r="EQV47" s="165"/>
      <c r="EQW47" s="162"/>
      <c r="EQX47" s="165"/>
      <c r="EQY47" s="162"/>
      <c r="EQZ47" s="165"/>
      <c r="ERA47" s="162"/>
      <c r="ERB47" s="165"/>
      <c r="ERC47" s="162"/>
      <c r="ERD47" s="165"/>
      <c r="ERE47" s="162"/>
      <c r="ERF47" s="165"/>
      <c r="ERG47" s="162"/>
      <c r="ERH47" s="165"/>
      <c r="ERI47" s="162"/>
      <c r="ERJ47" s="165"/>
      <c r="ERK47" s="162"/>
      <c r="ERL47" s="165"/>
      <c r="ERM47" s="162"/>
      <c r="ERN47" s="165"/>
      <c r="ERO47" s="162"/>
      <c r="ERP47" s="165"/>
      <c r="ERQ47" s="162"/>
      <c r="ERR47" s="165"/>
      <c r="ERS47" s="162"/>
      <c r="ERT47" s="165"/>
      <c r="ERU47" s="162"/>
      <c r="ERV47" s="165"/>
      <c r="ERW47" s="162"/>
      <c r="ERX47" s="165"/>
      <c r="ERY47" s="162"/>
      <c r="ERZ47" s="165"/>
      <c r="ESA47" s="162"/>
      <c r="ESB47" s="165"/>
      <c r="ESC47" s="162"/>
      <c r="ESD47" s="165"/>
      <c r="ESE47" s="162"/>
      <c r="ESF47" s="165"/>
      <c r="ESG47" s="162"/>
      <c r="ESH47" s="165"/>
      <c r="ESI47" s="162"/>
      <c r="ESJ47" s="165"/>
      <c r="ESK47" s="162"/>
      <c r="ESL47" s="165"/>
      <c r="ESM47" s="162"/>
      <c r="ESN47" s="165"/>
      <c r="ESO47" s="162"/>
      <c r="ESP47" s="165"/>
      <c r="ESQ47" s="162"/>
      <c r="ESR47" s="165"/>
      <c r="ESS47" s="162"/>
      <c r="EST47" s="165"/>
      <c r="ESU47" s="162"/>
      <c r="ESV47" s="165"/>
      <c r="ESW47" s="162"/>
      <c r="ESX47" s="165"/>
      <c r="ESY47" s="162"/>
      <c r="ESZ47" s="165"/>
      <c r="ETA47" s="162"/>
      <c r="ETB47" s="165"/>
      <c r="ETC47" s="162"/>
      <c r="ETD47" s="165"/>
      <c r="ETE47" s="162"/>
      <c r="ETF47" s="165"/>
      <c r="ETG47" s="162"/>
      <c r="ETH47" s="165"/>
      <c r="ETI47" s="162"/>
      <c r="ETJ47" s="165"/>
      <c r="ETK47" s="162"/>
      <c r="ETL47" s="165"/>
      <c r="ETM47" s="162"/>
      <c r="ETN47" s="165"/>
      <c r="ETO47" s="162"/>
      <c r="ETP47" s="165"/>
      <c r="ETQ47" s="162"/>
      <c r="ETR47" s="165"/>
      <c r="ETS47" s="162"/>
      <c r="ETT47" s="165"/>
      <c r="ETU47" s="162"/>
      <c r="ETV47" s="165"/>
      <c r="ETW47" s="162"/>
      <c r="ETX47" s="165"/>
      <c r="ETY47" s="162"/>
      <c r="ETZ47" s="165"/>
      <c r="EUA47" s="162"/>
      <c r="EUB47" s="165"/>
      <c r="EUC47" s="162"/>
      <c r="EUD47" s="165"/>
      <c r="EUE47" s="162"/>
      <c r="EUF47" s="165"/>
      <c r="EUG47" s="162"/>
      <c r="EUH47" s="165"/>
      <c r="EUI47" s="162"/>
      <c r="EUJ47" s="165"/>
      <c r="EUK47" s="162"/>
      <c r="EUL47" s="165"/>
      <c r="EUM47" s="162"/>
      <c r="EUN47" s="165"/>
      <c r="EUO47" s="162"/>
      <c r="EUP47" s="165"/>
      <c r="EUQ47" s="162"/>
      <c r="EUR47" s="165"/>
      <c r="EUS47" s="162"/>
      <c r="EUT47" s="165"/>
      <c r="EUU47" s="162"/>
      <c r="EUV47" s="165"/>
      <c r="EUW47" s="162"/>
      <c r="EUX47" s="165"/>
      <c r="EUY47" s="162"/>
      <c r="EUZ47" s="165"/>
      <c r="EVA47" s="162"/>
      <c r="EVB47" s="165"/>
      <c r="EVC47" s="162"/>
      <c r="EVD47" s="165"/>
      <c r="EVE47" s="162"/>
      <c r="EVF47" s="165"/>
      <c r="EVG47" s="162"/>
      <c r="EVH47" s="165"/>
      <c r="EVI47" s="162"/>
      <c r="EVJ47" s="165"/>
      <c r="EVK47" s="162"/>
      <c r="EVL47" s="165"/>
      <c r="EVM47" s="162"/>
      <c r="EVN47" s="165"/>
      <c r="EVO47" s="162"/>
      <c r="EVP47" s="165"/>
      <c r="EVQ47" s="162"/>
      <c r="EVR47" s="165"/>
      <c r="EVS47" s="162"/>
      <c r="EVT47" s="165"/>
      <c r="EVU47" s="162"/>
      <c r="EVV47" s="165"/>
      <c r="EVW47" s="162"/>
      <c r="EVX47" s="165"/>
      <c r="EVY47" s="162"/>
      <c r="EVZ47" s="165"/>
      <c r="EWA47" s="162"/>
      <c r="EWB47" s="165"/>
      <c r="EWC47" s="162"/>
      <c r="EWD47" s="165"/>
      <c r="EWE47" s="162"/>
      <c r="EWF47" s="165"/>
      <c r="EWG47" s="162"/>
      <c r="EWH47" s="165"/>
      <c r="EWI47" s="162"/>
      <c r="EWJ47" s="165"/>
      <c r="EWK47" s="162"/>
      <c r="EWL47" s="165"/>
      <c r="EWM47" s="162"/>
      <c r="EWN47" s="165"/>
      <c r="EWO47" s="162"/>
      <c r="EWP47" s="165"/>
      <c r="EWQ47" s="162"/>
      <c r="EWR47" s="165"/>
      <c r="EWS47" s="162"/>
      <c r="EWT47" s="165"/>
      <c r="EWU47" s="162"/>
      <c r="EWV47" s="165"/>
      <c r="EWW47" s="162"/>
      <c r="EWX47" s="165"/>
      <c r="EWY47" s="162"/>
      <c r="EWZ47" s="165"/>
      <c r="EXA47" s="162"/>
      <c r="EXB47" s="165"/>
      <c r="EXC47" s="162"/>
      <c r="EXD47" s="165"/>
      <c r="EXE47" s="162"/>
      <c r="EXF47" s="165"/>
      <c r="EXG47" s="162"/>
      <c r="EXH47" s="165"/>
      <c r="EXI47" s="162"/>
      <c r="EXJ47" s="165"/>
      <c r="EXK47" s="162"/>
      <c r="EXL47" s="165"/>
      <c r="EXM47" s="162"/>
      <c r="EXN47" s="165"/>
      <c r="EXO47" s="162"/>
      <c r="EXP47" s="165"/>
      <c r="EXQ47" s="162"/>
      <c r="EXR47" s="165"/>
      <c r="EXS47" s="162"/>
      <c r="EXT47" s="165"/>
      <c r="EXU47" s="162"/>
      <c r="EXV47" s="165"/>
      <c r="EXW47" s="162"/>
      <c r="EXX47" s="165"/>
      <c r="EXY47" s="162"/>
      <c r="EXZ47" s="165"/>
      <c r="EYA47" s="162"/>
      <c r="EYB47" s="165"/>
      <c r="EYC47" s="162"/>
      <c r="EYD47" s="165"/>
      <c r="EYE47" s="162"/>
      <c r="EYF47" s="165"/>
      <c r="EYG47" s="162"/>
      <c r="EYH47" s="165"/>
      <c r="EYI47" s="162"/>
      <c r="EYJ47" s="165"/>
      <c r="EYK47" s="162"/>
      <c r="EYL47" s="165"/>
      <c r="EYM47" s="162"/>
      <c r="EYN47" s="165"/>
      <c r="EYO47" s="162"/>
      <c r="EYP47" s="165"/>
      <c r="EYQ47" s="162"/>
      <c r="EYR47" s="165"/>
      <c r="EYS47" s="162"/>
      <c r="EYT47" s="165"/>
      <c r="EYU47" s="162"/>
      <c r="EYV47" s="165"/>
      <c r="EYW47" s="162"/>
      <c r="EYX47" s="165"/>
      <c r="EYY47" s="162"/>
      <c r="EYZ47" s="165"/>
      <c r="EZA47" s="162"/>
      <c r="EZB47" s="165"/>
      <c r="EZC47" s="162"/>
      <c r="EZD47" s="165"/>
      <c r="EZE47" s="162"/>
      <c r="EZF47" s="165"/>
      <c r="EZG47" s="162"/>
      <c r="EZH47" s="165"/>
      <c r="EZI47" s="162"/>
      <c r="EZJ47" s="165"/>
      <c r="EZK47" s="162"/>
      <c r="EZL47" s="165"/>
      <c r="EZM47" s="162"/>
      <c r="EZN47" s="165"/>
      <c r="EZO47" s="162"/>
      <c r="EZP47" s="165"/>
      <c r="EZQ47" s="162"/>
      <c r="EZR47" s="165"/>
      <c r="EZS47" s="162"/>
      <c r="EZT47" s="165"/>
      <c r="EZU47" s="162"/>
      <c r="EZV47" s="165"/>
      <c r="EZW47" s="162"/>
      <c r="EZX47" s="165"/>
      <c r="EZY47" s="162"/>
      <c r="EZZ47" s="165"/>
      <c r="FAA47" s="162"/>
      <c r="FAB47" s="165"/>
      <c r="FAC47" s="162"/>
      <c r="FAD47" s="165"/>
      <c r="FAE47" s="162"/>
      <c r="FAF47" s="165"/>
      <c r="FAG47" s="162"/>
      <c r="FAH47" s="165"/>
      <c r="FAI47" s="162"/>
      <c r="FAJ47" s="165"/>
      <c r="FAK47" s="162"/>
      <c r="FAL47" s="165"/>
      <c r="FAM47" s="162"/>
      <c r="FAN47" s="165"/>
      <c r="FAO47" s="162"/>
      <c r="FAP47" s="165"/>
      <c r="FAQ47" s="162"/>
      <c r="FAR47" s="165"/>
      <c r="FAS47" s="162"/>
      <c r="FAT47" s="165"/>
      <c r="FAU47" s="162"/>
      <c r="FAV47" s="165"/>
      <c r="FAW47" s="162"/>
      <c r="FAX47" s="165"/>
      <c r="FAY47" s="162"/>
      <c r="FAZ47" s="165"/>
      <c r="FBA47" s="162"/>
      <c r="FBB47" s="165"/>
      <c r="FBC47" s="162"/>
      <c r="FBD47" s="165"/>
      <c r="FBE47" s="162"/>
      <c r="FBF47" s="165"/>
      <c r="FBG47" s="162"/>
      <c r="FBH47" s="165"/>
      <c r="FBI47" s="162"/>
      <c r="FBJ47" s="165"/>
      <c r="FBK47" s="162"/>
      <c r="FBL47" s="165"/>
      <c r="FBM47" s="162"/>
      <c r="FBN47" s="165"/>
      <c r="FBO47" s="162"/>
      <c r="FBP47" s="165"/>
      <c r="FBQ47" s="162"/>
      <c r="FBR47" s="165"/>
      <c r="FBS47" s="162"/>
      <c r="FBT47" s="165"/>
      <c r="FBU47" s="162"/>
      <c r="FBV47" s="165"/>
      <c r="FBW47" s="162"/>
      <c r="FBX47" s="165"/>
      <c r="FBY47" s="162"/>
      <c r="FBZ47" s="165"/>
      <c r="FCA47" s="162"/>
      <c r="FCB47" s="165"/>
      <c r="FCC47" s="162"/>
      <c r="FCD47" s="165"/>
      <c r="FCE47" s="162"/>
      <c r="FCF47" s="165"/>
      <c r="FCG47" s="162"/>
      <c r="FCH47" s="165"/>
      <c r="FCI47" s="162"/>
      <c r="FCJ47" s="165"/>
      <c r="FCK47" s="162"/>
      <c r="FCL47" s="165"/>
      <c r="FCM47" s="162"/>
      <c r="FCN47" s="165"/>
      <c r="FCO47" s="162"/>
      <c r="FCP47" s="165"/>
      <c r="FCQ47" s="162"/>
      <c r="FCR47" s="165"/>
      <c r="FCS47" s="162"/>
      <c r="FCT47" s="165"/>
      <c r="FCU47" s="162"/>
      <c r="FCV47" s="165"/>
      <c r="FCW47" s="162"/>
      <c r="FCX47" s="165"/>
      <c r="FCY47" s="162"/>
      <c r="FCZ47" s="165"/>
      <c r="FDA47" s="162"/>
      <c r="FDB47" s="165"/>
      <c r="FDC47" s="162"/>
      <c r="FDD47" s="165"/>
      <c r="FDE47" s="162"/>
      <c r="FDF47" s="165"/>
      <c r="FDG47" s="162"/>
      <c r="FDH47" s="165"/>
      <c r="FDI47" s="162"/>
      <c r="FDJ47" s="165"/>
      <c r="FDK47" s="162"/>
      <c r="FDL47" s="165"/>
      <c r="FDM47" s="162"/>
      <c r="FDN47" s="165"/>
      <c r="FDO47" s="162"/>
      <c r="FDP47" s="165"/>
      <c r="FDQ47" s="162"/>
      <c r="FDR47" s="165"/>
      <c r="FDS47" s="162"/>
      <c r="FDT47" s="165"/>
      <c r="FDU47" s="162"/>
      <c r="FDV47" s="165"/>
      <c r="FDW47" s="162"/>
      <c r="FDX47" s="165"/>
      <c r="FDY47" s="162"/>
      <c r="FDZ47" s="165"/>
      <c r="FEA47" s="162"/>
      <c r="FEB47" s="165"/>
      <c r="FEC47" s="162"/>
      <c r="FED47" s="165"/>
      <c r="FEE47" s="162"/>
      <c r="FEF47" s="165"/>
      <c r="FEG47" s="162"/>
      <c r="FEH47" s="165"/>
      <c r="FEI47" s="162"/>
      <c r="FEJ47" s="165"/>
      <c r="FEK47" s="162"/>
      <c r="FEL47" s="165"/>
      <c r="FEM47" s="162"/>
      <c r="FEN47" s="165"/>
      <c r="FEO47" s="162"/>
      <c r="FEP47" s="165"/>
      <c r="FEQ47" s="162"/>
      <c r="FER47" s="165"/>
      <c r="FES47" s="162"/>
      <c r="FET47" s="165"/>
      <c r="FEU47" s="162"/>
      <c r="FEV47" s="165"/>
      <c r="FEW47" s="162"/>
      <c r="FEX47" s="165"/>
      <c r="FEY47" s="162"/>
      <c r="FEZ47" s="165"/>
      <c r="FFA47" s="162"/>
      <c r="FFB47" s="165"/>
      <c r="FFC47" s="162"/>
      <c r="FFD47" s="165"/>
      <c r="FFE47" s="162"/>
      <c r="FFF47" s="165"/>
      <c r="FFG47" s="162"/>
      <c r="FFH47" s="165"/>
      <c r="FFI47" s="162"/>
      <c r="FFJ47" s="165"/>
      <c r="FFK47" s="162"/>
      <c r="FFL47" s="165"/>
      <c r="FFM47" s="162"/>
      <c r="FFN47" s="165"/>
      <c r="FFO47" s="162"/>
      <c r="FFP47" s="165"/>
      <c r="FFQ47" s="162"/>
      <c r="FFR47" s="165"/>
      <c r="FFS47" s="162"/>
      <c r="FFT47" s="165"/>
      <c r="FFU47" s="162"/>
      <c r="FFV47" s="165"/>
      <c r="FFW47" s="162"/>
      <c r="FFX47" s="165"/>
      <c r="FFY47" s="162"/>
      <c r="FFZ47" s="165"/>
      <c r="FGA47" s="162"/>
      <c r="FGB47" s="165"/>
      <c r="FGC47" s="162"/>
      <c r="FGD47" s="165"/>
      <c r="FGE47" s="162"/>
      <c r="FGF47" s="165"/>
      <c r="FGG47" s="162"/>
      <c r="FGH47" s="165"/>
      <c r="FGI47" s="162"/>
      <c r="FGJ47" s="165"/>
      <c r="FGK47" s="162"/>
      <c r="FGL47" s="165"/>
      <c r="FGM47" s="162"/>
      <c r="FGN47" s="165"/>
      <c r="FGO47" s="162"/>
      <c r="FGP47" s="165"/>
      <c r="FGQ47" s="162"/>
      <c r="FGR47" s="165"/>
      <c r="FGS47" s="162"/>
      <c r="FGT47" s="165"/>
      <c r="FGU47" s="162"/>
      <c r="FGV47" s="165"/>
      <c r="FGW47" s="162"/>
      <c r="FGX47" s="165"/>
      <c r="FGY47" s="162"/>
      <c r="FGZ47" s="165"/>
      <c r="FHA47" s="162"/>
      <c r="FHB47" s="165"/>
      <c r="FHC47" s="162"/>
      <c r="FHD47" s="165"/>
      <c r="FHE47" s="162"/>
      <c r="FHF47" s="165"/>
      <c r="FHG47" s="162"/>
      <c r="FHH47" s="165"/>
      <c r="FHI47" s="162"/>
      <c r="FHJ47" s="165"/>
      <c r="FHK47" s="162"/>
      <c r="FHL47" s="165"/>
      <c r="FHM47" s="162"/>
      <c r="FHN47" s="165"/>
      <c r="FHO47" s="162"/>
      <c r="FHP47" s="165"/>
      <c r="FHQ47" s="162"/>
      <c r="FHR47" s="165"/>
      <c r="FHS47" s="162"/>
      <c r="FHT47" s="165"/>
      <c r="FHU47" s="162"/>
      <c r="FHV47" s="165"/>
      <c r="FHW47" s="162"/>
      <c r="FHX47" s="165"/>
      <c r="FHY47" s="162"/>
      <c r="FHZ47" s="165"/>
      <c r="FIA47" s="162"/>
      <c r="FIB47" s="165"/>
      <c r="FIC47" s="162"/>
      <c r="FID47" s="165"/>
      <c r="FIE47" s="162"/>
      <c r="FIF47" s="165"/>
      <c r="FIG47" s="162"/>
      <c r="FIH47" s="165"/>
      <c r="FII47" s="162"/>
      <c r="FIJ47" s="165"/>
      <c r="FIK47" s="162"/>
      <c r="FIL47" s="165"/>
      <c r="FIM47" s="162"/>
      <c r="FIN47" s="165"/>
      <c r="FIO47" s="162"/>
      <c r="FIP47" s="165"/>
      <c r="FIQ47" s="162"/>
      <c r="FIR47" s="165"/>
      <c r="FIS47" s="162"/>
      <c r="FIT47" s="165"/>
      <c r="FIU47" s="162"/>
      <c r="FIV47" s="165"/>
      <c r="FIW47" s="162"/>
      <c r="FIX47" s="165"/>
      <c r="FIY47" s="162"/>
      <c r="FIZ47" s="165"/>
      <c r="FJA47" s="162"/>
      <c r="FJB47" s="165"/>
      <c r="FJC47" s="162"/>
      <c r="FJD47" s="165"/>
      <c r="FJE47" s="162"/>
      <c r="FJF47" s="165"/>
      <c r="FJG47" s="162"/>
      <c r="FJH47" s="165"/>
      <c r="FJI47" s="162"/>
      <c r="FJJ47" s="165"/>
      <c r="FJK47" s="162"/>
      <c r="FJL47" s="165"/>
      <c r="FJM47" s="162"/>
      <c r="FJN47" s="165"/>
      <c r="FJO47" s="162"/>
      <c r="FJP47" s="165"/>
      <c r="FJQ47" s="162"/>
      <c r="FJR47" s="165"/>
      <c r="FJS47" s="162"/>
      <c r="FJT47" s="165"/>
      <c r="FJU47" s="162"/>
      <c r="FJV47" s="165"/>
      <c r="FJW47" s="162"/>
      <c r="FJX47" s="165"/>
      <c r="FJY47" s="162"/>
      <c r="FJZ47" s="165"/>
      <c r="FKA47" s="162"/>
      <c r="FKB47" s="165"/>
      <c r="FKC47" s="162"/>
      <c r="FKD47" s="165"/>
      <c r="FKE47" s="162"/>
      <c r="FKF47" s="165"/>
      <c r="FKG47" s="162"/>
      <c r="FKH47" s="165"/>
      <c r="FKI47" s="162"/>
      <c r="FKJ47" s="165"/>
      <c r="FKK47" s="162"/>
      <c r="FKL47" s="165"/>
      <c r="FKM47" s="162"/>
      <c r="FKN47" s="165"/>
      <c r="FKO47" s="162"/>
      <c r="FKP47" s="165"/>
      <c r="FKQ47" s="162"/>
      <c r="FKR47" s="165"/>
      <c r="FKS47" s="162"/>
      <c r="FKT47" s="165"/>
      <c r="FKU47" s="162"/>
      <c r="FKV47" s="165"/>
      <c r="FKW47" s="162"/>
      <c r="FKX47" s="165"/>
      <c r="FKY47" s="162"/>
      <c r="FKZ47" s="165"/>
      <c r="FLA47" s="162"/>
      <c r="FLB47" s="165"/>
      <c r="FLC47" s="162"/>
      <c r="FLD47" s="165"/>
      <c r="FLE47" s="162"/>
      <c r="FLF47" s="165"/>
      <c r="FLG47" s="162"/>
      <c r="FLH47" s="165"/>
      <c r="FLI47" s="162"/>
      <c r="FLJ47" s="165"/>
      <c r="FLK47" s="162"/>
      <c r="FLL47" s="165"/>
      <c r="FLM47" s="162"/>
      <c r="FLN47" s="165"/>
      <c r="FLO47" s="162"/>
      <c r="FLP47" s="165"/>
      <c r="FLQ47" s="162"/>
      <c r="FLR47" s="165"/>
      <c r="FLS47" s="162"/>
      <c r="FLT47" s="165"/>
      <c r="FLU47" s="162"/>
      <c r="FLV47" s="165"/>
      <c r="FLW47" s="162"/>
      <c r="FLX47" s="165"/>
      <c r="FLY47" s="162"/>
      <c r="FLZ47" s="165"/>
      <c r="FMA47" s="162"/>
      <c r="FMB47" s="165"/>
      <c r="FMC47" s="162"/>
      <c r="FMD47" s="165"/>
      <c r="FME47" s="162"/>
      <c r="FMF47" s="165"/>
      <c r="FMG47" s="162"/>
      <c r="FMH47" s="165"/>
      <c r="FMI47" s="162"/>
      <c r="FMJ47" s="165"/>
      <c r="FMK47" s="162"/>
      <c r="FML47" s="165"/>
      <c r="FMM47" s="162"/>
      <c r="FMN47" s="165"/>
      <c r="FMO47" s="162"/>
      <c r="FMP47" s="165"/>
      <c r="FMQ47" s="162"/>
      <c r="FMR47" s="165"/>
      <c r="FMS47" s="162"/>
      <c r="FMT47" s="165"/>
      <c r="FMU47" s="162"/>
      <c r="FMV47" s="165"/>
      <c r="FMW47" s="162"/>
      <c r="FMX47" s="165"/>
      <c r="FMY47" s="162"/>
      <c r="FMZ47" s="165"/>
      <c r="FNA47" s="162"/>
      <c r="FNB47" s="165"/>
      <c r="FNC47" s="162"/>
      <c r="FND47" s="165"/>
      <c r="FNE47" s="162"/>
      <c r="FNF47" s="165"/>
      <c r="FNG47" s="162"/>
      <c r="FNH47" s="165"/>
      <c r="FNI47" s="162"/>
      <c r="FNJ47" s="165"/>
      <c r="FNK47" s="162"/>
      <c r="FNL47" s="165"/>
      <c r="FNM47" s="162"/>
      <c r="FNN47" s="165"/>
      <c r="FNO47" s="162"/>
      <c r="FNP47" s="165"/>
      <c r="FNQ47" s="162"/>
      <c r="FNR47" s="165"/>
      <c r="FNS47" s="162"/>
      <c r="FNT47" s="165"/>
      <c r="FNU47" s="162"/>
      <c r="FNV47" s="165"/>
      <c r="FNW47" s="162"/>
      <c r="FNX47" s="165"/>
      <c r="FNY47" s="162"/>
      <c r="FNZ47" s="165"/>
      <c r="FOA47" s="162"/>
      <c r="FOB47" s="165"/>
      <c r="FOC47" s="162"/>
      <c r="FOD47" s="165"/>
      <c r="FOE47" s="162"/>
      <c r="FOF47" s="165"/>
      <c r="FOG47" s="162"/>
      <c r="FOH47" s="165"/>
      <c r="FOI47" s="162"/>
      <c r="FOJ47" s="165"/>
      <c r="FOK47" s="162"/>
      <c r="FOL47" s="165"/>
      <c r="FOM47" s="162"/>
      <c r="FON47" s="165"/>
      <c r="FOO47" s="162"/>
      <c r="FOP47" s="165"/>
      <c r="FOQ47" s="162"/>
      <c r="FOR47" s="165"/>
      <c r="FOS47" s="162"/>
      <c r="FOT47" s="165"/>
      <c r="FOU47" s="162"/>
      <c r="FOV47" s="165"/>
      <c r="FOW47" s="162"/>
      <c r="FOX47" s="165"/>
      <c r="FOY47" s="162"/>
      <c r="FOZ47" s="165"/>
      <c r="FPA47" s="162"/>
      <c r="FPB47" s="165"/>
      <c r="FPC47" s="162"/>
      <c r="FPD47" s="165"/>
      <c r="FPE47" s="162"/>
      <c r="FPF47" s="165"/>
      <c r="FPG47" s="162"/>
      <c r="FPH47" s="165"/>
      <c r="FPI47" s="162"/>
      <c r="FPJ47" s="165"/>
      <c r="FPK47" s="162"/>
      <c r="FPL47" s="165"/>
      <c r="FPM47" s="162"/>
      <c r="FPN47" s="165"/>
      <c r="FPO47" s="162"/>
      <c r="FPP47" s="165"/>
      <c r="FPQ47" s="162"/>
      <c r="FPR47" s="165"/>
      <c r="FPS47" s="162"/>
      <c r="FPT47" s="165"/>
      <c r="FPU47" s="162"/>
      <c r="FPV47" s="165"/>
      <c r="FPW47" s="162"/>
      <c r="FPX47" s="165"/>
      <c r="FPY47" s="162"/>
      <c r="FPZ47" s="165"/>
      <c r="FQA47" s="162"/>
      <c r="FQB47" s="165"/>
      <c r="FQC47" s="162"/>
      <c r="FQD47" s="165"/>
      <c r="FQE47" s="162"/>
      <c r="FQF47" s="165"/>
      <c r="FQG47" s="162"/>
      <c r="FQH47" s="165"/>
      <c r="FQI47" s="162"/>
      <c r="FQJ47" s="165"/>
      <c r="FQK47" s="162"/>
      <c r="FQL47" s="165"/>
      <c r="FQM47" s="162"/>
      <c r="FQN47" s="165"/>
      <c r="FQO47" s="162"/>
      <c r="FQP47" s="165"/>
      <c r="FQQ47" s="162"/>
      <c r="FQR47" s="165"/>
      <c r="FQS47" s="162"/>
      <c r="FQT47" s="165"/>
      <c r="FQU47" s="162"/>
      <c r="FQV47" s="165"/>
      <c r="FQW47" s="162"/>
      <c r="FQX47" s="165"/>
      <c r="FQY47" s="162"/>
      <c r="FQZ47" s="165"/>
      <c r="FRA47" s="162"/>
      <c r="FRB47" s="165"/>
      <c r="FRC47" s="162"/>
      <c r="FRD47" s="165"/>
      <c r="FRE47" s="162"/>
      <c r="FRF47" s="165"/>
      <c r="FRG47" s="162"/>
      <c r="FRH47" s="165"/>
      <c r="FRI47" s="162"/>
      <c r="FRJ47" s="165"/>
      <c r="FRK47" s="162"/>
      <c r="FRL47" s="165"/>
      <c r="FRM47" s="162"/>
      <c r="FRN47" s="165"/>
      <c r="FRO47" s="162"/>
      <c r="FRP47" s="165"/>
      <c r="FRQ47" s="162"/>
      <c r="FRR47" s="165"/>
      <c r="FRS47" s="162"/>
      <c r="FRT47" s="165"/>
      <c r="FRU47" s="162"/>
      <c r="FRV47" s="165"/>
      <c r="FRW47" s="162"/>
      <c r="FRX47" s="165"/>
      <c r="FRY47" s="162"/>
      <c r="FRZ47" s="165"/>
      <c r="FSA47" s="162"/>
      <c r="FSB47" s="165"/>
      <c r="FSC47" s="162"/>
      <c r="FSD47" s="165"/>
      <c r="FSE47" s="162"/>
      <c r="FSF47" s="165"/>
      <c r="FSG47" s="162"/>
      <c r="FSH47" s="165"/>
      <c r="FSI47" s="162"/>
      <c r="FSJ47" s="165"/>
      <c r="FSK47" s="162"/>
      <c r="FSL47" s="165"/>
      <c r="FSM47" s="162"/>
      <c r="FSN47" s="165"/>
      <c r="FSO47" s="162"/>
      <c r="FSP47" s="165"/>
      <c r="FSQ47" s="162"/>
      <c r="FSR47" s="165"/>
      <c r="FSS47" s="162"/>
      <c r="FST47" s="165"/>
      <c r="FSU47" s="162"/>
      <c r="FSV47" s="165"/>
      <c r="FSW47" s="162"/>
      <c r="FSX47" s="165"/>
      <c r="FSY47" s="162"/>
      <c r="FSZ47" s="165"/>
      <c r="FTA47" s="162"/>
      <c r="FTB47" s="165"/>
      <c r="FTC47" s="162"/>
      <c r="FTD47" s="165"/>
      <c r="FTE47" s="162"/>
      <c r="FTF47" s="165"/>
      <c r="FTG47" s="162"/>
      <c r="FTH47" s="165"/>
      <c r="FTI47" s="162"/>
      <c r="FTJ47" s="165"/>
      <c r="FTK47" s="162"/>
      <c r="FTL47" s="165"/>
      <c r="FTM47" s="162"/>
      <c r="FTN47" s="165"/>
      <c r="FTO47" s="162"/>
      <c r="FTP47" s="165"/>
      <c r="FTQ47" s="162"/>
      <c r="FTR47" s="165"/>
      <c r="FTS47" s="162"/>
      <c r="FTT47" s="165"/>
      <c r="FTU47" s="162"/>
      <c r="FTV47" s="165"/>
      <c r="FTW47" s="162"/>
      <c r="FTX47" s="165"/>
      <c r="FTY47" s="162"/>
      <c r="FTZ47" s="165"/>
      <c r="FUA47" s="162"/>
      <c r="FUB47" s="165"/>
      <c r="FUC47" s="162"/>
      <c r="FUD47" s="165"/>
      <c r="FUE47" s="162"/>
      <c r="FUF47" s="165"/>
      <c r="FUG47" s="162"/>
      <c r="FUH47" s="165"/>
      <c r="FUI47" s="162"/>
      <c r="FUJ47" s="165"/>
      <c r="FUK47" s="162"/>
      <c r="FUL47" s="165"/>
      <c r="FUM47" s="162"/>
      <c r="FUN47" s="165"/>
      <c r="FUO47" s="162"/>
      <c r="FUP47" s="165"/>
      <c r="FUQ47" s="162"/>
      <c r="FUR47" s="165"/>
      <c r="FUS47" s="162"/>
      <c r="FUT47" s="165"/>
      <c r="FUU47" s="162"/>
      <c r="FUV47" s="165"/>
      <c r="FUW47" s="162"/>
      <c r="FUX47" s="165"/>
      <c r="FUY47" s="162"/>
      <c r="FUZ47" s="165"/>
      <c r="FVA47" s="162"/>
      <c r="FVB47" s="165"/>
      <c r="FVC47" s="162"/>
      <c r="FVD47" s="165"/>
      <c r="FVE47" s="162"/>
      <c r="FVF47" s="165"/>
      <c r="FVG47" s="162"/>
      <c r="FVH47" s="165"/>
      <c r="FVI47" s="162"/>
      <c r="FVJ47" s="165"/>
      <c r="FVK47" s="162"/>
      <c r="FVL47" s="165"/>
      <c r="FVM47" s="162"/>
      <c r="FVN47" s="165"/>
      <c r="FVO47" s="162"/>
      <c r="FVP47" s="165"/>
      <c r="FVQ47" s="162"/>
      <c r="FVR47" s="165"/>
      <c r="FVS47" s="162"/>
      <c r="FVT47" s="165"/>
      <c r="FVU47" s="162"/>
      <c r="FVV47" s="165"/>
      <c r="FVW47" s="162"/>
      <c r="FVX47" s="165"/>
      <c r="FVY47" s="162"/>
      <c r="FVZ47" s="165"/>
      <c r="FWA47" s="162"/>
      <c r="FWB47" s="165"/>
      <c r="FWC47" s="162"/>
      <c r="FWD47" s="165"/>
      <c r="FWE47" s="162"/>
      <c r="FWF47" s="165"/>
      <c r="FWG47" s="162"/>
      <c r="FWH47" s="165"/>
      <c r="FWI47" s="162"/>
      <c r="FWJ47" s="165"/>
      <c r="FWK47" s="162"/>
      <c r="FWL47" s="165"/>
      <c r="FWM47" s="162"/>
      <c r="FWN47" s="165"/>
      <c r="FWO47" s="162"/>
      <c r="FWP47" s="165"/>
      <c r="FWQ47" s="162"/>
      <c r="FWR47" s="165"/>
      <c r="FWS47" s="162"/>
      <c r="FWT47" s="165"/>
      <c r="FWU47" s="162"/>
      <c r="FWV47" s="165"/>
      <c r="FWW47" s="162"/>
      <c r="FWX47" s="165"/>
      <c r="FWY47" s="162"/>
      <c r="FWZ47" s="165"/>
      <c r="FXA47" s="162"/>
      <c r="FXB47" s="165"/>
      <c r="FXC47" s="162"/>
      <c r="FXD47" s="165"/>
      <c r="FXE47" s="162"/>
      <c r="FXF47" s="165"/>
      <c r="FXG47" s="162"/>
      <c r="FXH47" s="165"/>
      <c r="FXI47" s="162"/>
      <c r="FXJ47" s="165"/>
      <c r="FXK47" s="162"/>
      <c r="FXL47" s="165"/>
      <c r="FXM47" s="162"/>
      <c r="FXN47" s="165"/>
      <c r="FXO47" s="162"/>
      <c r="FXP47" s="165"/>
      <c r="FXQ47" s="162"/>
      <c r="FXR47" s="165"/>
      <c r="FXS47" s="162"/>
      <c r="FXT47" s="165"/>
      <c r="FXU47" s="162"/>
      <c r="FXV47" s="165"/>
      <c r="FXW47" s="162"/>
      <c r="FXX47" s="165"/>
      <c r="FXY47" s="162"/>
      <c r="FXZ47" s="165"/>
      <c r="FYA47" s="162"/>
      <c r="FYB47" s="165"/>
      <c r="FYC47" s="162"/>
      <c r="FYD47" s="165"/>
      <c r="FYE47" s="162"/>
      <c r="FYF47" s="165"/>
      <c r="FYG47" s="162"/>
      <c r="FYH47" s="165"/>
      <c r="FYI47" s="162"/>
      <c r="FYJ47" s="165"/>
      <c r="FYK47" s="162"/>
      <c r="FYL47" s="165"/>
      <c r="FYM47" s="162"/>
      <c r="FYN47" s="165"/>
      <c r="FYO47" s="162"/>
      <c r="FYP47" s="165"/>
      <c r="FYQ47" s="162"/>
      <c r="FYR47" s="165"/>
      <c r="FYS47" s="162"/>
      <c r="FYT47" s="165"/>
      <c r="FYU47" s="162"/>
      <c r="FYV47" s="165"/>
      <c r="FYW47" s="162"/>
      <c r="FYX47" s="165"/>
      <c r="FYY47" s="162"/>
      <c r="FYZ47" s="165"/>
      <c r="FZA47" s="162"/>
      <c r="FZB47" s="165"/>
      <c r="FZC47" s="162"/>
      <c r="FZD47" s="165"/>
      <c r="FZE47" s="162"/>
      <c r="FZF47" s="165"/>
      <c r="FZG47" s="162"/>
      <c r="FZH47" s="165"/>
      <c r="FZI47" s="162"/>
      <c r="FZJ47" s="165"/>
      <c r="FZK47" s="162"/>
      <c r="FZL47" s="165"/>
      <c r="FZM47" s="162"/>
      <c r="FZN47" s="165"/>
      <c r="FZO47" s="162"/>
      <c r="FZP47" s="165"/>
      <c r="FZQ47" s="162"/>
      <c r="FZR47" s="165"/>
      <c r="FZS47" s="162"/>
      <c r="FZT47" s="165"/>
      <c r="FZU47" s="162"/>
      <c r="FZV47" s="165"/>
      <c r="FZW47" s="162"/>
      <c r="FZX47" s="165"/>
      <c r="FZY47" s="162"/>
      <c r="FZZ47" s="165"/>
      <c r="GAA47" s="162"/>
      <c r="GAB47" s="165"/>
      <c r="GAC47" s="162"/>
      <c r="GAD47" s="165"/>
      <c r="GAE47" s="162"/>
      <c r="GAF47" s="165"/>
      <c r="GAG47" s="162"/>
      <c r="GAH47" s="165"/>
      <c r="GAI47" s="162"/>
      <c r="GAJ47" s="165"/>
      <c r="GAK47" s="162"/>
      <c r="GAL47" s="165"/>
      <c r="GAM47" s="162"/>
      <c r="GAN47" s="165"/>
      <c r="GAO47" s="162"/>
      <c r="GAP47" s="165"/>
      <c r="GAQ47" s="162"/>
      <c r="GAR47" s="165"/>
      <c r="GAS47" s="162"/>
      <c r="GAT47" s="165"/>
      <c r="GAU47" s="162"/>
      <c r="GAV47" s="165"/>
      <c r="GAW47" s="162"/>
      <c r="GAX47" s="165"/>
      <c r="GAY47" s="162"/>
      <c r="GAZ47" s="165"/>
      <c r="GBA47" s="162"/>
      <c r="GBB47" s="165"/>
      <c r="GBC47" s="162"/>
      <c r="GBD47" s="165"/>
      <c r="GBE47" s="162"/>
      <c r="GBF47" s="165"/>
      <c r="GBG47" s="162"/>
      <c r="GBH47" s="165"/>
      <c r="GBI47" s="162"/>
      <c r="GBJ47" s="165"/>
      <c r="GBK47" s="162"/>
      <c r="GBL47" s="165"/>
      <c r="GBM47" s="162"/>
      <c r="GBN47" s="165"/>
      <c r="GBO47" s="162"/>
      <c r="GBP47" s="165"/>
      <c r="GBQ47" s="162"/>
      <c r="GBR47" s="165"/>
      <c r="GBS47" s="162"/>
      <c r="GBT47" s="165"/>
      <c r="GBU47" s="162"/>
      <c r="GBV47" s="165"/>
      <c r="GBW47" s="162"/>
      <c r="GBX47" s="165"/>
      <c r="GBY47" s="162"/>
      <c r="GBZ47" s="165"/>
      <c r="GCA47" s="162"/>
      <c r="GCB47" s="165"/>
      <c r="GCC47" s="162"/>
      <c r="GCD47" s="165"/>
      <c r="GCE47" s="162"/>
      <c r="GCF47" s="165"/>
      <c r="GCG47" s="162"/>
      <c r="GCH47" s="165"/>
      <c r="GCI47" s="162"/>
      <c r="GCJ47" s="165"/>
      <c r="GCK47" s="162"/>
      <c r="GCL47" s="165"/>
      <c r="GCM47" s="162"/>
      <c r="GCN47" s="165"/>
      <c r="GCO47" s="162"/>
      <c r="GCP47" s="165"/>
      <c r="GCQ47" s="162"/>
      <c r="GCR47" s="165"/>
      <c r="GCS47" s="162"/>
      <c r="GCT47" s="165"/>
      <c r="GCU47" s="162"/>
      <c r="GCV47" s="165"/>
      <c r="GCW47" s="162"/>
      <c r="GCX47" s="165"/>
      <c r="GCY47" s="162"/>
      <c r="GCZ47" s="165"/>
      <c r="GDA47" s="162"/>
      <c r="GDB47" s="165"/>
      <c r="GDC47" s="162"/>
      <c r="GDD47" s="165"/>
      <c r="GDE47" s="162"/>
      <c r="GDF47" s="165"/>
      <c r="GDG47" s="162"/>
      <c r="GDH47" s="165"/>
      <c r="GDI47" s="162"/>
      <c r="GDJ47" s="165"/>
      <c r="GDK47" s="162"/>
      <c r="GDL47" s="165"/>
      <c r="GDM47" s="162"/>
      <c r="GDN47" s="165"/>
      <c r="GDO47" s="162"/>
      <c r="GDP47" s="165"/>
      <c r="GDQ47" s="162"/>
      <c r="GDR47" s="165"/>
      <c r="GDS47" s="162"/>
      <c r="GDT47" s="165"/>
      <c r="GDU47" s="162"/>
      <c r="GDV47" s="165"/>
      <c r="GDW47" s="162"/>
      <c r="GDX47" s="165"/>
      <c r="GDY47" s="162"/>
      <c r="GDZ47" s="165"/>
      <c r="GEA47" s="162"/>
      <c r="GEB47" s="165"/>
      <c r="GEC47" s="162"/>
      <c r="GED47" s="165"/>
      <c r="GEE47" s="162"/>
      <c r="GEF47" s="165"/>
      <c r="GEG47" s="162"/>
      <c r="GEH47" s="165"/>
      <c r="GEI47" s="162"/>
      <c r="GEJ47" s="165"/>
      <c r="GEK47" s="162"/>
      <c r="GEL47" s="165"/>
      <c r="GEM47" s="162"/>
      <c r="GEN47" s="165"/>
      <c r="GEO47" s="162"/>
      <c r="GEP47" s="165"/>
      <c r="GEQ47" s="162"/>
      <c r="GER47" s="165"/>
      <c r="GES47" s="162"/>
      <c r="GET47" s="165"/>
      <c r="GEU47" s="162"/>
      <c r="GEV47" s="165"/>
      <c r="GEW47" s="162"/>
      <c r="GEX47" s="165"/>
      <c r="GEY47" s="162"/>
      <c r="GEZ47" s="165"/>
      <c r="GFA47" s="162"/>
      <c r="GFB47" s="165"/>
      <c r="GFC47" s="162"/>
      <c r="GFD47" s="165"/>
      <c r="GFE47" s="162"/>
      <c r="GFF47" s="165"/>
      <c r="GFG47" s="162"/>
      <c r="GFH47" s="165"/>
      <c r="GFI47" s="162"/>
      <c r="GFJ47" s="165"/>
      <c r="GFK47" s="162"/>
      <c r="GFL47" s="165"/>
      <c r="GFM47" s="162"/>
      <c r="GFN47" s="165"/>
      <c r="GFO47" s="162"/>
      <c r="GFP47" s="165"/>
      <c r="GFQ47" s="162"/>
      <c r="GFR47" s="165"/>
      <c r="GFS47" s="162"/>
      <c r="GFT47" s="165"/>
      <c r="GFU47" s="162"/>
      <c r="GFV47" s="165"/>
      <c r="GFW47" s="162"/>
      <c r="GFX47" s="165"/>
      <c r="GFY47" s="162"/>
      <c r="GFZ47" s="165"/>
      <c r="GGA47" s="162"/>
      <c r="GGB47" s="165"/>
      <c r="GGC47" s="162"/>
      <c r="GGD47" s="165"/>
      <c r="GGE47" s="162"/>
      <c r="GGF47" s="165"/>
      <c r="GGG47" s="162"/>
      <c r="GGH47" s="165"/>
      <c r="GGI47" s="162"/>
      <c r="GGJ47" s="165"/>
      <c r="GGK47" s="162"/>
      <c r="GGL47" s="165"/>
      <c r="GGM47" s="162"/>
      <c r="GGN47" s="165"/>
      <c r="GGO47" s="162"/>
      <c r="GGP47" s="165"/>
      <c r="GGQ47" s="162"/>
      <c r="GGR47" s="165"/>
      <c r="GGS47" s="162"/>
      <c r="GGT47" s="165"/>
      <c r="GGU47" s="162"/>
      <c r="GGV47" s="165"/>
      <c r="GGW47" s="162"/>
      <c r="GGX47" s="165"/>
      <c r="GGY47" s="162"/>
      <c r="GGZ47" s="165"/>
      <c r="GHA47" s="162"/>
      <c r="GHB47" s="165"/>
      <c r="GHC47" s="162"/>
      <c r="GHD47" s="165"/>
      <c r="GHE47" s="162"/>
      <c r="GHF47" s="165"/>
      <c r="GHG47" s="162"/>
      <c r="GHH47" s="165"/>
      <c r="GHI47" s="162"/>
      <c r="GHJ47" s="165"/>
      <c r="GHK47" s="162"/>
      <c r="GHL47" s="165"/>
      <c r="GHM47" s="162"/>
      <c r="GHN47" s="165"/>
      <c r="GHO47" s="162"/>
      <c r="GHP47" s="165"/>
      <c r="GHQ47" s="162"/>
      <c r="GHR47" s="165"/>
      <c r="GHS47" s="162"/>
      <c r="GHT47" s="165"/>
      <c r="GHU47" s="162"/>
      <c r="GHV47" s="165"/>
      <c r="GHW47" s="162"/>
      <c r="GHX47" s="165"/>
      <c r="GHY47" s="162"/>
      <c r="GHZ47" s="165"/>
      <c r="GIA47" s="162"/>
      <c r="GIB47" s="165"/>
      <c r="GIC47" s="162"/>
      <c r="GID47" s="165"/>
      <c r="GIE47" s="162"/>
      <c r="GIF47" s="165"/>
      <c r="GIG47" s="162"/>
      <c r="GIH47" s="165"/>
      <c r="GII47" s="162"/>
      <c r="GIJ47" s="165"/>
      <c r="GIK47" s="162"/>
      <c r="GIL47" s="165"/>
      <c r="GIM47" s="162"/>
      <c r="GIN47" s="165"/>
      <c r="GIO47" s="162"/>
      <c r="GIP47" s="165"/>
      <c r="GIQ47" s="162"/>
      <c r="GIR47" s="165"/>
      <c r="GIS47" s="162"/>
      <c r="GIT47" s="165"/>
      <c r="GIU47" s="162"/>
      <c r="GIV47" s="165"/>
      <c r="GIW47" s="162"/>
      <c r="GIX47" s="165"/>
      <c r="GIY47" s="162"/>
      <c r="GIZ47" s="165"/>
      <c r="GJA47" s="162"/>
      <c r="GJB47" s="165"/>
      <c r="GJC47" s="162"/>
      <c r="GJD47" s="165"/>
      <c r="GJE47" s="162"/>
      <c r="GJF47" s="165"/>
      <c r="GJG47" s="162"/>
      <c r="GJH47" s="165"/>
      <c r="GJI47" s="162"/>
      <c r="GJJ47" s="165"/>
      <c r="GJK47" s="162"/>
      <c r="GJL47" s="165"/>
      <c r="GJM47" s="162"/>
      <c r="GJN47" s="165"/>
      <c r="GJO47" s="162"/>
      <c r="GJP47" s="165"/>
      <c r="GJQ47" s="162"/>
      <c r="GJR47" s="165"/>
      <c r="GJS47" s="162"/>
      <c r="GJT47" s="165"/>
      <c r="GJU47" s="162"/>
      <c r="GJV47" s="165"/>
      <c r="GJW47" s="162"/>
      <c r="GJX47" s="165"/>
      <c r="GJY47" s="162"/>
      <c r="GJZ47" s="165"/>
      <c r="GKA47" s="162"/>
      <c r="GKB47" s="165"/>
      <c r="GKC47" s="162"/>
      <c r="GKD47" s="165"/>
      <c r="GKE47" s="162"/>
      <c r="GKF47" s="165"/>
      <c r="GKG47" s="162"/>
      <c r="GKH47" s="165"/>
      <c r="GKI47" s="162"/>
      <c r="GKJ47" s="165"/>
      <c r="GKK47" s="162"/>
      <c r="GKL47" s="165"/>
      <c r="GKM47" s="162"/>
      <c r="GKN47" s="165"/>
      <c r="GKO47" s="162"/>
      <c r="GKP47" s="165"/>
      <c r="GKQ47" s="162"/>
      <c r="GKR47" s="165"/>
      <c r="GKS47" s="162"/>
      <c r="GKT47" s="165"/>
      <c r="GKU47" s="162"/>
      <c r="GKV47" s="165"/>
      <c r="GKW47" s="162"/>
      <c r="GKX47" s="165"/>
      <c r="GKY47" s="162"/>
      <c r="GKZ47" s="165"/>
      <c r="GLA47" s="162"/>
      <c r="GLB47" s="165"/>
      <c r="GLC47" s="162"/>
      <c r="GLD47" s="165"/>
      <c r="GLE47" s="162"/>
      <c r="GLF47" s="165"/>
      <c r="GLG47" s="162"/>
      <c r="GLH47" s="165"/>
      <c r="GLI47" s="162"/>
      <c r="GLJ47" s="165"/>
      <c r="GLK47" s="162"/>
      <c r="GLL47" s="165"/>
      <c r="GLM47" s="162"/>
      <c r="GLN47" s="165"/>
      <c r="GLO47" s="162"/>
      <c r="GLP47" s="165"/>
      <c r="GLQ47" s="162"/>
      <c r="GLR47" s="165"/>
      <c r="GLS47" s="162"/>
      <c r="GLT47" s="165"/>
      <c r="GLU47" s="162"/>
      <c r="GLV47" s="165"/>
      <c r="GLW47" s="162"/>
      <c r="GLX47" s="165"/>
      <c r="GLY47" s="162"/>
      <c r="GLZ47" s="165"/>
      <c r="GMA47" s="162"/>
      <c r="GMB47" s="165"/>
      <c r="GMC47" s="162"/>
      <c r="GMD47" s="165"/>
      <c r="GME47" s="162"/>
      <c r="GMF47" s="165"/>
      <c r="GMG47" s="162"/>
      <c r="GMH47" s="165"/>
      <c r="GMI47" s="162"/>
      <c r="GMJ47" s="165"/>
      <c r="GMK47" s="162"/>
      <c r="GML47" s="165"/>
      <c r="GMM47" s="162"/>
      <c r="GMN47" s="165"/>
      <c r="GMO47" s="162"/>
      <c r="GMP47" s="165"/>
      <c r="GMQ47" s="162"/>
      <c r="GMR47" s="165"/>
      <c r="GMS47" s="162"/>
      <c r="GMT47" s="165"/>
      <c r="GMU47" s="162"/>
      <c r="GMV47" s="165"/>
      <c r="GMW47" s="162"/>
      <c r="GMX47" s="165"/>
      <c r="GMY47" s="162"/>
      <c r="GMZ47" s="165"/>
      <c r="GNA47" s="162"/>
      <c r="GNB47" s="165"/>
      <c r="GNC47" s="162"/>
      <c r="GND47" s="165"/>
      <c r="GNE47" s="162"/>
      <c r="GNF47" s="165"/>
      <c r="GNG47" s="162"/>
      <c r="GNH47" s="165"/>
      <c r="GNI47" s="162"/>
      <c r="GNJ47" s="165"/>
      <c r="GNK47" s="162"/>
      <c r="GNL47" s="165"/>
      <c r="GNM47" s="162"/>
      <c r="GNN47" s="165"/>
      <c r="GNO47" s="162"/>
      <c r="GNP47" s="165"/>
      <c r="GNQ47" s="162"/>
      <c r="GNR47" s="165"/>
      <c r="GNS47" s="162"/>
      <c r="GNT47" s="165"/>
      <c r="GNU47" s="162"/>
      <c r="GNV47" s="165"/>
      <c r="GNW47" s="162"/>
      <c r="GNX47" s="165"/>
      <c r="GNY47" s="162"/>
      <c r="GNZ47" s="165"/>
      <c r="GOA47" s="162"/>
      <c r="GOB47" s="165"/>
      <c r="GOC47" s="162"/>
      <c r="GOD47" s="165"/>
      <c r="GOE47" s="162"/>
      <c r="GOF47" s="165"/>
      <c r="GOG47" s="162"/>
      <c r="GOH47" s="165"/>
      <c r="GOI47" s="162"/>
      <c r="GOJ47" s="165"/>
      <c r="GOK47" s="162"/>
      <c r="GOL47" s="165"/>
      <c r="GOM47" s="162"/>
      <c r="GON47" s="165"/>
      <c r="GOO47" s="162"/>
      <c r="GOP47" s="165"/>
      <c r="GOQ47" s="162"/>
      <c r="GOR47" s="165"/>
      <c r="GOS47" s="162"/>
      <c r="GOT47" s="165"/>
      <c r="GOU47" s="162"/>
      <c r="GOV47" s="165"/>
      <c r="GOW47" s="162"/>
      <c r="GOX47" s="165"/>
      <c r="GOY47" s="162"/>
      <c r="GOZ47" s="165"/>
      <c r="GPA47" s="162"/>
      <c r="GPB47" s="165"/>
      <c r="GPC47" s="162"/>
      <c r="GPD47" s="165"/>
      <c r="GPE47" s="162"/>
      <c r="GPF47" s="165"/>
      <c r="GPG47" s="162"/>
      <c r="GPH47" s="165"/>
      <c r="GPI47" s="162"/>
      <c r="GPJ47" s="165"/>
      <c r="GPK47" s="162"/>
      <c r="GPL47" s="165"/>
      <c r="GPM47" s="162"/>
      <c r="GPN47" s="165"/>
      <c r="GPO47" s="162"/>
      <c r="GPP47" s="165"/>
      <c r="GPQ47" s="162"/>
      <c r="GPR47" s="165"/>
      <c r="GPS47" s="162"/>
      <c r="GPT47" s="165"/>
      <c r="GPU47" s="162"/>
      <c r="GPV47" s="165"/>
      <c r="GPW47" s="162"/>
      <c r="GPX47" s="165"/>
      <c r="GPY47" s="162"/>
      <c r="GPZ47" s="165"/>
      <c r="GQA47" s="162"/>
      <c r="GQB47" s="165"/>
      <c r="GQC47" s="162"/>
      <c r="GQD47" s="165"/>
      <c r="GQE47" s="162"/>
      <c r="GQF47" s="165"/>
      <c r="GQG47" s="162"/>
      <c r="GQH47" s="165"/>
      <c r="GQI47" s="162"/>
      <c r="GQJ47" s="165"/>
      <c r="GQK47" s="162"/>
      <c r="GQL47" s="165"/>
      <c r="GQM47" s="162"/>
      <c r="GQN47" s="165"/>
      <c r="GQO47" s="162"/>
      <c r="GQP47" s="165"/>
      <c r="GQQ47" s="162"/>
      <c r="GQR47" s="165"/>
      <c r="GQS47" s="162"/>
      <c r="GQT47" s="165"/>
      <c r="GQU47" s="162"/>
      <c r="GQV47" s="165"/>
      <c r="GQW47" s="162"/>
      <c r="GQX47" s="165"/>
      <c r="GQY47" s="162"/>
      <c r="GQZ47" s="165"/>
      <c r="GRA47" s="162"/>
      <c r="GRB47" s="165"/>
      <c r="GRC47" s="162"/>
      <c r="GRD47" s="165"/>
      <c r="GRE47" s="162"/>
      <c r="GRF47" s="165"/>
      <c r="GRG47" s="162"/>
      <c r="GRH47" s="165"/>
      <c r="GRI47" s="162"/>
      <c r="GRJ47" s="165"/>
      <c r="GRK47" s="162"/>
      <c r="GRL47" s="165"/>
      <c r="GRM47" s="162"/>
      <c r="GRN47" s="165"/>
      <c r="GRO47" s="162"/>
      <c r="GRP47" s="165"/>
      <c r="GRQ47" s="162"/>
      <c r="GRR47" s="165"/>
      <c r="GRS47" s="162"/>
      <c r="GRT47" s="165"/>
      <c r="GRU47" s="162"/>
      <c r="GRV47" s="165"/>
      <c r="GRW47" s="162"/>
      <c r="GRX47" s="165"/>
      <c r="GRY47" s="162"/>
      <c r="GRZ47" s="165"/>
      <c r="GSA47" s="162"/>
      <c r="GSB47" s="165"/>
      <c r="GSC47" s="162"/>
      <c r="GSD47" s="165"/>
      <c r="GSE47" s="162"/>
      <c r="GSF47" s="165"/>
      <c r="GSG47" s="162"/>
      <c r="GSH47" s="165"/>
      <c r="GSI47" s="162"/>
      <c r="GSJ47" s="165"/>
      <c r="GSK47" s="162"/>
      <c r="GSL47" s="165"/>
      <c r="GSM47" s="162"/>
      <c r="GSN47" s="165"/>
      <c r="GSO47" s="162"/>
      <c r="GSP47" s="165"/>
      <c r="GSQ47" s="162"/>
      <c r="GSR47" s="165"/>
      <c r="GSS47" s="162"/>
      <c r="GST47" s="165"/>
      <c r="GSU47" s="162"/>
      <c r="GSV47" s="165"/>
      <c r="GSW47" s="162"/>
      <c r="GSX47" s="165"/>
      <c r="GSY47" s="162"/>
      <c r="GSZ47" s="165"/>
      <c r="GTA47" s="162"/>
      <c r="GTB47" s="165"/>
      <c r="GTC47" s="162"/>
      <c r="GTD47" s="165"/>
      <c r="GTE47" s="162"/>
      <c r="GTF47" s="165"/>
      <c r="GTG47" s="162"/>
      <c r="GTH47" s="165"/>
      <c r="GTI47" s="162"/>
      <c r="GTJ47" s="165"/>
      <c r="GTK47" s="162"/>
      <c r="GTL47" s="165"/>
      <c r="GTM47" s="162"/>
      <c r="GTN47" s="165"/>
      <c r="GTO47" s="162"/>
      <c r="GTP47" s="165"/>
      <c r="GTQ47" s="162"/>
      <c r="GTR47" s="165"/>
      <c r="GTS47" s="162"/>
      <c r="GTT47" s="165"/>
      <c r="GTU47" s="162"/>
      <c r="GTV47" s="165"/>
      <c r="GTW47" s="162"/>
      <c r="GTX47" s="165"/>
      <c r="GTY47" s="162"/>
      <c r="GTZ47" s="165"/>
      <c r="GUA47" s="162"/>
      <c r="GUB47" s="165"/>
      <c r="GUC47" s="162"/>
      <c r="GUD47" s="165"/>
      <c r="GUE47" s="162"/>
      <c r="GUF47" s="165"/>
      <c r="GUG47" s="162"/>
      <c r="GUH47" s="165"/>
      <c r="GUI47" s="162"/>
      <c r="GUJ47" s="165"/>
      <c r="GUK47" s="162"/>
      <c r="GUL47" s="165"/>
      <c r="GUM47" s="162"/>
      <c r="GUN47" s="165"/>
      <c r="GUO47" s="162"/>
      <c r="GUP47" s="165"/>
      <c r="GUQ47" s="162"/>
      <c r="GUR47" s="165"/>
      <c r="GUS47" s="162"/>
      <c r="GUT47" s="165"/>
      <c r="GUU47" s="162"/>
      <c r="GUV47" s="165"/>
      <c r="GUW47" s="162"/>
      <c r="GUX47" s="165"/>
      <c r="GUY47" s="162"/>
      <c r="GUZ47" s="165"/>
      <c r="GVA47" s="162"/>
      <c r="GVB47" s="165"/>
      <c r="GVC47" s="162"/>
      <c r="GVD47" s="165"/>
      <c r="GVE47" s="162"/>
      <c r="GVF47" s="165"/>
      <c r="GVG47" s="162"/>
      <c r="GVH47" s="165"/>
      <c r="GVI47" s="162"/>
      <c r="GVJ47" s="165"/>
      <c r="GVK47" s="162"/>
      <c r="GVL47" s="165"/>
      <c r="GVM47" s="162"/>
      <c r="GVN47" s="165"/>
      <c r="GVO47" s="162"/>
      <c r="GVP47" s="165"/>
      <c r="GVQ47" s="162"/>
      <c r="GVR47" s="165"/>
      <c r="GVS47" s="162"/>
      <c r="GVT47" s="165"/>
      <c r="GVU47" s="162"/>
      <c r="GVV47" s="165"/>
      <c r="GVW47" s="162"/>
      <c r="GVX47" s="165"/>
      <c r="GVY47" s="162"/>
      <c r="GVZ47" s="165"/>
      <c r="GWA47" s="162"/>
      <c r="GWB47" s="165"/>
      <c r="GWC47" s="162"/>
      <c r="GWD47" s="165"/>
      <c r="GWE47" s="162"/>
      <c r="GWF47" s="165"/>
      <c r="GWG47" s="162"/>
      <c r="GWH47" s="165"/>
      <c r="GWI47" s="162"/>
      <c r="GWJ47" s="165"/>
      <c r="GWK47" s="162"/>
      <c r="GWL47" s="165"/>
      <c r="GWM47" s="162"/>
      <c r="GWN47" s="165"/>
      <c r="GWO47" s="162"/>
      <c r="GWP47" s="165"/>
      <c r="GWQ47" s="162"/>
      <c r="GWR47" s="165"/>
      <c r="GWS47" s="162"/>
      <c r="GWT47" s="165"/>
      <c r="GWU47" s="162"/>
      <c r="GWV47" s="165"/>
      <c r="GWW47" s="162"/>
      <c r="GWX47" s="165"/>
      <c r="GWY47" s="162"/>
      <c r="GWZ47" s="165"/>
      <c r="GXA47" s="162"/>
      <c r="GXB47" s="165"/>
      <c r="GXC47" s="162"/>
      <c r="GXD47" s="165"/>
      <c r="GXE47" s="162"/>
      <c r="GXF47" s="165"/>
      <c r="GXG47" s="162"/>
      <c r="GXH47" s="165"/>
      <c r="GXI47" s="162"/>
      <c r="GXJ47" s="165"/>
      <c r="GXK47" s="162"/>
      <c r="GXL47" s="165"/>
      <c r="GXM47" s="162"/>
      <c r="GXN47" s="165"/>
      <c r="GXO47" s="162"/>
      <c r="GXP47" s="165"/>
      <c r="GXQ47" s="162"/>
      <c r="GXR47" s="165"/>
      <c r="GXS47" s="162"/>
      <c r="GXT47" s="165"/>
      <c r="GXU47" s="162"/>
      <c r="GXV47" s="165"/>
      <c r="GXW47" s="162"/>
      <c r="GXX47" s="165"/>
      <c r="GXY47" s="162"/>
      <c r="GXZ47" s="165"/>
      <c r="GYA47" s="162"/>
      <c r="GYB47" s="165"/>
      <c r="GYC47" s="162"/>
      <c r="GYD47" s="165"/>
      <c r="GYE47" s="162"/>
      <c r="GYF47" s="165"/>
      <c r="GYG47" s="162"/>
      <c r="GYH47" s="165"/>
      <c r="GYI47" s="162"/>
      <c r="GYJ47" s="165"/>
      <c r="GYK47" s="162"/>
      <c r="GYL47" s="165"/>
      <c r="GYM47" s="162"/>
      <c r="GYN47" s="165"/>
      <c r="GYO47" s="162"/>
      <c r="GYP47" s="165"/>
      <c r="GYQ47" s="162"/>
      <c r="GYR47" s="165"/>
      <c r="GYS47" s="162"/>
      <c r="GYT47" s="165"/>
      <c r="GYU47" s="162"/>
      <c r="GYV47" s="165"/>
      <c r="GYW47" s="162"/>
      <c r="GYX47" s="165"/>
      <c r="GYY47" s="162"/>
      <c r="GYZ47" s="165"/>
      <c r="GZA47" s="162"/>
      <c r="GZB47" s="165"/>
      <c r="GZC47" s="162"/>
      <c r="GZD47" s="165"/>
      <c r="GZE47" s="162"/>
      <c r="GZF47" s="165"/>
      <c r="GZG47" s="162"/>
      <c r="GZH47" s="165"/>
      <c r="GZI47" s="162"/>
      <c r="GZJ47" s="165"/>
      <c r="GZK47" s="162"/>
      <c r="GZL47" s="165"/>
      <c r="GZM47" s="162"/>
      <c r="GZN47" s="165"/>
      <c r="GZO47" s="162"/>
      <c r="GZP47" s="165"/>
      <c r="GZQ47" s="162"/>
      <c r="GZR47" s="165"/>
      <c r="GZS47" s="162"/>
      <c r="GZT47" s="165"/>
      <c r="GZU47" s="162"/>
      <c r="GZV47" s="165"/>
      <c r="GZW47" s="162"/>
      <c r="GZX47" s="165"/>
      <c r="GZY47" s="162"/>
      <c r="GZZ47" s="165"/>
      <c r="HAA47" s="162"/>
      <c r="HAB47" s="165"/>
      <c r="HAC47" s="162"/>
      <c r="HAD47" s="165"/>
      <c r="HAE47" s="162"/>
      <c r="HAF47" s="165"/>
      <c r="HAG47" s="162"/>
      <c r="HAH47" s="165"/>
      <c r="HAI47" s="162"/>
      <c r="HAJ47" s="165"/>
      <c r="HAK47" s="162"/>
      <c r="HAL47" s="165"/>
      <c r="HAM47" s="162"/>
      <c r="HAN47" s="165"/>
      <c r="HAO47" s="162"/>
      <c r="HAP47" s="165"/>
      <c r="HAQ47" s="162"/>
      <c r="HAR47" s="165"/>
      <c r="HAS47" s="162"/>
      <c r="HAT47" s="165"/>
      <c r="HAU47" s="162"/>
      <c r="HAV47" s="165"/>
      <c r="HAW47" s="162"/>
      <c r="HAX47" s="165"/>
      <c r="HAY47" s="162"/>
      <c r="HAZ47" s="165"/>
      <c r="HBA47" s="162"/>
      <c r="HBB47" s="165"/>
      <c r="HBC47" s="162"/>
      <c r="HBD47" s="165"/>
      <c r="HBE47" s="162"/>
      <c r="HBF47" s="165"/>
      <c r="HBG47" s="162"/>
      <c r="HBH47" s="165"/>
      <c r="HBI47" s="162"/>
      <c r="HBJ47" s="165"/>
      <c r="HBK47" s="162"/>
      <c r="HBL47" s="165"/>
      <c r="HBM47" s="162"/>
      <c r="HBN47" s="165"/>
      <c r="HBO47" s="162"/>
      <c r="HBP47" s="165"/>
      <c r="HBQ47" s="162"/>
      <c r="HBR47" s="165"/>
      <c r="HBS47" s="162"/>
      <c r="HBT47" s="165"/>
      <c r="HBU47" s="162"/>
      <c r="HBV47" s="165"/>
      <c r="HBW47" s="162"/>
      <c r="HBX47" s="165"/>
      <c r="HBY47" s="162"/>
      <c r="HBZ47" s="165"/>
      <c r="HCA47" s="162"/>
      <c r="HCB47" s="165"/>
      <c r="HCC47" s="162"/>
      <c r="HCD47" s="165"/>
      <c r="HCE47" s="162"/>
      <c r="HCF47" s="165"/>
      <c r="HCG47" s="162"/>
      <c r="HCH47" s="165"/>
      <c r="HCI47" s="162"/>
      <c r="HCJ47" s="165"/>
      <c r="HCK47" s="162"/>
      <c r="HCL47" s="165"/>
      <c r="HCM47" s="162"/>
      <c r="HCN47" s="165"/>
      <c r="HCO47" s="162"/>
      <c r="HCP47" s="165"/>
      <c r="HCQ47" s="162"/>
      <c r="HCR47" s="165"/>
      <c r="HCS47" s="162"/>
      <c r="HCT47" s="165"/>
      <c r="HCU47" s="162"/>
      <c r="HCV47" s="165"/>
      <c r="HCW47" s="162"/>
      <c r="HCX47" s="165"/>
      <c r="HCY47" s="162"/>
      <c r="HCZ47" s="165"/>
      <c r="HDA47" s="162"/>
      <c r="HDB47" s="165"/>
      <c r="HDC47" s="162"/>
      <c r="HDD47" s="165"/>
      <c r="HDE47" s="162"/>
      <c r="HDF47" s="165"/>
      <c r="HDG47" s="162"/>
      <c r="HDH47" s="165"/>
      <c r="HDI47" s="162"/>
      <c r="HDJ47" s="165"/>
      <c r="HDK47" s="162"/>
      <c r="HDL47" s="165"/>
      <c r="HDM47" s="162"/>
      <c r="HDN47" s="165"/>
      <c r="HDO47" s="162"/>
      <c r="HDP47" s="165"/>
      <c r="HDQ47" s="162"/>
      <c r="HDR47" s="165"/>
      <c r="HDS47" s="162"/>
      <c r="HDT47" s="165"/>
      <c r="HDU47" s="162"/>
      <c r="HDV47" s="165"/>
      <c r="HDW47" s="162"/>
      <c r="HDX47" s="165"/>
      <c r="HDY47" s="162"/>
      <c r="HDZ47" s="165"/>
      <c r="HEA47" s="162"/>
      <c r="HEB47" s="165"/>
      <c r="HEC47" s="162"/>
      <c r="HED47" s="165"/>
      <c r="HEE47" s="162"/>
      <c r="HEF47" s="165"/>
      <c r="HEG47" s="162"/>
      <c r="HEH47" s="165"/>
      <c r="HEI47" s="162"/>
      <c r="HEJ47" s="165"/>
      <c r="HEK47" s="162"/>
      <c r="HEL47" s="165"/>
      <c r="HEM47" s="162"/>
      <c r="HEN47" s="165"/>
      <c r="HEO47" s="162"/>
      <c r="HEP47" s="165"/>
      <c r="HEQ47" s="162"/>
      <c r="HER47" s="165"/>
      <c r="HES47" s="162"/>
      <c r="HET47" s="165"/>
      <c r="HEU47" s="162"/>
      <c r="HEV47" s="165"/>
      <c r="HEW47" s="162"/>
      <c r="HEX47" s="165"/>
      <c r="HEY47" s="162"/>
      <c r="HEZ47" s="165"/>
      <c r="HFA47" s="162"/>
      <c r="HFB47" s="165"/>
      <c r="HFC47" s="162"/>
      <c r="HFD47" s="165"/>
      <c r="HFE47" s="162"/>
      <c r="HFF47" s="165"/>
      <c r="HFG47" s="162"/>
      <c r="HFH47" s="165"/>
      <c r="HFI47" s="162"/>
      <c r="HFJ47" s="165"/>
      <c r="HFK47" s="162"/>
      <c r="HFL47" s="165"/>
      <c r="HFM47" s="162"/>
      <c r="HFN47" s="165"/>
      <c r="HFO47" s="162"/>
      <c r="HFP47" s="165"/>
      <c r="HFQ47" s="162"/>
      <c r="HFR47" s="165"/>
      <c r="HFS47" s="162"/>
      <c r="HFT47" s="165"/>
      <c r="HFU47" s="162"/>
      <c r="HFV47" s="165"/>
      <c r="HFW47" s="162"/>
      <c r="HFX47" s="165"/>
      <c r="HFY47" s="162"/>
      <c r="HFZ47" s="165"/>
      <c r="HGA47" s="162"/>
      <c r="HGB47" s="165"/>
      <c r="HGC47" s="162"/>
      <c r="HGD47" s="165"/>
      <c r="HGE47" s="162"/>
      <c r="HGF47" s="165"/>
      <c r="HGG47" s="162"/>
      <c r="HGH47" s="165"/>
      <c r="HGI47" s="162"/>
      <c r="HGJ47" s="165"/>
      <c r="HGK47" s="162"/>
      <c r="HGL47" s="165"/>
      <c r="HGM47" s="162"/>
      <c r="HGN47" s="165"/>
      <c r="HGO47" s="162"/>
      <c r="HGP47" s="165"/>
      <c r="HGQ47" s="162"/>
      <c r="HGR47" s="165"/>
      <c r="HGS47" s="162"/>
      <c r="HGT47" s="165"/>
      <c r="HGU47" s="162"/>
      <c r="HGV47" s="165"/>
      <c r="HGW47" s="162"/>
      <c r="HGX47" s="165"/>
      <c r="HGY47" s="162"/>
      <c r="HGZ47" s="165"/>
      <c r="HHA47" s="162"/>
      <c r="HHB47" s="165"/>
      <c r="HHC47" s="162"/>
      <c r="HHD47" s="165"/>
      <c r="HHE47" s="162"/>
      <c r="HHF47" s="165"/>
      <c r="HHG47" s="162"/>
      <c r="HHH47" s="165"/>
      <c r="HHI47" s="162"/>
      <c r="HHJ47" s="165"/>
      <c r="HHK47" s="162"/>
      <c r="HHL47" s="165"/>
      <c r="HHM47" s="162"/>
      <c r="HHN47" s="165"/>
      <c r="HHO47" s="162"/>
      <c r="HHP47" s="165"/>
      <c r="HHQ47" s="162"/>
      <c r="HHR47" s="165"/>
      <c r="HHS47" s="162"/>
      <c r="HHT47" s="165"/>
      <c r="HHU47" s="162"/>
      <c r="HHV47" s="165"/>
      <c r="HHW47" s="162"/>
      <c r="HHX47" s="165"/>
      <c r="HHY47" s="162"/>
      <c r="HHZ47" s="165"/>
      <c r="HIA47" s="162"/>
      <c r="HIB47" s="165"/>
      <c r="HIC47" s="162"/>
      <c r="HID47" s="165"/>
      <c r="HIE47" s="162"/>
      <c r="HIF47" s="165"/>
      <c r="HIG47" s="162"/>
      <c r="HIH47" s="165"/>
      <c r="HII47" s="162"/>
      <c r="HIJ47" s="165"/>
      <c r="HIK47" s="162"/>
      <c r="HIL47" s="165"/>
      <c r="HIM47" s="162"/>
      <c r="HIN47" s="165"/>
      <c r="HIO47" s="162"/>
      <c r="HIP47" s="165"/>
      <c r="HIQ47" s="162"/>
      <c r="HIR47" s="165"/>
      <c r="HIS47" s="162"/>
      <c r="HIT47" s="165"/>
      <c r="HIU47" s="162"/>
      <c r="HIV47" s="165"/>
      <c r="HIW47" s="162"/>
      <c r="HIX47" s="165"/>
      <c r="HIY47" s="162"/>
      <c r="HIZ47" s="165"/>
      <c r="HJA47" s="162"/>
      <c r="HJB47" s="165"/>
      <c r="HJC47" s="162"/>
      <c r="HJD47" s="165"/>
      <c r="HJE47" s="162"/>
      <c r="HJF47" s="165"/>
      <c r="HJG47" s="162"/>
      <c r="HJH47" s="165"/>
      <c r="HJI47" s="162"/>
      <c r="HJJ47" s="165"/>
      <c r="HJK47" s="162"/>
      <c r="HJL47" s="165"/>
      <c r="HJM47" s="162"/>
      <c r="HJN47" s="165"/>
      <c r="HJO47" s="162"/>
      <c r="HJP47" s="165"/>
      <c r="HJQ47" s="162"/>
      <c r="HJR47" s="165"/>
      <c r="HJS47" s="162"/>
      <c r="HJT47" s="165"/>
      <c r="HJU47" s="162"/>
      <c r="HJV47" s="165"/>
      <c r="HJW47" s="162"/>
      <c r="HJX47" s="165"/>
      <c r="HJY47" s="162"/>
      <c r="HJZ47" s="165"/>
      <c r="HKA47" s="162"/>
      <c r="HKB47" s="165"/>
      <c r="HKC47" s="162"/>
      <c r="HKD47" s="165"/>
      <c r="HKE47" s="162"/>
      <c r="HKF47" s="165"/>
      <c r="HKG47" s="162"/>
      <c r="HKH47" s="165"/>
      <c r="HKI47" s="162"/>
      <c r="HKJ47" s="165"/>
      <c r="HKK47" s="162"/>
      <c r="HKL47" s="165"/>
      <c r="HKM47" s="162"/>
      <c r="HKN47" s="165"/>
      <c r="HKO47" s="162"/>
      <c r="HKP47" s="165"/>
      <c r="HKQ47" s="162"/>
      <c r="HKR47" s="165"/>
      <c r="HKS47" s="162"/>
      <c r="HKT47" s="165"/>
      <c r="HKU47" s="162"/>
      <c r="HKV47" s="165"/>
      <c r="HKW47" s="162"/>
      <c r="HKX47" s="165"/>
      <c r="HKY47" s="162"/>
      <c r="HKZ47" s="165"/>
      <c r="HLA47" s="162"/>
      <c r="HLB47" s="165"/>
      <c r="HLC47" s="162"/>
      <c r="HLD47" s="165"/>
      <c r="HLE47" s="162"/>
      <c r="HLF47" s="165"/>
      <c r="HLG47" s="162"/>
      <c r="HLH47" s="165"/>
      <c r="HLI47" s="162"/>
      <c r="HLJ47" s="165"/>
      <c r="HLK47" s="162"/>
      <c r="HLL47" s="165"/>
      <c r="HLM47" s="162"/>
      <c r="HLN47" s="165"/>
      <c r="HLO47" s="162"/>
      <c r="HLP47" s="165"/>
      <c r="HLQ47" s="162"/>
      <c r="HLR47" s="165"/>
      <c r="HLS47" s="162"/>
      <c r="HLT47" s="165"/>
      <c r="HLU47" s="162"/>
      <c r="HLV47" s="165"/>
      <c r="HLW47" s="162"/>
      <c r="HLX47" s="165"/>
      <c r="HLY47" s="162"/>
      <c r="HLZ47" s="165"/>
      <c r="HMA47" s="162"/>
      <c r="HMB47" s="165"/>
      <c r="HMC47" s="162"/>
      <c r="HMD47" s="165"/>
      <c r="HME47" s="162"/>
      <c r="HMF47" s="165"/>
      <c r="HMG47" s="162"/>
      <c r="HMH47" s="165"/>
      <c r="HMI47" s="162"/>
      <c r="HMJ47" s="165"/>
      <c r="HMK47" s="162"/>
      <c r="HML47" s="165"/>
      <c r="HMM47" s="162"/>
      <c r="HMN47" s="165"/>
      <c r="HMO47" s="162"/>
      <c r="HMP47" s="165"/>
      <c r="HMQ47" s="162"/>
      <c r="HMR47" s="165"/>
      <c r="HMS47" s="162"/>
      <c r="HMT47" s="165"/>
      <c r="HMU47" s="162"/>
      <c r="HMV47" s="165"/>
      <c r="HMW47" s="162"/>
      <c r="HMX47" s="165"/>
      <c r="HMY47" s="162"/>
      <c r="HMZ47" s="165"/>
      <c r="HNA47" s="162"/>
      <c r="HNB47" s="165"/>
      <c r="HNC47" s="162"/>
      <c r="HND47" s="165"/>
      <c r="HNE47" s="162"/>
      <c r="HNF47" s="165"/>
      <c r="HNG47" s="162"/>
      <c r="HNH47" s="165"/>
      <c r="HNI47" s="162"/>
      <c r="HNJ47" s="165"/>
      <c r="HNK47" s="162"/>
      <c r="HNL47" s="165"/>
      <c r="HNM47" s="162"/>
      <c r="HNN47" s="165"/>
      <c r="HNO47" s="162"/>
      <c r="HNP47" s="165"/>
      <c r="HNQ47" s="162"/>
      <c r="HNR47" s="165"/>
      <c r="HNS47" s="162"/>
      <c r="HNT47" s="165"/>
      <c r="HNU47" s="162"/>
      <c r="HNV47" s="165"/>
      <c r="HNW47" s="162"/>
      <c r="HNX47" s="165"/>
      <c r="HNY47" s="162"/>
      <c r="HNZ47" s="165"/>
      <c r="HOA47" s="162"/>
      <c r="HOB47" s="165"/>
      <c r="HOC47" s="162"/>
      <c r="HOD47" s="165"/>
      <c r="HOE47" s="162"/>
      <c r="HOF47" s="165"/>
      <c r="HOG47" s="162"/>
      <c r="HOH47" s="165"/>
      <c r="HOI47" s="162"/>
      <c r="HOJ47" s="165"/>
      <c r="HOK47" s="162"/>
      <c r="HOL47" s="165"/>
      <c r="HOM47" s="162"/>
      <c r="HON47" s="165"/>
      <c r="HOO47" s="162"/>
      <c r="HOP47" s="165"/>
      <c r="HOQ47" s="162"/>
      <c r="HOR47" s="165"/>
      <c r="HOS47" s="162"/>
      <c r="HOT47" s="165"/>
      <c r="HOU47" s="162"/>
      <c r="HOV47" s="165"/>
      <c r="HOW47" s="162"/>
      <c r="HOX47" s="165"/>
      <c r="HOY47" s="162"/>
      <c r="HOZ47" s="165"/>
      <c r="HPA47" s="162"/>
      <c r="HPB47" s="165"/>
      <c r="HPC47" s="162"/>
      <c r="HPD47" s="165"/>
      <c r="HPE47" s="162"/>
      <c r="HPF47" s="165"/>
      <c r="HPG47" s="162"/>
      <c r="HPH47" s="165"/>
      <c r="HPI47" s="162"/>
      <c r="HPJ47" s="165"/>
      <c r="HPK47" s="162"/>
      <c r="HPL47" s="165"/>
      <c r="HPM47" s="162"/>
      <c r="HPN47" s="165"/>
      <c r="HPO47" s="162"/>
      <c r="HPP47" s="165"/>
      <c r="HPQ47" s="162"/>
      <c r="HPR47" s="165"/>
      <c r="HPS47" s="162"/>
      <c r="HPT47" s="165"/>
      <c r="HPU47" s="162"/>
      <c r="HPV47" s="165"/>
      <c r="HPW47" s="162"/>
      <c r="HPX47" s="165"/>
      <c r="HPY47" s="162"/>
      <c r="HPZ47" s="165"/>
      <c r="HQA47" s="162"/>
      <c r="HQB47" s="165"/>
      <c r="HQC47" s="162"/>
      <c r="HQD47" s="165"/>
      <c r="HQE47" s="162"/>
      <c r="HQF47" s="165"/>
      <c r="HQG47" s="162"/>
      <c r="HQH47" s="165"/>
      <c r="HQI47" s="162"/>
      <c r="HQJ47" s="165"/>
      <c r="HQK47" s="162"/>
      <c r="HQL47" s="165"/>
      <c r="HQM47" s="162"/>
      <c r="HQN47" s="165"/>
      <c r="HQO47" s="162"/>
      <c r="HQP47" s="165"/>
      <c r="HQQ47" s="162"/>
      <c r="HQR47" s="165"/>
      <c r="HQS47" s="162"/>
      <c r="HQT47" s="165"/>
      <c r="HQU47" s="162"/>
      <c r="HQV47" s="165"/>
      <c r="HQW47" s="162"/>
      <c r="HQX47" s="165"/>
      <c r="HQY47" s="162"/>
      <c r="HQZ47" s="165"/>
      <c r="HRA47" s="162"/>
      <c r="HRB47" s="165"/>
      <c r="HRC47" s="162"/>
      <c r="HRD47" s="165"/>
      <c r="HRE47" s="162"/>
      <c r="HRF47" s="165"/>
      <c r="HRG47" s="162"/>
      <c r="HRH47" s="165"/>
      <c r="HRI47" s="162"/>
      <c r="HRJ47" s="165"/>
      <c r="HRK47" s="162"/>
      <c r="HRL47" s="165"/>
      <c r="HRM47" s="162"/>
      <c r="HRN47" s="165"/>
      <c r="HRO47" s="162"/>
      <c r="HRP47" s="165"/>
      <c r="HRQ47" s="162"/>
      <c r="HRR47" s="165"/>
      <c r="HRS47" s="162"/>
      <c r="HRT47" s="165"/>
      <c r="HRU47" s="162"/>
      <c r="HRV47" s="165"/>
      <c r="HRW47" s="162"/>
      <c r="HRX47" s="165"/>
      <c r="HRY47" s="162"/>
      <c r="HRZ47" s="165"/>
      <c r="HSA47" s="162"/>
      <c r="HSB47" s="165"/>
      <c r="HSC47" s="162"/>
      <c r="HSD47" s="165"/>
      <c r="HSE47" s="162"/>
      <c r="HSF47" s="165"/>
      <c r="HSG47" s="162"/>
      <c r="HSH47" s="165"/>
      <c r="HSI47" s="162"/>
      <c r="HSJ47" s="165"/>
      <c r="HSK47" s="162"/>
      <c r="HSL47" s="165"/>
      <c r="HSM47" s="162"/>
      <c r="HSN47" s="165"/>
      <c r="HSO47" s="162"/>
      <c r="HSP47" s="165"/>
      <c r="HSQ47" s="162"/>
      <c r="HSR47" s="165"/>
      <c r="HSS47" s="162"/>
      <c r="HST47" s="165"/>
      <c r="HSU47" s="162"/>
      <c r="HSV47" s="165"/>
      <c r="HSW47" s="162"/>
      <c r="HSX47" s="165"/>
      <c r="HSY47" s="162"/>
      <c r="HSZ47" s="165"/>
      <c r="HTA47" s="162"/>
      <c r="HTB47" s="165"/>
      <c r="HTC47" s="162"/>
      <c r="HTD47" s="165"/>
      <c r="HTE47" s="162"/>
      <c r="HTF47" s="165"/>
      <c r="HTG47" s="162"/>
      <c r="HTH47" s="165"/>
      <c r="HTI47" s="162"/>
      <c r="HTJ47" s="165"/>
      <c r="HTK47" s="162"/>
      <c r="HTL47" s="165"/>
      <c r="HTM47" s="162"/>
      <c r="HTN47" s="165"/>
      <c r="HTO47" s="162"/>
      <c r="HTP47" s="165"/>
      <c r="HTQ47" s="162"/>
      <c r="HTR47" s="165"/>
      <c r="HTS47" s="162"/>
      <c r="HTT47" s="165"/>
      <c r="HTU47" s="162"/>
      <c r="HTV47" s="165"/>
      <c r="HTW47" s="162"/>
      <c r="HTX47" s="165"/>
      <c r="HTY47" s="162"/>
      <c r="HTZ47" s="165"/>
      <c r="HUA47" s="162"/>
      <c r="HUB47" s="165"/>
      <c r="HUC47" s="162"/>
      <c r="HUD47" s="165"/>
      <c r="HUE47" s="162"/>
      <c r="HUF47" s="165"/>
      <c r="HUG47" s="162"/>
      <c r="HUH47" s="165"/>
      <c r="HUI47" s="162"/>
      <c r="HUJ47" s="165"/>
      <c r="HUK47" s="162"/>
      <c r="HUL47" s="165"/>
      <c r="HUM47" s="162"/>
      <c r="HUN47" s="165"/>
      <c r="HUO47" s="162"/>
      <c r="HUP47" s="165"/>
      <c r="HUQ47" s="162"/>
      <c r="HUR47" s="165"/>
      <c r="HUS47" s="162"/>
      <c r="HUT47" s="165"/>
      <c r="HUU47" s="162"/>
      <c r="HUV47" s="165"/>
      <c r="HUW47" s="162"/>
      <c r="HUX47" s="165"/>
      <c r="HUY47" s="162"/>
      <c r="HUZ47" s="165"/>
      <c r="HVA47" s="162"/>
      <c r="HVB47" s="165"/>
      <c r="HVC47" s="162"/>
      <c r="HVD47" s="165"/>
      <c r="HVE47" s="162"/>
      <c r="HVF47" s="165"/>
      <c r="HVG47" s="162"/>
      <c r="HVH47" s="165"/>
      <c r="HVI47" s="162"/>
      <c r="HVJ47" s="165"/>
      <c r="HVK47" s="162"/>
      <c r="HVL47" s="165"/>
      <c r="HVM47" s="162"/>
      <c r="HVN47" s="165"/>
      <c r="HVO47" s="162"/>
      <c r="HVP47" s="165"/>
      <c r="HVQ47" s="162"/>
      <c r="HVR47" s="165"/>
      <c r="HVS47" s="162"/>
      <c r="HVT47" s="165"/>
      <c r="HVU47" s="162"/>
      <c r="HVV47" s="165"/>
      <c r="HVW47" s="162"/>
      <c r="HVX47" s="165"/>
      <c r="HVY47" s="162"/>
      <c r="HVZ47" s="165"/>
      <c r="HWA47" s="162"/>
      <c r="HWB47" s="165"/>
      <c r="HWC47" s="162"/>
      <c r="HWD47" s="165"/>
      <c r="HWE47" s="162"/>
      <c r="HWF47" s="165"/>
      <c r="HWG47" s="162"/>
      <c r="HWH47" s="165"/>
      <c r="HWI47" s="162"/>
      <c r="HWJ47" s="165"/>
      <c r="HWK47" s="162"/>
      <c r="HWL47" s="165"/>
      <c r="HWM47" s="162"/>
      <c r="HWN47" s="165"/>
      <c r="HWO47" s="162"/>
      <c r="HWP47" s="165"/>
      <c r="HWQ47" s="162"/>
      <c r="HWR47" s="165"/>
      <c r="HWS47" s="162"/>
      <c r="HWT47" s="165"/>
      <c r="HWU47" s="162"/>
      <c r="HWV47" s="165"/>
      <c r="HWW47" s="162"/>
      <c r="HWX47" s="165"/>
      <c r="HWY47" s="162"/>
      <c r="HWZ47" s="165"/>
      <c r="HXA47" s="162"/>
      <c r="HXB47" s="165"/>
      <c r="HXC47" s="162"/>
      <c r="HXD47" s="165"/>
      <c r="HXE47" s="162"/>
      <c r="HXF47" s="165"/>
      <c r="HXG47" s="162"/>
      <c r="HXH47" s="165"/>
      <c r="HXI47" s="162"/>
      <c r="HXJ47" s="165"/>
      <c r="HXK47" s="162"/>
      <c r="HXL47" s="165"/>
      <c r="HXM47" s="162"/>
      <c r="HXN47" s="165"/>
      <c r="HXO47" s="162"/>
      <c r="HXP47" s="165"/>
      <c r="HXQ47" s="162"/>
      <c r="HXR47" s="165"/>
      <c r="HXS47" s="162"/>
      <c r="HXT47" s="165"/>
      <c r="HXU47" s="162"/>
      <c r="HXV47" s="165"/>
      <c r="HXW47" s="162"/>
      <c r="HXX47" s="165"/>
      <c r="HXY47" s="162"/>
      <c r="HXZ47" s="165"/>
      <c r="HYA47" s="162"/>
      <c r="HYB47" s="165"/>
      <c r="HYC47" s="162"/>
      <c r="HYD47" s="165"/>
      <c r="HYE47" s="162"/>
      <c r="HYF47" s="165"/>
      <c r="HYG47" s="162"/>
      <c r="HYH47" s="165"/>
      <c r="HYI47" s="162"/>
      <c r="HYJ47" s="165"/>
      <c r="HYK47" s="162"/>
      <c r="HYL47" s="165"/>
      <c r="HYM47" s="162"/>
      <c r="HYN47" s="165"/>
      <c r="HYO47" s="162"/>
      <c r="HYP47" s="165"/>
      <c r="HYQ47" s="162"/>
      <c r="HYR47" s="165"/>
      <c r="HYS47" s="162"/>
      <c r="HYT47" s="165"/>
      <c r="HYU47" s="162"/>
      <c r="HYV47" s="165"/>
      <c r="HYW47" s="162"/>
      <c r="HYX47" s="165"/>
      <c r="HYY47" s="162"/>
      <c r="HYZ47" s="165"/>
      <c r="HZA47" s="162"/>
      <c r="HZB47" s="165"/>
      <c r="HZC47" s="162"/>
      <c r="HZD47" s="165"/>
      <c r="HZE47" s="162"/>
      <c r="HZF47" s="165"/>
      <c r="HZG47" s="162"/>
      <c r="HZH47" s="165"/>
      <c r="HZI47" s="162"/>
      <c r="HZJ47" s="165"/>
      <c r="HZK47" s="162"/>
      <c r="HZL47" s="165"/>
      <c r="HZM47" s="162"/>
      <c r="HZN47" s="165"/>
      <c r="HZO47" s="162"/>
      <c r="HZP47" s="165"/>
      <c r="HZQ47" s="162"/>
      <c r="HZR47" s="165"/>
      <c r="HZS47" s="162"/>
      <c r="HZT47" s="165"/>
      <c r="HZU47" s="162"/>
      <c r="HZV47" s="165"/>
      <c r="HZW47" s="162"/>
      <c r="HZX47" s="165"/>
      <c r="HZY47" s="162"/>
      <c r="HZZ47" s="165"/>
      <c r="IAA47" s="162"/>
      <c r="IAB47" s="165"/>
      <c r="IAC47" s="162"/>
      <c r="IAD47" s="165"/>
      <c r="IAE47" s="162"/>
      <c r="IAF47" s="165"/>
      <c r="IAG47" s="162"/>
      <c r="IAH47" s="165"/>
      <c r="IAI47" s="162"/>
      <c r="IAJ47" s="165"/>
      <c r="IAK47" s="162"/>
      <c r="IAL47" s="165"/>
      <c r="IAM47" s="162"/>
      <c r="IAN47" s="165"/>
      <c r="IAO47" s="162"/>
      <c r="IAP47" s="165"/>
      <c r="IAQ47" s="162"/>
      <c r="IAR47" s="165"/>
      <c r="IAS47" s="162"/>
      <c r="IAT47" s="165"/>
      <c r="IAU47" s="162"/>
      <c r="IAV47" s="165"/>
      <c r="IAW47" s="162"/>
      <c r="IAX47" s="165"/>
      <c r="IAY47" s="162"/>
      <c r="IAZ47" s="165"/>
      <c r="IBA47" s="162"/>
      <c r="IBB47" s="165"/>
      <c r="IBC47" s="162"/>
      <c r="IBD47" s="165"/>
      <c r="IBE47" s="162"/>
      <c r="IBF47" s="165"/>
      <c r="IBG47" s="162"/>
      <c r="IBH47" s="165"/>
      <c r="IBI47" s="162"/>
      <c r="IBJ47" s="165"/>
      <c r="IBK47" s="162"/>
      <c r="IBL47" s="165"/>
      <c r="IBM47" s="162"/>
      <c r="IBN47" s="165"/>
      <c r="IBO47" s="162"/>
      <c r="IBP47" s="165"/>
      <c r="IBQ47" s="162"/>
      <c r="IBR47" s="165"/>
      <c r="IBS47" s="162"/>
      <c r="IBT47" s="165"/>
      <c r="IBU47" s="162"/>
      <c r="IBV47" s="165"/>
      <c r="IBW47" s="162"/>
      <c r="IBX47" s="165"/>
      <c r="IBY47" s="162"/>
      <c r="IBZ47" s="165"/>
      <c r="ICA47" s="162"/>
      <c r="ICB47" s="165"/>
      <c r="ICC47" s="162"/>
      <c r="ICD47" s="165"/>
      <c r="ICE47" s="162"/>
      <c r="ICF47" s="165"/>
      <c r="ICG47" s="162"/>
      <c r="ICH47" s="165"/>
      <c r="ICI47" s="162"/>
      <c r="ICJ47" s="165"/>
      <c r="ICK47" s="162"/>
      <c r="ICL47" s="165"/>
      <c r="ICM47" s="162"/>
      <c r="ICN47" s="165"/>
      <c r="ICO47" s="162"/>
      <c r="ICP47" s="165"/>
      <c r="ICQ47" s="162"/>
      <c r="ICR47" s="165"/>
      <c r="ICS47" s="162"/>
      <c r="ICT47" s="165"/>
      <c r="ICU47" s="162"/>
      <c r="ICV47" s="165"/>
      <c r="ICW47" s="162"/>
      <c r="ICX47" s="165"/>
      <c r="ICY47" s="162"/>
      <c r="ICZ47" s="165"/>
      <c r="IDA47" s="162"/>
      <c r="IDB47" s="165"/>
      <c r="IDC47" s="162"/>
      <c r="IDD47" s="165"/>
      <c r="IDE47" s="162"/>
      <c r="IDF47" s="165"/>
      <c r="IDG47" s="162"/>
      <c r="IDH47" s="165"/>
      <c r="IDI47" s="162"/>
      <c r="IDJ47" s="165"/>
      <c r="IDK47" s="162"/>
      <c r="IDL47" s="165"/>
      <c r="IDM47" s="162"/>
      <c r="IDN47" s="165"/>
      <c r="IDO47" s="162"/>
      <c r="IDP47" s="165"/>
      <c r="IDQ47" s="162"/>
      <c r="IDR47" s="165"/>
      <c r="IDS47" s="162"/>
      <c r="IDT47" s="165"/>
      <c r="IDU47" s="162"/>
      <c r="IDV47" s="165"/>
      <c r="IDW47" s="162"/>
      <c r="IDX47" s="165"/>
      <c r="IDY47" s="162"/>
      <c r="IDZ47" s="165"/>
      <c r="IEA47" s="162"/>
      <c r="IEB47" s="165"/>
      <c r="IEC47" s="162"/>
      <c r="IED47" s="165"/>
      <c r="IEE47" s="162"/>
      <c r="IEF47" s="165"/>
      <c r="IEG47" s="162"/>
      <c r="IEH47" s="165"/>
      <c r="IEI47" s="162"/>
      <c r="IEJ47" s="165"/>
      <c r="IEK47" s="162"/>
      <c r="IEL47" s="165"/>
      <c r="IEM47" s="162"/>
      <c r="IEN47" s="165"/>
      <c r="IEO47" s="162"/>
      <c r="IEP47" s="165"/>
      <c r="IEQ47" s="162"/>
      <c r="IER47" s="165"/>
      <c r="IES47" s="162"/>
      <c r="IET47" s="165"/>
      <c r="IEU47" s="162"/>
      <c r="IEV47" s="165"/>
      <c r="IEW47" s="162"/>
      <c r="IEX47" s="165"/>
      <c r="IEY47" s="162"/>
      <c r="IEZ47" s="165"/>
      <c r="IFA47" s="162"/>
      <c r="IFB47" s="165"/>
      <c r="IFC47" s="162"/>
      <c r="IFD47" s="165"/>
      <c r="IFE47" s="162"/>
      <c r="IFF47" s="165"/>
      <c r="IFG47" s="162"/>
      <c r="IFH47" s="165"/>
      <c r="IFI47" s="162"/>
      <c r="IFJ47" s="165"/>
      <c r="IFK47" s="162"/>
      <c r="IFL47" s="165"/>
      <c r="IFM47" s="162"/>
      <c r="IFN47" s="165"/>
      <c r="IFO47" s="162"/>
      <c r="IFP47" s="165"/>
      <c r="IFQ47" s="162"/>
      <c r="IFR47" s="165"/>
      <c r="IFS47" s="162"/>
      <c r="IFT47" s="165"/>
      <c r="IFU47" s="162"/>
      <c r="IFV47" s="165"/>
      <c r="IFW47" s="162"/>
      <c r="IFX47" s="165"/>
      <c r="IFY47" s="162"/>
      <c r="IFZ47" s="165"/>
      <c r="IGA47" s="162"/>
      <c r="IGB47" s="165"/>
      <c r="IGC47" s="162"/>
      <c r="IGD47" s="165"/>
      <c r="IGE47" s="162"/>
      <c r="IGF47" s="165"/>
      <c r="IGG47" s="162"/>
      <c r="IGH47" s="165"/>
      <c r="IGI47" s="162"/>
      <c r="IGJ47" s="165"/>
      <c r="IGK47" s="162"/>
      <c r="IGL47" s="165"/>
      <c r="IGM47" s="162"/>
      <c r="IGN47" s="165"/>
      <c r="IGO47" s="162"/>
      <c r="IGP47" s="165"/>
      <c r="IGQ47" s="162"/>
      <c r="IGR47" s="165"/>
      <c r="IGS47" s="162"/>
      <c r="IGT47" s="165"/>
      <c r="IGU47" s="162"/>
      <c r="IGV47" s="165"/>
      <c r="IGW47" s="162"/>
      <c r="IGX47" s="165"/>
      <c r="IGY47" s="162"/>
      <c r="IGZ47" s="165"/>
      <c r="IHA47" s="162"/>
      <c r="IHB47" s="165"/>
      <c r="IHC47" s="162"/>
      <c r="IHD47" s="165"/>
      <c r="IHE47" s="162"/>
      <c r="IHF47" s="165"/>
      <c r="IHG47" s="162"/>
      <c r="IHH47" s="165"/>
      <c r="IHI47" s="162"/>
      <c r="IHJ47" s="165"/>
      <c r="IHK47" s="162"/>
      <c r="IHL47" s="165"/>
      <c r="IHM47" s="162"/>
      <c r="IHN47" s="165"/>
      <c r="IHO47" s="162"/>
      <c r="IHP47" s="165"/>
      <c r="IHQ47" s="162"/>
      <c r="IHR47" s="165"/>
      <c r="IHS47" s="162"/>
      <c r="IHT47" s="165"/>
      <c r="IHU47" s="162"/>
      <c r="IHV47" s="165"/>
      <c r="IHW47" s="162"/>
      <c r="IHX47" s="165"/>
      <c r="IHY47" s="162"/>
      <c r="IHZ47" s="165"/>
      <c r="IIA47" s="162"/>
      <c r="IIB47" s="165"/>
      <c r="IIC47" s="162"/>
      <c r="IID47" s="165"/>
      <c r="IIE47" s="162"/>
      <c r="IIF47" s="165"/>
      <c r="IIG47" s="162"/>
      <c r="IIH47" s="165"/>
      <c r="III47" s="162"/>
      <c r="IIJ47" s="165"/>
      <c r="IIK47" s="162"/>
      <c r="IIL47" s="165"/>
      <c r="IIM47" s="162"/>
      <c r="IIN47" s="165"/>
      <c r="IIO47" s="162"/>
      <c r="IIP47" s="165"/>
      <c r="IIQ47" s="162"/>
      <c r="IIR47" s="165"/>
      <c r="IIS47" s="162"/>
      <c r="IIT47" s="165"/>
      <c r="IIU47" s="162"/>
      <c r="IIV47" s="165"/>
      <c r="IIW47" s="162"/>
      <c r="IIX47" s="165"/>
      <c r="IIY47" s="162"/>
      <c r="IIZ47" s="165"/>
      <c r="IJA47" s="162"/>
      <c r="IJB47" s="165"/>
      <c r="IJC47" s="162"/>
      <c r="IJD47" s="165"/>
      <c r="IJE47" s="162"/>
      <c r="IJF47" s="165"/>
      <c r="IJG47" s="162"/>
      <c r="IJH47" s="165"/>
      <c r="IJI47" s="162"/>
      <c r="IJJ47" s="165"/>
      <c r="IJK47" s="162"/>
      <c r="IJL47" s="165"/>
      <c r="IJM47" s="162"/>
      <c r="IJN47" s="165"/>
      <c r="IJO47" s="162"/>
      <c r="IJP47" s="165"/>
      <c r="IJQ47" s="162"/>
      <c r="IJR47" s="165"/>
      <c r="IJS47" s="162"/>
      <c r="IJT47" s="165"/>
      <c r="IJU47" s="162"/>
      <c r="IJV47" s="165"/>
      <c r="IJW47" s="162"/>
      <c r="IJX47" s="165"/>
      <c r="IJY47" s="162"/>
      <c r="IJZ47" s="165"/>
      <c r="IKA47" s="162"/>
      <c r="IKB47" s="165"/>
      <c r="IKC47" s="162"/>
      <c r="IKD47" s="165"/>
      <c r="IKE47" s="162"/>
      <c r="IKF47" s="165"/>
      <c r="IKG47" s="162"/>
      <c r="IKH47" s="165"/>
      <c r="IKI47" s="162"/>
      <c r="IKJ47" s="165"/>
      <c r="IKK47" s="162"/>
      <c r="IKL47" s="165"/>
      <c r="IKM47" s="162"/>
      <c r="IKN47" s="165"/>
      <c r="IKO47" s="162"/>
      <c r="IKP47" s="165"/>
      <c r="IKQ47" s="162"/>
      <c r="IKR47" s="165"/>
      <c r="IKS47" s="162"/>
      <c r="IKT47" s="165"/>
      <c r="IKU47" s="162"/>
      <c r="IKV47" s="165"/>
      <c r="IKW47" s="162"/>
      <c r="IKX47" s="165"/>
      <c r="IKY47" s="162"/>
      <c r="IKZ47" s="165"/>
      <c r="ILA47" s="162"/>
      <c r="ILB47" s="165"/>
      <c r="ILC47" s="162"/>
      <c r="ILD47" s="165"/>
      <c r="ILE47" s="162"/>
      <c r="ILF47" s="165"/>
      <c r="ILG47" s="162"/>
      <c r="ILH47" s="165"/>
      <c r="ILI47" s="162"/>
      <c r="ILJ47" s="165"/>
      <c r="ILK47" s="162"/>
      <c r="ILL47" s="165"/>
      <c r="ILM47" s="162"/>
      <c r="ILN47" s="165"/>
      <c r="ILO47" s="162"/>
      <c r="ILP47" s="165"/>
      <c r="ILQ47" s="162"/>
      <c r="ILR47" s="165"/>
      <c r="ILS47" s="162"/>
      <c r="ILT47" s="165"/>
      <c r="ILU47" s="162"/>
      <c r="ILV47" s="165"/>
      <c r="ILW47" s="162"/>
      <c r="ILX47" s="165"/>
      <c r="ILY47" s="162"/>
      <c r="ILZ47" s="165"/>
      <c r="IMA47" s="162"/>
      <c r="IMB47" s="165"/>
      <c r="IMC47" s="162"/>
      <c r="IMD47" s="165"/>
      <c r="IME47" s="162"/>
      <c r="IMF47" s="165"/>
      <c r="IMG47" s="162"/>
      <c r="IMH47" s="165"/>
      <c r="IMI47" s="162"/>
      <c r="IMJ47" s="165"/>
      <c r="IMK47" s="162"/>
      <c r="IML47" s="165"/>
      <c r="IMM47" s="162"/>
      <c r="IMN47" s="165"/>
      <c r="IMO47" s="162"/>
      <c r="IMP47" s="165"/>
      <c r="IMQ47" s="162"/>
      <c r="IMR47" s="165"/>
      <c r="IMS47" s="162"/>
      <c r="IMT47" s="165"/>
      <c r="IMU47" s="162"/>
      <c r="IMV47" s="165"/>
      <c r="IMW47" s="162"/>
      <c r="IMX47" s="165"/>
      <c r="IMY47" s="162"/>
      <c r="IMZ47" s="165"/>
      <c r="INA47" s="162"/>
      <c r="INB47" s="165"/>
      <c r="INC47" s="162"/>
      <c r="IND47" s="165"/>
      <c r="INE47" s="162"/>
      <c r="INF47" s="165"/>
      <c r="ING47" s="162"/>
      <c r="INH47" s="165"/>
      <c r="INI47" s="162"/>
      <c r="INJ47" s="165"/>
      <c r="INK47" s="162"/>
      <c r="INL47" s="165"/>
      <c r="INM47" s="162"/>
      <c r="INN47" s="165"/>
      <c r="INO47" s="162"/>
      <c r="INP47" s="165"/>
      <c r="INQ47" s="162"/>
      <c r="INR47" s="165"/>
      <c r="INS47" s="162"/>
      <c r="INT47" s="165"/>
      <c r="INU47" s="162"/>
      <c r="INV47" s="165"/>
      <c r="INW47" s="162"/>
      <c r="INX47" s="165"/>
      <c r="INY47" s="162"/>
      <c r="INZ47" s="165"/>
      <c r="IOA47" s="162"/>
      <c r="IOB47" s="165"/>
      <c r="IOC47" s="162"/>
      <c r="IOD47" s="165"/>
      <c r="IOE47" s="162"/>
      <c r="IOF47" s="165"/>
      <c r="IOG47" s="162"/>
      <c r="IOH47" s="165"/>
      <c r="IOI47" s="162"/>
      <c r="IOJ47" s="165"/>
      <c r="IOK47" s="162"/>
      <c r="IOL47" s="165"/>
      <c r="IOM47" s="162"/>
      <c r="ION47" s="165"/>
      <c r="IOO47" s="162"/>
      <c r="IOP47" s="165"/>
      <c r="IOQ47" s="162"/>
      <c r="IOR47" s="165"/>
      <c r="IOS47" s="162"/>
      <c r="IOT47" s="165"/>
      <c r="IOU47" s="162"/>
      <c r="IOV47" s="165"/>
      <c r="IOW47" s="162"/>
      <c r="IOX47" s="165"/>
      <c r="IOY47" s="162"/>
      <c r="IOZ47" s="165"/>
      <c r="IPA47" s="162"/>
      <c r="IPB47" s="165"/>
      <c r="IPC47" s="162"/>
      <c r="IPD47" s="165"/>
      <c r="IPE47" s="162"/>
      <c r="IPF47" s="165"/>
      <c r="IPG47" s="162"/>
      <c r="IPH47" s="165"/>
      <c r="IPI47" s="162"/>
      <c r="IPJ47" s="165"/>
      <c r="IPK47" s="162"/>
      <c r="IPL47" s="165"/>
      <c r="IPM47" s="162"/>
      <c r="IPN47" s="165"/>
      <c r="IPO47" s="162"/>
      <c r="IPP47" s="165"/>
      <c r="IPQ47" s="162"/>
      <c r="IPR47" s="165"/>
      <c r="IPS47" s="162"/>
      <c r="IPT47" s="165"/>
      <c r="IPU47" s="162"/>
      <c r="IPV47" s="165"/>
      <c r="IPW47" s="162"/>
      <c r="IPX47" s="165"/>
      <c r="IPY47" s="162"/>
      <c r="IPZ47" s="165"/>
      <c r="IQA47" s="162"/>
      <c r="IQB47" s="165"/>
      <c r="IQC47" s="162"/>
      <c r="IQD47" s="165"/>
      <c r="IQE47" s="162"/>
      <c r="IQF47" s="165"/>
      <c r="IQG47" s="162"/>
      <c r="IQH47" s="165"/>
      <c r="IQI47" s="162"/>
      <c r="IQJ47" s="165"/>
      <c r="IQK47" s="162"/>
      <c r="IQL47" s="165"/>
      <c r="IQM47" s="162"/>
      <c r="IQN47" s="165"/>
      <c r="IQO47" s="162"/>
      <c r="IQP47" s="165"/>
      <c r="IQQ47" s="162"/>
      <c r="IQR47" s="165"/>
      <c r="IQS47" s="162"/>
      <c r="IQT47" s="165"/>
      <c r="IQU47" s="162"/>
      <c r="IQV47" s="165"/>
      <c r="IQW47" s="162"/>
      <c r="IQX47" s="165"/>
      <c r="IQY47" s="162"/>
      <c r="IQZ47" s="165"/>
      <c r="IRA47" s="162"/>
      <c r="IRB47" s="165"/>
      <c r="IRC47" s="162"/>
      <c r="IRD47" s="165"/>
      <c r="IRE47" s="162"/>
      <c r="IRF47" s="165"/>
      <c r="IRG47" s="162"/>
      <c r="IRH47" s="165"/>
      <c r="IRI47" s="162"/>
      <c r="IRJ47" s="165"/>
      <c r="IRK47" s="162"/>
      <c r="IRL47" s="165"/>
      <c r="IRM47" s="162"/>
      <c r="IRN47" s="165"/>
      <c r="IRO47" s="162"/>
      <c r="IRP47" s="165"/>
      <c r="IRQ47" s="162"/>
      <c r="IRR47" s="165"/>
      <c r="IRS47" s="162"/>
      <c r="IRT47" s="165"/>
      <c r="IRU47" s="162"/>
      <c r="IRV47" s="165"/>
      <c r="IRW47" s="162"/>
      <c r="IRX47" s="165"/>
      <c r="IRY47" s="162"/>
      <c r="IRZ47" s="165"/>
      <c r="ISA47" s="162"/>
      <c r="ISB47" s="165"/>
      <c r="ISC47" s="162"/>
      <c r="ISD47" s="165"/>
      <c r="ISE47" s="162"/>
      <c r="ISF47" s="165"/>
      <c r="ISG47" s="162"/>
      <c r="ISH47" s="165"/>
      <c r="ISI47" s="162"/>
      <c r="ISJ47" s="165"/>
      <c r="ISK47" s="162"/>
      <c r="ISL47" s="165"/>
      <c r="ISM47" s="162"/>
      <c r="ISN47" s="165"/>
      <c r="ISO47" s="162"/>
      <c r="ISP47" s="165"/>
      <c r="ISQ47" s="162"/>
      <c r="ISR47" s="165"/>
      <c r="ISS47" s="162"/>
      <c r="IST47" s="165"/>
      <c r="ISU47" s="162"/>
      <c r="ISV47" s="165"/>
      <c r="ISW47" s="162"/>
      <c r="ISX47" s="165"/>
      <c r="ISY47" s="162"/>
      <c r="ISZ47" s="165"/>
      <c r="ITA47" s="162"/>
      <c r="ITB47" s="165"/>
      <c r="ITC47" s="162"/>
      <c r="ITD47" s="165"/>
      <c r="ITE47" s="162"/>
      <c r="ITF47" s="165"/>
      <c r="ITG47" s="162"/>
      <c r="ITH47" s="165"/>
      <c r="ITI47" s="162"/>
      <c r="ITJ47" s="165"/>
      <c r="ITK47" s="162"/>
      <c r="ITL47" s="165"/>
      <c r="ITM47" s="162"/>
      <c r="ITN47" s="165"/>
      <c r="ITO47" s="162"/>
      <c r="ITP47" s="165"/>
      <c r="ITQ47" s="162"/>
      <c r="ITR47" s="165"/>
      <c r="ITS47" s="162"/>
      <c r="ITT47" s="165"/>
      <c r="ITU47" s="162"/>
      <c r="ITV47" s="165"/>
      <c r="ITW47" s="162"/>
      <c r="ITX47" s="165"/>
      <c r="ITY47" s="162"/>
      <c r="ITZ47" s="165"/>
      <c r="IUA47" s="162"/>
      <c r="IUB47" s="165"/>
      <c r="IUC47" s="162"/>
      <c r="IUD47" s="165"/>
      <c r="IUE47" s="162"/>
      <c r="IUF47" s="165"/>
      <c r="IUG47" s="162"/>
      <c r="IUH47" s="165"/>
      <c r="IUI47" s="162"/>
      <c r="IUJ47" s="165"/>
      <c r="IUK47" s="162"/>
      <c r="IUL47" s="165"/>
      <c r="IUM47" s="162"/>
      <c r="IUN47" s="165"/>
      <c r="IUO47" s="162"/>
      <c r="IUP47" s="165"/>
      <c r="IUQ47" s="162"/>
      <c r="IUR47" s="165"/>
      <c r="IUS47" s="162"/>
      <c r="IUT47" s="165"/>
      <c r="IUU47" s="162"/>
      <c r="IUV47" s="165"/>
      <c r="IUW47" s="162"/>
      <c r="IUX47" s="165"/>
      <c r="IUY47" s="162"/>
      <c r="IUZ47" s="165"/>
      <c r="IVA47" s="162"/>
      <c r="IVB47" s="165"/>
      <c r="IVC47" s="162"/>
      <c r="IVD47" s="165"/>
      <c r="IVE47" s="162"/>
      <c r="IVF47" s="165"/>
      <c r="IVG47" s="162"/>
      <c r="IVH47" s="165"/>
      <c r="IVI47" s="162"/>
      <c r="IVJ47" s="165"/>
      <c r="IVK47" s="162"/>
      <c r="IVL47" s="165"/>
      <c r="IVM47" s="162"/>
      <c r="IVN47" s="165"/>
      <c r="IVO47" s="162"/>
      <c r="IVP47" s="165"/>
      <c r="IVQ47" s="162"/>
      <c r="IVR47" s="165"/>
      <c r="IVS47" s="162"/>
      <c r="IVT47" s="165"/>
      <c r="IVU47" s="162"/>
      <c r="IVV47" s="165"/>
      <c r="IVW47" s="162"/>
      <c r="IVX47" s="165"/>
      <c r="IVY47" s="162"/>
      <c r="IVZ47" s="165"/>
      <c r="IWA47" s="162"/>
      <c r="IWB47" s="165"/>
      <c r="IWC47" s="162"/>
      <c r="IWD47" s="165"/>
      <c r="IWE47" s="162"/>
      <c r="IWF47" s="165"/>
      <c r="IWG47" s="162"/>
      <c r="IWH47" s="165"/>
      <c r="IWI47" s="162"/>
      <c r="IWJ47" s="165"/>
      <c r="IWK47" s="162"/>
      <c r="IWL47" s="165"/>
      <c r="IWM47" s="162"/>
      <c r="IWN47" s="165"/>
      <c r="IWO47" s="162"/>
      <c r="IWP47" s="165"/>
      <c r="IWQ47" s="162"/>
      <c r="IWR47" s="165"/>
      <c r="IWS47" s="162"/>
      <c r="IWT47" s="165"/>
      <c r="IWU47" s="162"/>
      <c r="IWV47" s="165"/>
      <c r="IWW47" s="162"/>
      <c r="IWX47" s="165"/>
      <c r="IWY47" s="162"/>
      <c r="IWZ47" s="165"/>
      <c r="IXA47" s="162"/>
      <c r="IXB47" s="165"/>
      <c r="IXC47" s="162"/>
      <c r="IXD47" s="165"/>
      <c r="IXE47" s="162"/>
      <c r="IXF47" s="165"/>
      <c r="IXG47" s="162"/>
      <c r="IXH47" s="165"/>
      <c r="IXI47" s="162"/>
      <c r="IXJ47" s="165"/>
      <c r="IXK47" s="162"/>
      <c r="IXL47" s="165"/>
      <c r="IXM47" s="162"/>
      <c r="IXN47" s="165"/>
      <c r="IXO47" s="162"/>
      <c r="IXP47" s="165"/>
      <c r="IXQ47" s="162"/>
      <c r="IXR47" s="165"/>
      <c r="IXS47" s="162"/>
      <c r="IXT47" s="165"/>
      <c r="IXU47" s="162"/>
      <c r="IXV47" s="165"/>
      <c r="IXW47" s="162"/>
      <c r="IXX47" s="165"/>
      <c r="IXY47" s="162"/>
      <c r="IXZ47" s="165"/>
      <c r="IYA47" s="162"/>
      <c r="IYB47" s="165"/>
      <c r="IYC47" s="162"/>
      <c r="IYD47" s="165"/>
      <c r="IYE47" s="162"/>
      <c r="IYF47" s="165"/>
      <c r="IYG47" s="162"/>
      <c r="IYH47" s="165"/>
      <c r="IYI47" s="162"/>
      <c r="IYJ47" s="165"/>
      <c r="IYK47" s="162"/>
      <c r="IYL47" s="165"/>
      <c r="IYM47" s="162"/>
      <c r="IYN47" s="165"/>
      <c r="IYO47" s="162"/>
      <c r="IYP47" s="165"/>
      <c r="IYQ47" s="162"/>
      <c r="IYR47" s="165"/>
      <c r="IYS47" s="162"/>
      <c r="IYT47" s="165"/>
      <c r="IYU47" s="162"/>
      <c r="IYV47" s="165"/>
      <c r="IYW47" s="162"/>
      <c r="IYX47" s="165"/>
      <c r="IYY47" s="162"/>
      <c r="IYZ47" s="165"/>
      <c r="IZA47" s="162"/>
      <c r="IZB47" s="165"/>
      <c r="IZC47" s="162"/>
      <c r="IZD47" s="165"/>
      <c r="IZE47" s="162"/>
      <c r="IZF47" s="165"/>
      <c r="IZG47" s="162"/>
      <c r="IZH47" s="165"/>
      <c r="IZI47" s="162"/>
      <c r="IZJ47" s="165"/>
      <c r="IZK47" s="162"/>
      <c r="IZL47" s="165"/>
      <c r="IZM47" s="162"/>
      <c r="IZN47" s="165"/>
      <c r="IZO47" s="162"/>
      <c r="IZP47" s="165"/>
      <c r="IZQ47" s="162"/>
      <c r="IZR47" s="165"/>
      <c r="IZS47" s="162"/>
      <c r="IZT47" s="165"/>
      <c r="IZU47" s="162"/>
      <c r="IZV47" s="165"/>
      <c r="IZW47" s="162"/>
      <c r="IZX47" s="165"/>
      <c r="IZY47" s="162"/>
      <c r="IZZ47" s="165"/>
      <c r="JAA47" s="162"/>
      <c r="JAB47" s="165"/>
      <c r="JAC47" s="162"/>
      <c r="JAD47" s="165"/>
      <c r="JAE47" s="162"/>
      <c r="JAF47" s="165"/>
      <c r="JAG47" s="162"/>
      <c r="JAH47" s="165"/>
      <c r="JAI47" s="162"/>
      <c r="JAJ47" s="165"/>
      <c r="JAK47" s="162"/>
      <c r="JAL47" s="165"/>
      <c r="JAM47" s="162"/>
      <c r="JAN47" s="165"/>
      <c r="JAO47" s="162"/>
      <c r="JAP47" s="165"/>
      <c r="JAQ47" s="162"/>
      <c r="JAR47" s="165"/>
      <c r="JAS47" s="162"/>
      <c r="JAT47" s="165"/>
      <c r="JAU47" s="162"/>
      <c r="JAV47" s="165"/>
      <c r="JAW47" s="162"/>
      <c r="JAX47" s="165"/>
      <c r="JAY47" s="162"/>
      <c r="JAZ47" s="165"/>
      <c r="JBA47" s="162"/>
      <c r="JBB47" s="165"/>
      <c r="JBC47" s="162"/>
      <c r="JBD47" s="165"/>
      <c r="JBE47" s="162"/>
      <c r="JBF47" s="165"/>
      <c r="JBG47" s="162"/>
      <c r="JBH47" s="165"/>
      <c r="JBI47" s="162"/>
      <c r="JBJ47" s="165"/>
      <c r="JBK47" s="162"/>
      <c r="JBL47" s="165"/>
      <c r="JBM47" s="162"/>
      <c r="JBN47" s="165"/>
      <c r="JBO47" s="162"/>
      <c r="JBP47" s="165"/>
      <c r="JBQ47" s="162"/>
      <c r="JBR47" s="165"/>
      <c r="JBS47" s="162"/>
      <c r="JBT47" s="165"/>
      <c r="JBU47" s="162"/>
      <c r="JBV47" s="165"/>
      <c r="JBW47" s="162"/>
      <c r="JBX47" s="165"/>
      <c r="JBY47" s="162"/>
      <c r="JBZ47" s="165"/>
      <c r="JCA47" s="162"/>
      <c r="JCB47" s="165"/>
      <c r="JCC47" s="162"/>
      <c r="JCD47" s="165"/>
      <c r="JCE47" s="162"/>
      <c r="JCF47" s="165"/>
      <c r="JCG47" s="162"/>
      <c r="JCH47" s="165"/>
      <c r="JCI47" s="162"/>
      <c r="JCJ47" s="165"/>
      <c r="JCK47" s="162"/>
      <c r="JCL47" s="165"/>
      <c r="JCM47" s="162"/>
      <c r="JCN47" s="165"/>
      <c r="JCO47" s="162"/>
      <c r="JCP47" s="165"/>
      <c r="JCQ47" s="162"/>
      <c r="JCR47" s="165"/>
      <c r="JCS47" s="162"/>
      <c r="JCT47" s="165"/>
      <c r="JCU47" s="162"/>
      <c r="JCV47" s="165"/>
      <c r="JCW47" s="162"/>
      <c r="JCX47" s="165"/>
      <c r="JCY47" s="162"/>
      <c r="JCZ47" s="165"/>
      <c r="JDA47" s="162"/>
      <c r="JDB47" s="165"/>
      <c r="JDC47" s="162"/>
      <c r="JDD47" s="165"/>
      <c r="JDE47" s="162"/>
      <c r="JDF47" s="165"/>
      <c r="JDG47" s="162"/>
      <c r="JDH47" s="165"/>
      <c r="JDI47" s="162"/>
      <c r="JDJ47" s="165"/>
      <c r="JDK47" s="162"/>
      <c r="JDL47" s="165"/>
      <c r="JDM47" s="162"/>
      <c r="JDN47" s="165"/>
      <c r="JDO47" s="162"/>
      <c r="JDP47" s="165"/>
      <c r="JDQ47" s="162"/>
      <c r="JDR47" s="165"/>
      <c r="JDS47" s="162"/>
      <c r="JDT47" s="165"/>
      <c r="JDU47" s="162"/>
      <c r="JDV47" s="165"/>
      <c r="JDW47" s="162"/>
      <c r="JDX47" s="165"/>
      <c r="JDY47" s="162"/>
      <c r="JDZ47" s="165"/>
      <c r="JEA47" s="162"/>
      <c r="JEB47" s="165"/>
      <c r="JEC47" s="162"/>
      <c r="JED47" s="165"/>
      <c r="JEE47" s="162"/>
      <c r="JEF47" s="165"/>
      <c r="JEG47" s="162"/>
      <c r="JEH47" s="165"/>
      <c r="JEI47" s="162"/>
      <c r="JEJ47" s="165"/>
      <c r="JEK47" s="162"/>
      <c r="JEL47" s="165"/>
      <c r="JEM47" s="162"/>
      <c r="JEN47" s="165"/>
      <c r="JEO47" s="162"/>
      <c r="JEP47" s="165"/>
      <c r="JEQ47" s="162"/>
      <c r="JER47" s="165"/>
      <c r="JES47" s="162"/>
      <c r="JET47" s="165"/>
      <c r="JEU47" s="162"/>
      <c r="JEV47" s="165"/>
      <c r="JEW47" s="162"/>
      <c r="JEX47" s="165"/>
      <c r="JEY47" s="162"/>
      <c r="JEZ47" s="165"/>
      <c r="JFA47" s="162"/>
      <c r="JFB47" s="165"/>
      <c r="JFC47" s="162"/>
      <c r="JFD47" s="165"/>
      <c r="JFE47" s="162"/>
      <c r="JFF47" s="165"/>
      <c r="JFG47" s="162"/>
      <c r="JFH47" s="165"/>
      <c r="JFI47" s="162"/>
      <c r="JFJ47" s="165"/>
      <c r="JFK47" s="162"/>
      <c r="JFL47" s="165"/>
      <c r="JFM47" s="162"/>
      <c r="JFN47" s="165"/>
      <c r="JFO47" s="162"/>
      <c r="JFP47" s="165"/>
      <c r="JFQ47" s="162"/>
      <c r="JFR47" s="165"/>
      <c r="JFS47" s="162"/>
      <c r="JFT47" s="165"/>
      <c r="JFU47" s="162"/>
      <c r="JFV47" s="165"/>
      <c r="JFW47" s="162"/>
      <c r="JFX47" s="165"/>
      <c r="JFY47" s="162"/>
      <c r="JFZ47" s="165"/>
      <c r="JGA47" s="162"/>
      <c r="JGB47" s="165"/>
      <c r="JGC47" s="162"/>
      <c r="JGD47" s="165"/>
      <c r="JGE47" s="162"/>
      <c r="JGF47" s="165"/>
      <c r="JGG47" s="162"/>
      <c r="JGH47" s="165"/>
      <c r="JGI47" s="162"/>
      <c r="JGJ47" s="165"/>
      <c r="JGK47" s="162"/>
      <c r="JGL47" s="165"/>
      <c r="JGM47" s="162"/>
      <c r="JGN47" s="165"/>
      <c r="JGO47" s="162"/>
      <c r="JGP47" s="165"/>
      <c r="JGQ47" s="162"/>
      <c r="JGR47" s="165"/>
      <c r="JGS47" s="162"/>
      <c r="JGT47" s="165"/>
      <c r="JGU47" s="162"/>
      <c r="JGV47" s="165"/>
      <c r="JGW47" s="162"/>
      <c r="JGX47" s="165"/>
      <c r="JGY47" s="162"/>
      <c r="JGZ47" s="165"/>
      <c r="JHA47" s="162"/>
      <c r="JHB47" s="165"/>
      <c r="JHC47" s="162"/>
      <c r="JHD47" s="165"/>
      <c r="JHE47" s="162"/>
      <c r="JHF47" s="165"/>
      <c r="JHG47" s="162"/>
      <c r="JHH47" s="165"/>
      <c r="JHI47" s="162"/>
      <c r="JHJ47" s="165"/>
      <c r="JHK47" s="162"/>
      <c r="JHL47" s="165"/>
      <c r="JHM47" s="162"/>
      <c r="JHN47" s="165"/>
      <c r="JHO47" s="162"/>
      <c r="JHP47" s="165"/>
      <c r="JHQ47" s="162"/>
      <c r="JHR47" s="165"/>
      <c r="JHS47" s="162"/>
      <c r="JHT47" s="165"/>
      <c r="JHU47" s="162"/>
      <c r="JHV47" s="165"/>
      <c r="JHW47" s="162"/>
      <c r="JHX47" s="165"/>
      <c r="JHY47" s="162"/>
      <c r="JHZ47" s="165"/>
      <c r="JIA47" s="162"/>
      <c r="JIB47" s="165"/>
      <c r="JIC47" s="162"/>
      <c r="JID47" s="165"/>
      <c r="JIE47" s="162"/>
      <c r="JIF47" s="165"/>
      <c r="JIG47" s="162"/>
      <c r="JIH47" s="165"/>
      <c r="JII47" s="162"/>
      <c r="JIJ47" s="165"/>
      <c r="JIK47" s="162"/>
      <c r="JIL47" s="165"/>
      <c r="JIM47" s="162"/>
      <c r="JIN47" s="165"/>
      <c r="JIO47" s="162"/>
      <c r="JIP47" s="165"/>
      <c r="JIQ47" s="162"/>
      <c r="JIR47" s="165"/>
      <c r="JIS47" s="162"/>
      <c r="JIT47" s="165"/>
      <c r="JIU47" s="162"/>
      <c r="JIV47" s="165"/>
      <c r="JIW47" s="162"/>
      <c r="JIX47" s="165"/>
      <c r="JIY47" s="162"/>
      <c r="JIZ47" s="165"/>
      <c r="JJA47" s="162"/>
      <c r="JJB47" s="165"/>
      <c r="JJC47" s="162"/>
      <c r="JJD47" s="165"/>
      <c r="JJE47" s="162"/>
      <c r="JJF47" s="165"/>
      <c r="JJG47" s="162"/>
      <c r="JJH47" s="165"/>
      <c r="JJI47" s="162"/>
      <c r="JJJ47" s="165"/>
      <c r="JJK47" s="162"/>
      <c r="JJL47" s="165"/>
      <c r="JJM47" s="162"/>
      <c r="JJN47" s="165"/>
      <c r="JJO47" s="162"/>
      <c r="JJP47" s="165"/>
      <c r="JJQ47" s="162"/>
      <c r="JJR47" s="165"/>
      <c r="JJS47" s="162"/>
      <c r="JJT47" s="165"/>
      <c r="JJU47" s="162"/>
      <c r="JJV47" s="165"/>
      <c r="JJW47" s="162"/>
      <c r="JJX47" s="165"/>
      <c r="JJY47" s="162"/>
      <c r="JJZ47" s="165"/>
      <c r="JKA47" s="162"/>
      <c r="JKB47" s="165"/>
      <c r="JKC47" s="162"/>
      <c r="JKD47" s="165"/>
      <c r="JKE47" s="162"/>
      <c r="JKF47" s="165"/>
      <c r="JKG47" s="162"/>
      <c r="JKH47" s="165"/>
      <c r="JKI47" s="162"/>
      <c r="JKJ47" s="165"/>
      <c r="JKK47" s="162"/>
      <c r="JKL47" s="165"/>
      <c r="JKM47" s="162"/>
      <c r="JKN47" s="165"/>
      <c r="JKO47" s="162"/>
      <c r="JKP47" s="165"/>
      <c r="JKQ47" s="162"/>
      <c r="JKR47" s="165"/>
      <c r="JKS47" s="162"/>
      <c r="JKT47" s="165"/>
      <c r="JKU47" s="162"/>
      <c r="JKV47" s="165"/>
      <c r="JKW47" s="162"/>
      <c r="JKX47" s="165"/>
      <c r="JKY47" s="162"/>
      <c r="JKZ47" s="165"/>
      <c r="JLA47" s="162"/>
      <c r="JLB47" s="165"/>
      <c r="JLC47" s="162"/>
      <c r="JLD47" s="165"/>
      <c r="JLE47" s="162"/>
      <c r="JLF47" s="165"/>
      <c r="JLG47" s="162"/>
      <c r="JLH47" s="165"/>
      <c r="JLI47" s="162"/>
      <c r="JLJ47" s="165"/>
      <c r="JLK47" s="162"/>
      <c r="JLL47" s="165"/>
      <c r="JLM47" s="162"/>
      <c r="JLN47" s="165"/>
      <c r="JLO47" s="162"/>
      <c r="JLP47" s="165"/>
      <c r="JLQ47" s="162"/>
      <c r="JLR47" s="165"/>
      <c r="JLS47" s="162"/>
      <c r="JLT47" s="165"/>
      <c r="JLU47" s="162"/>
      <c r="JLV47" s="165"/>
      <c r="JLW47" s="162"/>
      <c r="JLX47" s="165"/>
      <c r="JLY47" s="162"/>
      <c r="JLZ47" s="165"/>
      <c r="JMA47" s="162"/>
      <c r="JMB47" s="165"/>
      <c r="JMC47" s="162"/>
      <c r="JMD47" s="165"/>
      <c r="JME47" s="162"/>
      <c r="JMF47" s="165"/>
      <c r="JMG47" s="162"/>
      <c r="JMH47" s="165"/>
      <c r="JMI47" s="162"/>
      <c r="JMJ47" s="165"/>
      <c r="JMK47" s="162"/>
      <c r="JML47" s="165"/>
      <c r="JMM47" s="162"/>
      <c r="JMN47" s="165"/>
      <c r="JMO47" s="162"/>
      <c r="JMP47" s="165"/>
      <c r="JMQ47" s="162"/>
      <c r="JMR47" s="165"/>
      <c r="JMS47" s="162"/>
      <c r="JMT47" s="165"/>
      <c r="JMU47" s="162"/>
      <c r="JMV47" s="165"/>
      <c r="JMW47" s="162"/>
      <c r="JMX47" s="165"/>
      <c r="JMY47" s="162"/>
      <c r="JMZ47" s="165"/>
      <c r="JNA47" s="162"/>
      <c r="JNB47" s="165"/>
      <c r="JNC47" s="162"/>
      <c r="JND47" s="165"/>
      <c r="JNE47" s="162"/>
      <c r="JNF47" s="165"/>
      <c r="JNG47" s="162"/>
      <c r="JNH47" s="165"/>
      <c r="JNI47" s="162"/>
      <c r="JNJ47" s="165"/>
      <c r="JNK47" s="162"/>
      <c r="JNL47" s="165"/>
      <c r="JNM47" s="162"/>
      <c r="JNN47" s="165"/>
      <c r="JNO47" s="162"/>
      <c r="JNP47" s="165"/>
      <c r="JNQ47" s="162"/>
      <c r="JNR47" s="165"/>
      <c r="JNS47" s="162"/>
      <c r="JNT47" s="165"/>
      <c r="JNU47" s="162"/>
      <c r="JNV47" s="165"/>
      <c r="JNW47" s="162"/>
      <c r="JNX47" s="165"/>
      <c r="JNY47" s="162"/>
      <c r="JNZ47" s="165"/>
      <c r="JOA47" s="162"/>
      <c r="JOB47" s="165"/>
      <c r="JOC47" s="162"/>
      <c r="JOD47" s="165"/>
      <c r="JOE47" s="162"/>
      <c r="JOF47" s="165"/>
      <c r="JOG47" s="162"/>
      <c r="JOH47" s="165"/>
      <c r="JOI47" s="162"/>
      <c r="JOJ47" s="165"/>
      <c r="JOK47" s="162"/>
      <c r="JOL47" s="165"/>
      <c r="JOM47" s="162"/>
      <c r="JON47" s="165"/>
      <c r="JOO47" s="162"/>
      <c r="JOP47" s="165"/>
      <c r="JOQ47" s="162"/>
      <c r="JOR47" s="165"/>
      <c r="JOS47" s="162"/>
      <c r="JOT47" s="165"/>
      <c r="JOU47" s="162"/>
      <c r="JOV47" s="165"/>
      <c r="JOW47" s="162"/>
      <c r="JOX47" s="165"/>
      <c r="JOY47" s="162"/>
      <c r="JOZ47" s="165"/>
      <c r="JPA47" s="162"/>
      <c r="JPB47" s="165"/>
      <c r="JPC47" s="162"/>
      <c r="JPD47" s="165"/>
      <c r="JPE47" s="162"/>
      <c r="JPF47" s="165"/>
      <c r="JPG47" s="162"/>
      <c r="JPH47" s="165"/>
      <c r="JPI47" s="162"/>
      <c r="JPJ47" s="165"/>
      <c r="JPK47" s="162"/>
      <c r="JPL47" s="165"/>
      <c r="JPM47" s="162"/>
      <c r="JPN47" s="165"/>
      <c r="JPO47" s="162"/>
      <c r="JPP47" s="165"/>
      <c r="JPQ47" s="162"/>
      <c r="JPR47" s="165"/>
      <c r="JPS47" s="162"/>
      <c r="JPT47" s="165"/>
      <c r="JPU47" s="162"/>
      <c r="JPV47" s="165"/>
      <c r="JPW47" s="162"/>
      <c r="JPX47" s="165"/>
      <c r="JPY47" s="162"/>
      <c r="JPZ47" s="165"/>
      <c r="JQA47" s="162"/>
      <c r="JQB47" s="165"/>
      <c r="JQC47" s="162"/>
      <c r="JQD47" s="165"/>
      <c r="JQE47" s="162"/>
      <c r="JQF47" s="165"/>
      <c r="JQG47" s="162"/>
      <c r="JQH47" s="165"/>
      <c r="JQI47" s="162"/>
      <c r="JQJ47" s="165"/>
      <c r="JQK47" s="162"/>
      <c r="JQL47" s="165"/>
      <c r="JQM47" s="162"/>
      <c r="JQN47" s="165"/>
      <c r="JQO47" s="162"/>
      <c r="JQP47" s="165"/>
      <c r="JQQ47" s="162"/>
      <c r="JQR47" s="165"/>
      <c r="JQS47" s="162"/>
      <c r="JQT47" s="165"/>
      <c r="JQU47" s="162"/>
      <c r="JQV47" s="165"/>
      <c r="JQW47" s="162"/>
      <c r="JQX47" s="165"/>
      <c r="JQY47" s="162"/>
      <c r="JQZ47" s="165"/>
      <c r="JRA47" s="162"/>
      <c r="JRB47" s="165"/>
      <c r="JRC47" s="162"/>
      <c r="JRD47" s="165"/>
      <c r="JRE47" s="162"/>
      <c r="JRF47" s="165"/>
      <c r="JRG47" s="162"/>
      <c r="JRH47" s="165"/>
      <c r="JRI47" s="162"/>
      <c r="JRJ47" s="165"/>
      <c r="JRK47" s="162"/>
      <c r="JRL47" s="165"/>
      <c r="JRM47" s="162"/>
      <c r="JRN47" s="165"/>
      <c r="JRO47" s="162"/>
      <c r="JRP47" s="165"/>
      <c r="JRQ47" s="162"/>
      <c r="JRR47" s="165"/>
      <c r="JRS47" s="162"/>
      <c r="JRT47" s="165"/>
      <c r="JRU47" s="162"/>
      <c r="JRV47" s="165"/>
      <c r="JRW47" s="162"/>
      <c r="JRX47" s="165"/>
      <c r="JRY47" s="162"/>
      <c r="JRZ47" s="165"/>
      <c r="JSA47" s="162"/>
      <c r="JSB47" s="165"/>
      <c r="JSC47" s="162"/>
      <c r="JSD47" s="165"/>
      <c r="JSE47" s="162"/>
      <c r="JSF47" s="165"/>
      <c r="JSG47" s="162"/>
      <c r="JSH47" s="165"/>
      <c r="JSI47" s="162"/>
      <c r="JSJ47" s="165"/>
      <c r="JSK47" s="162"/>
      <c r="JSL47" s="165"/>
      <c r="JSM47" s="162"/>
      <c r="JSN47" s="165"/>
      <c r="JSO47" s="162"/>
      <c r="JSP47" s="165"/>
      <c r="JSQ47" s="162"/>
      <c r="JSR47" s="165"/>
      <c r="JSS47" s="162"/>
      <c r="JST47" s="165"/>
      <c r="JSU47" s="162"/>
      <c r="JSV47" s="165"/>
      <c r="JSW47" s="162"/>
      <c r="JSX47" s="165"/>
      <c r="JSY47" s="162"/>
      <c r="JSZ47" s="165"/>
      <c r="JTA47" s="162"/>
      <c r="JTB47" s="165"/>
      <c r="JTC47" s="162"/>
      <c r="JTD47" s="165"/>
      <c r="JTE47" s="162"/>
      <c r="JTF47" s="165"/>
      <c r="JTG47" s="162"/>
      <c r="JTH47" s="165"/>
      <c r="JTI47" s="162"/>
      <c r="JTJ47" s="165"/>
      <c r="JTK47" s="162"/>
      <c r="JTL47" s="165"/>
      <c r="JTM47" s="162"/>
      <c r="JTN47" s="165"/>
      <c r="JTO47" s="162"/>
      <c r="JTP47" s="165"/>
      <c r="JTQ47" s="162"/>
      <c r="JTR47" s="165"/>
      <c r="JTS47" s="162"/>
      <c r="JTT47" s="165"/>
      <c r="JTU47" s="162"/>
      <c r="JTV47" s="165"/>
      <c r="JTW47" s="162"/>
      <c r="JTX47" s="165"/>
      <c r="JTY47" s="162"/>
      <c r="JTZ47" s="165"/>
      <c r="JUA47" s="162"/>
      <c r="JUB47" s="165"/>
      <c r="JUC47" s="162"/>
      <c r="JUD47" s="165"/>
      <c r="JUE47" s="162"/>
      <c r="JUF47" s="165"/>
      <c r="JUG47" s="162"/>
      <c r="JUH47" s="165"/>
      <c r="JUI47" s="162"/>
      <c r="JUJ47" s="165"/>
      <c r="JUK47" s="162"/>
      <c r="JUL47" s="165"/>
      <c r="JUM47" s="162"/>
      <c r="JUN47" s="165"/>
      <c r="JUO47" s="162"/>
      <c r="JUP47" s="165"/>
      <c r="JUQ47" s="162"/>
      <c r="JUR47" s="165"/>
      <c r="JUS47" s="162"/>
      <c r="JUT47" s="165"/>
      <c r="JUU47" s="162"/>
      <c r="JUV47" s="165"/>
      <c r="JUW47" s="162"/>
      <c r="JUX47" s="165"/>
      <c r="JUY47" s="162"/>
      <c r="JUZ47" s="165"/>
      <c r="JVA47" s="162"/>
      <c r="JVB47" s="165"/>
      <c r="JVC47" s="162"/>
      <c r="JVD47" s="165"/>
      <c r="JVE47" s="162"/>
      <c r="JVF47" s="165"/>
      <c r="JVG47" s="162"/>
      <c r="JVH47" s="165"/>
      <c r="JVI47" s="162"/>
      <c r="JVJ47" s="165"/>
      <c r="JVK47" s="162"/>
      <c r="JVL47" s="165"/>
      <c r="JVM47" s="162"/>
      <c r="JVN47" s="165"/>
      <c r="JVO47" s="162"/>
      <c r="JVP47" s="165"/>
      <c r="JVQ47" s="162"/>
      <c r="JVR47" s="165"/>
      <c r="JVS47" s="162"/>
      <c r="JVT47" s="165"/>
      <c r="JVU47" s="162"/>
      <c r="JVV47" s="165"/>
      <c r="JVW47" s="162"/>
      <c r="JVX47" s="165"/>
      <c r="JVY47" s="162"/>
      <c r="JVZ47" s="165"/>
      <c r="JWA47" s="162"/>
      <c r="JWB47" s="165"/>
      <c r="JWC47" s="162"/>
      <c r="JWD47" s="165"/>
      <c r="JWE47" s="162"/>
      <c r="JWF47" s="165"/>
      <c r="JWG47" s="162"/>
      <c r="JWH47" s="165"/>
      <c r="JWI47" s="162"/>
      <c r="JWJ47" s="165"/>
      <c r="JWK47" s="162"/>
      <c r="JWL47" s="165"/>
      <c r="JWM47" s="162"/>
      <c r="JWN47" s="165"/>
      <c r="JWO47" s="162"/>
      <c r="JWP47" s="165"/>
      <c r="JWQ47" s="162"/>
      <c r="JWR47" s="165"/>
      <c r="JWS47" s="162"/>
      <c r="JWT47" s="165"/>
      <c r="JWU47" s="162"/>
      <c r="JWV47" s="165"/>
      <c r="JWW47" s="162"/>
      <c r="JWX47" s="165"/>
      <c r="JWY47" s="162"/>
      <c r="JWZ47" s="165"/>
      <c r="JXA47" s="162"/>
      <c r="JXB47" s="165"/>
      <c r="JXC47" s="162"/>
      <c r="JXD47" s="165"/>
      <c r="JXE47" s="162"/>
      <c r="JXF47" s="165"/>
      <c r="JXG47" s="162"/>
      <c r="JXH47" s="165"/>
      <c r="JXI47" s="162"/>
      <c r="JXJ47" s="165"/>
      <c r="JXK47" s="162"/>
      <c r="JXL47" s="165"/>
      <c r="JXM47" s="162"/>
      <c r="JXN47" s="165"/>
      <c r="JXO47" s="162"/>
      <c r="JXP47" s="165"/>
      <c r="JXQ47" s="162"/>
      <c r="JXR47" s="165"/>
      <c r="JXS47" s="162"/>
      <c r="JXT47" s="165"/>
      <c r="JXU47" s="162"/>
      <c r="JXV47" s="165"/>
      <c r="JXW47" s="162"/>
      <c r="JXX47" s="165"/>
      <c r="JXY47" s="162"/>
      <c r="JXZ47" s="165"/>
      <c r="JYA47" s="162"/>
      <c r="JYB47" s="165"/>
      <c r="JYC47" s="162"/>
      <c r="JYD47" s="165"/>
      <c r="JYE47" s="162"/>
      <c r="JYF47" s="165"/>
      <c r="JYG47" s="162"/>
      <c r="JYH47" s="165"/>
      <c r="JYI47" s="162"/>
      <c r="JYJ47" s="165"/>
      <c r="JYK47" s="162"/>
      <c r="JYL47" s="165"/>
      <c r="JYM47" s="162"/>
      <c r="JYN47" s="165"/>
      <c r="JYO47" s="162"/>
      <c r="JYP47" s="165"/>
      <c r="JYQ47" s="162"/>
      <c r="JYR47" s="165"/>
      <c r="JYS47" s="162"/>
      <c r="JYT47" s="165"/>
      <c r="JYU47" s="162"/>
      <c r="JYV47" s="165"/>
      <c r="JYW47" s="162"/>
      <c r="JYX47" s="165"/>
      <c r="JYY47" s="162"/>
      <c r="JYZ47" s="165"/>
      <c r="JZA47" s="162"/>
      <c r="JZB47" s="165"/>
      <c r="JZC47" s="162"/>
      <c r="JZD47" s="165"/>
      <c r="JZE47" s="162"/>
      <c r="JZF47" s="165"/>
      <c r="JZG47" s="162"/>
      <c r="JZH47" s="165"/>
      <c r="JZI47" s="162"/>
      <c r="JZJ47" s="165"/>
      <c r="JZK47" s="162"/>
      <c r="JZL47" s="165"/>
      <c r="JZM47" s="162"/>
      <c r="JZN47" s="165"/>
      <c r="JZO47" s="162"/>
      <c r="JZP47" s="165"/>
      <c r="JZQ47" s="162"/>
      <c r="JZR47" s="165"/>
      <c r="JZS47" s="162"/>
      <c r="JZT47" s="165"/>
      <c r="JZU47" s="162"/>
      <c r="JZV47" s="165"/>
      <c r="JZW47" s="162"/>
      <c r="JZX47" s="165"/>
      <c r="JZY47" s="162"/>
      <c r="JZZ47" s="165"/>
      <c r="KAA47" s="162"/>
      <c r="KAB47" s="165"/>
      <c r="KAC47" s="162"/>
      <c r="KAD47" s="165"/>
      <c r="KAE47" s="162"/>
      <c r="KAF47" s="165"/>
      <c r="KAG47" s="162"/>
      <c r="KAH47" s="165"/>
      <c r="KAI47" s="162"/>
      <c r="KAJ47" s="165"/>
      <c r="KAK47" s="162"/>
      <c r="KAL47" s="165"/>
      <c r="KAM47" s="162"/>
      <c r="KAN47" s="165"/>
      <c r="KAO47" s="162"/>
      <c r="KAP47" s="165"/>
      <c r="KAQ47" s="162"/>
      <c r="KAR47" s="165"/>
      <c r="KAS47" s="162"/>
      <c r="KAT47" s="165"/>
      <c r="KAU47" s="162"/>
      <c r="KAV47" s="165"/>
      <c r="KAW47" s="162"/>
      <c r="KAX47" s="165"/>
      <c r="KAY47" s="162"/>
      <c r="KAZ47" s="165"/>
      <c r="KBA47" s="162"/>
      <c r="KBB47" s="165"/>
      <c r="KBC47" s="162"/>
      <c r="KBD47" s="165"/>
      <c r="KBE47" s="162"/>
      <c r="KBF47" s="165"/>
      <c r="KBG47" s="162"/>
      <c r="KBH47" s="165"/>
      <c r="KBI47" s="162"/>
      <c r="KBJ47" s="165"/>
      <c r="KBK47" s="162"/>
      <c r="KBL47" s="165"/>
      <c r="KBM47" s="162"/>
      <c r="KBN47" s="165"/>
      <c r="KBO47" s="162"/>
      <c r="KBP47" s="165"/>
      <c r="KBQ47" s="162"/>
      <c r="KBR47" s="165"/>
      <c r="KBS47" s="162"/>
      <c r="KBT47" s="165"/>
      <c r="KBU47" s="162"/>
      <c r="KBV47" s="165"/>
      <c r="KBW47" s="162"/>
      <c r="KBX47" s="165"/>
      <c r="KBY47" s="162"/>
      <c r="KBZ47" s="165"/>
      <c r="KCA47" s="162"/>
      <c r="KCB47" s="165"/>
      <c r="KCC47" s="162"/>
      <c r="KCD47" s="165"/>
      <c r="KCE47" s="162"/>
      <c r="KCF47" s="165"/>
      <c r="KCG47" s="162"/>
      <c r="KCH47" s="165"/>
      <c r="KCI47" s="162"/>
      <c r="KCJ47" s="165"/>
      <c r="KCK47" s="162"/>
      <c r="KCL47" s="165"/>
      <c r="KCM47" s="162"/>
      <c r="KCN47" s="165"/>
      <c r="KCO47" s="162"/>
      <c r="KCP47" s="165"/>
      <c r="KCQ47" s="162"/>
      <c r="KCR47" s="165"/>
      <c r="KCS47" s="162"/>
      <c r="KCT47" s="165"/>
      <c r="KCU47" s="162"/>
      <c r="KCV47" s="165"/>
      <c r="KCW47" s="162"/>
      <c r="KCX47" s="165"/>
      <c r="KCY47" s="162"/>
      <c r="KCZ47" s="165"/>
      <c r="KDA47" s="162"/>
      <c r="KDB47" s="165"/>
      <c r="KDC47" s="162"/>
      <c r="KDD47" s="165"/>
      <c r="KDE47" s="162"/>
      <c r="KDF47" s="165"/>
      <c r="KDG47" s="162"/>
      <c r="KDH47" s="165"/>
      <c r="KDI47" s="162"/>
      <c r="KDJ47" s="165"/>
      <c r="KDK47" s="162"/>
      <c r="KDL47" s="165"/>
      <c r="KDM47" s="162"/>
      <c r="KDN47" s="165"/>
      <c r="KDO47" s="162"/>
      <c r="KDP47" s="165"/>
      <c r="KDQ47" s="162"/>
      <c r="KDR47" s="165"/>
      <c r="KDS47" s="162"/>
      <c r="KDT47" s="165"/>
      <c r="KDU47" s="162"/>
      <c r="KDV47" s="165"/>
      <c r="KDW47" s="162"/>
      <c r="KDX47" s="165"/>
      <c r="KDY47" s="162"/>
      <c r="KDZ47" s="165"/>
      <c r="KEA47" s="162"/>
      <c r="KEB47" s="165"/>
      <c r="KEC47" s="162"/>
      <c r="KED47" s="165"/>
      <c r="KEE47" s="162"/>
      <c r="KEF47" s="165"/>
      <c r="KEG47" s="162"/>
      <c r="KEH47" s="165"/>
      <c r="KEI47" s="162"/>
      <c r="KEJ47" s="165"/>
      <c r="KEK47" s="162"/>
      <c r="KEL47" s="165"/>
      <c r="KEM47" s="162"/>
      <c r="KEN47" s="165"/>
      <c r="KEO47" s="162"/>
      <c r="KEP47" s="165"/>
      <c r="KEQ47" s="162"/>
      <c r="KER47" s="165"/>
      <c r="KES47" s="162"/>
      <c r="KET47" s="165"/>
      <c r="KEU47" s="162"/>
      <c r="KEV47" s="165"/>
      <c r="KEW47" s="162"/>
      <c r="KEX47" s="165"/>
      <c r="KEY47" s="162"/>
      <c r="KEZ47" s="165"/>
      <c r="KFA47" s="162"/>
      <c r="KFB47" s="165"/>
      <c r="KFC47" s="162"/>
      <c r="KFD47" s="165"/>
      <c r="KFE47" s="162"/>
      <c r="KFF47" s="165"/>
      <c r="KFG47" s="162"/>
      <c r="KFH47" s="165"/>
      <c r="KFI47" s="162"/>
      <c r="KFJ47" s="165"/>
      <c r="KFK47" s="162"/>
      <c r="KFL47" s="165"/>
      <c r="KFM47" s="162"/>
      <c r="KFN47" s="165"/>
      <c r="KFO47" s="162"/>
      <c r="KFP47" s="165"/>
      <c r="KFQ47" s="162"/>
      <c r="KFR47" s="165"/>
      <c r="KFS47" s="162"/>
      <c r="KFT47" s="165"/>
      <c r="KFU47" s="162"/>
      <c r="KFV47" s="165"/>
      <c r="KFW47" s="162"/>
      <c r="KFX47" s="165"/>
      <c r="KFY47" s="162"/>
      <c r="KFZ47" s="165"/>
      <c r="KGA47" s="162"/>
      <c r="KGB47" s="165"/>
      <c r="KGC47" s="162"/>
      <c r="KGD47" s="165"/>
      <c r="KGE47" s="162"/>
      <c r="KGF47" s="165"/>
      <c r="KGG47" s="162"/>
      <c r="KGH47" s="165"/>
      <c r="KGI47" s="162"/>
      <c r="KGJ47" s="165"/>
      <c r="KGK47" s="162"/>
      <c r="KGL47" s="165"/>
      <c r="KGM47" s="162"/>
      <c r="KGN47" s="165"/>
      <c r="KGO47" s="162"/>
      <c r="KGP47" s="165"/>
      <c r="KGQ47" s="162"/>
      <c r="KGR47" s="165"/>
      <c r="KGS47" s="162"/>
      <c r="KGT47" s="165"/>
      <c r="KGU47" s="162"/>
      <c r="KGV47" s="165"/>
      <c r="KGW47" s="162"/>
      <c r="KGX47" s="165"/>
      <c r="KGY47" s="162"/>
      <c r="KGZ47" s="165"/>
      <c r="KHA47" s="162"/>
      <c r="KHB47" s="165"/>
      <c r="KHC47" s="162"/>
      <c r="KHD47" s="165"/>
      <c r="KHE47" s="162"/>
      <c r="KHF47" s="165"/>
      <c r="KHG47" s="162"/>
      <c r="KHH47" s="165"/>
      <c r="KHI47" s="162"/>
      <c r="KHJ47" s="165"/>
      <c r="KHK47" s="162"/>
      <c r="KHL47" s="165"/>
      <c r="KHM47" s="162"/>
      <c r="KHN47" s="165"/>
      <c r="KHO47" s="162"/>
      <c r="KHP47" s="165"/>
      <c r="KHQ47" s="162"/>
      <c r="KHR47" s="165"/>
      <c r="KHS47" s="162"/>
      <c r="KHT47" s="165"/>
      <c r="KHU47" s="162"/>
      <c r="KHV47" s="165"/>
      <c r="KHW47" s="162"/>
      <c r="KHX47" s="165"/>
      <c r="KHY47" s="162"/>
      <c r="KHZ47" s="165"/>
      <c r="KIA47" s="162"/>
      <c r="KIB47" s="165"/>
      <c r="KIC47" s="162"/>
      <c r="KID47" s="165"/>
      <c r="KIE47" s="162"/>
      <c r="KIF47" s="165"/>
      <c r="KIG47" s="162"/>
      <c r="KIH47" s="165"/>
      <c r="KII47" s="162"/>
      <c r="KIJ47" s="165"/>
      <c r="KIK47" s="162"/>
      <c r="KIL47" s="165"/>
      <c r="KIM47" s="162"/>
      <c r="KIN47" s="165"/>
      <c r="KIO47" s="162"/>
      <c r="KIP47" s="165"/>
      <c r="KIQ47" s="162"/>
      <c r="KIR47" s="165"/>
      <c r="KIS47" s="162"/>
      <c r="KIT47" s="165"/>
      <c r="KIU47" s="162"/>
      <c r="KIV47" s="165"/>
      <c r="KIW47" s="162"/>
      <c r="KIX47" s="165"/>
      <c r="KIY47" s="162"/>
      <c r="KIZ47" s="165"/>
      <c r="KJA47" s="162"/>
      <c r="KJB47" s="165"/>
      <c r="KJC47" s="162"/>
      <c r="KJD47" s="165"/>
      <c r="KJE47" s="162"/>
      <c r="KJF47" s="165"/>
      <c r="KJG47" s="162"/>
      <c r="KJH47" s="165"/>
      <c r="KJI47" s="162"/>
      <c r="KJJ47" s="165"/>
      <c r="KJK47" s="162"/>
      <c r="KJL47" s="165"/>
      <c r="KJM47" s="162"/>
      <c r="KJN47" s="165"/>
      <c r="KJO47" s="162"/>
      <c r="KJP47" s="165"/>
      <c r="KJQ47" s="162"/>
      <c r="KJR47" s="165"/>
      <c r="KJS47" s="162"/>
      <c r="KJT47" s="165"/>
      <c r="KJU47" s="162"/>
      <c r="KJV47" s="165"/>
      <c r="KJW47" s="162"/>
      <c r="KJX47" s="165"/>
      <c r="KJY47" s="162"/>
      <c r="KJZ47" s="165"/>
      <c r="KKA47" s="162"/>
      <c r="KKB47" s="165"/>
      <c r="KKC47" s="162"/>
      <c r="KKD47" s="165"/>
      <c r="KKE47" s="162"/>
      <c r="KKF47" s="165"/>
      <c r="KKG47" s="162"/>
      <c r="KKH47" s="165"/>
      <c r="KKI47" s="162"/>
      <c r="KKJ47" s="165"/>
      <c r="KKK47" s="162"/>
      <c r="KKL47" s="165"/>
      <c r="KKM47" s="162"/>
      <c r="KKN47" s="165"/>
      <c r="KKO47" s="162"/>
      <c r="KKP47" s="165"/>
      <c r="KKQ47" s="162"/>
      <c r="KKR47" s="165"/>
      <c r="KKS47" s="162"/>
      <c r="KKT47" s="165"/>
      <c r="KKU47" s="162"/>
      <c r="KKV47" s="165"/>
      <c r="KKW47" s="162"/>
      <c r="KKX47" s="165"/>
      <c r="KKY47" s="162"/>
      <c r="KKZ47" s="165"/>
      <c r="KLA47" s="162"/>
      <c r="KLB47" s="165"/>
      <c r="KLC47" s="162"/>
      <c r="KLD47" s="165"/>
      <c r="KLE47" s="162"/>
      <c r="KLF47" s="165"/>
      <c r="KLG47" s="162"/>
      <c r="KLH47" s="165"/>
      <c r="KLI47" s="162"/>
      <c r="KLJ47" s="165"/>
      <c r="KLK47" s="162"/>
      <c r="KLL47" s="165"/>
      <c r="KLM47" s="162"/>
      <c r="KLN47" s="165"/>
      <c r="KLO47" s="162"/>
      <c r="KLP47" s="165"/>
      <c r="KLQ47" s="162"/>
      <c r="KLR47" s="165"/>
      <c r="KLS47" s="162"/>
      <c r="KLT47" s="165"/>
      <c r="KLU47" s="162"/>
      <c r="KLV47" s="165"/>
      <c r="KLW47" s="162"/>
      <c r="KLX47" s="165"/>
      <c r="KLY47" s="162"/>
      <c r="KLZ47" s="165"/>
      <c r="KMA47" s="162"/>
      <c r="KMB47" s="165"/>
      <c r="KMC47" s="162"/>
      <c r="KMD47" s="165"/>
      <c r="KME47" s="162"/>
      <c r="KMF47" s="165"/>
      <c r="KMG47" s="162"/>
      <c r="KMH47" s="165"/>
      <c r="KMI47" s="162"/>
      <c r="KMJ47" s="165"/>
      <c r="KMK47" s="162"/>
      <c r="KML47" s="165"/>
      <c r="KMM47" s="162"/>
      <c r="KMN47" s="165"/>
      <c r="KMO47" s="162"/>
      <c r="KMP47" s="165"/>
      <c r="KMQ47" s="162"/>
      <c r="KMR47" s="165"/>
      <c r="KMS47" s="162"/>
      <c r="KMT47" s="165"/>
      <c r="KMU47" s="162"/>
      <c r="KMV47" s="165"/>
      <c r="KMW47" s="162"/>
      <c r="KMX47" s="165"/>
      <c r="KMY47" s="162"/>
      <c r="KMZ47" s="165"/>
      <c r="KNA47" s="162"/>
      <c r="KNB47" s="165"/>
      <c r="KNC47" s="162"/>
      <c r="KND47" s="165"/>
      <c r="KNE47" s="162"/>
      <c r="KNF47" s="165"/>
      <c r="KNG47" s="162"/>
      <c r="KNH47" s="165"/>
      <c r="KNI47" s="162"/>
      <c r="KNJ47" s="165"/>
      <c r="KNK47" s="162"/>
      <c r="KNL47" s="165"/>
      <c r="KNM47" s="162"/>
      <c r="KNN47" s="165"/>
      <c r="KNO47" s="162"/>
      <c r="KNP47" s="165"/>
      <c r="KNQ47" s="162"/>
      <c r="KNR47" s="165"/>
      <c r="KNS47" s="162"/>
      <c r="KNT47" s="165"/>
      <c r="KNU47" s="162"/>
      <c r="KNV47" s="165"/>
      <c r="KNW47" s="162"/>
      <c r="KNX47" s="165"/>
      <c r="KNY47" s="162"/>
      <c r="KNZ47" s="165"/>
      <c r="KOA47" s="162"/>
      <c r="KOB47" s="165"/>
      <c r="KOC47" s="162"/>
      <c r="KOD47" s="165"/>
      <c r="KOE47" s="162"/>
      <c r="KOF47" s="165"/>
      <c r="KOG47" s="162"/>
      <c r="KOH47" s="165"/>
      <c r="KOI47" s="162"/>
      <c r="KOJ47" s="165"/>
      <c r="KOK47" s="162"/>
      <c r="KOL47" s="165"/>
      <c r="KOM47" s="162"/>
      <c r="KON47" s="165"/>
      <c r="KOO47" s="162"/>
      <c r="KOP47" s="165"/>
      <c r="KOQ47" s="162"/>
      <c r="KOR47" s="165"/>
      <c r="KOS47" s="162"/>
      <c r="KOT47" s="165"/>
      <c r="KOU47" s="162"/>
      <c r="KOV47" s="165"/>
      <c r="KOW47" s="162"/>
      <c r="KOX47" s="165"/>
      <c r="KOY47" s="162"/>
      <c r="KOZ47" s="165"/>
      <c r="KPA47" s="162"/>
      <c r="KPB47" s="165"/>
      <c r="KPC47" s="162"/>
      <c r="KPD47" s="165"/>
      <c r="KPE47" s="162"/>
      <c r="KPF47" s="165"/>
      <c r="KPG47" s="162"/>
      <c r="KPH47" s="165"/>
      <c r="KPI47" s="162"/>
      <c r="KPJ47" s="165"/>
      <c r="KPK47" s="162"/>
      <c r="KPL47" s="165"/>
      <c r="KPM47" s="162"/>
      <c r="KPN47" s="165"/>
      <c r="KPO47" s="162"/>
      <c r="KPP47" s="165"/>
      <c r="KPQ47" s="162"/>
      <c r="KPR47" s="165"/>
      <c r="KPS47" s="162"/>
      <c r="KPT47" s="165"/>
      <c r="KPU47" s="162"/>
      <c r="KPV47" s="165"/>
      <c r="KPW47" s="162"/>
      <c r="KPX47" s="165"/>
      <c r="KPY47" s="162"/>
      <c r="KPZ47" s="165"/>
      <c r="KQA47" s="162"/>
      <c r="KQB47" s="165"/>
      <c r="KQC47" s="162"/>
      <c r="KQD47" s="165"/>
      <c r="KQE47" s="162"/>
      <c r="KQF47" s="165"/>
      <c r="KQG47" s="162"/>
      <c r="KQH47" s="165"/>
      <c r="KQI47" s="162"/>
      <c r="KQJ47" s="165"/>
      <c r="KQK47" s="162"/>
      <c r="KQL47" s="165"/>
      <c r="KQM47" s="162"/>
      <c r="KQN47" s="165"/>
      <c r="KQO47" s="162"/>
      <c r="KQP47" s="165"/>
      <c r="KQQ47" s="162"/>
      <c r="KQR47" s="165"/>
      <c r="KQS47" s="162"/>
      <c r="KQT47" s="165"/>
      <c r="KQU47" s="162"/>
      <c r="KQV47" s="165"/>
      <c r="KQW47" s="162"/>
      <c r="KQX47" s="165"/>
      <c r="KQY47" s="162"/>
      <c r="KQZ47" s="165"/>
      <c r="KRA47" s="162"/>
      <c r="KRB47" s="165"/>
      <c r="KRC47" s="162"/>
      <c r="KRD47" s="165"/>
      <c r="KRE47" s="162"/>
      <c r="KRF47" s="165"/>
      <c r="KRG47" s="162"/>
      <c r="KRH47" s="165"/>
      <c r="KRI47" s="162"/>
      <c r="KRJ47" s="165"/>
      <c r="KRK47" s="162"/>
      <c r="KRL47" s="165"/>
      <c r="KRM47" s="162"/>
      <c r="KRN47" s="165"/>
      <c r="KRO47" s="162"/>
      <c r="KRP47" s="165"/>
      <c r="KRQ47" s="162"/>
      <c r="KRR47" s="165"/>
      <c r="KRS47" s="162"/>
      <c r="KRT47" s="165"/>
      <c r="KRU47" s="162"/>
      <c r="KRV47" s="165"/>
      <c r="KRW47" s="162"/>
      <c r="KRX47" s="165"/>
      <c r="KRY47" s="162"/>
      <c r="KRZ47" s="165"/>
      <c r="KSA47" s="162"/>
      <c r="KSB47" s="165"/>
      <c r="KSC47" s="162"/>
      <c r="KSD47" s="165"/>
      <c r="KSE47" s="162"/>
      <c r="KSF47" s="165"/>
      <c r="KSG47" s="162"/>
      <c r="KSH47" s="165"/>
      <c r="KSI47" s="162"/>
      <c r="KSJ47" s="165"/>
      <c r="KSK47" s="162"/>
      <c r="KSL47" s="165"/>
      <c r="KSM47" s="162"/>
      <c r="KSN47" s="165"/>
      <c r="KSO47" s="162"/>
      <c r="KSP47" s="165"/>
      <c r="KSQ47" s="162"/>
      <c r="KSR47" s="165"/>
      <c r="KSS47" s="162"/>
      <c r="KST47" s="165"/>
      <c r="KSU47" s="162"/>
      <c r="KSV47" s="165"/>
      <c r="KSW47" s="162"/>
      <c r="KSX47" s="165"/>
      <c r="KSY47" s="162"/>
      <c r="KSZ47" s="165"/>
      <c r="KTA47" s="162"/>
      <c r="KTB47" s="165"/>
      <c r="KTC47" s="162"/>
      <c r="KTD47" s="165"/>
      <c r="KTE47" s="162"/>
      <c r="KTF47" s="165"/>
      <c r="KTG47" s="162"/>
      <c r="KTH47" s="165"/>
      <c r="KTI47" s="162"/>
      <c r="KTJ47" s="165"/>
      <c r="KTK47" s="162"/>
      <c r="KTL47" s="165"/>
      <c r="KTM47" s="162"/>
      <c r="KTN47" s="165"/>
      <c r="KTO47" s="162"/>
      <c r="KTP47" s="165"/>
      <c r="KTQ47" s="162"/>
      <c r="KTR47" s="165"/>
      <c r="KTS47" s="162"/>
      <c r="KTT47" s="165"/>
      <c r="KTU47" s="162"/>
      <c r="KTV47" s="165"/>
      <c r="KTW47" s="162"/>
      <c r="KTX47" s="165"/>
      <c r="KTY47" s="162"/>
      <c r="KTZ47" s="165"/>
      <c r="KUA47" s="162"/>
      <c r="KUB47" s="165"/>
      <c r="KUC47" s="162"/>
      <c r="KUD47" s="165"/>
      <c r="KUE47" s="162"/>
      <c r="KUF47" s="165"/>
      <c r="KUG47" s="162"/>
      <c r="KUH47" s="165"/>
      <c r="KUI47" s="162"/>
      <c r="KUJ47" s="165"/>
      <c r="KUK47" s="162"/>
      <c r="KUL47" s="165"/>
      <c r="KUM47" s="162"/>
      <c r="KUN47" s="165"/>
      <c r="KUO47" s="162"/>
      <c r="KUP47" s="165"/>
      <c r="KUQ47" s="162"/>
      <c r="KUR47" s="165"/>
      <c r="KUS47" s="162"/>
      <c r="KUT47" s="165"/>
      <c r="KUU47" s="162"/>
      <c r="KUV47" s="165"/>
      <c r="KUW47" s="162"/>
      <c r="KUX47" s="165"/>
      <c r="KUY47" s="162"/>
      <c r="KUZ47" s="165"/>
      <c r="KVA47" s="162"/>
      <c r="KVB47" s="165"/>
      <c r="KVC47" s="162"/>
      <c r="KVD47" s="165"/>
      <c r="KVE47" s="162"/>
      <c r="KVF47" s="165"/>
      <c r="KVG47" s="162"/>
      <c r="KVH47" s="165"/>
      <c r="KVI47" s="162"/>
      <c r="KVJ47" s="165"/>
      <c r="KVK47" s="162"/>
      <c r="KVL47" s="165"/>
      <c r="KVM47" s="162"/>
      <c r="KVN47" s="165"/>
      <c r="KVO47" s="162"/>
      <c r="KVP47" s="165"/>
      <c r="KVQ47" s="162"/>
      <c r="KVR47" s="165"/>
      <c r="KVS47" s="162"/>
      <c r="KVT47" s="165"/>
      <c r="KVU47" s="162"/>
      <c r="KVV47" s="165"/>
      <c r="KVW47" s="162"/>
      <c r="KVX47" s="165"/>
      <c r="KVY47" s="162"/>
      <c r="KVZ47" s="165"/>
      <c r="KWA47" s="162"/>
      <c r="KWB47" s="165"/>
      <c r="KWC47" s="162"/>
      <c r="KWD47" s="165"/>
      <c r="KWE47" s="162"/>
      <c r="KWF47" s="165"/>
      <c r="KWG47" s="162"/>
      <c r="KWH47" s="165"/>
      <c r="KWI47" s="162"/>
      <c r="KWJ47" s="165"/>
      <c r="KWK47" s="162"/>
      <c r="KWL47" s="165"/>
      <c r="KWM47" s="162"/>
      <c r="KWN47" s="165"/>
      <c r="KWO47" s="162"/>
      <c r="KWP47" s="165"/>
      <c r="KWQ47" s="162"/>
      <c r="KWR47" s="165"/>
      <c r="KWS47" s="162"/>
      <c r="KWT47" s="165"/>
      <c r="KWU47" s="162"/>
      <c r="KWV47" s="165"/>
      <c r="KWW47" s="162"/>
      <c r="KWX47" s="165"/>
      <c r="KWY47" s="162"/>
      <c r="KWZ47" s="165"/>
      <c r="KXA47" s="162"/>
      <c r="KXB47" s="165"/>
      <c r="KXC47" s="162"/>
      <c r="KXD47" s="165"/>
      <c r="KXE47" s="162"/>
      <c r="KXF47" s="165"/>
      <c r="KXG47" s="162"/>
      <c r="KXH47" s="165"/>
      <c r="KXI47" s="162"/>
      <c r="KXJ47" s="165"/>
      <c r="KXK47" s="162"/>
      <c r="KXL47" s="165"/>
      <c r="KXM47" s="162"/>
      <c r="KXN47" s="165"/>
      <c r="KXO47" s="162"/>
      <c r="KXP47" s="165"/>
      <c r="KXQ47" s="162"/>
      <c r="KXR47" s="165"/>
      <c r="KXS47" s="162"/>
      <c r="KXT47" s="165"/>
      <c r="KXU47" s="162"/>
      <c r="KXV47" s="165"/>
      <c r="KXW47" s="162"/>
      <c r="KXX47" s="165"/>
      <c r="KXY47" s="162"/>
      <c r="KXZ47" s="165"/>
      <c r="KYA47" s="162"/>
      <c r="KYB47" s="165"/>
      <c r="KYC47" s="162"/>
      <c r="KYD47" s="165"/>
      <c r="KYE47" s="162"/>
      <c r="KYF47" s="165"/>
      <c r="KYG47" s="162"/>
      <c r="KYH47" s="165"/>
      <c r="KYI47" s="162"/>
      <c r="KYJ47" s="165"/>
      <c r="KYK47" s="162"/>
      <c r="KYL47" s="165"/>
      <c r="KYM47" s="162"/>
      <c r="KYN47" s="165"/>
      <c r="KYO47" s="162"/>
      <c r="KYP47" s="165"/>
      <c r="KYQ47" s="162"/>
      <c r="KYR47" s="165"/>
      <c r="KYS47" s="162"/>
      <c r="KYT47" s="165"/>
      <c r="KYU47" s="162"/>
      <c r="KYV47" s="165"/>
      <c r="KYW47" s="162"/>
      <c r="KYX47" s="165"/>
      <c r="KYY47" s="162"/>
      <c r="KYZ47" s="165"/>
      <c r="KZA47" s="162"/>
      <c r="KZB47" s="165"/>
      <c r="KZC47" s="162"/>
      <c r="KZD47" s="165"/>
      <c r="KZE47" s="162"/>
      <c r="KZF47" s="165"/>
      <c r="KZG47" s="162"/>
      <c r="KZH47" s="165"/>
      <c r="KZI47" s="162"/>
      <c r="KZJ47" s="165"/>
      <c r="KZK47" s="162"/>
      <c r="KZL47" s="165"/>
      <c r="KZM47" s="162"/>
      <c r="KZN47" s="165"/>
      <c r="KZO47" s="162"/>
      <c r="KZP47" s="165"/>
      <c r="KZQ47" s="162"/>
      <c r="KZR47" s="165"/>
      <c r="KZS47" s="162"/>
      <c r="KZT47" s="165"/>
      <c r="KZU47" s="162"/>
      <c r="KZV47" s="165"/>
      <c r="KZW47" s="162"/>
      <c r="KZX47" s="165"/>
      <c r="KZY47" s="162"/>
      <c r="KZZ47" s="165"/>
      <c r="LAA47" s="162"/>
      <c r="LAB47" s="165"/>
      <c r="LAC47" s="162"/>
      <c r="LAD47" s="165"/>
      <c r="LAE47" s="162"/>
      <c r="LAF47" s="165"/>
      <c r="LAG47" s="162"/>
      <c r="LAH47" s="165"/>
      <c r="LAI47" s="162"/>
      <c r="LAJ47" s="165"/>
      <c r="LAK47" s="162"/>
      <c r="LAL47" s="165"/>
      <c r="LAM47" s="162"/>
      <c r="LAN47" s="165"/>
      <c r="LAO47" s="162"/>
      <c r="LAP47" s="165"/>
      <c r="LAQ47" s="162"/>
      <c r="LAR47" s="165"/>
      <c r="LAS47" s="162"/>
      <c r="LAT47" s="165"/>
      <c r="LAU47" s="162"/>
      <c r="LAV47" s="165"/>
      <c r="LAW47" s="162"/>
      <c r="LAX47" s="165"/>
      <c r="LAY47" s="162"/>
      <c r="LAZ47" s="165"/>
      <c r="LBA47" s="162"/>
      <c r="LBB47" s="165"/>
      <c r="LBC47" s="162"/>
      <c r="LBD47" s="165"/>
      <c r="LBE47" s="162"/>
      <c r="LBF47" s="165"/>
      <c r="LBG47" s="162"/>
      <c r="LBH47" s="165"/>
      <c r="LBI47" s="162"/>
      <c r="LBJ47" s="165"/>
      <c r="LBK47" s="162"/>
      <c r="LBL47" s="165"/>
      <c r="LBM47" s="162"/>
      <c r="LBN47" s="165"/>
      <c r="LBO47" s="162"/>
      <c r="LBP47" s="165"/>
      <c r="LBQ47" s="162"/>
      <c r="LBR47" s="165"/>
      <c r="LBS47" s="162"/>
      <c r="LBT47" s="165"/>
      <c r="LBU47" s="162"/>
      <c r="LBV47" s="165"/>
      <c r="LBW47" s="162"/>
      <c r="LBX47" s="165"/>
      <c r="LBY47" s="162"/>
      <c r="LBZ47" s="165"/>
      <c r="LCA47" s="162"/>
      <c r="LCB47" s="165"/>
      <c r="LCC47" s="162"/>
      <c r="LCD47" s="165"/>
      <c r="LCE47" s="162"/>
      <c r="LCF47" s="165"/>
      <c r="LCG47" s="162"/>
      <c r="LCH47" s="165"/>
      <c r="LCI47" s="162"/>
      <c r="LCJ47" s="165"/>
      <c r="LCK47" s="162"/>
      <c r="LCL47" s="165"/>
      <c r="LCM47" s="162"/>
      <c r="LCN47" s="165"/>
      <c r="LCO47" s="162"/>
      <c r="LCP47" s="165"/>
      <c r="LCQ47" s="162"/>
      <c r="LCR47" s="165"/>
      <c r="LCS47" s="162"/>
      <c r="LCT47" s="165"/>
      <c r="LCU47" s="162"/>
      <c r="LCV47" s="165"/>
      <c r="LCW47" s="162"/>
      <c r="LCX47" s="165"/>
      <c r="LCY47" s="162"/>
      <c r="LCZ47" s="165"/>
      <c r="LDA47" s="162"/>
      <c r="LDB47" s="165"/>
      <c r="LDC47" s="162"/>
      <c r="LDD47" s="165"/>
      <c r="LDE47" s="162"/>
      <c r="LDF47" s="165"/>
      <c r="LDG47" s="162"/>
      <c r="LDH47" s="165"/>
      <c r="LDI47" s="162"/>
      <c r="LDJ47" s="165"/>
      <c r="LDK47" s="162"/>
      <c r="LDL47" s="165"/>
      <c r="LDM47" s="162"/>
      <c r="LDN47" s="165"/>
      <c r="LDO47" s="162"/>
      <c r="LDP47" s="165"/>
      <c r="LDQ47" s="162"/>
      <c r="LDR47" s="165"/>
      <c r="LDS47" s="162"/>
      <c r="LDT47" s="165"/>
      <c r="LDU47" s="162"/>
      <c r="LDV47" s="165"/>
      <c r="LDW47" s="162"/>
      <c r="LDX47" s="165"/>
      <c r="LDY47" s="162"/>
      <c r="LDZ47" s="165"/>
      <c r="LEA47" s="162"/>
      <c r="LEB47" s="165"/>
      <c r="LEC47" s="162"/>
      <c r="LED47" s="165"/>
      <c r="LEE47" s="162"/>
      <c r="LEF47" s="165"/>
      <c r="LEG47" s="162"/>
      <c r="LEH47" s="165"/>
      <c r="LEI47" s="162"/>
      <c r="LEJ47" s="165"/>
      <c r="LEK47" s="162"/>
      <c r="LEL47" s="165"/>
      <c r="LEM47" s="162"/>
      <c r="LEN47" s="165"/>
      <c r="LEO47" s="162"/>
      <c r="LEP47" s="165"/>
      <c r="LEQ47" s="162"/>
      <c r="LER47" s="165"/>
      <c r="LES47" s="162"/>
      <c r="LET47" s="165"/>
      <c r="LEU47" s="162"/>
      <c r="LEV47" s="165"/>
      <c r="LEW47" s="162"/>
      <c r="LEX47" s="165"/>
      <c r="LEY47" s="162"/>
      <c r="LEZ47" s="165"/>
      <c r="LFA47" s="162"/>
      <c r="LFB47" s="165"/>
      <c r="LFC47" s="162"/>
      <c r="LFD47" s="165"/>
      <c r="LFE47" s="162"/>
      <c r="LFF47" s="165"/>
      <c r="LFG47" s="162"/>
      <c r="LFH47" s="165"/>
      <c r="LFI47" s="162"/>
      <c r="LFJ47" s="165"/>
      <c r="LFK47" s="162"/>
      <c r="LFL47" s="165"/>
      <c r="LFM47" s="162"/>
      <c r="LFN47" s="165"/>
      <c r="LFO47" s="162"/>
      <c r="LFP47" s="165"/>
      <c r="LFQ47" s="162"/>
      <c r="LFR47" s="165"/>
      <c r="LFS47" s="162"/>
      <c r="LFT47" s="165"/>
      <c r="LFU47" s="162"/>
      <c r="LFV47" s="165"/>
      <c r="LFW47" s="162"/>
      <c r="LFX47" s="165"/>
      <c r="LFY47" s="162"/>
      <c r="LFZ47" s="165"/>
      <c r="LGA47" s="162"/>
      <c r="LGB47" s="165"/>
      <c r="LGC47" s="162"/>
      <c r="LGD47" s="165"/>
      <c r="LGE47" s="162"/>
      <c r="LGF47" s="165"/>
      <c r="LGG47" s="162"/>
      <c r="LGH47" s="165"/>
      <c r="LGI47" s="162"/>
      <c r="LGJ47" s="165"/>
      <c r="LGK47" s="162"/>
      <c r="LGL47" s="165"/>
      <c r="LGM47" s="162"/>
      <c r="LGN47" s="165"/>
      <c r="LGO47" s="162"/>
      <c r="LGP47" s="165"/>
      <c r="LGQ47" s="162"/>
      <c r="LGR47" s="165"/>
      <c r="LGS47" s="162"/>
      <c r="LGT47" s="165"/>
      <c r="LGU47" s="162"/>
      <c r="LGV47" s="165"/>
      <c r="LGW47" s="162"/>
      <c r="LGX47" s="165"/>
      <c r="LGY47" s="162"/>
      <c r="LGZ47" s="165"/>
      <c r="LHA47" s="162"/>
      <c r="LHB47" s="165"/>
      <c r="LHC47" s="162"/>
      <c r="LHD47" s="165"/>
      <c r="LHE47" s="162"/>
      <c r="LHF47" s="165"/>
      <c r="LHG47" s="162"/>
      <c r="LHH47" s="165"/>
      <c r="LHI47" s="162"/>
      <c r="LHJ47" s="165"/>
      <c r="LHK47" s="162"/>
      <c r="LHL47" s="165"/>
      <c r="LHM47" s="162"/>
      <c r="LHN47" s="165"/>
      <c r="LHO47" s="162"/>
      <c r="LHP47" s="165"/>
      <c r="LHQ47" s="162"/>
      <c r="LHR47" s="165"/>
      <c r="LHS47" s="162"/>
      <c r="LHT47" s="165"/>
      <c r="LHU47" s="162"/>
      <c r="LHV47" s="165"/>
      <c r="LHW47" s="162"/>
      <c r="LHX47" s="165"/>
      <c r="LHY47" s="162"/>
      <c r="LHZ47" s="165"/>
      <c r="LIA47" s="162"/>
      <c r="LIB47" s="165"/>
      <c r="LIC47" s="162"/>
      <c r="LID47" s="165"/>
      <c r="LIE47" s="162"/>
      <c r="LIF47" s="165"/>
      <c r="LIG47" s="162"/>
      <c r="LIH47" s="165"/>
      <c r="LII47" s="162"/>
      <c r="LIJ47" s="165"/>
      <c r="LIK47" s="162"/>
      <c r="LIL47" s="165"/>
      <c r="LIM47" s="162"/>
      <c r="LIN47" s="165"/>
      <c r="LIO47" s="162"/>
      <c r="LIP47" s="165"/>
      <c r="LIQ47" s="162"/>
      <c r="LIR47" s="165"/>
      <c r="LIS47" s="162"/>
      <c r="LIT47" s="165"/>
      <c r="LIU47" s="162"/>
      <c r="LIV47" s="165"/>
      <c r="LIW47" s="162"/>
      <c r="LIX47" s="165"/>
      <c r="LIY47" s="162"/>
      <c r="LIZ47" s="165"/>
      <c r="LJA47" s="162"/>
      <c r="LJB47" s="165"/>
      <c r="LJC47" s="162"/>
      <c r="LJD47" s="165"/>
      <c r="LJE47" s="162"/>
      <c r="LJF47" s="165"/>
      <c r="LJG47" s="162"/>
      <c r="LJH47" s="165"/>
      <c r="LJI47" s="162"/>
      <c r="LJJ47" s="165"/>
      <c r="LJK47" s="162"/>
      <c r="LJL47" s="165"/>
      <c r="LJM47" s="162"/>
      <c r="LJN47" s="165"/>
      <c r="LJO47" s="162"/>
      <c r="LJP47" s="165"/>
      <c r="LJQ47" s="162"/>
      <c r="LJR47" s="165"/>
      <c r="LJS47" s="162"/>
      <c r="LJT47" s="165"/>
      <c r="LJU47" s="162"/>
      <c r="LJV47" s="165"/>
      <c r="LJW47" s="162"/>
      <c r="LJX47" s="165"/>
      <c r="LJY47" s="162"/>
      <c r="LJZ47" s="165"/>
      <c r="LKA47" s="162"/>
      <c r="LKB47" s="165"/>
      <c r="LKC47" s="162"/>
      <c r="LKD47" s="165"/>
      <c r="LKE47" s="162"/>
      <c r="LKF47" s="165"/>
      <c r="LKG47" s="162"/>
      <c r="LKH47" s="165"/>
      <c r="LKI47" s="162"/>
      <c r="LKJ47" s="165"/>
      <c r="LKK47" s="162"/>
      <c r="LKL47" s="165"/>
      <c r="LKM47" s="162"/>
      <c r="LKN47" s="165"/>
      <c r="LKO47" s="162"/>
      <c r="LKP47" s="165"/>
      <c r="LKQ47" s="162"/>
      <c r="LKR47" s="165"/>
      <c r="LKS47" s="162"/>
      <c r="LKT47" s="165"/>
      <c r="LKU47" s="162"/>
      <c r="LKV47" s="165"/>
      <c r="LKW47" s="162"/>
      <c r="LKX47" s="165"/>
      <c r="LKY47" s="162"/>
      <c r="LKZ47" s="165"/>
      <c r="LLA47" s="162"/>
      <c r="LLB47" s="165"/>
      <c r="LLC47" s="162"/>
      <c r="LLD47" s="165"/>
      <c r="LLE47" s="162"/>
      <c r="LLF47" s="165"/>
      <c r="LLG47" s="162"/>
      <c r="LLH47" s="165"/>
      <c r="LLI47" s="162"/>
      <c r="LLJ47" s="165"/>
      <c r="LLK47" s="162"/>
      <c r="LLL47" s="165"/>
      <c r="LLM47" s="162"/>
      <c r="LLN47" s="165"/>
      <c r="LLO47" s="162"/>
      <c r="LLP47" s="165"/>
      <c r="LLQ47" s="162"/>
      <c r="LLR47" s="165"/>
      <c r="LLS47" s="162"/>
      <c r="LLT47" s="165"/>
      <c r="LLU47" s="162"/>
      <c r="LLV47" s="165"/>
      <c r="LLW47" s="162"/>
      <c r="LLX47" s="165"/>
      <c r="LLY47" s="162"/>
      <c r="LLZ47" s="165"/>
      <c r="LMA47" s="162"/>
      <c r="LMB47" s="165"/>
      <c r="LMC47" s="162"/>
      <c r="LMD47" s="165"/>
      <c r="LME47" s="162"/>
      <c r="LMF47" s="165"/>
      <c r="LMG47" s="162"/>
      <c r="LMH47" s="165"/>
      <c r="LMI47" s="162"/>
      <c r="LMJ47" s="165"/>
      <c r="LMK47" s="162"/>
      <c r="LML47" s="165"/>
      <c r="LMM47" s="162"/>
      <c r="LMN47" s="165"/>
      <c r="LMO47" s="162"/>
      <c r="LMP47" s="165"/>
      <c r="LMQ47" s="162"/>
      <c r="LMR47" s="165"/>
      <c r="LMS47" s="162"/>
      <c r="LMT47" s="165"/>
      <c r="LMU47" s="162"/>
      <c r="LMV47" s="165"/>
      <c r="LMW47" s="162"/>
      <c r="LMX47" s="165"/>
      <c r="LMY47" s="162"/>
      <c r="LMZ47" s="165"/>
      <c r="LNA47" s="162"/>
      <c r="LNB47" s="165"/>
      <c r="LNC47" s="162"/>
      <c r="LND47" s="165"/>
      <c r="LNE47" s="162"/>
      <c r="LNF47" s="165"/>
      <c r="LNG47" s="162"/>
      <c r="LNH47" s="165"/>
      <c r="LNI47" s="162"/>
      <c r="LNJ47" s="165"/>
      <c r="LNK47" s="162"/>
      <c r="LNL47" s="165"/>
      <c r="LNM47" s="162"/>
      <c r="LNN47" s="165"/>
      <c r="LNO47" s="162"/>
      <c r="LNP47" s="165"/>
      <c r="LNQ47" s="162"/>
      <c r="LNR47" s="165"/>
      <c r="LNS47" s="162"/>
      <c r="LNT47" s="165"/>
      <c r="LNU47" s="162"/>
      <c r="LNV47" s="165"/>
      <c r="LNW47" s="162"/>
      <c r="LNX47" s="165"/>
      <c r="LNY47" s="162"/>
      <c r="LNZ47" s="165"/>
      <c r="LOA47" s="162"/>
      <c r="LOB47" s="165"/>
      <c r="LOC47" s="162"/>
      <c r="LOD47" s="165"/>
      <c r="LOE47" s="162"/>
      <c r="LOF47" s="165"/>
      <c r="LOG47" s="162"/>
      <c r="LOH47" s="165"/>
      <c r="LOI47" s="162"/>
      <c r="LOJ47" s="165"/>
      <c r="LOK47" s="162"/>
      <c r="LOL47" s="165"/>
      <c r="LOM47" s="162"/>
      <c r="LON47" s="165"/>
      <c r="LOO47" s="162"/>
      <c r="LOP47" s="165"/>
      <c r="LOQ47" s="162"/>
      <c r="LOR47" s="165"/>
      <c r="LOS47" s="162"/>
      <c r="LOT47" s="165"/>
      <c r="LOU47" s="162"/>
      <c r="LOV47" s="165"/>
      <c r="LOW47" s="162"/>
      <c r="LOX47" s="165"/>
      <c r="LOY47" s="162"/>
      <c r="LOZ47" s="165"/>
      <c r="LPA47" s="162"/>
      <c r="LPB47" s="165"/>
      <c r="LPC47" s="162"/>
      <c r="LPD47" s="165"/>
      <c r="LPE47" s="162"/>
      <c r="LPF47" s="165"/>
      <c r="LPG47" s="162"/>
      <c r="LPH47" s="165"/>
      <c r="LPI47" s="162"/>
      <c r="LPJ47" s="165"/>
      <c r="LPK47" s="162"/>
      <c r="LPL47" s="165"/>
      <c r="LPM47" s="162"/>
      <c r="LPN47" s="165"/>
      <c r="LPO47" s="162"/>
      <c r="LPP47" s="165"/>
      <c r="LPQ47" s="162"/>
      <c r="LPR47" s="165"/>
      <c r="LPS47" s="162"/>
      <c r="LPT47" s="165"/>
      <c r="LPU47" s="162"/>
      <c r="LPV47" s="165"/>
      <c r="LPW47" s="162"/>
      <c r="LPX47" s="165"/>
      <c r="LPY47" s="162"/>
      <c r="LPZ47" s="165"/>
      <c r="LQA47" s="162"/>
      <c r="LQB47" s="165"/>
      <c r="LQC47" s="162"/>
      <c r="LQD47" s="165"/>
      <c r="LQE47" s="162"/>
      <c r="LQF47" s="165"/>
      <c r="LQG47" s="162"/>
      <c r="LQH47" s="165"/>
      <c r="LQI47" s="162"/>
      <c r="LQJ47" s="165"/>
      <c r="LQK47" s="162"/>
      <c r="LQL47" s="165"/>
      <c r="LQM47" s="162"/>
      <c r="LQN47" s="165"/>
      <c r="LQO47" s="162"/>
      <c r="LQP47" s="165"/>
      <c r="LQQ47" s="162"/>
      <c r="LQR47" s="165"/>
      <c r="LQS47" s="162"/>
      <c r="LQT47" s="165"/>
      <c r="LQU47" s="162"/>
      <c r="LQV47" s="165"/>
      <c r="LQW47" s="162"/>
      <c r="LQX47" s="165"/>
      <c r="LQY47" s="162"/>
      <c r="LQZ47" s="165"/>
      <c r="LRA47" s="162"/>
      <c r="LRB47" s="165"/>
      <c r="LRC47" s="162"/>
      <c r="LRD47" s="165"/>
      <c r="LRE47" s="162"/>
      <c r="LRF47" s="165"/>
      <c r="LRG47" s="162"/>
      <c r="LRH47" s="165"/>
      <c r="LRI47" s="162"/>
      <c r="LRJ47" s="165"/>
      <c r="LRK47" s="162"/>
      <c r="LRL47" s="165"/>
      <c r="LRM47" s="162"/>
      <c r="LRN47" s="165"/>
      <c r="LRO47" s="162"/>
      <c r="LRP47" s="165"/>
      <c r="LRQ47" s="162"/>
      <c r="LRR47" s="165"/>
      <c r="LRS47" s="162"/>
      <c r="LRT47" s="165"/>
      <c r="LRU47" s="162"/>
      <c r="LRV47" s="165"/>
      <c r="LRW47" s="162"/>
      <c r="LRX47" s="165"/>
      <c r="LRY47" s="162"/>
      <c r="LRZ47" s="165"/>
      <c r="LSA47" s="162"/>
      <c r="LSB47" s="165"/>
      <c r="LSC47" s="162"/>
      <c r="LSD47" s="165"/>
      <c r="LSE47" s="162"/>
      <c r="LSF47" s="165"/>
      <c r="LSG47" s="162"/>
      <c r="LSH47" s="165"/>
      <c r="LSI47" s="162"/>
      <c r="LSJ47" s="165"/>
      <c r="LSK47" s="162"/>
      <c r="LSL47" s="165"/>
      <c r="LSM47" s="162"/>
      <c r="LSN47" s="165"/>
      <c r="LSO47" s="162"/>
      <c r="LSP47" s="165"/>
      <c r="LSQ47" s="162"/>
      <c r="LSR47" s="165"/>
      <c r="LSS47" s="162"/>
      <c r="LST47" s="165"/>
      <c r="LSU47" s="162"/>
      <c r="LSV47" s="165"/>
      <c r="LSW47" s="162"/>
      <c r="LSX47" s="165"/>
      <c r="LSY47" s="162"/>
      <c r="LSZ47" s="165"/>
      <c r="LTA47" s="162"/>
      <c r="LTB47" s="165"/>
      <c r="LTC47" s="162"/>
      <c r="LTD47" s="165"/>
      <c r="LTE47" s="162"/>
      <c r="LTF47" s="165"/>
      <c r="LTG47" s="162"/>
      <c r="LTH47" s="165"/>
      <c r="LTI47" s="162"/>
      <c r="LTJ47" s="165"/>
      <c r="LTK47" s="162"/>
      <c r="LTL47" s="165"/>
      <c r="LTM47" s="162"/>
      <c r="LTN47" s="165"/>
      <c r="LTO47" s="162"/>
      <c r="LTP47" s="165"/>
      <c r="LTQ47" s="162"/>
      <c r="LTR47" s="165"/>
      <c r="LTS47" s="162"/>
      <c r="LTT47" s="165"/>
      <c r="LTU47" s="162"/>
      <c r="LTV47" s="165"/>
      <c r="LTW47" s="162"/>
      <c r="LTX47" s="165"/>
      <c r="LTY47" s="162"/>
      <c r="LTZ47" s="165"/>
      <c r="LUA47" s="162"/>
      <c r="LUB47" s="165"/>
      <c r="LUC47" s="162"/>
      <c r="LUD47" s="165"/>
      <c r="LUE47" s="162"/>
      <c r="LUF47" s="165"/>
      <c r="LUG47" s="162"/>
      <c r="LUH47" s="165"/>
      <c r="LUI47" s="162"/>
      <c r="LUJ47" s="165"/>
      <c r="LUK47" s="162"/>
      <c r="LUL47" s="165"/>
      <c r="LUM47" s="162"/>
      <c r="LUN47" s="165"/>
      <c r="LUO47" s="162"/>
      <c r="LUP47" s="165"/>
      <c r="LUQ47" s="162"/>
      <c r="LUR47" s="165"/>
      <c r="LUS47" s="162"/>
      <c r="LUT47" s="165"/>
      <c r="LUU47" s="162"/>
      <c r="LUV47" s="165"/>
      <c r="LUW47" s="162"/>
      <c r="LUX47" s="165"/>
      <c r="LUY47" s="162"/>
      <c r="LUZ47" s="165"/>
      <c r="LVA47" s="162"/>
      <c r="LVB47" s="165"/>
      <c r="LVC47" s="162"/>
      <c r="LVD47" s="165"/>
      <c r="LVE47" s="162"/>
      <c r="LVF47" s="165"/>
      <c r="LVG47" s="162"/>
      <c r="LVH47" s="165"/>
      <c r="LVI47" s="162"/>
      <c r="LVJ47" s="165"/>
      <c r="LVK47" s="162"/>
      <c r="LVL47" s="165"/>
      <c r="LVM47" s="162"/>
      <c r="LVN47" s="165"/>
      <c r="LVO47" s="162"/>
      <c r="LVP47" s="165"/>
      <c r="LVQ47" s="162"/>
      <c r="LVR47" s="165"/>
      <c r="LVS47" s="162"/>
      <c r="LVT47" s="165"/>
      <c r="LVU47" s="162"/>
      <c r="LVV47" s="165"/>
      <c r="LVW47" s="162"/>
      <c r="LVX47" s="165"/>
      <c r="LVY47" s="162"/>
      <c r="LVZ47" s="165"/>
      <c r="LWA47" s="162"/>
      <c r="LWB47" s="165"/>
      <c r="LWC47" s="162"/>
      <c r="LWD47" s="165"/>
      <c r="LWE47" s="162"/>
      <c r="LWF47" s="165"/>
      <c r="LWG47" s="162"/>
      <c r="LWH47" s="165"/>
      <c r="LWI47" s="162"/>
      <c r="LWJ47" s="165"/>
      <c r="LWK47" s="162"/>
      <c r="LWL47" s="165"/>
      <c r="LWM47" s="162"/>
      <c r="LWN47" s="165"/>
      <c r="LWO47" s="162"/>
      <c r="LWP47" s="165"/>
      <c r="LWQ47" s="162"/>
      <c r="LWR47" s="165"/>
      <c r="LWS47" s="162"/>
      <c r="LWT47" s="165"/>
      <c r="LWU47" s="162"/>
      <c r="LWV47" s="165"/>
      <c r="LWW47" s="162"/>
      <c r="LWX47" s="165"/>
      <c r="LWY47" s="162"/>
      <c r="LWZ47" s="165"/>
      <c r="LXA47" s="162"/>
      <c r="LXB47" s="165"/>
      <c r="LXC47" s="162"/>
      <c r="LXD47" s="165"/>
      <c r="LXE47" s="162"/>
      <c r="LXF47" s="165"/>
      <c r="LXG47" s="162"/>
      <c r="LXH47" s="165"/>
      <c r="LXI47" s="162"/>
      <c r="LXJ47" s="165"/>
      <c r="LXK47" s="162"/>
      <c r="LXL47" s="165"/>
      <c r="LXM47" s="162"/>
      <c r="LXN47" s="165"/>
      <c r="LXO47" s="162"/>
      <c r="LXP47" s="165"/>
      <c r="LXQ47" s="162"/>
      <c r="LXR47" s="165"/>
      <c r="LXS47" s="162"/>
      <c r="LXT47" s="165"/>
      <c r="LXU47" s="162"/>
      <c r="LXV47" s="165"/>
      <c r="LXW47" s="162"/>
      <c r="LXX47" s="165"/>
      <c r="LXY47" s="162"/>
      <c r="LXZ47" s="165"/>
      <c r="LYA47" s="162"/>
      <c r="LYB47" s="165"/>
      <c r="LYC47" s="162"/>
      <c r="LYD47" s="165"/>
      <c r="LYE47" s="162"/>
      <c r="LYF47" s="165"/>
      <c r="LYG47" s="162"/>
      <c r="LYH47" s="165"/>
      <c r="LYI47" s="162"/>
      <c r="LYJ47" s="165"/>
      <c r="LYK47" s="162"/>
      <c r="LYL47" s="165"/>
      <c r="LYM47" s="162"/>
      <c r="LYN47" s="165"/>
      <c r="LYO47" s="162"/>
      <c r="LYP47" s="165"/>
      <c r="LYQ47" s="162"/>
      <c r="LYR47" s="165"/>
      <c r="LYS47" s="162"/>
      <c r="LYT47" s="165"/>
      <c r="LYU47" s="162"/>
      <c r="LYV47" s="165"/>
      <c r="LYW47" s="162"/>
      <c r="LYX47" s="165"/>
      <c r="LYY47" s="162"/>
      <c r="LYZ47" s="165"/>
      <c r="LZA47" s="162"/>
      <c r="LZB47" s="165"/>
      <c r="LZC47" s="162"/>
      <c r="LZD47" s="165"/>
      <c r="LZE47" s="162"/>
      <c r="LZF47" s="165"/>
      <c r="LZG47" s="162"/>
      <c r="LZH47" s="165"/>
      <c r="LZI47" s="162"/>
      <c r="LZJ47" s="165"/>
      <c r="LZK47" s="162"/>
      <c r="LZL47" s="165"/>
      <c r="LZM47" s="162"/>
      <c r="LZN47" s="165"/>
      <c r="LZO47" s="162"/>
      <c r="LZP47" s="165"/>
      <c r="LZQ47" s="162"/>
      <c r="LZR47" s="165"/>
      <c r="LZS47" s="162"/>
      <c r="LZT47" s="165"/>
      <c r="LZU47" s="162"/>
      <c r="LZV47" s="165"/>
      <c r="LZW47" s="162"/>
      <c r="LZX47" s="165"/>
      <c r="LZY47" s="162"/>
      <c r="LZZ47" s="165"/>
      <c r="MAA47" s="162"/>
      <c r="MAB47" s="165"/>
      <c r="MAC47" s="162"/>
      <c r="MAD47" s="165"/>
      <c r="MAE47" s="162"/>
      <c r="MAF47" s="165"/>
      <c r="MAG47" s="162"/>
      <c r="MAH47" s="165"/>
      <c r="MAI47" s="162"/>
      <c r="MAJ47" s="165"/>
      <c r="MAK47" s="162"/>
      <c r="MAL47" s="165"/>
      <c r="MAM47" s="162"/>
      <c r="MAN47" s="165"/>
      <c r="MAO47" s="162"/>
      <c r="MAP47" s="165"/>
      <c r="MAQ47" s="162"/>
      <c r="MAR47" s="165"/>
      <c r="MAS47" s="162"/>
      <c r="MAT47" s="165"/>
      <c r="MAU47" s="162"/>
      <c r="MAV47" s="165"/>
      <c r="MAW47" s="162"/>
      <c r="MAX47" s="165"/>
      <c r="MAY47" s="162"/>
      <c r="MAZ47" s="165"/>
      <c r="MBA47" s="162"/>
      <c r="MBB47" s="165"/>
      <c r="MBC47" s="162"/>
      <c r="MBD47" s="165"/>
      <c r="MBE47" s="162"/>
      <c r="MBF47" s="165"/>
      <c r="MBG47" s="162"/>
      <c r="MBH47" s="165"/>
      <c r="MBI47" s="162"/>
      <c r="MBJ47" s="165"/>
      <c r="MBK47" s="162"/>
      <c r="MBL47" s="165"/>
      <c r="MBM47" s="162"/>
      <c r="MBN47" s="165"/>
      <c r="MBO47" s="162"/>
      <c r="MBP47" s="165"/>
      <c r="MBQ47" s="162"/>
      <c r="MBR47" s="165"/>
      <c r="MBS47" s="162"/>
      <c r="MBT47" s="165"/>
      <c r="MBU47" s="162"/>
      <c r="MBV47" s="165"/>
      <c r="MBW47" s="162"/>
      <c r="MBX47" s="165"/>
      <c r="MBY47" s="162"/>
      <c r="MBZ47" s="165"/>
      <c r="MCA47" s="162"/>
      <c r="MCB47" s="165"/>
      <c r="MCC47" s="162"/>
      <c r="MCD47" s="165"/>
      <c r="MCE47" s="162"/>
      <c r="MCF47" s="165"/>
      <c r="MCG47" s="162"/>
      <c r="MCH47" s="165"/>
      <c r="MCI47" s="162"/>
      <c r="MCJ47" s="165"/>
      <c r="MCK47" s="162"/>
      <c r="MCL47" s="165"/>
      <c r="MCM47" s="162"/>
      <c r="MCN47" s="165"/>
      <c r="MCO47" s="162"/>
      <c r="MCP47" s="165"/>
      <c r="MCQ47" s="162"/>
      <c r="MCR47" s="165"/>
      <c r="MCS47" s="162"/>
      <c r="MCT47" s="165"/>
      <c r="MCU47" s="162"/>
      <c r="MCV47" s="165"/>
      <c r="MCW47" s="162"/>
      <c r="MCX47" s="165"/>
      <c r="MCY47" s="162"/>
      <c r="MCZ47" s="165"/>
      <c r="MDA47" s="162"/>
      <c r="MDB47" s="165"/>
      <c r="MDC47" s="162"/>
      <c r="MDD47" s="165"/>
      <c r="MDE47" s="162"/>
      <c r="MDF47" s="165"/>
      <c r="MDG47" s="162"/>
      <c r="MDH47" s="165"/>
      <c r="MDI47" s="162"/>
      <c r="MDJ47" s="165"/>
      <c r="MDK47" s="162"/>
      <c r="MDL47" s="165"/>
      <c r="MDM47" s="162"/>
      <c r="MDN47" s="165"/>
      <c r="MDO47" s="162"/>
      <c r="MDP47" s="165"/>
      <c r="MDQ47" s="162"/>
      <c r="MDR47" s="165"/>
      <c r="MDS47" s="162"/>
      <c r="MDT47" s="165"/>
      <c r="MDU47" s="162"/>
      <c r="MDV47" s="165"/>
      <c r="MDW47" s="162"/>
      <c r="MDX47" s="165"/>
      <c r="MDY47" s="162"/>
      <c r="MDZ47" s="165"/>
      <c r="MEA47" s="162"/>
      <c r="MEB47" s="165"/>
      <c r="MEC47" s="162"/>
      <c r="MED47" s="165"/>
      <c r="MEE47" s="162"/>
      <c r="MEF47" s="165"/>
      <c r="MEG47" s="162"/>
      <c r="MEH47" s="165"/>
      <c r="MEI47" s="162"/>
      <c r="MEJ47" s="165"/>
      <c r="MEK47" s="162"/>
      <c r="MEL47" s="165"/>
      <c r="MEM47" s="162"/>
      <c r="MEN47" s="165"/>
      <c r="MEO47" s="162"/>
      <c r="MEP47" s="165"/>
      <c r="MEQ47" s="162"/>
      <c r="MER47" s="165"/>
      <c r="MES47" s="162"/>
      <c r="MET47" s="165"/>
      <c r="MEU47" s="162"/>
      <c r="MEV47" s="165"/>
      <c r="MEW47" s="162"/>
      <c r="MEX47" s="165"/>
      <c r="MEY47" s="162"/>
      <c r="MEZ47" s="165"/>
      <c r="MFA47" s="162"/>
      <c r="MFB47" s="165"/>
      <c r="MFC47" s="162"/>
      <c r="MFD47" s="165"/>
      <c r="MFE47" s="162"/>
      <c r="MFF47" s="165"/>
      <c r="MFG47" s="162"/>
      <c r="MFH47" s="165"/>
      <c r="MFI47" s="162"/>
      <c r="MFJ47" s="165"/>
      <c r="MFK47" s="162"/>
      <c r="MFL47" s="165"/>
      <c r="MFM47" s="162"/>
      <c r="MFN47" s="165"/>
      <c r="MFO47" s="162"/>
      <c r="MFP47" s="165"/>
      <c r="MFQ47" s="162"/>
      <c r="MFR47" s="165"/>
      <c r="MFS47" s="162"/>
      <c r="MFT47" s="165"/>
      <c r="MFU47" s="162"/>
      <c r="MFV47" s="165"/>
      <c r="MFW47" s="162"/>
      <c r="MFX47" s="165"/>
      <c r="MFY47" s="162"/>
      <c r="MFZ47" s="165"/>
      <c r="MGA47" s="162"/>
      <c r="MGB47" s="165"/>
      <c r="MGC47" s="162"/>
      <c r="MGD47" s="165"/>
      <c r="MGE47" s="162"/>
      <c r="MGF47" s="165"/>
      <c r="MGG47" s="162"/>
      <c r="MGH47" s="165"/>
      <c r="MGI47" s="162"/>
      <c r="MGJ47" s="165"/>
      <c r="MGK47" s="162"/>
      <c r="MGL47" s="165"/>
      <c r="MGM47" s="162"/>
      <c r="MGN47" s="165"/>
      <c r="MGO47" s="162"/>
      <c r="MGP47" s="165"/>
      <c r="MGQ47" s="162"/>
      <c r="MGR47" s="165"/>
      <c r="MGS47" s="162"/>
      <c r="MGT47" s="165"/>
      <c r="MGU47" s="162"/>
      <c r="MGV47" s="165"/>
      <c r="MGW47" s="162"/>
      <c r="MGX47" s="165"/>
      <c r="MGY47" s="162"/>
      <c r="MGZ47" s="165"/>
      <c r="MHA47" s="162"/>
      <c r="MHB47" s="165"/>
      <c r="MHC47" s="162"/>
      <c r="MHD47" s="165"/>
      <c r="MHE47" s="162"/>
      <c r="MHF47" s="165"/>
      <c r="MHG47" s="162"/>
      <c r="MHH47" s="165"/>
      <c r="MHI47" s="162"/>
      <c r="MHJ47" s="165"/>
      <c r="MHK47" s="162"/>
      <c r="MHL47" s="165"/>
      <c r="MHM47" s="162"/>
      <c r="MHN47" s="165"/>
      <c r="MHO47" s="162"/>
      <c r="MHP47" s="165"/>
      <c r="MHQ47" s="162"/>
      <c r="MHR47" s="165"/>
      <c r="MHS47" s="162"/>
      <c r="MHT47" s="165"/>
      <c r="MHU47" s="162"/>
      <c r="MHV47" s="165"/>
      <c r="MHW47" s="162"/>
      <c r="MHX47" s="165"/>
      <c r="MHY47" s="162"/>
      <c r="MHZ47" s="165"/>
      <c r="MIA47" s="162"/>
      <c r="MIB47" s="165"/>
      <c r="MIC47" s="162"/>
      <c r="MID47" s="165"/>
      <c r="MIE47" s="162"/>
      <c r="MIF47" s="165"/>
      <c r="MIG47" s="162"/>
      <c r="MIH47" s="165"/>
      <c r="MII47" s="162"/>
      <c r="MIJ47" s="165"/>
      <c r="MIK47" s="162"/>
      <c r="MIL47" s="165"/>
      <c r="MIM47" s="162"/>
      <c r="MIN47" s="165"/>
      <c r="MIO47" s="162"/>
      <c r="MIP47" s="165"/>
      <c r="MIQ47" s="162"/>
      <c r="MIR47" s="165"/>
      <c r="MIS47" s="162"/>
      <c r="MIT47" s="165"/>
      <c r="MIU47" s="162"/>
      <c r="MIV47" s="165"/>
      <c r="MIW47" s="162"/>
      <c r="MIX47" s="165"/>
      <c r="MIY47" s="162"/>
      <c r="MIZ47" s="165"/>
      <c r="MJA47" s="162"/>
      <c r="MJB47" s="165"/>
      <c r="MJC47" s="162"/>
      <c r="MJD47" s="165"/>
      <c r="MJE47" s="162"/>
      <c r="MJF47" s="165"/>
      <c r="MJG47" s="162"/>
      <c r="MJH47" s="165"/>
      <c r="MJI47" s="162"/>
      <c r="MJJ47" s="165"/>
      <c r="MJK47" s="162"/>
      <c r="MJL47" s="165"/>
      <c r="MJM47" s="162"/>
      <c r="MJN47" s="165"/>
      <c r="MJO47" s="162"/>
      <c r="MJP47" s="165"/>
      <c r="MJQ47" s="162"/>
      <c r="MJR47" s="165"/>
      <c r="MJS47" s="162"/>
      <c r="MJT47" s="165"/>
      <c r="MJU47" s="162"/>
      <c r="MJV47" s="165"/>
      <c r="MJW47" s="162"/>
      <c r="MJX47" s="165"/>
      <c r="MJY47" s="162"/>
      <c r="MJZ47" s="165"/>
      <c r="MKA47" s="162"/>
      <c r="MKB47" s="165"/>
      <c r="MKC47" s="162"/>
      <c r="MKD47" s="165"/>
      <c r="MKE47" s="162"/>
      <c r="MKF47" s="165"/>
      <c r="MKG47" s="162"/>
      <c r="MKH47" s="165"/>
      <c r="MKI47" s="162"/>
      <c r="MKJ47" s="165"/>
      <c r="MKK47" s="162"/>
      <c r="MKL47" s="165"/>
      <c r="MKM47" s="162"/>
      <c r="MKN47" s="165"/>
      <c r="MKO47" s="162"/>
      <c r="MKP47" s="165"/>
      <c r="MKQ47" s="162"/>
      <c r="MKR47" s="165"/>
      <c r="MKS47" s="162"/>
      <c r="MKT47" s="165"/>
      <c r="MKU47" s="162"/>
      <c r="MKV47" s="165"/>
      <c r="MKW47" s="162"/>
      <c r="MKX47" s="165"/>
      <c r="MKY47" s="162"/>
      <c r="MKZ47" s="165"/>
      <c r="MLA47" s="162"/>
      <c r="MLB47" s="165"/>
      <c r="MLC47" s="162"/>
      <c r="MLD47" s="165"/>
      <c r="MLE47" s="162"/>
      <c r="MLF47" s="165"/>
      <c r="MLG47" s="162"/>
      <c r="MLH47" s="165"/>
      <c r="MLI47" s="162"/>
      <c r="MLJ47" s="165"/>
      <c r="MLK47" s="162"/>
      <c r="MLL47" s="165"/>
      <c r="MLM47" s="162"/>
      <c r="MLN47" s="165"/>
      <c r="MLO47" s="162"/>
      <c r="MLP47" s="165"/>
      <c r="MLQ47" s="162"/>
      <c r="MLR47" s="165"/>
      <c r="MLS47" s="162"/>
      <c r="MLT47" s="165"/>
      <c r="MLU47" s="162"/>
      <c r="MLV47" s="165"/>
      <c r="MLW47" s="162"/>
      <c r="MLX47" s="165"/>
      <c r="MLY47" s="162"/>
      <c r="MLZ47" s="165"/>
      <c r="MMA47" s="162"/>
      <c r="MMB47" s="165"/>
      <c r="MMC47" s="162"/>
      <c r="MMD47" s="165"/>
      <c r="MME47" s="162"/>
      <c r="MMF47" s="165"/>
      <c r="MMG47" s="162"/>
      <c r="MMH47" s="165"/>
      <c r="MMI47" s="162"/>
      <c r="MMJ47" s="165"/>
      <c r="MMK47" s="162"/>
      <c r="MML47" s="165"/>
      <c r="MMM47" s="162"/>
      <c r="MMN47" s="165"/>
      <c r="MMO47" s="162"/>
      <c r="MMP47" s="165"/>
      <c r="MMQ47" s="162"/>
      <c r="MMR47" s="165"/>
      <c r="MMS47" s="162"/>
      <c r="MMT47" s="165"/>
      <c r="MMU47" s="162"/>
      <c r="MMV47" s="165"/>
      <c r="MMW47" s="162"/>
      <c r="MMX47" s="165"/>
      <c r="MMY47" s="162"/>
      <c r="MMZ47" s="165"/>
      <c r="MNA47" s="162"/>
      <c r="MNB47" s="165"/>
      <c r="MNC47" s="162"/>
      <c r="MND47" s="165"/>
      <c r="MNE47" s="162"/>
      <c r="MNF47" s="165"/>
      <c r="MNG47" s="162"/>
      <c r="MNH47" s="165"/>
      <c r="MNI47" s="162"/>
      <c r="MNJ47" s="165"/>
      <c r="MNK47" s="162"/>
      <c r="MNL47" s="165"/>
      <c r="MNM47" s="162"/>
      <c r="MNN47" s="165"/>
      <c r="MNO47" s="162"/>
      <c r="MNP47" s="165"/>
      <c r="MNQ47" s="162"/>
      <c r="MNR47" s="165"/>
      <c r="MNS47" s="162"/>
      <c r="MNT47" s="165"/>
      <c r="MNU47" s="162"/>
      <c r="MNV47" s="165"/>
      <c r="MNW47" s="162"/>
      <c r="MNX47" s="165"/>
      <c r="MNY47" s="162"/>
      <c r="MNZ47" s="165"/>
      <c r="MOA47" s="162"/>
      <c r="MOB47" s="165"/>
      <c r="MOC47" s="162"/>
      <c r="MOD47" s="165"/>
      <c r="MOE47" s="162"/>
      <c r="MOF47" s="165"/>
      <c r="MOG47" s="162"/>
      <c r="MOH47" s="165"/>
      <c r="MOI47" s="162"/>
      <c r="MOJ47" s="165"/>
      <c r="MOK47" s="162"/>
      <c r="MOL47" s="165"/>
      <c r="MOM47" s="162"/>
      <c r="MON47" s="165"/>
      <c r="MOO47" s="162"/>
      <c r="MOP47" s="165"/>
      <c r="MOQ47" s="162"/>
      <c r="MOR47" s="165"/>
      <c r="MOS47" s="162"/>
      <c r="MOT47" s="165"/>
      <c r="MOU47" s="162"/>
      <c r="MOV47" s="165"/>
      <c r="MOW47" s="162"/>
      <c r="MOX47" s="165"/>
      <c r="MOY47" s="162"/>
      <c r="MOZ47" s="165"/>
      <c r="MPA47" s="162"/>
      <c r="MPB47" s="165"/>
      <c r="MPC47" s="162"/>
      <c r="MPD47" s="165"/>
      <c r="MPE47" s="162"/>
      <c r="MPF47" s="165"/>
      <c r="MPG47" s="162"/>
      <c r="MPH47" s="165"/>
      <c r="MPI47" s="162"/>
      <c r="MPJ47" s="165"/>
      <c r="MPK47" s="162"/>
      <c r="MPL47" s="165"/>
      <c r="MPM47" s="162"/>
      <c r="MPN47" s="165"/>
      <c r="MPO47" s="162"/>
      <c r="MPP47" s="165"/>
      <c r="MPQ47" s="162"/>
      <c r="MPR47" s="165"/>
      <c r="MPS47" s="162"/>
      <c r="MPT47" s="165"/>
      <c r="MPU47" s="162"/>
      <c r="MPV47" s="165"/>
      <c r="MPW47" s="162"/>
      <c r="MPX47" s="165"/>
      <c r="MPY47" s="162"/>
      <c r="MPZ47" s="165"/>
      <c r="MQA47" s="162"/>
      <c r="MQB47" s="165"/>
      <c r="MQC47" s="162"/>
      <c r="MQD47" s="165"/>
      <c r="MQE47" s="162"/>
      <c r="MQF47" s="165"/>
      <c r="MQG47" s="162"/>
      <c r="MQH47" s="165"/>
      <c r="MQI47" s="162"/>
      <c r="MQJ47" s="165"/>
      <c r="MQK47" s="162"/>
      <c r="MQL47" s="165"/>
      <c r="MQM47" s="162"/>
      <c r="MQN47" s="165"/>
      <c r="MQO47" s="162"/>
      <c r="MQP47" s="165"/>
      <c r="MQQ47" s="162"/>
      <c r="MQR47" s="165"/>
      <c r="MQS47" s="162"/>
      <c r="MQT47" s="165"/>
      <c r="MQU47" s="162"/>
      <c r="MQV47" s="165"/>
      <c r="MQW47" s="162"/>
      <c r="MQX47" s="165"/>
      <c r="MQY47" s="162"/>
      <c r="MQZ47" s="165"/>
      <c r="MRA47" s="162"/>
      <c r="MRB47" s="165"/>
      <c r="MRC47" s="162"/>
      <c r="MRD47" s="165"/>
      <c r="MRE47" s="162"/>
      <c r="MRF47" s="165"/>
      <c r="MRG47" s="162"/>
      <c r="MRH47" s="165"/>
      <c r="MRI47" s="162"/>
      <c r="MRJ47" s="165"/>
      <c r="MRK47" s="162"/>
      <c r="MRL47" s="165"/>
      <c r="MRM47" s="162"/>
      <c r="MRN47" s="165"/>
      <c r="MRO47" s="162"/>
      <c r="MRP47" s="165"/>
      <c r="MRQ47" s="162"/>
      <c r="MRR47" s="165"/>
      <c r="MRS47" s="162"/>
      <c r="MRT47" s="165"/>
      <c r="MRU47" s="162"/>
      <c r="MRV47" s="165"/>
      <c r="MRW47" s="162"/>
      <c r="MRX47" s="165"/>
      <c r="MRY47" s="162"/>
      <c r="MRZ47" s="165"/>
      <c r="MSA47" s="162"/>
      <c r="MSB47" s="165"/>
      <c r="MSC47" s="162"/>
      <c r="MSD47" s="165"/>
      <c r="MSE47" s="162"/>
      <c r="MSF47" s="165"/>
      <c r="MSG47" s="162"/>
      <c r="MSH47" s="165"/>
      <c r="MSI47" s="162"/>
      <c r="MSJ47" s="165"/>
      <c r="MSK47" s="162"/>
      <c r="MSL47" s="165"/>
      <c r="MSM47" s="162"/>
      <c r="MSN47" s="165"/>
      <c r="MSO47" s="162"/>
      <c r="MSP47" s="165"/>
      <c r="MSQ47" s="162"/>
      <c r="MSR47" s="165"/>
      <c r="MSS47" s="162"/>
      <c r="MST47" s="165"/>
      <c r="MSU47" s="162"/>
      <c r="MSV47" s="165"/>
      <c r="MSW47" s="162"/>
      <c r="MSX47" s="165"/>
      <c r="MSY47" s="162"/>
      <c r="MSZ47" s="165"/>
      <c r="MTA47" s="162"/>
      <c r="MTB47" s="165"/>
      <c r="MTC47" s="162"/>
      <c r="MTD47" s="165"/>
      <c r="MTE47" s="162"/>
      <c r="MTF47" s="165"/>
      <c r="MTG47" s="162"/>
      <c r="MTH47" s="165"/>
      <c r="MTI47" s="162"/>
      <c r="MTJ47" s="165"/>
      <c r="MTK47" s="162"/>
      <c r="MTL47" s="165"/>
      <c r="MTM47" s="162"/>
      <c r="MTN47" s="165"/>
      <c r="MTO47" s="162"/>
      <c r="MTP47" s="165"/>
      <c r="MTQ47" s="162"/>
      <c r="MTR47" s="165"/>
      <c r="MTS47" s="162"/>
      <c r="MTT47" s="165"/>
      <c r="MTU47" s="162"/>
      <c r="MTV47" s="165"/>
      <c r="MTW47" s="162"/>
      <c r="MTX47" s="165"/>
      <c r="MTY47" s="162"/>
      <c r="MTZ47" s="165"/>
      <c r="MUA47" s="162"/>
      <c r="MUB47" s="165"/>
      <c r="MUC47" s="162"/>
      <c r="MUD47" s="165"/>
      <c r="MUE47" s="162"/>
      <c r="MUF47" s="165"/>
      <c r="MUG47" s="162"/>
      <c r="MUH47" s="165"/>
      <c r="MUI47" s="162"/>
      <c r="MUJ47" s="165"/>
      <c r="MUK47" s="162"/>
      <c r="MUL47" s="165"/>
      <c r="MUM47" s="162"/>
      <c r="MUN47" s="165"/>
      <c r="MUO47" s="162"/>
      <c r="MUP47" s="165"/>
      <c r="MUQ47" s="162"/>
      <c r="MUR47" s="165"/>
      <c r="MUS47" s="162"/>
      <c r="MUT47" s="165"/>
      <c r="MUU47" s="162"/>
      <c r="MUV47" s="165"/>
      <c r="MUW47" s="162"/>
      <c r="MUX47" s="165"/>
      <c r="MUY47" s="162"/>
      <c r="MUZ47" s="165"/>
      <c r="MVA47" s="162"/>
      <c r="MVB47" s="165"/>
      <c r="MVC47" s="162"/>
      <c r="MVD47" s="165"/>
      <c r="MVE47" s="162"/>
      <c r="MVF47" s="165"/>
      <c r="MVG47" s="162"/>
      <c r="MVH47" s="165"/>
      <c r="MVI47" s="162"/>
      <c r="MVJ47" s="165"/>
      <c r="MVK47" s="162"/>
      <c r="MVL47" s="165"/>
      <c r="MVM47" s="162"/>
      <c r="MVN47" s="165"/>
      <c r="MVO47" s="162"/>
      <c r="MVP47" s="165"/>
      <c r="MVQ47" s="162"/>
      <c r="MVR47" s="165"/>
      <c r="MVS47" s="162"/>
      <c r="MVT47" s="165"/>
      <c r="MVU47" s="162"/>
      <c r="MVV47" s="165"/>
      <c r="MVW47" s="162"/>
      <c r="MVX47" s="165"/>
      <c r="MVY47" s="162"/>
      <c r="MVZ47" s="165"/>
      <c r="MWA47" s="162"/>
      <c r="MWB47" s="165"/>
      <c r="MWC47" s="162"/>
      <c r="MWD47" s="165"/>
      <c r="MWE47" s="162"/>
      <c r="MWF47" s="165"/>
      <c r="MWG47" s="162"/>
      <c r="MWH47" s="165"/>
      <c r="MWI47" s="162"/>
      <c r="MWJ47" s="165"/>
      <c r="MWK47" s="162"/>
      <c r="MWL47" s="165"/>
      <c r="MWM47" s="162"/>
      <c r="MWN47" s="165"/>
      <c r="MWO47" s="162"/>
      <c r="MWP47" s="165"/>
      <c r="MWQ47" s="162"/>
      <c r="MWR47" s="165"/>
      <c r="MWS47" s="162"/>
      <c r="MWT47" s="165"/>
      <c r="MWU47" s="162"/>
      <c r="MWV47" s="165"/>
      <c r="MWW47" s="162"/>
      <c r="MWX47" s="165"/>
      <c r="MWY47" s="162"/>
      <c r="MWZ47" s="165"/>
      <c r="MXA47" s="162"/>
      <c r="MXB47" s="165"/>
      <c r="MXC47" s="162"/>
      <c r="MXD47" s="165"/>
      <c r="MXE47" s="162"/>
      <c r="MXF47" s="165"/>
      <c r="MXG47" s="162"/>
      <c r="MXH47" s="165"/>
      <c r="MXI47" s="162"/>
      <c r="MXJ47" s="165"/>
      <c r="MXK47" s="162"/>
      <c r="MXL47" s="165"/>
      <c r="MXM47" s="162"/>
      <c r="MXN47" s="165"/>
      <c r="MXO47" s="162"/>
      <c r="MXP47" s="165"/>
      <c r="MXQ47" s="162"/>
      <c r="MXR47" s="165"/>
      <c r="MXS47" s="162"/>
      <c r="MXT47" s="165"/>
      <c r="MXU47" s="162"/>
      <c r="MXV47" s="165"/>
      <c r="MXW47" s="162"/>
      <c r="MXX47" s="165"/>
      <c r="MXY47" s="162"/>
      <c r="MXZ47" s="165"/>
      <c r="MYA47" s="162"/>
      <c r="MYB47" s="165"/>
      <c r="MYC47" s="162"/>
      <c r="MYD47" s="165"/>
      <c r="MYE47" s="162"/>
      <c r="MYF47" s="165"/>
      <c r="MYG47" s="162"/>
      <c r="MYH47" s="165"/>
      <c r="MYI47" s="162"/>
      <c r="MYJ47" s="165"/>
      <c r="MYK47" s="162"/>
      <c r="MYL47" s="165"/>
      <c r="MYM47" s="162"/>
      <c r="MYN47" s="165"/>
      <c r="MYO47" s="162"/>
      <c r="MYP47" s="165"/>
      <c r="MYQ47" s="162"/>
      <c r="MYR47" s="165"/>
      <c r="MYS47" s="162"/>
      <c r="MYT47" s="165"/>
      <c r="MYU47" s="162"/>
      <c r="MYV47" s="165"/>
      <c r="MYW47" s="162"/>
      <c r="MYX47" s="165"/>
      <c r="MYY47" s="162"/>
      <c r="MYZ47" s="165"/>
      <c r="MZA47" s="162"/>
      <c r="MZB47" s="165"/>
      <c r="MZC47" s="162"/>
      <c r="MZD47" s="165"/>
      <c r="MZE47" s="162"/>
      <c r="MZF47" s="165"/>
      <c r="MZG47" s="162"/>
      <c r="MZH47" s="165"/>
      <c r="MZI47" s="162"/>
      <c r="MZJ47" s="165"/>
      <c r="MZK47" s="162"/>
      <c r="MZL47" s="165"/>
      <c r="MZM47" s="162"/>
      <c r="MZN47" s="165"/>
      <c r="MZO47" s="162"/>
      <c r="MZP47" s="165"/>
      <c r="MZQ47" s="162"/>
      <c r="MZR47" s="165"/>
      <c r="MZS47" s="162"/>
      <c r="MZT47" s="165"/>
      <c r="MZU47" s="162"/>
      <c r="MZV47" s="165"/>
      <c r="MZW47" s="162"/>
      <c r="MZX47" s="165"/>
      <c r="MZY47" s="162"/>
      <c r="MZZ47" s="165"/>
      <c r="NAA47" s="162"/>
      <c r="NAB47" s="165"/>
      <c r="NAC47" s="162"/>
      <c r="NAD47" s="165"/>
      <c r="NAE47" s="162"/>
      <c r="NAF47" s="165"/>
      <c r="NAG47" s="162"/>
      <c r="NAH47" s="165"/>
      <c r="NAI47" s="162"/>
      <c r="NAJ47" s="165"/>
      <c r="NAK47" s="162"/>
      <c r="NAL47" s="165"/>
      <c r="NAM47" s="162"/>
      <c r="NAN47" s="165"/>
      <c r="NAO47" s="162"/>
      <c r="NAP47" s="165"/>
      <c r="NAQ47" s="162"/>
      <c r="NAR47" s="165"/>
      <c r="NAS47" s="162"/>
      <c r="NAT47" s="165"/>
      <c r="NAU47" s="162"/>
      <c r="NAV47" s="165"/>
      <c r="NAW47" s="162"/>
      <c r="NAX47" s="165"/>
      <c r="NAY47" s="162"/>
      <c r="NAZ47" s="165"/>
      <c r="NBA47" s="162"/>
      <c r="NBB47" s="165"/>
      <c r="NBC47" s="162"/>
      <c r="NBD47" s="165"/>
      <c r="NBE47" s="162"/>
      <c r="NBF47" s="165"/>
      <c r="NBG47" s="162"/>
      <c r="NBH47" s="165"/>
      <c r="NBI47" s="162"/>
      <c r="NBJ47" s="165"/>
      <c r="NBK47" s="162"/>
      <c r="NBL47" s="165"/>
      <c r="NBM47" s="162"/>
      <c r="NBN47" s="165"/>
      <c r="NBO47" s="162"/>
      <c r="NBP47" s="165"/>
      <c r="NBQ47" s="162"/>
      <c r="NBR47" s="165"/>
      <c r="NBS47" s="162"/>
      <c r="NBT47" s="165"/>
      <c r="NBU47" s="162"/>
      <c r="NBV47" s="165"/>
      <c r="NBW47" s="162"/>
      <c r="NBX47" s="165"/>
      <c r="NBY47" s="162"/>
      <c r="NBZ47" s="165"/>
      <c r="NCA47" s="162"/>
      <c r="NCB47" s="165"/>
      <c r="NCC47" s="162"/>
      <c r="NCD47" s="165"/>
      <c r="NCE47" s="162"/>
      <c r="NCF47" s="165"/>
      <c r="NCG47" s="162"/>
      <c r="NCH47" s="165"/>
      <c r="NCI47" s="162"/>
      <c r="NCJ47" s="165"/>
      <c r="NCK47" s="162"/>
      <c r="NCL47" s="165"/>
      <c r="NCM47" s="162"/>
      <c r="NCN47" s="165"/>
      <c r="NCO47" s="162"/>
      <c r="NCP47" s="165"/>
      <c r="NCQ47" s="162"/>
      <c r="NCR47" s="165"/>
      <c r="NCS47" s="162"/>
      <c r="NCT47" s="165"/>
      <c r="NCU47" s="162"/>
      <c r="NCV47" s="165"/>
      <c r="NCW47" s="162"/>
      <c r="NCX47" s="165"/>
      <c r="NCY47" s="162"/>
      <c r="NCZ47" s="165"/>
      <c r="NDA47" s="162"/>
      <c r="NDB47" s="165"/>
      <c r="NDC47" s="162"/>
      <c r="NDD47" s="165"/>
      <c r="NDE47" s="162"/>
      <c r="NDF47" s="165"/>
      <c r="NDG47" s="162"/>
      <c r="NDH47" s="165"/>
      <c r="NDI47" s="162"/>
      <c r="NDJ47" s="165"/>
      <c r="NDK47" s="162"/>
      <c r="NDL47" s="165"/>
      <c r="NDM47" s="162"/>
      <c r="NDN47" s="165"/>
      <c r="NDO47" s="162"/>
      <c r="NDP47" s="165"/>
      <c r="NDQ47" s="162"/>
      <c r="NDR47" s="165"/>
      <c r="NDS47" s="162"/>
      <c r="NDT47" s="165"/>
      <c r="NDU47" s="162"/>
      <c r="NDV47" s="165"/>
      <c r="NDW47" s="162"/>
      <c r="NDX47" s="165"/>
      <c r="NDY47" s="162"/>
      <c r="NDZ47" s="165"/>
      <c r="NEA47" s="162"/>
      <c r="NEB47" s="165"/>
      <c r="NEC47" s="162"/>
      <c r="NED47" s="165"/>
      <c r="NEE47" s="162"/>
      <c r="NEF47" s="165"/>
      <c r="NEG47" s="162"/>
      <c r="NEH47" s="165"/>
      <c r="NEI47" s="162"/>
      <c r="NEJ47" s="165"/>
      <c r="NEK47" s="162"/>
      <c r="NEL47" s="165"/>
      <c r="NEM47" s="162"/>
      <c r="NEN47" s="165"/>
      <c r="NEO47" s="162"/>
      <c r="NEP47" s="165"/>
      <c r="NEQ47" s="162"/>
      <c r="NER47" s="165"/>
      <c r="NES47" s="162"/>
      <c r="NET47" s="165"/>
      <c r="NEU47" s="162"/>
      <c r="NEV47" s="165"/>
      <c r="NEW47" s="162"/>
      <c r="NEX47" s="165"/>
      <c r="NEY47" s="162"/>
      <c r="NEZ47" s="165"/>
      <c r="NFA47" s="162"/>
      <c r="NFB47" s="165"/>
      <c r="NFC47" s="162"/>
      <c r="NFD47" s="165"/>
      <c r="NFE47" s="162"/>
      <c r="NFF47" s="165"/>
      <c r="NFG47" s="162"/>
      <c r="NFH47" s="165"/>
      <c r="NFI47" s="162"/>
      <c r="NFJ47" s="165"/>
      <c r="NFK47" s="162"/>
      <c r="NFL47" s="165"/>
      <c r="NFM47" s="162"/>
      <c r="NFN47" s="165"/>
      <c r="NFO47" s="162"/>
      <c r="NFP47" s="165"/>
      <c r="NFQ47" s="162"/>
      <c r="NFR47" s="165"/>
      <c r="NFS47" s="162"/>
      <c r="NFT47" s="165"/>
      <c r="NFU47" s="162"/>
      <c r="NFV47" s="165"/>
      <c r="NFW47" s="162"/>
      <c r="NFX47" s="165"/>
      <c r="NFY47" s="162"/>
      <c r="NFZ47" s="165"/>
      <c r="NGA47" s="162"/>
      <c r="NGB47" s="165"/>
      <c r="NGC47" s="162"/>
      <c r="NGD47" s="165"/>
      <c r="NGE47" s="162"/>
      <c r="NGF47" s="165"/>
      <c r="NGG47" s="162"/>
      <c r="NGH47" s="165"/>
      <c r="NGI47" s="162"/>
      <c r="NGJ47" s="165"/>
      <c r="NGK47" s="162"/>
      <c r="NGL47" s="165"/>
      <c r="NGM47" s="162"/>
      <c r="NGN47" s="165"/>
      <c r="NGO47" s="162"/>
      <c r="NGP47" s="165"/>
      <c r="NGQ47" s="162"/>
      <c r="NGR47" s="165"/>
      <c r="NGS47" s="162"/>
      <c r="NGT47" s="165"/>
      <c r="NGU47" s="162"/>
      <c r="NGV47" s="165"/>
      <c r="NGW47" s="162"/>
      <c r="NGX47" s="165"/>
      <c r="NGY47" s="162"/>
      <c r="NGZ47" s="165"/>
      <c r="NHA47" s="162"/>
      <c r="NHB47" s="165"/>
      <c r="NHC47" s="162"/>
      <c r="NHD47" s="165"/>
      <c r="NHE47" s="162"/>
      <c r="NHF47" s="165"/>
      <c r="NHG47" s="162"/>
      <c r="NHH47" s="165"/>
      <c r="NHI47" s="162"/>
      <c r="NHJ47" s="165"/>
      <c r="NHK47" s="162"/>
      <c r="NHL47" s="165"/>
      <c r="NHM47" s="162"/>
      <c r="NHN47" s="165"/>
      <c r="NHO47" s="162"/>
      <c r="NHP47" s="165"/>
      <c r="NHQ47" s="162"/>
      <c r="NHR47" s="165"/>
      <c r="NHS47" s="162"/>
      <c r="NHT47" s="165"/>
      <c r="NHU47" s="162"/>
      <c r="NHV47" s="165"/>
      <c r="NHW47" s="162"/>
      <c r="NHX47" s="165"/>
      <c r="NHY47" s="162"/>
      <c r="NHZ47" s="165"/>
      <c r="NIA47" s="162"/>
      <c r="NIB47" s="165"/>
      <c r="NIC47" s="162"/>
      <c r="NID47" s="165"/>
      <c r="NIE47" s="162"/>
      <c r="NIF47" s="165"/>
      <c r="NIG47" s="162"/>
      <c r="NIH47" s="165"/>
      <c r="NII47" s="162"/>
      <c r="NIJ47" s="165"/>
      <c r="NIK47" s="162"/>
      <c r="NIL47" s="165"/>
      <c r="NIM47" s="162"/>
      <c r="NIN47" s="165"/>
      <c r="NIO47" s="162"/>
      <c r="NIP47" s="165"/>
      <c r="NIQ47" s="162"/>
      <c r="NIR47" s="165"/>
      <c r="NIS47" s="162"/>
      <c r="NIT47" s="165"/>
      <c r="NIU47" s="162"/>
      <c r="NIV47" s="165"/>
      <c r="NIW47" s="162"/>
      <c r="NIX47" s="165"/>
      <c r="NIY47" s="162"/>
      <c r="NIZ47" s="165"/>
      <c r="NJA47" s="162"/>
      <c r="NJB47" s="165"/>
      <c r="NJC47" s="162"/>
      <c r="NJD47" s="165"/>
      <c r="NJE47" s="162"/>
      <c r="NJF47" s="165"/>
      <c r="NJG47" s="162"/>
      <c r="NJH47" s="165"/>
      <c r="NJI47" s="162"/>
      <c r="NJJ47" s="165"/>
      <c r="NJK47" s="162"/>
      <c r="NJL47" s="165"/>
      <c r="NJM47" s="162"/>
      <c r="NJN47" s="165"/>
      <c r="NJO47" s="162"/>
      <c r="NJP47" s="165"/>
      <c r="NJQ47" s="162"/>
      <c r="NJR47" s="165"/>
      <c r="NJS47" s="162"/>
      <c r="NJT47" s="165"/>
      <c r="NJU47" s="162"/>
      <c r="NJV47" s="165"/>
      <c r="NJW47" s="162"/>
      <c r="NJX47" s="165"/>
      <c r="NJY47" s="162"/>
      <c r="NJZ47" s="165"/>
      <c r="NKA47" s="162"/>
      <c r="NKB47" s="165"/>
      <c r="NKC47" s="162"/>
      <c r="NKD47" s="165"/>
      <c r="NKE47" s="162"/>
      <c r="NKF47" s="165"/>
      <c r="NKG47" s="162"/>
      <c r="NKH47" s="165"/>
      <c r="NKI47" s="162"/>
      <c r="NKJ47" s="165"/>
      <c r="NKK47" s="162"/>
      <c r="NKL47" s="165"/>
      <c r="NKM47" s="162"/>
      <c r="NKN47" s="165"/>
      <c r="NKO47" s="162"/>
      <c r="NKP47" s="165"/>
      <c r="NKQ47" s="162"/>
      <c r="NKR47" s="165"/>
      <c r="NKS47" s="162"/>
      <c r="NKT47" s="165"/>
      <c r="NKU47" s="162"/>
      <c r="NKV47" s="165"/>
      <c r="NKW47" s="162"/>
      <c r="NKX47" s="165"/>
      <c r="NKY47" s="162"/>
      <c r="NKZ47" s="165"/>
      <c r="NLA47" s="162"/>
      <c r="NLB47" s="165"/>
      <c r="NLC47" s="162"/>
      <c r="NLD47" s="165"/>
      <c r="NLE47" s="162"/>
      <c r="NLF47" s="165"/>
      <c r="NLG47" s="162"/>
      <c r="NLH47" s="165"/>
      <c r="NLI47" s="162"/>
      <c r="NLJ47" s="165"/>
      <c r="NLK47" s="162"/>
      <c r="NLL47" s="165"/>
      <c r="NLM47" s="162"/>
      <c r="NLN47" s="165"/>
      <c r="NLO47" s="162"/>
      <c r="NLP47" s="165"/>
      <c r="NLQ47" s="162"/>
      <c r="NLR47" s="165"/>
      <c r="NLS47" s="162"/>
      <c r="NLT47" s="165"/>
      <c r="NLU47" s="162"/>
      <c r="NLV47" s="165"/>
      <c r="NLW47" s="162"/>
      <c r="NLX47" s="165"/>
      <c r="NLY47" s="162"/>
      <c r="NLZ47" s="165"/>
      <c r="NMA47" s="162"/>
      <c r="NMB47" s="165"/>
      <c r="NMC47" s="162"/>
      <c r="NMD47" s="165"/>
      <c r="NME47" s="162"/>
      <c r="NMF47" s="165"/>
      <c r="NMG47" s="162"/>
      <c r="NMH47" s="165"/>
      <c r="NMI47" s="162"/>
      <c r="NMJ47" s="165"/>
      <c r="NMK47" s="162"/>
      <c r="NML47" s="165"/>
      <c r="NMM47" s="162"/>
      <c r="NMN47" s="165"/>
      <c r="NMO47" s="162"/>
      <c r="NMP47" s="165"/>
      <c r="NMQ47" s="162"/>
      <c r="NMR47" s="165"/>
      <c r="NMS47" s="162"/>
      <c r="NMT47" s="165"/>
      <c r="NMU47" s="162"/>
      <c r="NMV47" s="165"/>
      <c r="NMW47" s="162"/>
      <c r="NMX47" s="165"/>
      <c r="NMY47" s="162"/>
      <c r="NMZ47" s="165"/>
      <c r="NNA47" s="162"/>
      <c r="NNB47" s="165"/>
      <c r="NNC47" s="162"/>
      <c r="NND47" s="165"/>
      <c r="NNE47" s="162"/>
      <c r="NNF47" s="165"/>
      <c r="NNG47" s="162"/>
      <c r="NNH47" s="165"/>
      <c r="NNI47" s="162"/>
      <c r="NNJ47" s="165"/>
      <c r="NNK47" s="162"/>
      <c r="NNL47" s="165"/>
      <c r="NNM47" s="162"/>
      <c r="NNN47" s="165"/>
      <c r="NNO47" s="162"/>
      <c r="NNP47" s="165"/>
      <c r="NNQ47" s="162"/>
      <c r="NNR47" s="165"/>
      <c r="NNS47" s="162"/>
      <c r="NNT47" s="165"/>
      <c r="NNU47" s="162"/>
      <c r="NNV47" s="165"/>
      <c r="NNW47" s="162"/>
      <c r="NNX47" s="165"/>
      <c r="NNY47" s="162"/>
      <c r="NNZ47" s="165"/>
      <c r="NOA47" s="162"/>
      <c r="NOB47" s="165"/>
      <c r="NOC47" s="162"/>
      <c r="NOD47" s="165"/>
      <c r="NOE47" s="162"/>
      <c r="NOF47" s="165"/>
      <c r="NOG47" s="162"/>
      <c r="NOH47" s="165"/>
      <c r="NOI47" s="162"/>
      <c r="NOJ47" s="165"/>
      <c r="NOK47" s="162"/>
      <c r="NOL47" s="165"/>
      <c r="NOM47" s="162"/>
      <c r="NON47" s="165"/>
      <c r="NOO47" s="162"/>
      <c r="NOP47" s="165"/>
      <c r="NOQ47" s="162"/>
      <c r="NOR47" s="165"/>
      <c r="NOS47" s="162"/>
      <c r="NOT47" s="165"/>
      <c r="NOU47" s="162"/>
      <c r="NOV47" s="165"/>
      <c r="NOW47" s="162"/>
      <c r="NOX47" s="165"/>
      <c r="NOY47" s="162"/>
      <c r="NOZ47" s="165"/>
      <c r="NPA47" s="162"/>
      <c r="NPB47" s="165"/>
      <c r="NPC47" s="162"/>
      <c r="NPD47" s="165"/>
      <c r="NPE47" s="162"/>
      <c r="NPF47" s="165"/>
      <c r="NPG47" s="162"/>
      <c r="NPH47" s="165"/>
      <c r="NPI47" s="162"/>
      <c r="NPJ47" s="165"/>
      <c r="NPK47" s="162"/>
      <c r="NPL47" s="165"/>
      <c r="NPM47" s="162"/>
      <c r="NPN47" s="165"/>
      <c r="NPO47" s="162"/>
      <c r="NPP47" s="165"/>
      <c r="NPQ47" s="162"/>
      <c r="NPR47" s="165"/>
      <c r="NPS47" s="162"/>
      <c r="NPT47" s="165"/>
      <c r="NPU47" s="162"/>
      <c r="NPV47" s="165"/>
      <c r="NPW47" s="162"/>
      <c r="NPX47" s="165"/>
      <c r="NPY47" s="162"/>
      <c r="NPZ47" s="165"/>
      <c r="NQA47" s="162"/>
      <c r="NQB47" s="165"/>
      <c r="NQC47" s="162"/>
      <c r="NQD47" s="165"/>
      <c r="NQE47" s="162"/>
      <c r="NQF47" s="165"/>
      <c r="NQG47" s="162"/>
      <c r="NQH47" s="165"/>
      <c r="NQI47" s="162"/>
      <c r="NQJ47" s="165"/>
      <c r="NQK47" s="162"/>
      <c r="NQL47" s="165"/>
      <c r="NQM47" s="162"/>
      <c r="NQN47" s="165"/>
      <c r="NQO47" s="162"/>
      <c r="NQP47" s="165"/>
      <c r="NQQ47" s="162"/>
      <c r="NQR47" s="165"/>
      <c r="NQS47" s="162"/>
      <c r="NQT47" s="165"/>
      <c r="NQU47" s="162"/>
      <c r="NQV47" s="165"/>
      <c r="NQW47" s="162"/>
      <c r="NQX47" s="165"/>
      <c r="NQY47" s="162"/>
      <c r="NQZ47" s="165"/>
      <c r="NRA47" s="162"/>
      <c r="NRB47" s="165"/>
      <c r="NRC47" s="162"/>
      <c r="NRD47" s="165"/>
      <c r="NRE47" s="162"/>
      <c r="NRF47" s="165"/>
      <c r="NRG47" s="162"/>
      <c r="NRH47" s="165"/>
      <c r="NRI47" s="162"/>
      <c r="NRJ47" s="165"/>
      <c r="NRK47" s="162"/>
      <c r="NRL47" s="165"/>
      <c r="NRM47" s="162"/>
      <c r="NRN47" s="165"/>
      <c r="NRO47" s="162"/>
      <c r="NRP47" s="165"/>
      <c r="NRQ47" s="162"/>
      <c r="NRR47" s="165"/>
      <c r="NRS47" s="162"/>
      <c r="NRT47" s="165"/>
      <c r="NRU47" s="162"/>
      <c r="NRV47" s="165"/>
      <c r="NRW47" s="162"/>
      <c r="NRX47" s="165"/>
      <c r="NRY47" s="162"/>
      <c r="NRZ47" s="165"/>
      <c r="NSA47" s="162"/>
      <c r="NSB47" s="165"/>
      <c r="NSC47" s="162"/>
      <c r="NSD47" s="165"/>
      <c r="NSE47" s="162"/>
      <c r="NSF47" s="165"/>
      <c r="NSG47" s="162"/>
      <c r="NSH47" s="165"/>
      <c r="NSI47" s="162"/>
      <c r="NSJ47" s="165"/>
      <c r="NSK47" s="162"/>
      <c r="NSL47" s="165"/>
      <c r="NSM47" s="162"/>
      <c r="NSN47" s="165"/>
      <c r="NSO47" s="162"/>
      <c r="NSP47" s="165"/>
      <c r="NSQ47" s="162"/>
      <c r="NSR47" s="165"/>
      <c r="NSS47" s="162"/>
      <c r="NST47" s="165"/>
      <c r="NSU47" s="162"/>
      <c r="NSV47" s="165"/>
      <c r="NSW47" s="162"/>
      <c r="NSX47" s="165"/>
      <c r="NSY47" s="162"/>
      <c r="NSZ47" s="165"/>
      <c r="NTA47" s="162"/>
      <c r="NTB47" s="165"/>
      <c r="NTC47" s="162"/>
      <c r="NTD47" s="165"/>
      <c r="NTE47" s="162"/>
      <c r="NTF47" s="165"/>
      <c r="NTG47" s="162"/>
      <c r="NTH47" s="165"/>
      <c r="NTI47" s="162"/>
      <c r="NTJ47" s="165"/>
      <c r="NTK47" s="162"/>
      <c r="NTL47" s="165"/>
      <c r="NTM47" s="162"/>
      <c r="NTN47" s="165"/>
      <c r="NTO47" s="162"/>
      <c r="NTP47" s="165"/>
      <c r="NTQ47" s="162"/>
      <c r="NTR47" s="165"/>
      <c r="NTS47" s="162"/>
      <c r="NTT47" s="165"/>
      <c r="NTU47" s="162"/>
      <c r="NTV47" s="165"/>
      <c r="NTW47" s="162"/>
      <c r="NTX47" s="165"/>
      <c r="NTY47" s="162"/>
      <c r="NTZ47" s="165"/>
      <c r="NUA47" s="162"/>
      <c r="NUB47" s="165"/>
      <c r="NUC47" s="162"/>
      <c r="NUD47" s="165"/>
      <c r="NUE47" s="162"/>
      <c r="NUF47" s="165"/>
      <c r="NUG47" s="162"/>
      <c r="NUH47" s="165"/>
      <c r="NUI47" s="162"/>
      <c r="NUJ47" s="165"/>
      <c r="NUK47" s="162"/>
      <c r="NUL47" s="165"/>
      <c r="NUM47" s="162"/>
      <c r="NUN47" s="165"/>
      <c r="NUO47" s="162"/>
      <c r="NUP47" s="165"/>
      <c r="NUQ47" s="162"/>
      <c r="NUR47" s="165"/>
      <c r="NUS47" s="162"/>
      <c r="NUT47" s="165"/>
      <c r="NUU47" s="162"/>
      <c r="NUV47" s="165"/>
      <c r="NUW47" s="162"/>
      <c r="NUX47" s="165"/>
      <c r="NUY47" s="162"/>
      <c r="NUZ47" s="165"/>
      <c r="NVA47" s="162"/>
      <c r="NVB47" s="165"/>
      <c r="NVC47" s="162"/>
      <c r="NVD47" s="165"/>
      <c r="NVE47" s="162"/>
      <c r="NVF47" s="165"/>
      <c r="NVG47" s="162"/>
      <c r="NVH47" s="165"/>
      <c r="NVI47" s="162"/>
      <c r="NVJ47" s="165"/>
      <c r="NVK47" s="162"/>
      <c r="NVL47" s="165"/>
      <c r="NVM47" s="162"/>
      <c r="NVN47" s="165"/>
      <c r="NVO47" s="162"/>
      <c r="NVP47" s="165"/>
      <c r="NVQ47" s="162"/>
      <c r="NVR47" s="165"/>
      <c r="NVS47" s="162"/>
      <c r="NVT47" s="165"/>
      <c r="NVU47" s="162"/>
      <c r="NVV47" s="165"/>
      <c r="NVW47" s="162"/>
      <c r="NVX47" s="165"/>
      <c r="NVY47" s="162"/>
      <c r="NVZ47" s="165"/>
      <c r="NWA47" s="162"/>
      <c r="NWB47" s="165"/>
      <c r="NWC47" s="162"/>
      <c r="NWD47" s="165"/>
      <c r="NWE47" s="162"/>
      <c r="NWF47" s="165"/>
      <c r="NWG47" s="162"/>
      <c r="NWH47" s="165"/>
      <c r="NWI47" s="162"/>
      <c r="NWJ47" s="165"/>
      <c r="NWK47" s="162"/>
      <c r="NWL47" s="165"/>
      <c r="NWM47" s="162"/>
      <c r="NWN47" s="165"/>
      <c r="NWO47" s="162"/>
      <c r="NWP47" s="165"/>
      <c r="NWQ47" s="162"/>
      <c r="NWR47" s="165"/>
      <c r="NWS47" s="162"/>
      <c r="NWT47" s="165"/>
      <c r="NWU47" s="162"/>
      <c r="NWV47" s="165"/>
      <c r="NWW47" s="162"/>
      <c r="NWX47" s="165"/>
      <c r="NWY47" s="162"/>
      <c r="NWZ47" s="165"/>
      <c r="NXA47" s="162"/>
      <c r="NXB47" s="165"/>
      <c r="NXC47" s="162"/>
      <c r="NXD47" s="165"/>
      <c r="NXE47" s="162"/>
      <c r="NXF47" s="165"/>
      <c r="NXG47" s="162"/>
      <c r="NXH47" s="165"/>
      <c r="NXI47" s="162"/>
      <c r="NXJ47" s="165"/>
      <c r="NXK47" s="162"/>
      <c r="NXL47" s="165"/>
      <c r="NXM47" s="162"/>
      <c r="NXN47" s="165"/>
      <c r="NXO47" s="162"/>
      <c r="NXP47" s="165"/>
      <c r="NXQ47" s="162"/>
      <c r="NXR47" s="165"/>
      <c r="NXS47" s="162"/>
      <c r="NXT47" s="165"/>
      <c r="NXU47" s="162"/>
      <c r="NXV47" s="165"/>
      <c r="NXW47" s="162"/>
      <c r="NXX47" s="165"/>
      <c r="NXY47" s="162"/>
      <c r="NXZ47" s="165"/>
      <c r="NYA47" s="162"/>
      <c r="NYB47" s="165"/>
      <c r="NYC47" s="162"/>
      <c r="NYD47" s="165"/>
      <c r="NYE47" s="162"/>
      <c r="NYF47" s="165"/>
      <c r="NYG47" s="162"/>
      <c r="NYH47" s="165"/>
      <c r="NYI47" s="162"/>
      <c r="NYJ47" s="165"/>
      <c r="NYK47" s="162"/>
      <c r="NYL47" s="165"/>
      <c r="NYM47" s="162"/>
      <c r="NYN47" s="165"/>
      <c r="NYO47" s="162"/>
      <c r="NYP47" s="165"/>
      <c r="NYQ47" s="162"/>
      <c r="NYR47" s="165"/>
      <c r="NYS47" s="162"/>
      <c r="NYT47" s="165"/>
      <c r="NYU47" s="162"/>
      <c r="NYV47" s="165"/>
      <c r="NYW47" s="162"/>
      <c r="NYX47" s="165"/>
      <c r="NYY47" s="162"/>
      <c r="NYZ47" s="165"/>
      <c r="NZA47" s="162"/>
      <c r="NZB47" s="165"/>
      <c r="NZC47" s="162"/>
      <c r="NZD47" s="165"/>
      <c r="NZE47" s="162"/>
      <c r="NZF47" s="165"/>
      <c r="NZG47" s="162"/>
      <c r="NZH47" s="165"/>
      <c r="NZI47" s="162"/>
      <c r="NZJ47" s="165"/>
      <c r="NZK47" s="162"/>
      <c r="NZL47" s="165"/>
      <c r="NZM47" s="162"/>
      <c r="NZN47" s="165"/>
      <c r="NZO47" s="162"/>
      <c r="NZP47" s="165"/>
      <c r="NZQ47" s="162"/>
      <c r="NZR47" s="165"/>
      <c r="NZS47" s="162"/>
      <c r="NZT47" s="165"/>
      <c r="NZU47" s="162"/>
      <c r="NZV47" s="165"/>
      <c r="NZW47" s="162"/>
      <c r="NZX47" s="165"/>
      <c r="NZY47" s="162"/>
      <c r="NZZ47" s="165"/>
      <c r="OAA47" s="162"/>
      <c r="OAB47" s="165"/>
      <c r="OAC47" s="162"/>
      <c r="OAD47" s="165"/>
      <c r="OAE47" s="162"/>
      <c r="OAF47" s="165"/>
      <c r="OAG47" s="162"/>
      <c r="OAH47" s="165"/>
      <c r="OAI47" s="162"/>
      <c r="OAJ47" s="165"/>
      <c r="OAK47" s="162"/>
      <c r="OAL47" s="165"/>
      <c r="OAM47" s="162"/>
      <c r="OAN47" s="165"/>
      <c r="OAO47" s="162"/>
      <c r="OAP47" s="165"/>
      <c r="OAQ47" s="162"/>
      <c r="OAR47" s="165"/>
      <c r="OAS47" s="162"/>
      <c r="OAT47" s="165"/>
      <c r="OAU47" s="162"/>
      <c r="OAV47" s="165"/>
      <c r="OAW47" s="162"/>
      <c r="OAX47" s="165"/>
      <c r="OAY47" s="162"/>
      <c r="OAZ47" s="165"/>
      <c r="OBA47" s="162"/>
      <c r="OBB47" s="165"/>
      <c r="OBC47" s="162"/>
      <c r="OBD47" s="165"/>
      <c r="OBE47" s="162"/>
      <c r="OBF47" s="165"/>
      <c r="OBG47" s="162"/>
      <c r="OBH47" s="165"/>
      <c r="OBI47" s="162"/>
      <c r="OBJ47" s="165"/>
      <c r="OBK47" s="162"/>
      <c r="OBL47" s="165"/>
      <c r="OBM47" s="162"/>
      <c r="OBN47" s="165"/>
      <c r="OBO47" s="162"/>
      <c r="OBP47" s="165"/>
      <c r="OBQ47" s="162"/>
      <c r="OBR47" s="165"/>
      <c r="OBS47" s="162"/>
      <c r="OBT47" s="165"/>
      <c r="OBU47" s="162"/>
      <c r="OBV47" s="165"/>
      <c r="OBW47" s="162"/>
      <c r="OBX47" s="165"/>
      <c r="OBY47" s="162"/>
      <c r="OBZ47" s="165"/>
      <c r="OCA47" s="162"/>
      <c r="OCB47" s="165"/>
      <c r="OCC47" s="162"/>
      <c r="OCD47" s="165"/>
      <c r="OCE47" s="162"/>
      <c r="OCF47" s="165"/>
      <c r="OCG47" s="162"/>
      <c r="OCH47" s="165"/>
      <c r="OCI47" s="162"/>
      <c r="OCJ47" s="165"/>
      <c r="OCK47" s="162"/>
      <c r="OCL47" s="165"/>
      <c r="OCM47" s="162"/>
      <c r="OCN47" s="165"/>
      <c r="OCO47" s="162"/>
      <c r="OCP47" s="165"/>
      <c r="OCQ47" s="162"/>
      <c r="OCR47" s="165"/>
      <c r="OCS47" s="162"/>
      <c r="OCT47" s="165"/>
      <c r="OCU47" s="162"/>
      <c r="OCV47" s="165"/>
      <c r="OCW47" s="162"/>
      <c r="OCX47" s="165"/>
      <c r="OCY47" s="162"/>
      <c r="OCZ47" s="165"/>
      <c r="ODA47" s="162"/>
      <c r="ODB47" s="165"/>
      <c r="ODC47" s="162"/>
      <c r="ODD47" s="165"/>
      <c r="ODE47" s="162"/>
      <c r="ODF47" s="165"/>
      <c r="ODG47" s="162"/>
      <c r="ODH47" s="165"/>
      <c r="ODI47" s="162"/>
      <c r="ODJ47" s="165"/>
      <c r="ODK47" s="162"/>
      <c r="ODL47" s="165"/>
      <c r="ODM47" s="162"/>
      <c r="ODN47" s="165"/>
      <c r="ODO47" s="162"/>
      <c r="ODP47" s="165"/>
      <c r="ODQ47" s="162"/>
      <c r="ODR47" s="165"/>
      <c r="ODS47" s="162"/>
      <c r="ODT47" s="165"/>
      <c r="ODU47" s="162"/>
      <c r="ODV47" s="165"/>
      <c r="ODW47" s="162"/>
      <c r="ODX47" s="165"/>
      <c r="ODY47" s="162"/>
      <c r="ODZ47" s="165"/>
      <c r="OEA47" s="162"/>
      <c r="OEB47" s="165"/>
      <c r="OEC47" s="162"/>
      <c r="OED47" s="165"/>
      <c r="OEE47" s="162"/>
      <c r="OEF47" s="165"/>
      <c r="OEG47" s="162"/>
      <c r="OEH47" s="165"/>
      <c r="OEI47" s="162"/>
      <c r="OEJ47" s="165"/>
      <c r="OEK47" s="162"/>
      <c r="OEL47" s="165"/>
      <c r="OEM47" s="162"/>
      <c r="OEN47" s="165"/>
      <c r="OEO47" s="162"/>
      <c r="OEP47" s="165"/>
      <c r="OEQ47" s="162"/>
      <c r="OER47" s="165"/>
      <c r="OES47" s="162"/>
      <c r="OET47" s="165"/>
      <c r="OEU47" s="162"/>
      <c r="OEV47" s="165"/>
      <c r="OEW47" s="162"/>
      <c r="OEX47" s="165"/>
      <c r="OEY47" s="162"/>
      <c r="OEZ47" s="165"/>
      <c r="OFA47" s="162"/>
      <c r="OFB47" s="165"/>
      <c r="OFC47" s="162"/>
      <c r="OFD47" s="165"/>
      <c r="OFE47" s="162"/>
      <c r="OFF47" s="165"/>
      <c r="OFG47" s="162"/>
      <c r="OFH47" s="165"/>
      <c r="OFI47" s="162"/>
      <c r="OFJ47" s="165"/>
      <c r="OFK47" s="162"/>
      <c r="OFL47" s="165"/>
      <c r="OFM47" s="162"/>
      <c r="OFN47" s="165"/>
      <c r="OFO47" s="162"/>
      <c r="OFP47" s="165"/>
      <c r="OFQ47" s="162"/>
      <c r="OFR47" s="165"/>
      <c r="OFS47" s="162"/>
      <c r="OFT47" s="165"/>
      <c r="OFU47" s="162"/>
      <c r="OFV47" s="165"/>
      <c r="OFW47" s="162"/>
      <c r="OFX47" s="165"/>
      <c r="OFY47" s="162"/>
      <c r="OFZ47" s="165"/>
      <c r="OGA47" s="162"/>
      <c r="OGB47" s="165"/>
      <c r="OGC47" s="162"/>
      <c r="OGD47" s="165"/>
      <c r="OGE47" s="162"/>
      <c r="OGF47" s="165"/>
      <c r="OGG47" s="162"/>
      <c r="OGH47" s="165"/>
      <c r="OGI47" s="162"/>
      <c r="OGJ47" s="165"/>
      <c r="OGK47" s="162"/>
      <c r="OGL47" s="165"/>
      <c r="OGM47" s="162"/>
      <c r="OGN47" s="165"/>
      <c r="OGO47" s="162"/>
      <c r="OGP47" s="165"/>
      <c r="OGQ47" s="162"/>
      <c r="OGR47" s="165"/>
      <c r="OGS47" s="162"/>
      <c r="OGT47" s="165"/>
      <c r="OGU47" s="162"/>
      <c r="OGV47" s="165"/>
      <c r="OGW47" s="162"/>
      <c r="OGX47" s="165"/>
      <c r="OGY47" s="162"/>
      <c r="OGZ47" s="165"/>
      <c r="OHA47" s="162"/>
      <c r="OHB47" s="165"/>
      <c r="OHC47" s="162"/>
      <c r="OHD47" s="165"/>
      <c r="OHE47" s="162"/>
      <c r="OHF47" s="165"/>
      <c r="OHG47" s="162"/>
      <c r="OHH47" s="165"/>
      <c r="OHI47" s="162"/>
      <c r="OHJ47" s="165"/>
      <c r="OHK47" s="162"/>
      <c r="OHL47" s="165"/>
      <c r="OHM47" s="162"/>
      <c r="OHN47" s="165"/>
      <c r="OHO47" s="162"/>
      <c r="OHP47" s="165"/>
      <c r="OHQ47" s="162"/>
      <c r="OHR47" s="165"/>
      <c r="OHS47" s="162"/>
      <c r="OHT47" s="165"/>
      <c r="OHU47" s="162"/>
      <c r="OHV47" s="165"/>
      <c r="OHW47" s="162"/>
      <c r="OHX47" s="165"/>
      <c r="OHY47" s="162"/>
      <c r="OHZ47" s="165"/>
      <c r="OIA47" s="162"/>
      <c r="OIB47" s="165"/>
      <c r="OIC47" s="162"/>
      <c r="OID47" s="165"/>
      <c r="OIE47" s="162"/>
      <c r="OIF47" s="165"/>
      <c r="OIG47" s="162"/>
      <c r="OIH47" s="165"/>
      <c r="OII47" s="162"/>
      <c r="OIJ47" s="165"/>
      <c r="OIK47" s="162"/>
      <c r="OIL47" s="165"/>
      <c r="OIM47" s="162"/>
      <c r="OIN47" s="165"/>
      <c r="OIO47" s="162"/>
      <c r="OIP47" s="165"/>
      <c r="OIQ47" s="162"/>
      <c r="OIR47" s="165"/>
      <c r="OIS47" s="162"/>
      <c r="OIT47" s="165"/>
      <c r="OIU47" s="162"/>
      <c r="OIV47" s="165"/>
      <c r="OIW47" s="162"/>
      <c r="OIX47" s="165"/>
      <c r="OIY47" s="162"/>
      <c r="OIZ47" s="165"/>
      <c r="OJA47" s="162"/>
      <c r="OJB47" s="165"/>
      <c r="OJC47" s="162"/>
      <c r="OJD47" s="165"/>
      <c r="OJE47" s="162"/>
      <c r="OJF47" s="165"/>
      <c r="OJG47" s="162"/>
      <c r="OJH47" s="165"/>
      <c r="OJI47" s="162"/>
      <c r="OJJ47" s="165"/>
      <c r="OJK47" s="162"/>
      <c r="OJL47" s="165"/>
      <c r="OJM47" s="162"/>
      <c r="OJN47" s="165"/>
      <c r="OJO47" s="162"/>
      <c r="OJP47" s="165"/>
      <c r="OJQ47" s="162"/>
      <c r="OJR47" s="165"/>
      <c r="OJS47" s="162"/>
      <c r="OJT47" s="165"/>
      <c r="OJU47" s="162"/>
      <c r="OJV47" s="165"/>
      <c r="OJW47" s="162"/>
      <c r="OJX47" s="165"/>
      <c r="OJY47" s="162"/>
      <c r="OJZ47" s="165"/>
      <c r="OKA47" s="162"/>
      <c r="OKB47" s="165"/>
      <c r="OKC47" s="162"/>
      <c r="OKD47" s="165"/>
      <c r="OKE47" s="162"/>
      <c r="OKF47" s="165"/>
      <c r="OKG47" s="162"/>
      <c r="OKH47" s="165"/>
      <c r="OKI47" s="162"/>
      <c r="OKJ47" s="165"/>
      <c r="OKK47" s="162"/>
      <c r="OKL47" s="165"/>
      <c r="OKM47" s="162"/>
      <c r="OKN47" s="165"/>
      <c r="OKO47" s="162"/>
      <c r="OKP47" s="165"/>
      <c r="OKQ47" s="162"/>
      <c r="OKR47" s="165"/>
      <c r="OKS47" s="162"/>
      <c r="OKT47" s="165"/>
      <c r="OKU47" s="162"/>
      <c r="OKV47" s="165"/>
      <c r="OKW47" s="162"/>
      <c r="OKX47" s="165"/>
      <c r="OKY47" s="162"/>
      <c r="OKZ47" s="165"/>
      <c r="OLA47" s="162"/>
      <c r="OLB47" s="165"/>
      <c r="OLC47" s="162"/>
      <c r="OLD47" s="165"/>
      <c r="OLE47" s="162"/>
      <c r="OLF47" s="165"/>
      <c r="OLG47" s="162"/>
      <c r="OLH47" s="165"/>
      <c r="OLI47" s="162"/>
      <c r="OLJ47" s="165"/>
      <c r="OLK47" s="162"/>
      <c r="OLL47" s="165"/>
      <c r="OLM47" s="162"/>
      <c r="OLN47" s="165"/>
      <c r="OLO47" s="162"/>
      <c r="OLP47" s="165"/>
      <c r="OLQ47" s="162"/>
      <c r="OLR47" s="165"/>
      <c r="OLS47" s="162"/>
      <c r="OLT47" s="165"/>
      <c r="OLU47" s="162"/>
      <c r="OLV47" s="165"/>
      <c r="OLW47" s="162"/>
      <c r="OLX47" s="165"/>
      <c r="OLY47" s="162"/>
      <c r="OLZ47" s="165"/>
      <c r="OMA47" s="162"/>
      <c r="OMB47" s="165"/>
      <c r="OMC47" s="162"/>
      <c r="OMD47" s="165"/>
      <c r="OME47" s="162"/>
      <c r="OMF47" s="165"/>
      <c r="OMG47" s="162"/>
      <c r="OMH47" s="165"/>
      <c r="OMI47" s="162"/>
      <c r="OMJ47" s="165"/>
      <c r="OMK47" s="162"/>
      <c r="OML47" s="165"/>
      <c r="OMM47" s="162"/>
      <c r="OMN47" s="165"/>
      <c r="OMO47" s="162"/>
      <c r="OMP47" s="165"/>
      <c r="OMQ47" s="162"/>
      <c r="OMR47" s="165"/>
      <c r="OMS47" s="162"/>
      <c r="OMT47" s="165"/>
      <c r="OMU47" s="162"/>
      <c r="OMV47" s="165"/>
      <c r="OMW47" s="162"/>
      <c r="OMX47" s="165"/>
      <c r="OMY47" s="162"/>
      <c r="OMZ47" s="165"/>
      <c r="ONA47" s="162"/>
      <c r="ONB47" s="165"/>
      <c r="ONC47" s="162"/>
      <c r="OND47" s="165"/>
      <c r="ONE47" s="162"/>
      <c r="ONF47" s="165"/>
      <c r="ONG47" s="162"/>
      <c r="ONH47" s="165"/>
      <c r="ONI47" s="162"/>
      <c r="ONJ47" s="165"/>
      <c r="ONK47" s="162"/>
      <c r="ONL47" s="165"/>
      <c r="ONM47" s="162"/>
      <c r="ONN47" s="165"/>
      <c r="ONO47" s="162"/>
      <c r="ONP47" s="165"/>
      <c r="ONQ47" s="162"/>
      <c r="ONR47" s="165"/>
      <c r="ONS47" s="162"/>
      <c r="ONT47" s="165"/>
      <c r="ONU47" s="162"/>
      <c r="ONV47" s="165"/>
      <c r="ONW47" s="162"/>
      <c r="ONX47" s="165"/>
      <c r="ONY47" s="162"/>
      <c r="ONZ47" s="165"/>
      <c r="OOA47" s="162"/>
      <c r="OOB47" s="165"/>
      <c r="OOC47" s="162"/>
      <c r="OOD47" s="165"/>
      <c r="OOE47" s="162"/>
      <c r="OOF47" s="165"/>
      <c r="OOG47" s="162"/>
      <c r="OOH47" s="165"/>
      <c r="OOI47" s="162"/>
      <c r="OOJ47" s="165"/>
      <c r="OOK47" s="162"/>
      <c r="OOL47" s="165"/>
      <c r="OOM47" s="162"/>
      <c r="OON47" s="165"/>
      <c r="OOO47" s="162"/>
      <c r="OOP47" s="165"/>
      <c r="OOQ47" s="162"/>
      <c r="OOR47" s="165"/>
      <c r="OOS47" s="162"/>
      <c r="OOT47" s="165"/>
      <c r="OOU47" s="162"/>
      <c r="OOV47" s="165"/>
      <c r="OOW47" s="162"/>
      <c r="OOX47" s="165"/>
      <c r="OOY47" s="162"/>
      <c r="OOZ47" s="165"/>
      <c r="OPA47" s="162"/>
      <c r="OPB47" s="165"/>
      <c r="OPC47" s="162"/>
      <c r="OPD47" s="165"/>
      <c r="OPE47" s="162"/>
      <c r="OPF47" s="165"/>
      <c r="OPG47" s="162"/>
      <c r="OPH47" s="165"/>
      <c r="OPI47" s="162"/>
      <c r="OPJ47" s="165"/>
      <c r="OPK47" s="162"/>
      <c r="OPL47" s="165"/>
      <c r="OPM47" s="162"/>
      <c r="OPN47" s="165"/>
      <c r="OPO47" s="162"/>
      <c r="OPP47" s="165"/>
      <c r="OPQ47" s="162"/>
      <c r="OPR47" s="165"/>
      <c r="OPS47" s="162"/>
      <c r="OPT47" s="165"/>
      <c r="OPU47" s="162"/>
      <c r="OPV47" s="165"/>
      <c r="OPW47" s="162"/>
      <c r="OPX47" s="165"/>
      <c r="OPY47" s="162"/>
      <c r="OPZ47" s="165"/>
      <c r="OQA47" s="162"/>
      <c r="OQB47" s="165"/>
      <c r="OQC47" s="162"/>
      <c r="OQD47" s="165"/>
      <c r="OQE47" s="162"/>
      <c r="OQF47" s="165"/>
      <c r="OQG47" s="162"/>
      <c r="OQH47" s="165"/>
      <c r="OQI47" s="162"/>
      <c r="OQJ47" s="165"/>
      <c r="OQK47" s="162"/>
      <c r="OQL47" s="165"/>
      <c r="OQM47" s="162"/>
      <c r="OQN47" s="165"/>
      <c r="OQO47" s="162"/>
      <c r="OQP47" s="165"/>
      <c r="OQQ47" s="162"/>
      <c r="OQR47" s="165"/>
      <c r="OQS47" s="162"/>
      <c r="OQT47" s="165"/>
      <c r="OQU47" s="162"/>
      <c r="OQV47" s="165"/>
      <c r="OQW47" s="162"/>
      <c r="OQX47" s="165"/>
      <c r="OQY47" s="162"/>
      <c r="OQZ47" s="165"/>
      <c r="ORA47" s="162"/>
      <c r="ORB47" s="165"/>
      <c r="ORC47" s="162"/>
      <c r="ORD47" s="165"/>
      <c r="ORE47" s="162"/>
      <c r="ORF47" s="165"/>
      <c r="ORG47" s="162"/>
      <c r="ORH47" s="165"/>
      <c r="ORI47" s="162"/>
      <c r="ORJ47" s="165"/>
      <c r="ORK47" s="162"/>
      <c r="ORL47" s="165"/>
      <c r="ORM47" s="162"/>
      <c r="ORN47" s="165"/>
      <c r="ORO47" s="162"/>
      <c r="ORP47" s="165"/>
      <c r="ORQ47" s="162"/>
      <c r="ORR47" s="165"/>
      <c r="ORS47" s="162"/>
      <c r="ORT47" s="165"/>
      <c r="ORU47" s="162"/>
      <c r="ORV47" s="165"/>
      <c r="ORW47" s="162"/>
      <c r="ORX47" s="165"/>
      <c r="ORY47" s="162"/>
      <c r="ORZ47" s="165"/>
      <c r="OSA47" s="162"/>
      <c r="OSB47" s="165"/>
      <c r="OSC47" s="162"/>
      <c r="OSD47" s="165"/>
      <c r="OSE47" s="162"/>
      <c r="OSF47" s="165"/>
      <c r="OSG47" s="162"/>
      <c r="OSH47" s="165"/>
      <c r="OSI47" s="162"/>
      <c r="OSJ47" s="165"/>
      <c r="OSK47" s="162"/>
      <c r="OSL47" s="165"/>
      <c r="OSM47" s="162"/>
      <c r="OSN47" s="165"/>
      <c r="OSO47" s="162"/>
      <c r="OSP47" s="165"/>
      <c r="OSQ47" s="162"/>
      <c r="OSR47" s="165"/>
      <c r="OSS47" s="162"/>
      <c r="OST47" s="165"/>
      <c r="OSU47" s="162"/>
      <c r="OSV47" s="165"/>
      <c r="OSW47" s="162"/>
      <c r="OSX47" s="165"/>
      <c r="OSY47" s="162"/>
      <c r="OSZ47" s="165"/>
      <c r="OTA47" s="162"/>
      <c r="OTB47" s="165"/>
      <c r="OTC47" s="162"/>
      <c r="OTD47" s="165"/>
      <c r="OTE47" s="162"/>
      <c r="OTF47" s="165"/>
      <c r="OTG47" s="162"/>
      <c r="OTH47" s="165"/>
      <c r="OTI47" s="162"/>
      <c r="OTJ47" s="165"/>
      <c r="OTK47" s="162"/>
      <c r="OTL47" s="165"/>
      <c r="OTM47" s="162"/>
      <c r="OTN47" s="165"/>
      <c r="OTO47" s="162"/>
      <c r="OTP47" s="165"/>
      <c r="OTQ47" s="162"/>
      <c r="OTR47" s="165"/>
      <c r="OTS47" s="162"/>
      <c r="OTT47" s="165"/>
      <c r="OTU47" s="162"/>
      <c r="OTV47" s="165"/>
      <c r="OTW47" s="162"/>
      <c r="OTX47" s="165"/>
      <c r="OTY47" s="162"/>
      <c r="OTZ47" s="165"/>
      <c r="OUA47" s="162"/>
      <c r="OUB47" s="165"/>
      <c r="OUC47" s="162"/>
      <c r="OUD47" s="165"/>
      <c r="OUE47" s="162"/>
      <c r="OUF47" s="165"/>
      <c r="OUG47" s="162"/>
      <c r="OUH47" s="165"/>
      <c r="OUI47" s="162"/>
      <c r="OUJ47" s="165"/>
      <c r="OUK47" s="162"/>
      <c r="OUL47" s="165"/>
      <c r="OUM47" s="162"/>
      <c r="OUN47" s="165"/>
      <c r="OUO47" s="162"/>
      <c r="OUP47" s="165"/>
      <c r="OUQ47" s="162"/>
      <c r="OUR47" s="165"/>
      <c r="OUS47" s="162"/>
      <c r="OUT47" s="165"/>
      <c r="OUU47" s="162"/>
      <c r="OUV47" s="165"/>
      <c r="OUW47" s="162"/>
      <c r="OUX47" s="165"/>
      <c r="OUY47" s="162"/>
      <c r="OUZ47" s="165"/>
      <c r="OVA47" s="162"/>
      <c r="OVB47" s="165"/>
      <c r="OVC47" s="162"/>
      <c r="OVD47" s="165"/>
      <c r="OVE47" s="162"/>
      <c r="OVF47" s="165"/>
      <c r="OVG47" s="162"/>
      <c r="OVH47" s="165"/>
      <c r="OVI47" s="162"/>
      <c r="OVJ47" s="165"/>
      <c r="OVK47" s="162"/>
      <c r="OVL47" s="165"/>
      <c r="OVM47" s="162"/>
      <c r="OVN47" s="165"/>
      <c r="OVO47" s="162"/>
      <c r="OVP47" s="165"/>
      <c r="OVQ47" s="162"/>
      <c r="OVR47" s="165"/>
      <c r="OVS47" s="162"/>
      <c r="OVT47" s="165"/>
      <c r="OVU47" s="162"/>
      <c r="OVV47" s="165"/>
      <c r="OVW47" s="162"/>
      <c r="OVX47" s="165"/>
      <c r="OVY47" s="162"/>
      <c r="OVZ47" s="165"/>
      <c r="OWA47" s="162"/>
      <c r="OWB47" s="165"/>
      <c r="OWC47" s="162"/>
      <c r="OWD47" s="165"/>
      <c r="OWE47" s="162"/>
      <c r="OWF47" s="165"/>
      <c r="OWG47" s="162"/>
      <c r="OWH47" s="165"/>
      <c r="OWI47" s="162"/>
      <c r="OWJ47" s="165"/>
      <c r="OWK47" s="162"/>
      <c r="OWL47" s="165"/>
      <c r="OWM47" s="162"/>
      <c r="OWN47" s="165"/>
      <c r="OWO47" s="162"/>
      <c r="OWP47" s="165"/>
      <c r="OWQ47" s="162"/>
      <c r="OWR47" s="165"/>
      <c r="OWS47" s="162"/>
      <c r="OWT47" s="165"/>
      <c r="OWU47" s="162"/>
      <c r="OWV47" s="165"/>
      <c r="OWW47" s="162"/>
      <c r="OWX47" s="165"/>
      <c r="OWY47" s="162"/>
      <c r="OWZ47" s="165"/>
      <c r="OXA47" s="162"/>
      <c r="OXB47" s="165"/>
      <c r="OXC47" s="162"/>
      <c r="OXD47" s="165"/>
      <c r="OXE47" s="162"/>
      <c r="OXF47" s="165"/>
      <c r="OXG47" s="162"/>
      <c r="OXH47" s="165"/>
      <c r="OXI47" s="162"/>
      <c r="OXJ47" s="165"/>
      <c r="OXK47" s="162"/>
      <c r="OXL47" s="165"/>
      <c r="OXM47" s="162"/>
      <c r="OXN47" s="165"/>
      <c r="OXO47" s="162"/>
      <c r="OXP47" s="165"/>
      <c r="OXQ47" s="162"/>
      <c r="OXR47" s="165"/>
      <c r="OXS47" s="162"/>
      <c r="OXT47" s="165"/>
      <c r="OXU47" s="162"/>
      <c r="OXV47" s="165"/>
      <c r="OXW47" s="162"/>
      <c r="OXX47" s="165"/>
      <c r="OXY47" s="162"/>
      <c r="OXZ47" s="165"/>
      <c r="OYA47" s="162"/>
      <c r="OYB47" s="165"/>
      <c r="OYC47" s="162"/>
      <c r="OYD47" s="165"/>
      <c r="OYE47" s="162"/>
      <c r="OYF47" s="165"/>
      <c r="OYG47" s="162"/>
      <c r="OYH47" s="165"/>
      <c r="OYI47" s="162"/>
      <c r="OYJ47" s="165"/>
      <c r="OYK47" s="162"/>
      <c r="OYL47" s="165"/>
      <c r="OYM47" s="162"/>
      <c r="OYN47" s="165"/>
      <c r="OYO47" s="162"/>
      <c r="OYP47" s="165"/>
      <c r="OYQ47" s="162"/>
      <c r="OYR47" s="165"/>
      <c r="OYS47" s="162"/>
      <c r="OYT47" s="165"/>
      <c r="OYU47" s="162"/>
      <c r="OYV47" s="165"/>
      <c r="OYW47" s="162"/>
      <c r="OYX47" s="165"/>
      <c r="OYY47" s="162"/>
      <c r="OYZ47" s="165"/>
      <c r="OZA47" s="162"/>
      <c r="OZB47" s="165"/>
      <c r="OZC47" s="162"/>
      <c r="OZD47" s="165"/>
      <c r="OZE47" s="162"/>
      <c r="OZF47" s="165"/>
      <c r="OZG47" s="162"/>
      <c r="OZH47" s="165"/>
      <c r="OZI47" s="162"/>
      <c r="OZJ47" s="165"/>
      <c r="OZK47" s="162"/>
      <c r="OZL47" s="165"/>
      <c r="OZM47" s="162"/>
      <c r="OZN47" s="165"/>
      <c r="OZO47" s="162"/>
      <c r="OZP47" s="165"/>
      <c r="OZQ47" s="162"/>
      <c r="OZR47" s="165"/>
      <c r="OZS47" s="162"/>
      <c r="OZT47" s="165"/>
      <c r="OZU47" s="162"/>
      <c r="OZV47" s="165"/>
      <c r="OZW47" s="162"/>
      <c r="OZX47" s="165"/>
      <c r="OZY47" s="162"/>
      <c r="OZZ47" s="165"/>
      <c r="PAA47" s="162"/>
      <c r="PAB47" s="165"/>
      <c r="PAC47" s="162"/>
      <c r="PAD47" s="165"/>
      <c r="PAE47" s="162"/>
      <c r="PAF47" s="165"/>
      <c r="PAG47" s="162"/>
      <c r="PAH47" s="165"/>
      <c r="PAI47" s="162"/>
      <c r="PAJ47" s="165"/>
      <c r="PAK47" s="162"/>
      <c r="PAL47" s="165"/>
      <c r="PAM47" s="162"/>
      <c r="PAN47" s="165"/>
      <c r="PAO47" s="162"/>
      <c r="PAP47" s="165"/>
      <c r="PAQ47" s="162"/>
      <c r="PAR47" s="165"/>
      <c r="PAS47" s="162"/>
      <c r="PAT47" s="165"/>
      <c r="PAU47" s="162"/>
      <c r="PAV47" s="165"/>
      <c r="PAW47" s="162"/>
      <c r="PAX47" s="165"/>
      <c r="PAY47" s="162"/>
      <c r="PAZ47" s="165"/>
      <c r="PBA47" s="162"/>
      <c r="PBB47" s="165"/>
      <c r="PBC47" s="162"/>
      <c r="PBD47" s="165"/>
      <c r="PBE47" s="162"/>
      <c r="PBF47" s="165"/>
      <c r="PBG47" s="162"/>
      <c r="PBH47" s="165"/>
      <c r="PBI47" s="162"/>
      <c r="PBJ47" s="165"/>
      <c r="PBK47" s="162"/>
      <c r="PBL47" s="165"/>
      <c r="PBM47" s="162"/>
      <c r="PBN47" s="165"/>
      <c r="PBO47" s="162"/>
      <c r="PBP47" s="165"/>
      <c r="PBQ47" s="162"/>
      <c r="PBR47" s="165"/>
      <c r="PBS47" s="162"/>
      <c r="PBT47" s="165"/>
      <c r="PBU47" s="162"/>
      <c r="PBV47" s="165"/>
      <c r="PBW47" s="162"/>
      <c r="PBX47" s="165"/>
      <c r="PBY47" s="162"/>
      <c r="PBZ47" s="165"/>
      <c r="PCA47" s="162"/>
      <c r="PCB47" s="165"/>
      <c r="PCC47" s="162"/>
      <c r="PCD47" s="165"/>
      <c r="PCE47" s="162"/>
      <c r="PCF47" s="165"/>
      <c r="PCG47" s="162"/>
      <c r="PCH47" s="165"/>
      <c r="PCI47" s="162"/>
      <c r="PCJ47" s="165"/>
      <c r="PCK47" s="162"/>
      <c r="PCL47" s="165"/>
      <c r="PCM47" s="162"/>
      <c r="PCN47" s="165"/>
      <c r="PCO47" s="162"/>
      <c r="PCP47" s="165"/>
      <c r="PCQ47" s="162"/>
      <c r="PCR47" s="165"/>
      <c r="PCS47" s="162"/>
      <c r="PCT47" s="165"/>
      <c r="PCU47" s="162"/>
      <c r="PCV47" s="165"/>
      <c r="PCW47" s="162"/>
      <c r="PCX47" s="165"/>
      <c r="PCY47" s="162"/>
      <c r="PCZ47" s="165"/>
      <c r="PDA47" s="162"/>
      <c r="PDB47" s="165"/>
      <c r="PDC47" s="162"/>
      <c r="PDD47" s="165"/>
      <c r="PDE47" s="162"/>
      <c r="PDF47" s="165"/>
      <c r="PDG47" s="162"/>
      <c r="PDH47" s="165"/>
      <c r="PDI47" s="162"/>
      <c r="PDJ47" s="165"/>
      <c r="PDK47" s="162"/>
      <c r="PDL47" s="165"/>
      <c r="PDM47" s="162"/>
      <c r="PDN47" s="165"/>
      <c r="PDO47" s="162"/>
      <c r="PDP47" s="165"/>
      <c r="PDQ47" s="162"/>
      <c r="PDR47" s="165"/>
      <c r="PDS47" s="162"/>
      <c r="PDT47" s="165"/>
      <c r="PDU47" s="162"/>
      <c r="PDV47" s="165"/>
      <c r="PDW47" s="162"/>
      <c r="PDX47" s="165"/>
      <c r="PDY47" s="162"/>
      <c r="PDZ47" s="165"/>
      <c r="PEA47" s="162"/>
      <c r="PEB47" s="165"/>
      <c r="PEC47" s="162"/>
      <c r="PED47" s="165"/>
      <c r="PEE47" s="162"/>
      <c r="PEF47" s="165"/>
      <c r="PEG47" s="162"/>
      <c r="PEH47" s="165"/>
      <c r="PEI47" s="162"/>
      <c r="PEJ47" s="165"/>
      <c r="PEK47" s="162"/>
      <c r="PEL47" s="165"/>
      <c r="PEM47" s="162"/>
      <c r="PEN47" s="165"/>
      <c r="PEO47" s="162"/>
      <c r="PEP47" s="165"/>
      <c r="PEQ47" s="162"/>
      <c r="PER47" s="165"/>
      <c r="PES47" s="162"/>
      <c r="PET47" s="165"/>
      <c r="PEU47" s="162"/>
      <c r="PEV47" s="165"/>
      <c r="PEW47" s="162"/>
      <c r="PEX47" s="165"/>
      <c r="PEY47" s="162"/>
      <c r="PEZ47" s="165"/>
      <c r="PFA47" s="162"/>
      <c r="PFB47" s="165"/>
      <c r="PFC47" s="162"/>
      <c r="PFD47" s="165"/>
      <c r="PFE47" s="162"/>
      <c r="PFF47" s="165"/>
      <c r="PFG47" s="162"/>
      <c r="PFH47" s="165"/>
      <c r="PFI47" s="162"/>
      <c r="PFJ47" s="165"/>
      <c r="PFK47" s="162"/>
      <c r="PFL47" s="165"/>
      <c r="PFM47" s="162"/>
      <c r="PFN47" s="165"/>
      <c r="PFO47" s="162"/>
      <c r="PFP47" s="165"/>
      <c r="PFQ47" s="162"/>
      <c r="PFR47" s="165"/>
      <c r="PFS47" s="162"/>
      <c r="PFT47" s="165"/>
      <c r="PFU47" s="162"/>
      <c r="PFV47" s="165"/>
      <c r="PFW47" s="162"/>
      <c r="PFX47" s="165"/>
      <c r="PFY47" s="162"/>
      <c r="PFZ47" s="165"/>
      <c r="PGA47" s="162"/>
      <c r="PGB47" s="165"/>
      <c r="PGC47" s="162"/>
      <c r="PGD47" s="165"/>
      <c r="PGE47" s="162"/>
      <c r="PGF47" s="165"/>
      <c r="PGG47" s="162"/>
      <c r="PGH47" s="165"/>
      <c r="PGI47" s="162"/>
      <c r="PGJ47" s="165"/>
      <c r="PGK47" s="162"/>
      <c r="PGL47" s="165"/>
      <c r="PGM47" s="162"/>
      <c r="PGN47" s="165"/>
      <c r="PGO47" s="162"/>
      <c r="PGP47" s="165"/>
      <c r="PGQ47" s="162"/>
      <c r="PGR47" s="165"/>
      <c r="PGS47" s="162"/>
      <c r="PGT47" s="165"/>
      <c r="PGU47" s="162"/>
      <c r="PGV47" s="165"/>
      <c r="PGW47" s="162"/>
      <c r="PGX47" s="165"/>
      <c r="PGY47" s="162"/>
      <c r="PGZ47" s="165"/>
      <c r="PHA47" s="162"/>
      <c r="PHB47" s="165"/>
      <c r="PHC47" s="162"/>
      <c r="PHD47" s="165"/>
      <c r="PHE47" s="162"/>
      <c r="PHF47" s="165"/>
      <c r="PHG47" s="162"/>
      <c r="PHH47" s="165"/>
      <c r="PHI47" s="162"/>
      <c r="PHJ47" s="165"/>
      <c r="PHK47" s="162"/>
      <c r="PHL47" s="165"/>
      <c r="PHM47" s="162"/>
      <c r="PHN47" s="165"/>
      <c r="PHO47" s="162"/>
      <c r="PHP47" s="165"/>
      <c r="PHQ47" s="162"/>
      <c r="PHR47" s="165"/>
      <c r="PHS47" s="162"/>
      <c r="PHT47" s="165"/>
      <c r="PHU47" s="162"/>
      <c r="PHV47" s="165"/>
      <c r="PHW47" s="162"/>
      <c r="PHX47" s="165"/>
      <c r="PHY47" s="162"/>
      <c r="PHZ47" s="165"/>
      <c r="PIA47" s="162"/>
      <c r="PIB47" s="165"/>
      <c r="PIC47" s="162"/>
      <c r="PID47" s="165"/>
      <c r="PIE47" s="162"/>
      <c r="PIF47" s="165"/>
      <c r="PIG47" s="162"/>
      <c r="PIH47" s="165"/>
      <c r="PII47" s="162"/>
      <c r="PIJ47" s="165"/>
      <c r="PIK47" s="162"/>
      <c r="PIL47" s="165"/>
      <c r="PIM47" s="162"/>
      <c r="PIN47" s="165"/>
      <c r="PIO47" s="162"/>
      <c r="PIP47" s="165"/>
      <c r="PIQ47" s="162"/>
      <c r="PIR47" s="165"/>
      <c r="PIS47" s="162"/>
      <c r="PIT47" s="165"/>
      <c r="PIU47" s="162"/>
      <c r="PIV47" s="165"/>
      <c r="PIW47" s="162"/>
      <c r="PIX47" s="165"/>
      <c r="PIY47" s="162"/>
      <c r="PIZ47" s="165"/>
      <c r="PJA47" s="162"/>
      <c r="PJB47" s="165"/>
      <c r="PJC47" s="162"/>
      <c r="PJD47" s="165"/>
      <c r="PJE47" s="162"/>
      <c r="PJF47" s="165"/>
      <c r="PJG47" s="162"/>
      <c r="PJH47" s="165"/>
      <c r="PJI47" s="162"/>
      <c r="PJJ47" s="165"/>
      <c r="PJK47" s="162"/>
      <c r="PJL47" s="165"/>
      <c r="PJM47" s="162"/>
      <c r="PJN47" s="165"/>
      <c r="PJO47" s="162"/>
      <c r="PJP47" s="165"/>
      <c r="PJQ47" s="162"/>
      <c r="PJR47" s="165"/>
      <c r="PJS47" s="162"/>
      <c r="PJT47" s="165"/>
      <c r="PJU47" s="162"/>
      <c r="PJV47" s="165"/>
      <c r="PJW47" s="162"/>
      <c r="PJX47" s="165"/>
      <c r="PJY47" s="162"/>
      <c r="PJZ47" s="165"/>
      <c r="PKA47" s="162"/>
      <c r="PKB47" s="165"/>
      <c r="PKC47" s="162"/>
      <c r="PKD47" s="165"/>
      <c r="PKE47" s="162"/>
      <c r="PKF47" s="165"/>
      <c r="PKG47" s="162"/>
      <c r="PKH47" s="165"/>
      <c r="PKI47" s="162"/>
      <c r="PKJ47" s="165"/>
      <c r="PKK47" s="162"/>
      <c r="PKL47" s="165"/>
      <c r="PKM47" s="162"/>
      <c r="PKN47" s="165"/>
      <c r="PKO47" s="162"/>
      <c r="PKP47" s="165"/>
      <c r="PKQ47" s="162"/>
      <c r="PKR47" s="165"/>
      <c r="PKS47" s="162"/>
      <c r="PKT47" s="165"/>
      <c r="PKU47" s="162"/>
      <c r="PKV47" s="165"/>
      <c r="PKW47" s="162"/>
      <c r="PKX47" s="165"/>
      <c r="PKY47" s="162"/>
      <c r="PKZ47" s="165"/>
      <c r="PLA47" s="162"/>
      <c r="PLB47" s="165"/>
      <c r="PLC47" s="162"/>
      <c r="PLD47" s="165"/>
      <c r="PLE47" s="162"/>
      <c r="PLF47" s="165"/>
      <c r="PLG47" s="162"/>
      <c r="PLH47" s="165"/>
      <c r="PLI47" s="162"/>
      <c r="PLJ47" s="165"/>
      <c r="PLK47" s="162"/>
      <c r="PLL47" s="165"/>
      <c r="PLM47" s="162"/>
      <c r="PLN47" s="165"/>
      <c r="PLO47" s="162"/>
      <c r="PLP47" s="165"/>
      <c r="PLQ47" s="162"/>
      <c r="PLR47" s="165"/>
      <c r="PLS47" s="162"/>
      <c r="PLT47" s="165"/>
      <c r="PLU47" s="162"/>
      <c r="PLV47" s="165"/>
      <c r="PLW47" s="162"/>
      <c r="PLX47" s="165"/>
      <c r="PLY47" s="162"/>
      <c r="PLZ47" s="165"/>
      <c r="PMA47" s="162"/>
      <c r="PMB47" s="165"/>
      <c r="PMC47" s="162"/>
      <c r="PMD47" s="165"/>
      <c r="PME47" s="162"/>
      <c r="PMF47" s="165"/>
      <c r="PMG47" s="162"/>
      <c r="PMH47" s="165"/>
      <c r="PMI47" s="162"/>
      <c r="PMJ47" s="165"/>
      <c r="PMK47" s="162"/>
      <c r="PML47" s="165"/>
      <c r="PMM47" s="162"/>
      <c r="PMN47" s="165"/>
      <c r="PMO47" s="162"/>
      <c r="PMP47" s="165"/>
      <c r="PMQ47" s="162"/>
      <c r="PMR47" s="165"/>
      <c r="PMS47" s="162"/>
      <c r="PMT47" s="165"/>
      <c r="PMU47" s="162"/>
      <c r="PMV47" s="165"/>
      <c r="PMW47" s="162"/>
      <c r="PMX47" s="165"/>
      <c r="PMY47" s="162"/>
      <c r="PMZ47" s="165"/>
      <c r="PNA47" s="162"/>
      <c r="PNB47" s="165"/>
      <c r="PNC47" s="162"/>
      <c r="PND47" s="165"/>
      <c r="PNE47" s="162"/>
      <c r="PNF47" s="165"/>
      <c r="PNG47" s="162"/>
      <c r="PNH47" s="165"/>
      <c r="PNI47" s="162"/>
      <c r="PNJ47" s="165"/>
      <c r="PNK47" s="162"/>
      <c r="PNL47" s="165"/>
      <c r="PNM47" s="162"/>
      <c r="PNN47" s="165"/>
      <c r="PNO47" s="162"/>
      <c r="PNP47" s="165"/>
      <c r="PNQ47" s="162"/>
      <c r="PNR47" s="165"/>
      <c r="PNS47" s="162"/>
      <c r="PNT47" s="165"/>
      <c r="PNU47" s="162"/>
      <c r="PNV47" s="165"/>
      <c r="PNW47" s="162"/>
      <c r="PNX47" s="165"/>
      <c r="PNY47" s="162"/>
      <c r="PNZ47" s="165"/>
      <c r="POA47" s="162"/>
      <c r="POB47" s="165"/>
      <c r="POC47" s="162"/>
      <c r="POD47" s="165"/>
      <c r="POE47" s="162"/>
      <c r="POF47" s="165"/>
      <c r="POG47" s="162"/>
      <c r="POH47" s="165"/>
      <c r="POI47" s="162"/>
      <c r="POJ47" s="165"/>
      <c r="POK47" s="162"/>
      <c r="POL47" s="165"/>
      <c r="POM47" s="162"/>
      <c r="PON47" s="165"/>
      <c r="POO47" s="162"/>
      <c r="POP47" s="165"/>
      <c r="POQ47" s="162"/>
      <c r="POR47" s="165"/>
      <c r="POS47" s="162"/>
      <c r="POT47" s="165"/>
      <c r="POU47" s="162"/>
      <c r="POV47" s="165"/>
      <c r="POW47" s="162"/>
      <c r="POX47" s="165"/>
      <c r="POY47" s="162"/>
      <c r="POZ47" s="165"/>
      <c r="PPA47" s="162"/>
      <c r="PPB47" s="165"/>
      <c r="PPC47" s="162"/>
      <c r="PPD47" s="165"/>
      <c r="PPE47" s="162"/>
      <c r="PPF47" s="165"/>
      <c r="PPG47" s="162"/>
      <c r="PPH47" s="165"/>
      <c r="PPI47" s="162"/>
      <c r="PPJ47" s="165"/>
      <c r="PPK47" s="162"/>
      <c r="PPL47" s="165"/>
      <c r="PPM47" s="162"/>
      <c r="PPN47" s="165"/>
      <c r="PPO47" s="162"/>
      <c r="PPP47" s="165"/>
      <c r="PPQ47" s="162"/>
      <c r="PPR47" s="165"/>
      <c r="PPS47" s="162"/>
      <c r="PPT47" s="165"/>
      <c r="PPU47" s="162"/>
      <c r="PPV47" s="165"/>
      <c r="PPW47" s="162"/>
      <c r="PPX47" s="165"/>
      <c r="PPY47" s="162"/>
      <c r="PPZ47" s="165"/>
      <c r="PQA47" s="162"/>
      <c r="PQB47" s="165"/>
      <c r="PQC47" s="162"/>
      <c r="PQD47" s="165"/>
      <c r="PQE47" s="162"/>
      <c r="PQF47" s="165"/>
      <c r="PQG47" s="162"/>
      <c r="PQH47" s="165"/>
      <c r="PQI47" s="162"/>
      <c r="PQJ47" s="165"/>
      <c r="PQK47" s="162"/>
      <c r="PQL47" s="165"/>
      <c r="PQM47" s="162"/>
      <c r="PQN47" s="165"/>
      <c r="PQO47" s="162"/>
      <c r="PQP47" s="165"/>
      <c r="PQQ47" s="162"/>
      <c r="PQR47" s="165"/>
      <c r="PQS47" s="162"/>
      <c r="PQT47" s="165"/>
      <c r="PQU47" s="162"/>
      <c r="PQV47" s="165"/>
      <c r="PQW47" s="162"/>
      <c r="PQX47" s="165"/>
      <c r="PQY47" s="162"/>
      <c r="PQZ47" s="165"/>
      <c r="PRA47" s="162"/>
      <c r="PRB47" s="165"/>
      <c r="PRC47" s="162"/>
      <c r="PRD47" s="165"/>
      <c r="PRE47" s="162"/>
      <c r="PRF47" s="165"/>
      <c r="PRG47" s="162"/>
      <c r="PRH47" s="165"/>
      <c r="PRI47" s="162"/>
      <c r="PRJ47" s="165"/>
      <c r="PRK47" s="162"/>
      <c r="PRL47" s="165"/>
      <c r="PRM47" s="162"/>
      <c r="PRN47" s="165"/>
      <c r="PRO47" s="162"/>
      <c r="PRP47" s="165"/>
      <c r="PRQ47" s="162"/>
      <c r="PRR47" s="165"/>
      <c r="PRS47" s="162"/>
      <c r="PRT47" s="165"/>
      <c r="PRU47" s="162"/>
      <c r="PRV47" s="165"/>
      <c r="PRW47" s="162"/>
      <c r="PRX47" s="165"/>
      <c r="PRY47" s="162"/>
      <c r="PRZ47" s="165"/>
      <c r="PSA47" s="162"/>
      <c r="PSB47" s="165"/>
      <c r="PSC47" s="162"/>
      <c r="PSD47" s="165"/>
      <c r="PSE47" s="162"/>
      <c r="PSF47" s="165"/>
      <c r="PSG47" s="162"/>
      <c r="PSH47" s="165"/>
      <c r="PSI47" s="162"/>
      <c r="PSJ47" s="165"/>
      <c r="PSK47" s="162"/>
      <c r="PSL47" s="165"/>
      <c r="PSM47" s="162"/>
      <c r="PSN47" s="165"/>
      <c r="PSO47" s="162"/>
      <c r="PSP47" s="165"/>
      <c r="PSQ47" s="162"/>
      <c r="PSR47" s="165"/>
      <c r="PSS47" s="162"/>
      <c r="PST47" s="165"/>
      <c r="PSU47" s="162"/>
      <c r="PSV47" s="165"/>
      <c r="PSW47" s="162"/>
      <c r="PSX47" s="165"/>
      <c r="PSY47" s="162"/>
      <c r="PSZ47" s="165"/>
      <c r="PTA47" s="162"/>
      <c r="PTB47" s="165"/>
      <c r="PTC47" s="162"/>
      <c r="PTD47" s="165"/>
      <c r="PTE47" s="162"/>
      <c r="PTF47" s="165"/>
      <c r="PTG47" s="162"/>
      <c r="PTH47" s="165"/>
      <c r="PTI47" s="162"/>
      <c r="PTJ47" s="165"/>
      <c r="PTK47" s="162"/>
      <c r="PTL47" s="165"/>
      <c r="PTM47" s="162"/>
      <c r="PTN47" s="165"/>
      <c r="PTO47" s="162"/>
      <c r="PTP47" s="165"/>
      <c r="PTQ47" s="162"/>
      <c r="PTR47" s="165"/>
      <c r="PTS47" s="162"/>
      <c r="PTT47" s="165"/>
      <c r="PTU47" s="162"/>
      <c r="PTV47" s="165"/>
      <c r="PTW47" s="162"/>
      <c r="PTX47" s="165"/>
      <c r="PTY47" s="162"/>
      <c r="PTZ47" s="165"/>
      <c r="PUA47" s="162"/>
      <c r="PUB47" s="165"/>
      <c r="PUC47" s="162"/>
      <c r="PUD47" s="165"/>
      <c r="PUE47" s="162"/>
      <c r="PUF47" s="165"/>
      <c r="PUG47" s="162"/>
      <c r="PUH47" s="165"/>
      <c r="PUI47" s="162"/>
      <c r="PUJ47" s="165"/>
      <c r="PUK47" s="162"/>
      <c r="PUL47" s="165"/>
      <c r="PUM47" s="162"/>
      <c r="PUN47" s="165"/>
      <c r="PUO47" s="162"/>
      <c r="PUP47" s="165"/>
      <c r="PUQ47" s="162"/>
      <c r="PUR47" s="165"/>
      <c r="PUS47" s="162"/>
      <c r="PUT47" s="165"/>
      <c r="PUU47" s="162"/>
      <c r="PUV47" s="165"/>
      <c r="PUW47" s="162"/>
      <c r="PUX47" s="165"/>
      <c r="PUY47" s="162"/>
      <c r="PUZ47" s="165"/>
      <c r="PVA47" s="162"/>
      <c r="PVB47" s="165"/>
      <c r="PVC47" s="162"/>
      <c r="PVD47" s="165"/>
      <c r="PVE47" s="162"/>
      <c r="PVF47" s="165"/>
      <c r="PVG47" s="162"/>
      <c r="PVH47" s="165"/>
      <c r="PVI47" s="162"/>
      <c r="PVJ47" s="165"/>
      <c r="PVK47" s="162"/>
      <c r="PVL47" s="165"/>
      <c r="PVM47" s="162"/>
      <c r="PVN47" s="165"/>
      <c r="PVO47" s="162"/>
      <c r="PVP47" s="165"/>
      <c r="PVQ47" s="162"/>
      <c r="PVR47" s="165"/>
      <c r="PVS47" s="162"/>
      <c r="PVT47" s="165"/>
      <c r="PVU47" s="162"/>
      <c r="PVV47" s="165"/>
      <c r="PVW47" s="162"/>
      <c r="PVX47" s="165"/>
      <c r="PVY47" s="162"/>
      <c r="PVZ47" s="165"/>
      <c r="PWA47" s="162"/>
      <c r="PWB47" s="165"/>
      <c r="PWC47" s="162"/>
      <c r="PWD47" s="165"/>
      <c r="PWE47" s="162"/>
      <c r="PWF47" s="165"/>
      <c r="PWG47" s="162"/>
      <c r="PWH47" s="165"/>
      <c r="PWI47" s="162"/>
      <c r="PWJ47" s="165"/>
      <c r="PWK47" s="162"/>
      <c r="PWL47" s="165"/>
      <c r="PWM47" s="162"/>
      <c r="PWN47" s="165"/>
      <c r="PWO47" s="162"/>
      <c r="PWP47" s="165"/>
      <c r="PWQ47" s="162"/>
      <c r="PWR47" s="165"/>
      <c r="PWS47" s="162"/>
      <c r="PWT47" s="165"/>
      <c r="PWU47" s="162"/>
      <c r="PWV47" s="165"/>
      <c r="PWW47" s="162"/>
      <c r="PWX47" s="165"/>
      <c r="PWY47" s="162"/>
      <c r="PWZ47" s="165"/>
      <c r="PXA47" s="162"/>
      <c r="PXB47" s="165"/>
      <c r="PXC47" s="162"/>
      <c r="PXD47" s="165"/>
      <c r="PXE47" s="162"/>
      <c r="PXF47" s="165"/>
      <c r="PXG47" s="162"/>
      <c r="PXH47" s="165"/>
      <c r="PXI47" s="162"/>
      <c r="PXJ47" s="165"/>
      <c r="PXK47" s="162"/>
      <c r="PXL47" s="165"/>
      <c r="PXM47" s="162"/>
      <c r="PXN47" s="165"/>
      <c r="PXO47" s="162"/>
      <c r="PXP47" s="165"/>
      <c r="PXQ47" s="162"/>
      <c r="PXR47" s="165"/>
      <c r="PXS47" s="162"/>
      <c r="PXT47" s="165"/>
      <c r="PXU47" s="162"/>
      <c r="PXV47" s="165"/>
      <c r="PXW47" s="162"/>
      <c r="PXX47" s="165"/>
      <c r="PXY47" s="162"/>
      <c r="PXZ47" s="165"/>
      <c r="PYA47" s="162"/>
      <c r="PYB47" s="165"/>
      <c r="PYC47" s="162"/>
      <c r="PYD47" s="165"/>
      <c r="PYE47" s="162"/>
      <c r="PYF47" s="165"/>
      <c r="PYG47" s="162"/>
      <c r="PYH47" s="165"/>
      <c r="PYI47" s="162"/>
      <c r="PYJ47" s="165"/>
      <c r="PYK47" s="162"/>
      <c r="PYL47" s="165"/>
      <c r="PYM47" s="162"/>
      <c r="PYN47" s="165"/>
      <c r="PYO47" s="162"/>
      <c r="PYP47" s="165"/>
      <c r="PYQ47" s="162"/>
      <c r="PYR47" s="165"/>
      <c r="PYS47" s="162"/>
      <c r="PYT47" s="165"/>
      <c r="PYU47" s="162"/>
      <c r="PYV47" s="165"/>
      <c r="PYW47" s="162"/>
      <c r="PYX47" s="165"/>
      <c r="PYY47" s="162"/>
      <c r="PYZ47" s="165"/>
      <c r="PZA47" s="162"/>
      <c r="PZB47" s="165"/>
      <c r="PZC47" s="162"/>
      <c r="PZD47" s="165"/>
      <c r="PZE47" s="162"/>
      <c r="PZF47" s="165"/>
      <c r="PZG47" s="162"/>
      <c r="PZH47" s="165"/>
      <c r="PZI47" s="162"/>
      <c r="PZJ47" s="165"/>
      <c r="PZK47" s="162"/>
      <c r="PZL47" s="165"/>
      <c r="PZM47" s="162"/>
      <c r="PZN47" s="165"/>
      <c r="PZO47" s="162"/>
      <c r="PZP47" s="165"/>
      <c r="PZQ47" s="162"/>
      <c r="PZR47" s="165"/>
      <c r="PZS47" s="162"/>
      <c r="PZT47" s="165"/>
      <c r="PZU47" s="162"/>
      <c r="PZV47" s="165"/>
      <c r="PZW47" s="162"/>
      <c r="PZX47" s="165"/>
      <c r="PZY47" s="162"/>
      <c r="PZZ47" s="165"/>
      <c r="QAA47" s="162"/>
      <c r="QAB47" s="165"/>
      <c r="QAC47" s="162"/>
      <c r="QAD47" s="165"/>
      <c r="QAE47" s="162"/>
      <c r="QAF47" s="165"/>
      <c r="QAG47" s="162"/>
      <c r="QAH47" s="165"/>
      <c r="QAI47" s="162"/>
      <c r="QAJ47" s="165"/>
      <c r="QAK47" s="162"/>
      <c r="QAL47" s="165"/>
      <c r="QAM47" s="162"/>
      <c r="QAN47" s="165"/>
      <c r="QAO47" s="162"/>
      <c r="QAP47" s="165"/>
      <c r="QAQ47" s="162"/>
      <c r="QAR47" s="165"/>
      <c r="QAS47" s="162"/>
      <c r="QAT47" s="165"/>
      <c r="QAU47" s="162"/>
      <c r="QAV47" s="165"/>
      <c r="QAW47" s="162"/>
      <c r="QAX47" s="165"/>
      <c r="QAY47" s="162"/>
      <c r="QAZ47" s="165"/>
      <c r="QBA47" s="162"/>
      <c r="QBB47" s="165"/>
      <c r="QBC47" s="162"/>
      <c r="QBD47" s="165"/>
      <c r="QBE47" s="162"/>
      <c r="QBF47" s="165"/>
      <c r="QBG47" s="162"/>
      <c r="QBH47" s="165"/>
      <c r="QBI47" s="162"/>
      <c r="QBJ47" s="165"/>
      <c r="QBK47" s="162"/>
      <c r="QBL47" s="165"/>
      <c r="QBM47" s="162"/>
      <c r="QBN47" s="165"/>
      <c r="QBO47" s="162"/>
      <c r="QBP47" s="165"/>
      <c r="QBQ47" s="162"/>
      <c r="QBR47" s="165"/>
      <c r="QBS47" s="162"/>
      <c r="QBT47" s="165"/>
      <c r="QBU47" s="162"/>
      <c r="QBV47" s="165"/>
      <c r="QBW47" s="162"/>
      <c r="QBX47" s="165"/>
      <c r="QBY47" s="162"/>
      <c r="QBZ47" s="165"/>
      <c r="QCA47" s="162"/>
      <c r="QCB47" s="165"/>
      <c r="QCC47" s="162"/>
      <c r="QCD47" s="165"/>
      <c r="QCE47" s="162"/>
      <c r="QCF47" s="165"/>
      <c r="QCG47" s="162"/>
      <c r="QCH47" s="165"/>
      <c r="QCI47" s="162"/>
      <c r="QCJ47" s="165"/>
      <c r="QCK47" s="162"/>
      <c r="QCL47" s="165"/>
      <c r="QCM47" s="162"/>
      <c r="QCN47" s="165"/>
      <c r="QCO47" s="162"/>
      <c r="QCP47" s="165"/>
      <c r="QCQ47" s="162"/>
      <c r="QCR47" s="165"/>
      <c r="QCS47" s="162"/>
      <c r="QCT47" s="165"/>
      <c r="QCU47" s="162"/>
      <c r="QCV47" s="165"/>
      <c r="QCW47" s="162"/>
      <c r="QCX47" s="165"/>
      <c r="QCY47" s="162"/>
      <c r="QCZ47" s="165"/>
      <c r="QDA47" s="162"/>
      <c r="QDB47" s="165"/>
      <c r="QDC47" s="162"/>
      <c r="QDD47" s="165"/>
      <c r="QDE47" s="162"/>
      <c r="QDF47" s="165"/>
      <c r="QDG47" s="162"/>
      <c r="QDH47" s="165"/>
      <c r="QDI47" s="162"/>
      <c r="QDJ47" s="165"/>
      <c r="QDK47" s="162"/>
      <c r="QDL47" s="165"/>
      <c r="QDM47" s="162"/>
      <c r="QDN47" s="165"/>
      <c r="QDO47" s="162"/>
      <c r="QDP47" s="165"/>
      <c r="QDQ47" s="162"/>
      <c r="QDR47" s="165"/>
      <c r="QDS47" s="162"/>
      <c r="QDT47" s="165"/>
      <c r="QDU47" s="162"/>
      <c r="QDV47" s="165"/>
      <c r="QDW47" s="162"/>
      <c r="QDX47" s="165"/>
      <c r="QDY47" s="162"/>
      <c r="QDZ47" s="165"/>
      <c r="QEA47" s="162"/>
      <c r="QEB47" s="165"/>
      <c r="QEC47" s="162"/>
      <c r="QED47" s="165"/>
      <c r="QEE47" s="162"/>
      <c r="QEF47" s="165"/>
      <c r="QEG47" s="162"/>
      <c r="QEH47" s="165"/>
      <c r="QEI47" s="162"/>
      <c r="QEJ47" s="165"/>
      <c r="QEK47" s="162"/>
      <c r="QEL47" s="165"/>
      <c r="QEM47" s="162"/>
      <c r="QEN47" s="165"/>
      <c r="QEO47" s="162"/>
      <c r="QEP47" s="165"/>
      <c r="QEQ47" s="162"/>
      <c r="QER47" s="165"/>
      <c r="QES47" s="162"/>
      <c r="QET47" s="165"/>
      <c r="QEU47" s="162"/>
      <c r="QEV47" s="165"/>
      <c r="QEW47" s="162"/>
      <c r="QEX47" s="165"/>
      <c r="QEY47" s="162"/>
      <c r="QEZ47" s="165"/>
      <c r="QFA47" s="162"/>
      <c r="QFB47" s="165"/>
      <c r="QFC47" s="162"/>
      <c r="QFD47" s="165"/>
      <c r="QFE47" s="162"/>
      <c r="QFF47" s="165"/>
      <c r="QFG47" s="162"/>
      <c r="QFH47" s="165"/>
      <c r="QFI47" s="162"/>
      <c r="QFJ47" s="165"/>
      <c r="QFK47" s="162"/>
      <c r="QFL47" s="165"/>
      <c r="QFM47" s="162"/>
      <c r="QFN47" s="165"/>
      <c r="QFO47" s="162"/>
      <c r="QFP47" s="165"/>
      <c r="QFQ47" s="162"/>
      <c r="QFR47" s="165"/>
      <c r="QFS47" s="162"/>
      <c r="QFT47" s="165"/>
      <c r="QFU47" s="162"/>
      <c r="QFV47" s="165"/>
      <c r="QFW47" s="162"/>
      <c r="QFX47" s="165"/>
      <c r="QFY47" s="162"/>
      <c r="QFZ47" s="165"/>
      <c r="QGA47" s="162"/>
      <c r="QGB47" s="165"/>
      <c r="QGC47" s="162"/>
      <c r="QGD47" s="165"/>
      <c r="QGE47" s="162"/>
      <c r="QGF47" s="165"/>
      <c r="QGG47" s="162"/>
      <c r="QGH47" s="165"/>
      <c r="QGI47" s="162"/>
      <c r="QGJ47" s="165"/>
      <c r="QGK47" s="162"/>
      <c r="QGL47" s="165"/>
      <c r="QGM47" s="162"/>
      <c r="QGN47" s="165"/>
      <c r="QGO47" s="162"/>
      <c r="QGP47" s="165"/>
      <c r="QGQ47" s="162"/>
      <c r="QGR47" s="165"/>
      <c r="QGS47" s="162"/>
      <c r="QGT47" s="165"/>
      <c r="QGU47" s="162"/>
      <c r="QGV47" s="165"/>
      <c r="QGW47" s="162"/>
      <c r="QGX47" s="165"/>
      <c r="QGY47" s="162"/>
      <c r="QGZ47" s="165"/>
      <c r="QHA47" s="162"/>
      <c r="QHB47" s="165"/>
      <c r="QHC47" s="162"/>
      <c r="QHD47" s="165"/>
      <c r="QHE47" s="162"/>
      <c r="QHF47" s="165"/>
      <c r="QHG47" s="162"/>
      <c r="QHH47" s="165"/>
      <c r="QHI47" s="162"/>
      <c r="QHJ47" s="165"/>
      <c r="QHK47" s="162"/>
      <c r="QHL47" s="165"/>
      <c r="QHM47" s="162"/>
      <c r="QHN47" s="165"/>
      <c r="QHO47" s="162"/>
      <c r="QHP47" s="165"/>
      <c r="QHQ47" s="162"/>
      <c r="QHR47" s="165"/>
      <c r="QHS47" s="162"/>
      <c r="QHT47" s="165"/>
      <c r="QHU47" s="162"/>
      <c r="QHV47" s="165"/>
      <c r="QHW47" s="162"/>
      <c r="QHX47" s="165"/>
      <c r="QHY47" s="162"/>
      <c r="QHZ47" s="165"/>
      <c r="QIA47" s="162"/>
      <c r="QIB47" s="165"/>
      <c r="QIC47" s="162"/>
      <c r="QID47" s="165"/>
      <c r="QIE47" s="162"/>
      <c r="QIF47" s="165"/>
      <c r="QIG47" s="162"/>
      <c r="QIH47" s="165"/>
      <c r="QII47" s="162"/>
      <c r="QIJ47" s="165"/>
      <c r="QIK47" s="162"/>
      <c r="QIL47" s="165"/>
      <c r="QIM47" s="162"/>
      <c r="QIN47" s="165"/>
      <c r="QIO47" s="162"/>
      <c r="QIP47" s="165"/>
      <c r="QIQ47" s="162"/>
      <c r="QIR47" s="165"/>
      <c r="QIS47" s="162"/>
      <c r="QIT47" s="165"/>
      <c r="QIU47" s="162"/>
      <c r="QIV47" s="165"/>
      <c r="QIW47" s="162"/>
      <c r="QIX47" s="165"/>
      <c r="QIY47" s="162"/>
      <c r="QIZ47" s="165"/>
      <c r="QJA47" s="162"/>
      <c r="QJB47" s="165"/>
      <c r="QJC47" s="162"/>
      <c r="QJD47" s="165"/>
      <c r="QJE47" s="162"/>
      <c r="QJF47" s="165"/>
      <c r="QJG47" s="162"/>
      <c r="QJH47" s="165"/>
      <c r="QJI47" s="162"/>
      <c r="QJJ47" s="165"/>
      <c r="QJK47" s="162"/>
      <c r="QJL47" s="165"/>
      <c r="QJM47" s="162"/>
      <c r="QJN47" s="165"/>
      <c r="QJO47" s="162"/>
      <c r="QJP47" s="165"/>
      <c r="QJQ47" s="162"/>
      <c r="QJR47" s="165"/>
      <c r="QJS47" s="162"/>
      <c r="QJT47" s="165"/>
      <c r="QJU47" s="162"/>
      <c r="QJV47" s="165"/>
      <c r="QJW47" s="162"/>
      <c r="QJX47" s="165"/>
      <c r="QJY47" s="162"/>
      <c r="QJZ47" s="165"/>
      <c r="QKA47" s="162"/>
      <c r="QKB47" s="165"/>
      <c r="QKC47" s="162"/>
      <c r="QKD47" s="165"/>
      <c r="QKE47" s="162"/>
      <c r="QKF47" s="165"/>
      <c r="QKG47" s="162"/>
      <c r="QKH47" s="165"/>
      <c r="QKI47" s="162"/>
      <c r="QKJ47" s="165"/>
      <c r="QKK47" s="162"/>
      <c r="QKL47" s="165"/>
      <c r="QKM47" s="162"/>
      <c r="QKN47" s="165"/>
      <c r="QKO47" s="162"/>
      <c r="QKP47" s="165"/>
      <c r="QKQ47" s="162"/>
      <c r="QKR47" s="165"/>
      <c r="QKS47" s="162"/>
      <c r="QKT47" s="165"/>
      <c r="QKU47" s="162"/>
      <c r="QKV47" s="165"/>
      <c r="QKW47" s="162"/>
      <c r="QKX47" s="165"/>
      <c r="QKY47" s="162"/>
      <c r="QKZ47" s="165"/>
      <c r="QLA47" s="162"/>
      <c r="QLB47" s="165"/>
      <c r="QLC47" s="162"/>
      <c r="QLD47" s="165"/>
      <c r="QLE47" s="162"/>
      <c r="QLF47" s="165"/>
      <c r="QLG47" s="162"/>
      <c r="QLH47" s="165"/>
      <c r="QLI47" s="162"/>
      <c r="QLJ47" s="165"/>
      <c r="QLK47" s="162"/>
      <c r="QLL47" s="165"/>
      <c r="QLM47" s="162"/>
      <c r="QLN47" s="165"/>
      <c r="QLO47" s="162"/>
      <c r="QLP47" s="165"/>
      <c r="QLQ47" s="162"/>
      <c r="QLR47" s="165"/>
      <c r="QLS47" s="162"/>
      <c r="QLT47" s="165"/>
      <c r="QLU47" s="162"/>
      <c r="QLV47" s="165"/>
      <c r="QLW47" s="162"/>
      <c r="QLX47" s="165"/>
      <c r="QLY47" s="162"/>
      <c r="QLZ47" s="165"/>
      <c r="QMA47" s="162"/>
      <c r="QMB47" s="165"/>
      <c r="QMC47" s="162"/>
      <c r="QMD47" s="165"/>
      <c r="QME47" s="162"/>
      <c r="QMF47" s="165"/>
      <c r="QMG47" s="162"/>
      <c r="QMH47" s="165"/>
      <c r="QMI47" s="162"/>
      <c r="QMJ47" s="165"/>
      <c r="QMK47" s="162"/>
      <c r="QML47" s="165"/>
      <c r="QMM47" s="162"/>
      <c r="QMN47" s="165"/>
      <c r="QMO47" s="162"/>
      <c r="QMP47" s="165"/>
      <c r="QMQ47" s="162"/>
      <c r="QMR47" s="165"/>
      <c r="QMS47" s="162"/>
      <c r="QMT47" s="165"/>
      <c r="QMU47" s="162"/>
      <c r="QMV47" s="165"/>
      <c r="QMW47" s="162"/>
      <c r="QMX47" s="165"/>
      <c r="QMY47" s="162"/>
      <c r="QMZ47" s="165"/>
      <c r="QNA47" s="162"/>
      <c r="QNB47" s="165"/>
      <c r="QNC47" s="162"/>
      <c r="QND47" s="165"/>
      <c r="QNE47" s="162"/>
      <c r="QNF47" s="165"/>
      <c r="QNG47" s="162"/>
      <c r="QNH47" s="165"/>
      <c r="QNI47" s="162"/>
      <c r="QNJ47" s="165"/>
      <c r="QNK47" s="162"/>
      <c r="QNL47" s="165"/>
      <c r="QNM47" s="162"/>
      <c r="QNN47" s="165"/>
      <c r="QNO47" s="162"/>
      <c r="QNP47" s="165"/>
      <c r="QNQ47" s="162"/>
      <c r="QNR47" s="165"/>
      <c r="QNS47" s="162"/>
      <c r="QNT47" s="165"/>
      <c r="QNU47" s="162"/>
      <c r="QNV47" s="165"/>
      <c r="QNW47" s="162"/>
      <c r="QNX47" s="165"/>
      <c r="QNY47" s="162"/>
      <c r="QNZ47" s="165"/>
      <c r="QOA47" s="162"/>
      <c r="QOB47" s="165"/>
      <c r="QOC47" s="162"/>
      <c r="QOD47" s="165"/>
      <c r="QOE47" s="162"/>
      <c r="QOF47" s="165"/>
      <c r="QOG47" s="162"/>
      <c r="QOH47" s="165"/>
      <c r="QOI47" s="162"/>
      <c r="QOJ47" s="165"/>
      <c r="QOK47" s="162"/>
      <c r="QOL47" s="165"/>
      <c r="QOM47" s="162"/>
      <c r="QON47" s="165"/>
      <c r="QOO47" s="162"/>
      <c r="QOP47" s="165"/>
      <c r="QOQ47" s="162"/>
      <c r="QOR47" s="165"/>
      <c r="QOS47" s="162"/>
      <c r="QOT47" s="165"/>
      <c r="QOU47" s="162"/>
      <c r="QOV47" s="165"/>
      <c r="QOW47" s="162"/>
      <c r="QOX47" s="165"/>
      <c r="QOY47" s="162"/>
      <c r="QOZ47" s="165"/>
      <c r="QPA47" s="162"/>
      <c r="QPB47" s="165"/>
      <c r="QPC47" s="162"/>
      <c r="QPD47" s="165"/>
      <c r="QPE47" s="162"/>
      <c r="QPF47" s="165"/>
      <c r="QPG47" s="162"/>
      <c r="QPH47" s="165"/>
      <c r="QPI47" s="162"/>
      <c r="QPJ47" s="165"/>
      <c r="QPK47" s="162"/>
      <c r="QPL47" s="165"/>
      <c r="QPM47" s="162"/>
      <c r="QPN47" s="165"/>
      <c r="QPO47" s="162"/>
      <c r="QPP47" s="165"/>
      <c r="QPQ47" s="162"/>
      <c r="QPR47" s="165"/>
      <c r="QPS47" s="162"/>
      <c r="QPT47" s="165"/>
      <c r="QPU47" s="162"/>
      <c r="QPV47" s="165"/>
      <c r="QPW47" s="162"/>
      <c r="QPX47" s="165"/>
      <c r="QPY47" s="162"/>
      <c r="QPZ47" s="165"/>
      <c r="QQA47" s="162"/>
      <c r="QQB47" s="165"/>
      <c r="QQC47" s="162"/>
      <c r="QQD47" s="165"/>
      <c r="QQE47" s="162"/>
      <c r="QQF47" s="165"/>
      <c r="QQG47" s="162"/>
      <c r="QQH47" s="165"/>
      <c r="QQI47" s="162"/>
      <c r="QQJ47" s="165"/>
      <c r="QQK47" s="162"/>
      <c r="QQL47" s="165"/>
      <c r="QQM47" s="162"/>
      <c r="QQN47" s="165"/>
      <c r="QQO47" s="162"/>
      <c r="QQP47" s="165"/>
      <c r="QQQ47" s="162"/>
      <c r="QQR47" s="165"/>
      <c r="QQS47" s="162"/>
      <c r="QQT47" s="165"/>
      <c r="QQU47" s="162"/>
      <c r="QQV47" s="165"/>
      <c r="QQW47" s="162"/>
      <c r="QQX47" s="165"/>
      <c r="QQY47" s="162"/>
      <c r="QQZ47" s="165"/>
      <c r="QRA47" s="162"/>
      <c r="QRB47" s="165"/>
      <c r="QRC47" s="162"/>
      <c r="QRD47" s="165"/>
      <c r="QRE47" s="162"/>
      <c r="QRF47" s="165"/>
      <c r="QRG47" s="162"/>
      <c r="QRH47" s="165"/>
      <c r="QRI47" s="162"/>
      <c r="QRJ47" s="165"/>
      <c r="QRK47" s="162"/>
      <c r="QRL47" s="165"/>
      <c r="QRM47" s="162"/>
      <c r="QRN47" s="165"/>
      <c r="QRO47" s="162"/>
      <c r="QRP47" s="165"/>
      <c r="QRQ47" s="162"/>
      <c r="QRR47" s="165"/>
      <c r="QRS47" s="162"/>
      <c r="QRT47" s="165"/>
      <c r="QRU47" s="162"/>
      <c r="QRV47" s="165"/>
      <c r="QRW47" s="162"/>
      <c r="QRX47" s="165"/>
      <c r="QRY47" s="162"/>
      <c r="QRZ47" s="165"/>
      <c r="QSA47" s="162"/>
      <c r="QSB47" s="165"/>
      <c r="QSC47" s="162"/>
      <c r="QSD47" s="165"/>
      <c r="QSE47" s="162"/>
      <c r="QSF47" s="165"/>
      <c r="QSG47" s="162"/>
      <c r="QSH47" s="165"/>
      <c r="QSI47" s="162"/>
      <c r="QSJ47" s="165"/>
      <c r="QSK47" s="162"/>
      <c r="QSL47" s="165"/>
      <c r="QSM47" s="162"/>
      <c r="QSN47" s="165"/>
      <c r="QSO47" s="162"/>
      <c r="QSP47" s="165"/>
      <c r="QSQ47" s="162"/>
      <c r="QSR47" s="165"/>
      <c r="QSS47" s="162"/>
      <c r="QST47" s="165"/>
      <c r="QSU47" s="162"/>
      <c r="QSV47" s="165"/>
      <c r="QSW47" s="162"/>
      <c r="QSX47" s="165"/>
      <c r="QSY47" s="162"/>
      <c r="QSZ47" s="165"/>
      <c r="QTA47" s="162"/>
      <c r="QTB47" s="165"/>
      <c r="QTC47" s="162"/>
      <c r="QTD47" s="165"/>
      <c r="QTE47" s="162"/>
      <c r="QTF47" s="165"/>
      <c r="QTG47" s="162"/>
      <c r="QTH47" s="165"/>
      <c r="QTI47" s="162"/>
      <c r="QTJ47" s="165"/>
      <c r="QTK47" s="162"/>
      <c r="QTL47" s="165"/>
      <c r="QTM47" s="162"/>
      <c r="QTN47" s="165"/>
      <c r="QTO47" s="162"/>
      <c r="QTP47" s="165"/>
      <c r="QTQ47" s="162"/>
      <c r="QTR47" s="165"/>
      <c r="QTS47" s="162"/>
      <c r="QTT47" s="165"/>
      <c r="QTU47" s="162"/>
      <c r="QTV47" s="165"/>
      <c r="QTW47" s="162"/>
      <c r="QTX47" s="165"/>
      <c r="QTY47" s="162"/>
      <c r="QTZ47" s="165"/>
      <c r="QUA47" s="162"/>
      <c r="QUB47" s="165"/>
      <c r="QUC47" s="162"/>
      <c r="QUD47" s="165"/>
      <c r="QUE47" s="162"/>
      <c r="QUF47" s="165"/>
      <c r="QUG47" s="162"/>
      <c r="QUH47" s="165"/>
      <c r="QUI47" s="162"/>
      <c r="QUJ47" s="165"/>
      <c r="QUK47" s="162"/>
      <c r="QUL47" s="165"/>
      <c r="QUM47" s="162"/>
      <c r="QUN47" s="165"/>
      <c r="QUO47" s="162"/>
      <c r="QUP47" s="165"/>
      <c r="QUQ47" s="162"/>
      <c r="QUR47" s="165"/>
      <c r="QUS47" s="162"/>
      <c r="QUT47" s="165"/>
      <c r="QUU47" s="162"/>
      <c r="QUV47" s="165"/>
      <c r="QUW47" s="162"/>
      <c r="QUX47" s="165"/>
      <c r="QUY47" s="162"/>
      <c r="QUZ47" s="165"/>
      <c r="QVA47" s="162"/>
      <c r="QVB47" s="165"/>
      <c r="QVC47" s="162"/>
      <c r="QVD47" s="165"/>
      <c r="QVE47" s="162"/>
      <c r="QVF47" s="165"/>
      <c r="QVG47" s="162"/>
      <c r="QVH47" s="165"/>
      <c r="QVI47" s="162"/>
      <c r="QVJ47" s="165"/>
      <c r="QVK47" s="162"/>
      <c r="QVL47" s="165"/>
      <c r="QVM47" s="162"/>
      <c r="QVN47" s="165"/>
      <c r="QVO47" s="162"/>
      <c r="QVP47" s="165"/>
      <c r="QVQ47" s="162"/>
      <c r="QVR47" s="165"/>
      <c r="QVS47" s="162"/>
      <c r="QVT47" s="165"/>
      <c r="QVU47" s="162"/>
      <c r="QVV47" s="165"/>
      <c r="QVW47" s="162"/>
      <c r="QVX47" s="165"/>
      <c r="QVY47" s="162"/>
      <c r="QVZ47" s="165"/>
      <c r="QWA47" s="162"/>
      <c r="QWB47" s="165"/>
      <c r="QWC47" s="162"/>
      <c r="QWD47" s="165"/>
      <c r="QWE47" s="162"/>
      <c r="QWF47" s="165"/>
      <c r="QWG47" s="162"/>
      <c r="QWH47" s="165"/>
      <c r="QWI47" s="162"/>
      <c r="QWJ47" s="165"/>
      <c r="QWK47" s="162"/>
      <c r="QWL47" s="165"/>
      <c r="QWM47" s="162"/>
      <c r="QWN47" s="165"/>
      <c r="QWO47" s="162"/>
      <c r="QWP47" s="165"/>
      <c r="QWQ47" s="162"/>
      <c r="QWR47" s="165"/>
      <c r="QWS47" s="162"/>
      <c r="QWT47" s="165"/>
      <c r="QWU47" s="162"/>
      <c r="QWV47" s="165"/>
      <c r="QWW47" s="162"/>
      <c r="QWX47" s="165"/>
      <c r="QWY47" s="162"/>
      <c r="QWZ47" s="165"/>
      <c r="QXA47" s="162"/>
      <c r="QXB47" s="165"/>
      <c r="QXC47" s="162"/>
      <c r="QXD47" s="165"/>
      <c r="QXE47" s="162"/>
      <c r="QXF47" s="165"/>
      <c r="QXG47" s="162"/>
      <c r="QXH47" s="165"/>
      <c r="QXI47" s="162"/>
      <c r="QXJ47" s="165"/>
      <c r="QXK47" s="162"/>
      <c r="QXL47" s="165"/>
      <c r="QXM47" s="162"/>
      <c r="QXN47" s="165"/>
      <c r="QXO47" s="162"/>
      <c r="QXP47" s="165"/>
      <c r="QXQ47" s="162"/>
      <c r="QXR47" s="165"/>
      <c r="QXS47" s="162"/>
      <c r="QXT47" s="165"/>
      <c r="QXU47" s="162"/>
      <c r="QXV47" s="165"/>
      <c r="QXW47" s="162"/>
      <c r="QXX47" s="165"/>
      <c r="QXY47" s="162"/>
      <c r="QXZ47" s="165"/>
      <c r="QYA47" s="162"/>
      <c r="QYB47" s="165"/>
      <c r="QYC47" s="162"/>
      <c r="QYD47" s="165"/>
      <c r="QYE47" s="162"/>
      <c r="QYF47" s="165"/>
      <c r="QYG47" s="162"/>
      <c r="QYH47" s="165"/>
      <c r="QYI47" s="162"/>
      <c r="QYJ47" s="165"/>
      <c r="QYK47" s="162"/>
      <c r="QYL47" s="165"/>
      <c r="QYM47" s="162"/>
      <c r="QYN47" s="165"/>
      <c r="QYO47" s="162"/>
      <c r="QYP47" s="165"/>
      <c r="QYQ47" s="162"/>
      <c r="QYR47" s="165"/>
      <c r="QYS47" s="162"/>
      <c r="QYT47" s="165"/>
      <c r="QYU47" s="162"/>
      <c r="QYV47" s="165"/>
      <c r="QYW47" s="162"/>
      <c r="QYX47" s="165"/>
      <c r="QYY47" s="162"/>
      <c r="QYZ47" s="165"/>
      <c r="QZA47" s="162"/>
      <c r="QZB47" s="165"/>
      <c r="QZC47" s="162"/>
      <c r="QZD47" s="165"/>
      <c r="QZE47" s="162"/>
      <c r="QZF47" s="165"/>
      <c r="QZG47" s="162"/>
      <c r="QZH47" s="165"/>
      <c r="QZI47" s="162"/>
      <c r="QZJ47" s="165"/>
      <c r="QZK47" s="162"/>
      <c r="QZL47" s="165"/>
      <c r="QZM47" s="162"/>
      <c r="QZN47" s="165"/>
      <c r="QZO47" s="162"/>
      <c r="QZP47" s="165"/>
      <c r="QZQ47" s="162"/>
      <c r="QZR47" s="165"/>
      <c r="QZS47" s="162"/>
      <c r="QZT47" s="165"/>
      <c r="QZU47" s="162"/>
      <c r="QZV47" s="165"/>
      <c r="QZW47" s="162"/>
      <c r="QZX47" s="165"/>
      <c r="QZY47" s="162"/>
      <c r="QZZ47" s="165"/>
      <c r="RAA47" s="162"/>
      <c r="RAB47" s="165"/>
      <c r="RAC47" s="162"/>
      <c r="RAD47" s="165"/>
      <c r="RAE47" s="162"/>
      <c r="RAF47" s="165"/>
      <c r="RAG47" s="162"/>
      <c r="RAH47" s="165"/>
      <c r="RAI47" s="162"/>
      <c r="RAJ47" s="165"/>
      <c r="RAK47" s="162"/>
      <c r="RAL47" s="165"/>
      <c r="RAM47" s="162"/>
      <c r="RAN47" s="165"/>
      <c r="RAO47" s="162"/>
      <c r="RAP47" s="165"/>
      <c r="RAQ47" s="162"/>
      <c r="RAR47" s="165"/>
      <c r="RAS47" s="162"/>
      <c r="RAT47" s="165"/>
      <c r="RAU47" s="162"/>
      <c r="RAV47" s="165"/>
      <c r="RAW47" s="162"/>
      <c r="RAX47" s="165"/>
      <c r="RAY47" s="162"/>
      <c r="RAZ47" s="165"/>
      <c r="RBA47" s="162"/>
      <c r="RBB47" s="165"/>
      <c r="RBC47" s="162"/>
      <c r="RBD47" s="165"/>
      <c r="RBE47" s="162"/>
      <c r="RBF47" s="165"/>
      <c r="RBG47" s="162"/>
      <c r="RBH47" s="165"/>
      <c r="RBI47" s="162"/>
      <c r="RBJ47" s="165"/>
      <c r="RBK47" s="162"/>
      <c r="RBL47" s="165"/>
      <c r="RBM47" s="162"/>
      <c r="RBN47" s="165"/>
      <c r="RBO47" s="162"/>
      <c r="RBP47" s="165"/>
      <c r="RBQ47" s="162"/>
      <c r="RBR47" s="165"/>
      <c r="RBS47" s="162"/>
      <c r="RBT47" s="165"/>
      <c r="RBU47" s="162"/>
      <c r="RBV47" s="165"/>
      <c r="RBW47" s="162"/>
      <c r="RBX47" s="165"/>
      <c r="RBY47" s="162"/>
      <c r="RBZ47" s="165"/>
      <c r="RCA47" s="162"/>
      <c r="RCB47" s="165"/>
      <c r="RCC47" s="162"/>
      <c r="RCD47" s="165"/>
      <c r="RCE47" s="162"/>
      <c r="RCF47" s="165"/>
      <c r="RCG47" s="162"/>
      <c r="RCH47" s="165"/>
      <c r="RCI47" s="162"/>
      <c r="RCJ47" s="165"/>
      <c r="RCK47" s="162"/>
      <c r="RCL47" s="165"/>
      <c r="RCM47" s="162"/>
      <c r="RCN47" s="165"/>
      <c r="RCO47" s="162"/>
      <c r="RCP47" s="165"/>
      <c r="RCQ47" s="162"/>
      <c r="RCR47" s="165"/>
      <c r="RCS47" s="162"/>
      <c r="RCT47" s="165"/>
      <c r="RCU47" s="162"/>
      <c r="RCV47" s="165"/>
      <c r="RCW47" s="162"/>
      <c r="RCX47" s="165"/>
      <c r="RCY47" s="162"/>
      <c r="RCZ47" s="165"/>
      <c r="RDA47" s="162"/>
      <c r="RDB47" s="165"/>
      <c r="RDC47" s="162"/>
      <c r="RDD47" s="165"/>
      <c r="RDE47" s="162"/>
      <c r="RDF47" s="165"/>
      <c r="RDG47" s="162"/>
      <c r="RDH47" s="165"/>
      <c r="RDI47" s="162"/>
      <c r="RDJ47" s="165"/>
      <c r="RDK47" s="162"/>
      <c r="RDL47" s="165"/>
      <c r="RDM47" s="162"/>
      <c r="RDN47" s="165"/>
      <c r="RDO47" s="162"/>
      <c r="RDP47" s="165"/>
      <c r="RDQ47" s="162"/>
      <c r="RDR47" s="165"/>
      <c r="RDS47" s="162"/>
      <c r="RDT47" s="165"/>
      <c r="RDU47" s="162"/>
      <c r="RDV47" s="165"/>
      <c r="RDW47" s="162"/>
      <c r="RDX47" s="165"/>
      <c r="RDY47" s="162"/>
      <c r="RDZ47" s="165"/>
      <c r="REA47" s="162"/>
      <c r="REB47" s="165"/>
      <c r="REC47" s="162"/>
      <c r="RED47" s="165"/>
      <c r="REE47" s="162"/>
      <c r="REF47" s="165"/>
      <c r="REG47" s="162"/>
      <c r="REH47" s="165"/>
      <c r="REI47" s="162"/>
      <c r="REJ47" s="165"/>
      <c r="REK47" s="162"/>
      <c r="REL47" s="165"/>
      <c r="REM47" s="162"/>
      <c r="REN47" s="165"/>
      <c r="REO47" s="162"/>
      <c r="REP47" s="165"/>
      <c r="REQ47" s="162"/>
      <c r="RER47" s="165"/>
      <c r="RES47" s="162"/>
      <c r="RET47" s="165"/>
      <c r="REU47" s="162"/>
      <c r="REV47" s="165"/>
      <c r="REW47" s="162"/>
      <c r="REX47" s="165"/>
      <c r="REY47" s="162"/>
      <c r="REZ47" s="165"/>
      <c r="RFA47" s="162"/>
      <c r="RFB47" s="165"/>
      <c r="RFC47" s="162"/>
      <c r="RFD47" s="165"/>
      <c r="RFE47" s="162"/>
      <c r="RFF47" s="165"/>
      <c r="RFG47" s="162"/>
      <c r="RFH47" s="165"/>
      <c r="RFI47" s="162"/>
      <c r="RFJ47" s="165"/>
      <c r="RFK47" s="162"/>
      <c r="RFL47" s="165"/>
      <c r="RFM47" s="162"/>
      <c r="RFN47" s="165"/>
      <c r="RFO47" s="162"/>
      <c r="RFP47" s="165"/>
      <c r="RFQ47" s="162"/>
      <c r="RFR47" s="165"/>
      <c r="RFS47" s="162"/>
      <c r="RFT47" s="165"/>
      <c r="RFU47" s="162"/>
      <c r="RFV47" s="165"/>
      <c r="RFW47" s="162"/>
      <c r="RFX47" s="165"/>
      <c r="RFY47" s="162"/>
      <c r="RFZ47" s="165"/>
      <c r="RGA47" s="162"/>
      <c r="RGB47" s="165"/>
      <c r="RGC47" s="162"/>
      <c r="RGD47" s="165"/>
      <c r="RGE47" s="162"/>
      <c r="RGF47" s="165"/>
      <c r="RGG47" s="162"/>
      <c r="RGH47" s="165"/>
      <c r="RGI47" s="162"/>
      <c r="RGJ47" s="165"/>
      <c r="RGK47" s="162"/>
      <c r="RGL47" s="165"/>
      <c r="RGM47" s="162"/>
      <c r="RGN47" s="165"/>
      <c r="RGO47" s="162"/>
      <c r="RGP47" s="165"/>
      <c r="RGQ47" s="162"/>
      <c r="RGR47" s="165"/>
      <c r="RGS47" s="162"/>
      <c r="RGT47" s="165"/>
      <c r="RGU47" s="162"/>
      <c r="RGV47" s="165"/>
      <c r="RGW47" s="162"/>
      <c r="RGX47" s="165"/>
      <c r="RGY47" s="162"/>
      <c r="RGZ47" s="165"/>
      <c r="RHA47" s="162"/>
      <c r="RHB47" s="165"/>
      <c r="RHC47" s="162"/>
      <c r="RHD47" s="165"/>
      <c r="RHE47" s="162"/>
      <c r="RHF47" s="165"/>
      <c r="RHG47" s="162"/>
      <c r="RHH47" s="165"/>
      <c r="RHI47" s="162"/>
      <c r="RHJ47" s="165"/>
      <c r="RHK47" s="162"/>
      <c r="RHL47" s="165"/>
      <c r="RHM47" s="162"/>
      <c r="RHN47" s="165"/>
      <c r="RHO47" s="162"/>
      <c r="RHP47" s="165"/>
      <c r="RHQ47" s="162"/>
      <c r="RHR47" s="165"/>
      <c r="RHS47" s="162"/>
      <c r="RHT47" s="165"/>
      <c r="RHU47" s="162"/>
      <c r="RHV47" s="165"/>
      <c r="RHW47" s="162"/>
      <c r="RHX47" s="165"/>
      <c r="RHY47" s="162"/>
      <c r="RHZ47" s="165"/>
      <c r="RIA47" s="162"/>
      <c r="RIB47" s="165"/>
      <c r="RIC47" s="162"/>
      <c r="RID47" s="165"/>
      <c r="RIE47" s="162"/>
      <c r="RIF47" s="165"/>
      <c r="RIG47" s="162"/>
      <c r="RIH47" s="165"/>
      <c r="RII47" s="162"/>
      <c r="RIJ47" s="165"/>
      <c r="RIK47" s="162"/>
      <c r="RIL47" s="165"/>
      <c r="RIM47" s="162"/>
      <c r="RIN47" s="165"/>
      <c r="RIO47" s="162"/>
      <c r="RIP47" s="165"/>
      <c r="RIQ47" s="162"/>
      <c r="RIR47" s="165"/>
      <c r="RIS47" s="162"/>
      <c r="RIT47" s="165"/>
      <c r="RIU47" s="162"/>
      <c r="RIV47" s="165"/>
      <c r="RIW47" s="162"/>
      <c r="RIX47" s="165"/>
      <c r="RIY47" s="162"/>
      <c r="RIZ47" s="165"/>
      <c r="RJA47" s="162"/>
      <c r="RJB47" s="165"/>
      <c r="RJC47" s="162"/>
      <c r="RJD47" s="165"/>
      <c r="RJE47" s="162"/>
      <c r="RJF47" s="165"/>
      <c r="RJG47" s="162"/>
      <c r="RJH47" s="165"/>
      <c r="RJI47" s="162"/>
      <c r="RJJ47" s="165"/>
      <c r="RJK47" s="162"/>
      <c r="RJL47" s="165"/>
      <c r="RJM47" s="162"/>
      <c r="RJN47" s="165"/>
      <c r="RJO47" s="162"/>
      <c r="RJP47" s="165"/>
      <c r="RJQ47" s="162"/>
      <c r="RJR47" s="165"/>
      <c r="RJS47" s="162"/>
      <c r="RJT47" s="165"/>
      <c r="RJU47" s="162"/>
      <c r="RJV47" s="165"/>
      <c r="RJW47" s="162"/>
      <c r="RJX47" s="165"/>
      <c r="RJY47" s="162"/>
      <c r="RJZ47" s="165"/>
      <c r="RKA47" s="162"/>
      <c r="RKB47" s="165"/>
      <c r="RKC47" s="162"/>
      <c r="RKD47" s="165"/>
      <c r="RKE47" s="162"/>
      <c r="RKF47" s="165"/>
      <c r="RKG47" s="162"/>
      <c r="RKH47" s="165"/>
      <c r="RKI47" s="162"/>
      <c r="RKJ47" s="165"/>
      <c r="RKK47" s="162"/>
      <c r="RKL47" s="165"/>
      <c r="RKM47" s="162"/>
      <c r="RKN47" s="165"/>
      <c r="RKO47" s="162"/>
      <c r="RKP47" s="165"/>
      <c r="RKQ47" s="162"/>
      <c r="RKR47" s="165"/>
      <c r="RKS47" s="162"/>
      <c r="RKT47" s="165"/>
      <c r="RKU47" s="162"/>
      <c r="RKV47" s="165"/>
      <c r="RKW47" s="162"/>
      <c r="RKX47" s="165"/>
      <c r="RKY47" s="162"/>
      <c r="RKZ47" s="165"/>
      <c r="RLA47" s="162"/>
      <c r="RLB47" s="165"/>
      <c r="RLC47" s="162"/>
      <c r="RLD47" s="165"/>
      <c r="RLE47" s="162"/>
      <c r="RLF47" s="165"/>
      <c r="RLG47" s="162"/>
      <c r="RLH47" s="165"/>
      <c r="RLI47" s="162"/>
      <c r="RLJ47" s="165"/>
      <c r="RLK47" s="162"/>
      <c r="RLL47" s="165"/>
      <c r="RLM47" s="162"/>
      <c r="RLN47" s="165"/>
      <c r="RLO47" s="162"/>
      <c r="RLP47" s="165"/>
      <c r="RLQ47" s="162"/>
      <c r="RLR47" s="165"/>
      <c r="RLS47" s="162"/>
      <c r="RLT47" s="165"/>
      <c r="RLU47" s="162"/>
      <c r="RLV47" s="165"/>
      <c r="RLW47" s="162"/>
      <c r="RLX47" s="165"/>
      <c r="RLY47" s="162"/>
      <c r="RLZ47" s="165"/>
      <c r="RMA47" s="162"/>
      <c r="RMB47" s="165"/>
      <c r="RMC47" s="162"/>
      <c r="RMD47" s="165"/>
      <c r="RME47" s="162"/>
      <c r="RMF47" s="165"/>
      <c r="RMG47" s="162"/>
      <c r="RMH47" s="165"/>
      <c r="RMI47" s="162"/>
      <c r="RMJ47" s="165"/>
      <c r="RMK47" s="162"/>
      <c r="RML47" s="165"/>
      <c r="RMM47" s="162"/>
      <c r="RMN47" s="165"/>
      <c r="RMO47" s="162"/>
      <c r="RMP47" s="165"/>
      <c r="RMQ47" s="162"/>
      <c r="RMR47" s="165"/>
      <c r="RMS47" s="162"/>
      <c r="RMT47" s="165"/>
      <c r="RMU47" s="162"/>
      <c r="RMV47" s="165"/>
      <c r="RMW47" s="162"/>
      <c r="RMX47" s="165"/>
      <c r="RMY47" s="162"/>
      <c r="RMZ47" s="165"/>
      <c r="RNA47" s="162"/>
      <c r="RNB47" s="165"/>
      <c r="RNC47" s="162"/>
      <c r="RND47" s="165"/>
      <c r="RNE47" s="162"/>
      <c r="RNF47" s="165"/>
      <c r="RNG47" s="162"/>
      <c r="RNH47" s="165"/>
      <c r="RNI47" s="162"/>
      <c r="RNJ47" s="165"/>
      <c r="RNK47" s="162"/>
      <c r="RNL47" s="165"/>
      <c r="RNM47" s="162"/>
      <c r="RNN47" s="165"/>
      <c r="RNO47" s="162"/>
      <c r="RNP47" s="165"/>
      <c r="RNQ47" s="162"/>
      <c r="RNR47" s="165"/>
      <c r="RNS47" s="162"/>
      <c r="RNT47" s="165"/>
      <c r="RNU47" s="162"/>
      <c r="RNV47" s="165"/>
      <c r="RNW47" s="162"/>
      <c r="RNX47" s="165"/>
      <c r="RNY47" s="162"/>
      <c r="RNZ47" s="165"/>
      <c r="ROA47" s="162"/>
      <c r="ROB47" s="165"/>
      <c r="ROC47" s="162"/>
      <c r="ROD47" s="165"/>
      <c r="ROE47" s="162"/>
      <c r="ROF47" s="165"/>
      <c r="ROG47" s="162"/>
      <c r="ROH47" s="165"/>
      <c r="ROI47" s="162"/>
      <c r="ROJ47" s="165"/>
      <c r="ROK47" s="162"/>
      <c r="ROL47" s="165"/>
      <c r="ROM47" s="162"/>
      <c r="RON47" s="165"/>
      <c r="ROO47" s="162"/>
      <c r="ROP47" s="165"/>
      <c r="ROQ47" s="162"/>
      <c r="ROR47" s="165"/>
      <c r="ROS47" s="162"/>
      <c r="ROT47" s="165"/>
      <c r="ROU47" s="162"/>
      <c r="ROV47" s="165"/>
      <c r="ROW47" s="162"/>
      <c r="ROX47" s="165"/>
      <c r="ROY47" s="162"/>
      <c r="ROZ47" s="165"/>
      <c r="RPA47" s="162"/>
      <c r="RPB47" s="165"/>
      <c r="RPC47" s="162"/>
      <c r="RPD47" s="165"/>
      <c r="RPE47" s="162"/>
      <c r="RPF47" s="165"/>
      <c r="RPG47" s="162"/>
      <c r="RPH47" s="165"/>
      <c r="RPI47" s="162"/>
      <c r="RPJ47" s="165"/>
      <c r="RPK47" s="162"/>
      <c r="RPL47" s="165"/>
      <c r="RPM47" s="162"/>
      <c r="RPN47" s="165"/>
      <c r="RPO47" s="162"/>
      <c r="RPP47" s="165"/>
      <c r="RPQ47" s="162"/>
      <c r="RPR47" s="165"/>
      <c r="RPS47" s="162"/>
      <c r="RPT47" s="165"/>
      <c r="RPU47" s="162"/>
      <c r="RPV47" s="165"/>
      <c r="RPW47" s="162"/>
      <c r="RPX47" s="165"/>
      <c r="RPY47" s="162"/>
      <c r="RPZ47" s="165"/>
      <c r="RQA47" s="162"/>
      <c r="RQB47" s="165"/>
      <c r="RQC47" s="162"/>
      <c r="RQD47" s="165"/>
      <c r="RQE47" s="162"/>
      <c r="RQF47" s="165"/>
      <c r="RQG47" s="162"/>
      <c r="RQH47" s="165"/>
      <c r="RQI47" s="162"/>
      <c r="RQJ47" s="165"/>
      <c r="RQK47" s="162"/>
      <c r="RQL47" s="165"/>
      <c r="RQM47" s="162"/>
      <c r="RQN47" s="165"/>
      <c r="RQO47" s="162"/>
      <c r="RQP47" s="165"/>
      <c r="RQQ47" s="162"/>
      <c r="RQR47" s="165"/>
      <c r="RQS47" s="162"/>
      <c r="RQT47" s="165"/>
      <c r="RQU47" s="162"/>
      <c r="RQV47" s="165"/>
      <c r="RQW47" s="162"/>
      <c r="RQX47" s="165"/>
      <c r="RQY47" s="162"/>
      <c r="RQZ47" s="165"/>
      <c r="RRA47" s="162"/>
      <c r="RRB47" s="165"/>
      <c r="RRC47" s="162"/>
      <c r="RRD47" s="165"/>
      <c r="RRE47" s="162"/>
      <c r="RRF47" s="165"/>
      <c r="RRG47" s="162"/>
      <c r="RRH47" s="165"/>
      <c r="RRI47" s="162"/>
      <c r="RRJ47" s="165"/>
      <c r="RRK47" s="162"/>
      <c r="RRL47" s="165"/>
      <c r="RRM47" s="162"/>
      <c r="RRN47" s="165"/>
      <c r="RRO47" s="162"/>
      <c r="RRP47" s="165"/>
      <c r="RRQ47" s="162"/>
      <c r="RRR47" s="165"/>
      <c r="RRS47" s="162"/>
      <c r="RRT47" s="165"/>
      <c r="RRU47" s="162"/>
      <c r="RRV47" s="165"/>
      <c r="RRW47" s="162"/>
      <c r="RRX47" s="165"/>
      <c r="RRY47" s="162"/>
      <c r="RRZ47" s="165"/>
      <c r="RSA47" s="162"/>
      <c r="RSB47" s="165"/>
      <c r="RSC47" s="162"/>
      <c r="RSD47" s="165"/>
      <c r="RSE47" s="162"/>
      <c r="RSF47" s="165"/>
      <c r="RSG47" s="162"/>
      <c r="RSH47" s="165"/>
      <c r="RSI47" s="162"/>
      <c r="RSJ47" s="165"/>
      <c r="RSK47" s="162"/>
      <c r="RSL47" s="165"/>
      <c r="RSM47" s="162"/>
      <c r="RSN47" s="165"/>
      <c r="RSO47" s="162"/>
      <c r="RSP47" s="165"/>
      <c r="RSQ47" s="162"/>
      <c r="RSR47" s="165"/>
      <c r="RSS47" s="162"/>
      <c r="RST47" s="165"/>
      <c r="RSU47" s="162"/>
      <c r="RSV47" s="165"/>
      <c r="RSW47" s="162"/>
      <c r="RSX47" s="165"/>
      <c r="RSY47" s="162"/>
      <c r="RSZ47" s="165"/>
      <c r="RTA47" s="162"/>
      <c r="RTB47" s="165"/>
      <c r="RTC47" s="162"/>
      <c r="RTD47" s="165"/>
      <c r="RTE47" s="162"/>
      <c r="RTF47" s="165"/>
      <c r="RTG47" s="162"/>
      <c r="RTH47" s="165"/>
      <c r="RTI47" s="162"/>
      <c r="RTJ47" s="165"/>
      <c r="RTK47" s="162"/>
      <c r="RTL47" s="165"/>
      <c r="RTM47" s="162"/>
      <c r="RTN47" s="165"/>
      <c r="RTO47" s="162"/>
      <c r="RTP47" s="165"/>
      <c r="RTQ47" s="162"/>
      <c r="RTR47" s="165"/>
      <c r="RTS47" s="162"/>
      <c r="RTT47" s="165"/>
      <c r="RTU47" s="162"/>
      <c r="RTV47" s="165"/>
      <c r="RTW47" s="162"/>
      <c r="RTX47" s="165"/>
      <c r="RTY47" s="162"/>
      <c r="RTZ47" s="165"/>
      <c r="RUA47" s="162"/>
      <c r="RUB47" s="165"/>
      <c r="RUC47" s="162"/>
      <c r="RUD47" s="165"/>
      <c r="RUE47" s="162"/>
      <c r="RUF47" s="165"/>
      <c r="RUG47" s="162"/>
      <c r="RUH47" s="165"/>
      <c r="RUI47" s="162"/>
      <c r="RUJ47" s="165"/>
      <c r="RUK47" s="162"/>
      <c r="RUL47" s="165"/>
      <c r="RUM47" s="162"/>
      <c r="RUN47" s="165"/>
      <c r="RUO47" s="162"/>
      <c r="RUP47" s="165"/>
      <c r="RUQ47" s="162"/>
      <c r="RUR47" s="165"/>
      <c r="RUS47" s="162"/>
      <c r="RUT47" s="165"/>
      <c r="RUU47" s="162"/>
      <c r="RUV47" s="165"/>
      <c r="RUW47" s="162"/>
      <c r="RUX47" s="165"/>
      <c r="RUY47" s="162"/>
      <c r="RUZ47" s="165"/>
      <c r="RVA47" s="162"/>
      <c r="RVB47" s="165"/>
      <c r="RVC47" s="162"/>
      <c r="RVD47" s="165"/>
      <c r="RVE47" s="162"/>
      <c r="RVF47" s="165"/>
      <c r="RVG47" s="162"/>
      <c r="RVH47" s="165"/>
      <c r="RVI47" s="162"/>
      <c r="RVJ47" s="165"/>
      <c r="RVK47" s="162"/>
      <c r="RVL47" s="165"/>
      <c r="RVM47" s="162"/>
      <c r="RVN47" s="165"/>
      <c r="RVO47" s="162"/>
      <c r="RVP47" s="165"/>
      <c r="RVQ47" s="162"/>
      <c r="RVR47" s="165"/>
      <c r="RVS47" s="162"/>
      <c r="RVT47" s="165"/>
      <c r="RVU47" s="162"/>
      <c r="RVV47" s="165"/>
      <c r="RVW47" s="162"/>
      <c r="RVX47" s="165"/>
      <c r="RVY47" s="162"/>
      <c r="RVZ47" s="165"/>
      <c r="RWA47" s="162"/>
      <c r="RWB47" s="165"/>
      <c r="RWC47" s="162"/>
      <c r="RWD47" s="165"/>
      <c r="RWE47" s="162"/>
      <c r="RWF47" s="165"/>
      <c r="RWG47" s="162"/>
      <c r="RWH47" s="165"/>
      <c r="RWI47" s="162"/>
      <c r="RWJ47" s="165"/>
      <c r="RWK47" s="162"/>
      <c r="RWL47" s="165"/>
      <c r="RWM47" s="162"/>
      <c r="RWN47" s="165"/>
      <c r="RWO47" s="162"/>
      <c r="RWP47" s="165"/>
      <c r="RWQ47" s="162"/>
      <c r="RWR47" s="165"/>
      <c r="RWS47" s="162"/>
      <c r="RWT47" s="165"/>
      <c r="RWU47" s="162"/>
      <c r="RWV47" s="165"/>
      <c r="RWW47" s="162"/>
      <c r="RWX47" s="165"/>
      <c r="RWY47" s="162"/>
      <c r="RWZ47" s="165"/>
      <c r="RXA47" s="162"/>
      <c r="RXB47" s="165"/>
      <c r="RXC47" s="162"/>
      <c r="RXD47" s="165"/>
      <c r="RXE47" s="162"/>
      <c r="RXF47" s="165"/>
      <c r="RXG47" s="162"/>
      <c r="RXH47" s="165"/>
      <c r="RXI47" s="162"/>
      <c r="RXJ47" s="165"/>
      <c r="RXK47" s="162"/>
      <c r="RXL47" s="165"/>
      <c r="RXM47" s="162"/>
      <c r="RXN47" s="165"/>
      <c r="RXO47" s="162"/>
      <c r="RXP47" s="165"/>
      <c r="RXQ47" s="162"/>
      <c r="RXR47" s="165"/>
      <c r="RXS47" s="162"/>
      <c r="RXT47" s="165"/>
      <c r="RXU47" s="162"/>
      <c r="RXV47" s="165"/>
      <c r="RXW47" s="162"/>
      <c r="RXX47" s="165"/>
      <c r="RXY47" s="162"/>
      <c r="RXZ47" s="165"/>
      <c r="RYA47" s="162"/>
      <c r="RYB47" s="165"/>
      <c r="RYC47" s="162"/>
      <c r="RYD47" s="165"/>
      <c r="RYE47" s="162"/>
      <c r="RYF47" s="165"/>
      <c r="RYG47" s="162"/>
      <c r="RYH47" s="165"/>
      <c r="RYI47" s="162"/>
      <c r="RYJ47" s="165"/>
      <c r="RYK47" s="162"/>
      <c r="RYL47" s="165"/>
      <c r="RYM47" s="162"/>
      <c r="RYN47" s="165"/>
      <c r="RYO47" s="162"/>
      <c r="RYP47" s="165"/>
      <c r="RYQ47" s="162"/>
      <c r="RYR47" s="165"/>
      <c r="RYS47" s="162"/>
      <c r="RYT47" s="165"/>
      <c r="RYU47" s="162"/>
      <c r="RYV47" s="165"/>
      <c r="RYW47" s="162"/>
      <c r="RYX47" s="165"/>
      <c r="RYY47" s="162"/>
      <c r="RYZ47" s="165"/>
      <c r="RZA47" s="162"/>
      <c r="RZB47" s="165"/>
      <c r="RZC47" s="162"/>
      <c r="RZD47" s="165"/>
      <c r="RZE47" s="162"/>
      <c r="RZF47" s="165"/>
      <c r="RZG47" s="162"/>
      <c r="RZH47" s="165"/>
      <c r="RZI47" s="162"/>
      <c r="RZJ47" s="165"/>
      <c r="RZK47" s="162"/>
      <c r="RZL47" s="165"/>
      <c r="RZM47" s="162"/>
      <c r="RZN47" s="165"/>
      <c r="RZO47" s="162"/>
      <c r="RZP47" s="165"/>
      <c r="RZQ47" s="162"/>
      <c r="RZR47" s="165"/>
      <c r="RZS47" s="162"/>
      <c r="RZT47" s="165"/>
      <c r="RZU47" s="162"/>
      <c r="RZV47" s="165"/>
      <c r="RZW47" s="162"/>
      <c r="RZX47" s="165"/>
      <c r="RZY47" s="162"/>
      <c r="RZZ47" s="165"/>
      <c r="SAA47" s="162"/>
      <c r="SAB47" s="165"/>
      <c r="SAC47" s="162"/>
      <c r="SAD47" s="165"/>
      <c r="SAE47" s="162"/>
      <c r="SAF47" s="165"/>
      <c r="SAG47" s="162"/>
      <c r="SAH47" s="165"/>
      <c r="SAI47" s="162"/>
      <c r="SAJ47" s="165"/>
      <c r="SAK47" s="162"/>
      <c r="SAL47" s="165"/>
      <c r="SAM47" s="162"/>
      <c r="SAN47" s="165"/>
      <c r="SAO47" s="162"/>
      <c r="SAP47" s="165"/>
      <c r="SAQ47" s="162"/>
      <c r="SAR47" s="165"/>
      <c r="SAS47" s="162"/>
      <c r="SAT47" s="165"/>
      <c r="SAU47" s="162"/>
      <c r="SAV47" s="165"/>
      <c r="SAW47" s="162"/>
      <c r="SAX47" s="165"/>
      <c r="SAY47" s="162"/>
      <c r="SAZ47" s="165"/>
      <c r="SBA47" s="162"/>
      <c r="SBB47" s="165"/>
      <c r="SBC47" s="162"/>
      <c r="SBD47" s="165"/>
      <c r="SBE47" s="162"/>
      <c r="SBF47" s="165"/>
      <c r="SBG47" s="162"/>
      <c r="SBH47" s="165"/>
      <c r="SBI47" s="162"/>
      <c r="SBJ47" s="165"/>
      <c r="SBK47" s="162"/>
      <c r="SBL47" s="165"/>
      <c r="SBM47" s="162"/>
      <c r="SBN47" s="165"/>
      <c r="SBO47" s="162"/>
      <c r="SBP47" s="165"/>
      <c r="SBQ47" s="162"/>
      <c r="SBR47" s="165"/>
      <c r="SBS47" s="162"/>
      <c r="SBT47" s="165"/>
      <c r="SBU47" s="162"/>
      <c r="SBV47" s="165"/>
      <c r="SBW47" s="162"/>
      <c r="SBX47" s="165"/>
      <c r="SBY47" s="162"/>
      <c r="SBZ47" s="165"/>
      <c r="SCA47" s="162"/>
      <c r="SCB47" s="165"/>
      <c r="SCC47" s="162"/>
      <c r="SCD47" s="165"/>
      <c r="SCE47" s="162"/>
      <c r="SCF47" s="165"/>
      <c r="SCG47" s="162"/>
      <c r="SCH47" s="165"/>
      <c r="SCI47" s="162"/>
      <c r="SCJ47" s="165"/>
      <c r="SCK47" s="162"/>
      <c r="SCL47" s="165"/>
      <c r="SCM47" s="162"/>
      <c r="SCN47" s="165"/>
      <c r="SCO47" s="162"/>
      <c r="SCP47" s="165"/>
      <c r="SCQ47" s="162"/>
      <c r="SCR47" s="165"/>
      <c r="SCS47" s="162"/>
      <c r="SCT47" s="165"/>
      <c r="SCU47" s="162"/>
      <c r="SCV47" s="165"/>
      <c r="SCW47" s="162"/>
      <c r="SCX47" s="165"/>
      <c r="SCY47" s="162"/>
      <c r="SCZ47" s="165"/>
      <c r="SDA47" s="162"/>
      <c r="SDB47" s="165"/>
      <c r="SDC47" s="162"/>
      <c r="SDD47" s="165"/>
      <c r="SDE47" s="162"/>
      <c r="SDF47" s="165"/>
      <c r="SDG47" s="162"/>
      <c r="SDH47" s="165"/>
      <c r="SDI47" s="162"/>
      <c r="SDJ47" s="165"/>
      <c r="SDK47" s="162"/>
      <c r="SDL47" s="165"/>
      <c r="SDM47" s="162"/>
      <c r="SDN47" s="165"/>
      <c r="SDO47" s="162"/>
      <c r="SDP47" s="165"/>
      <c r="SDQ47" s="162"/>
      <c r="SDR47" s="165"/>
      <c r="SDS47" s="162"/>
      <c r="SDT47" s="165"/>
      <c r="SDU47" s="162"/>
      <c r="SDV47" s="165"/>
      <c r="SDW47" s="162"/>
      <c r="SDX47" s="165"/>
      <c r="SDY47" s="162"/>
      <c r="SDZ47" s="165"/>
      <c r="SEA47" s="162"/>
      <c r="SEB47" s="165"/>
      <c r="SEC47" s="162"/>
      <c r="SED47" s="165"/>
      <c r="SEE47" s="162"/>
      <c r="SEF47" s="165"/>
      <c r="SEG47" s="162"/>
      <c r="SEH47" s="165"/>
      <c r="SEI47" s="162"/>
      <c r="SEJ47" s="165"/>
      <c r="SEK47" s="162"/>
      <c r="SEL47" s="165"/>
      <c r="SEM47" s="162"/>
      <c r="SEN47" s="165"/>
      <c r="SEO47" s="162"/>
      <c r="SEP47" s="165"/>
      <c r="SEQ47" s="162"/>
      <c r="SER47" s="165"/>
      <c r="SES47" s="162"/>
      <c r="SET47" s="165"/>
      <c r="SEU47" s="162"/>
      <c r="SEV47" s="165"/>
      <c r="SEW47" s="162"/>
      <c r="SEX47" s="165"/>
      <c r="SEY47" s="162"/>
      <c r="SEZ47" s="165"/>
      <c r="SFA47" s="162"/>
      <c r="SFB47" s="165"/>
      <c r="SFC47" s="162"/>
      <c r="SFD47" s="165"/>
      <c r="SFE47" s="162"/>
      <c r="SFF47" s="165"/>
      <c r="SFG47" s="162"/>
      <c r="SFH47" s="165"/>
      <c r="SFI47" s="162"/>
      <c r="SFJ47" s="165"/>
      <c r="SFK47" s="162"/>
      <c r="SFL47" s="165"/>
      <c r="SFM47" s="162"/>
      <c r="SFN47" s="165"/>
      <c r="SFO47" s="162"/>
      <c r="SFP47" s="165"/>
      <c r="SFQ47" s="162"/>
      <c r="SFR47" s="165"/>
      <c r="SFS47" s="162"/>
      <c r="SFT47" s="165"/>
      <c r="SFU47" s="162"/>
      <c r="SFV47" s="165"/>
      <c r="SFW47" s="162"/>
      <c r="SFX47" s="165"/>
      <c r="SFY47" s="162"/>
      <c r="SFZ47" s="165"/>
      <c r="SGA47" s="162"/>
      <c r="SGB47" s="165"/>
      <c r="SGC47" s="162"/>
      <c r="SGD47" s="165"/>
      <c r="SGE47" s="162"/>
      <c r="SGF47" s="165"/>
      <c r="SGG47" s="162"/>
      <c r="SGH47" s="165"/>
      <c r="SGI47" s="162"/>
      <c r="SGJ47" s="165"/>
      <c r="SGK47" s="162"/>
      <c r="SGL47" s="165"/>
      <c r="SGM47" s="162"/>
      <c r="SGN47" s="165"/>
      <c r="SGO47" s="162"/>
      <c r="SGP47" s="165"/>
      <c r="SGQ47" s="162"/>
      <c r="SGR47" s="165"/>
      <c r="SGS47" s="162"/>
      <c r="SGT47" s="165"/>
      <c r="SGU47" s="162"/>
      <c r="SGV47" s="165"/>
      <c r="SGW47" s="162"/>
      <c r="SGX47" s="165"/>
      <c r="SGY47" s="162"/>
      <c r="SGZ47" s="165"/>
      <c r="SHA47" s="162"/>
      <c r="SHB47" s="165"/>
      <c r="SHC47" s="162"/>
      <c r="SHD47" s="165"/>
      <c r="SHE47" s="162"/>
      <c r="SHF47" s="165"/>
      <c r="SHG47" s="162"/>
      <c r="SHH47" s="165"/>
      <c r="SHI47" s="162"/>
      <c r="SHJ47" s="165"/>
      <c r="SHK47" s="162"/>
      <c r="SHL47" s="165"/>
      <c r="SHM47" s="162"/>
      <c r="SHN47" s="165"/>
      <c r="SHO47" s="162"/>
      <c r="SHP47" s="165"/>
      <c r="SHQ47" s="162"/>
      <c r="SHR47" s="165"/>
      <c r="SHS47" s="162"/>
      <c r="SHT47" s="165"/>
      <c r="SHU47" s="162"/>
      <c r="SHV47" s="165"/>
      <c r="SHW47" s="162"/>
      <c r="SHX47" s="165"/>
      <c r="SHY47" s="162"/>
      <c r="SHZ47" s="165"/>
      <c r="SIA47" s="162"/>
      <c r="SIB47" s="165"/>
      <c r="SIC47" s="162"/>
      <c r="SID47" s="165"/>
      <c r="SIE47" s="162"/>
      <c r="SIF47" s="165"/>
      <c r="SIG47" s="162"/>
      <c r="SIH47" s="165"/>
      <c r="SII47" s="162"/>
      <c r="SIJ47" s="165"/>
      <c r="SIK47" s="162"/>
      <c r="SIL47" s="165"/>
      <c r="SIM47" s="162"/>
      <c r="SIN47" s="165"/>
      <c r="SIO47" s="162"/>
      <c r="SIP47" s="165"/>
      <c r="SIQ47" s="162"/>
      <c r="SIR47" s="165"/>
      <c r="SIS47" s="162"/>
      <c r="SIT47" s="165"/>
      <c r="SIU47" s="162"/>
      <c r="SIV47" s="165"/>
      <c r="SIW47" s="162"/>
      <c r="SIX47" s="165"/>
      <c r="SIY47" s="162"/>
      <c r="SIZ47" s="165"/>
      <c r="SJA47" s="162"/>
      <c r="SJB47" s="165"/>
      <c r="SJC47" s="162"/>
      <c r="SJD47" s="165"/>
      <c r="SJE47" s="162"/>
      <c r="SJF47" s="165"/>
      <c r="SJG47" s="162"/>
      <c r="SJH47" s="165"/>
      <c r="SJI47" s="162"/>
      <c r="SJJ47" s="165"/>
      <c r="SJK47" s="162"/>
      <c r="SJL47" s="165"/>
      <c r="SJM47" s="162"/>
      <c r="SJN47" s="165"/>
      <c r="SJO47" s="162"/>
      <c r="SJP47" s="165"/>
      <c r="SJQ47" s="162"/>
      <c r="SJR47" s="165"/>
      <c r="SJS47" s="162"/>
      <c r="SJT47" s="165"/>
      <c r="SJU47" s="162"/>
      <c r="SJV47" s="165"/>
      <c r="SJW47" s="162"/>
      <c r="SJX47" s="165"/>
      <c r="SJY47" s="162"/>
      <c r="SJZ47" s="165"/>
      <c r="SKA47" s="162"/>
      <c r="SKB47" s="165"/>
      <c r="SKC47" s="162"/>
      <c r="SKD47" s="165"/>
      <c r="SKE47" s="162"/>
      <c r="SKF47" s="165"/>
      <c r="SKG47" s="162"/>
      <c r="SKH47" s="165"/>
      <c r="SKI47" s="162"/>
      <c r="SKJ47" s="165"/>
      <c r="SKK47" s="162"/>
      <c r="SKL47" s="165"/>
      <c r="SKM47" s="162"/>
      <c r="SKN47" s="165"/>
      <c r="SKO47" s="162"/>
      <c r="SKP47" s="165"/>
      <c r="SKQ47" s="162"/>
      <c r="SKR47" s="165"/>
      <c r="SKS47" s="162"/>
      <c r="SKT47" s="165"/>
      <c r="SKU47" s="162"/>
      <c r="SKV47" s="165"/>
      <c r="SKW47" s="162"/>
      <c r="SKX47" s="165"/>
      <c r="SKY47" s="162"/>
      <c r="SKZ47" s="165"/>
      <c r="SLA47" s="162"/>
      <c r="SLB47" s="165"/>
      <c r="SLC47" s="162"/>
      <c r="SLD47" s="165"/>
      <c r="SLE47" s="162"/>
      <c r="SLF47" s="165"/>
      <c r="SLG47" s="162"/>
      <c r="SLH47" s="165"/>
      <c r="SLI47" s="162"/>
      <c r="SLJ47" s="165"/>
      <c r="SLK47" s="162"/>
      <c r="SLL47" s="165"/>
      <c r="SLM47" s="162"/>
      <c r="SLN47" s="165"/>
      <c r="SLO47" s="162"/>
      <c r="SLP47" s="165"/>
      <c r="SLQ47" s="162"/>
      <c r="SLR47" s="165"/>
      <c r="SLS47" s="162"/>
      <c r="SLT47" s="165"/>
      <c r="SLU47" s="162"/>
      <c r="SLV47" s="165"/>
      <c r="SLW47" s="162"/>
      <c r="SLX47" s="165"/>
      <c r="SLY47" s="162"/>
      <c r="SLZ47" s="165"/>
      <c r="SMA47" s="162"/>
      <c r="SMB47" s="165"/>
      <c r="SMC47" s="162"/>
      <c r="SMD47" s="165"/>
      <c r="SME47" s="162"/>
      <c r="SMF47" s="165"/>
      <c r="SMG47" s="162"/>
      <c r="SMH47" s="165"/>
      <c r="SMI47" s="162"/>
      <c r="SMJ47" s="165"/>
      <c r="SMK47" s="162"/>
      <c r="SML47" s="165"/>
      <c r="SMM47" s="162"/>
      <c r="SMN47" s="165"/>
      <c r="SMO47" s="162"/>
      <c r="SMP47" s="165"/>
      <c r="SMQ47" s="162"/>
      <c r="SMR47" s="165"/>
      <c r="SMS47" s="162"/>
      <c r="SMT47" s="165"/>
      <c r="SMU47" s="162"/>
      <c r="SMV47" s="165"/>
      <c r="SMW47" s="162"/>
      <c r="SMX47" s="165"/>
      <c r="SMY47" s="162"/>
      <c r="SMZ47" s="165"/>
      <c r="SNA47" s="162"/>
      <c r="SNB47" s="165"/>
      <c r="SNC47" s="162"/>
      <c r="SND47" s="165"/>
      <c r="SNE47" s="162"/>
      <c r="SNF47" s="165"/>
      <c r="SNG47" s="162"/>
      <c r="SNH47" s="165"/>
      <c r="SNI47" s="162"/>
      <c r="SNJ47" s="165"/>
      <c r="SNK47" s="162"/>
      <c r="SNL47" s="165"/>
      <c r="SNM47" s="162"/>
      <c r="SNN47" s="165"/>
      <c r="SNO47" s="162"/>
      <c r="SNP47" s="165"/>
      <c r="SNQ47" s="162"/>
      <c r="SNR47" s="165"/>
      <c r="SNS47" s="162"/>
      <c r="SNT47" s="165"/>
      <c r="SNU47" s="162"/>
      <c r="SNV47" s="165"/>
      <c r="SNW47" s="162"/>
      <c r="SNX47" s="165"/>
      <c r="SNY47" s="162"/>
      <c r="SNZ47" s="165"/>
      <c r="SOA47" s="162"/>
      <c r="SOB47" s="165"/>
      <c r="SOC47" s="162"/>
      <c r="SOD47" s="165"/>
      <c r="SOE47" s="162"/>
      <c r="SOF47" s="165"/>
      <c r="SOG47" s="162"/>
      <c r="SOH47" s="165"/>
      <c r="SOI47" s="162"/>
      <c r="SOJ47" s="165"/>
      <c r="SOK47" s="162"/>
      <c r="SOL47" s="165"/>
      <c r="SOM47" s="162"/>
      <c r="SON47" s="165"/>
      <c r="SOO47" s="162"/>
      <c r="SOP47" s="165"/>
      <c r="SOQ47" s="162"/>
      <c r="SOR47" s="165"/>
      <c r="SOS47" s="162"/>
      <c r="SOT47" s="165"/>
      <c r="SOU47" s="162"/>
      <c r="SOV47" s="165"/>
      <c r="SOW47" s="162"/>
      <c r="SOX47" s="165"/>
      <c r="SOY47" s="162"/>
      <c r="SOZ47" s="165"/>
      <c r="SPA47" s="162"/>
      <c r="SPB47" s="165"/>
      <c r="SPC47" s="162"/>
      <c r="SPD47" s="165"/>
      <c r="SPE47" s="162"/>
      <c r="SPF47" s="165"/>
      <c r="SPG47" s="162"/>
      <c r="SPH47" s="165"/>
      <c r="SPI47" s="162"/>
      <c r="SPJ47" s="165"/>
      <c r="SPK47" s="162"/>
      <c r="SPL47" s="165"/>
      <c r="SPM47" s="162"/>
      <c r="SPN47" s="165"/>
      <c r="SPO47" s="162"/>
      <c r="SPP47" s="165"/>
      <c r="SPQ47" s="162"/>
      <c r="SPR47" s="165"/>
      <c r="SPS47" s="162"/>
      <c r="SPT47" s="165"/>
      <c r="SPU47" s="162"/>
      <c r="SPV47" s="165"/>
      <c r="SPW47" s="162"/>
      <c r="SPX47" s="165"/>
      <c r="SPY47" s="162"/>
      <c r="SPZ47" s="165"/>
      <c r="SQA47" s="162"/>
      <c r="SQB47" s="165"/>
      <c r="SQC47" s="162"/>
      <c r="SQD47" s="165"/>
      <c r="SQE47" s="162"/>
      <c r="SQF47" s="165"/>
      <c r="SQG47" s="162"/>
      <c r="SQH47" s="165"/>
      <c r="SQI47" s="162"/>
      <c r="SQJ47" s="165"/>
      <c r="SQK47" s="162"/>
      <c r="SQL47" s="165"/>
      <c r="SQM47" s="162"/>
      <c r="SQN47" s="165"/>
      <c r="SQO47" s="162"/>
      <c r="SQP47" s="165"/>
      <c r="SQQ47" s="162"/>
      <c r="SQR47" s="165"/>
      <c r="SQS47" s="162"/>
      <c r="SQT47" s="165"/>
      <c r="SQU47" s="162"/>
      <c r="SQV47" s="165"/>
      <c r="SQW47" s="162"/>
      <c r="SQX47" s="165"/>
      <c r="SQY47" s="162"/>
      <c r="SQZ47" s="165"/>
      <c r="SRA47" s="162"/>
      <c r="SRB47" s="165"/>
      <c r="SRC47" s="162"/>
      <c r="SRD47" s="165"/>
      <c r="SRE47" s="162"/>
      <c r="SRF47" s="165"/>
      <c r="SRG47" s="162"/>
      <c r="SRH47" s="165"/>
      <c r="SRI47" s="162"/>
      <c r="SRJ47" s="165"/>
      <c r="SRK47" s="162"/>
      <c r="SRL47" s="165"/>
      <c r="SRM47" s="162"/>
      <c r="SRN47" s="165"/>
      <c r="SRO47" s="162"/>
      <c r="SRP47" s="165"/>
      <c r="SRQ47" s="162"/>
      <c r="SRR47" s="165"/>
      <c r="SRS47" s="162"/>
      <c r="SRT47" s="165"/>
      <c r="SRU47" s="162"/>
      <c r="SRV47" s="165"/>
      <c r="SRW47" s="162"/>
      <c r="SRX47" s="165"/>
      <c r="SRY47" s="162"/>
      <c r="SRZ47" s="165"/>
      <c r="SSA47" s="162"/>
      <c r="SSB47" s="165"/>
      <c r="SSC47" s="162"/>
      <c r="SSD47" s="165"/>
      <c r="SSE47" s="162"/>
      <c r="SSF47" s="165"/>
      <c r="SSG47" s="162"/>
      <c r="SSH47" s="165"/>
      <c r="SSI47" s="162"/>
      <c r="SSJ47" s="165"/>
      <c r="SSK47" s="162"/>
      <c r="SSL47" s="165"/>
      <c r="SSM47" s="162"/>
      <c r="SSN47" s="165"/>
      <c r="SSO47" s="162"/>
      <c r="SSP47" s="165"/>
      <c r="SSQ47" s="162"/>
      <c r="SSR47" s="165"/>
      <c r="SSS47" s="162"/>
      <c r="SST47" s="165"/>
      <c r="SSU47" s="162"/>
      <c r="SSV47" s="165"/>
      <c r="SSW47" s="162"/>
      <c r="SSX47" s="165"/>
      <c r="SSY47" s="162"/>
      <c r="SSZ47" s="165"/>
      <c r="STA47" s="162"/>
      <c r="STB47" s="165"/>
      <c r="STC47" s="162"/>
      <c r="STD47" s="165"/>
      <c r="STE47" s="162"/>
      <c r="STF47" s="165"/>
      <c r="STG47" s="162"/>
      <c r="STH47" s="165"/>
      <c r="STI47" s="162"/>
      <c r="STJ47" s="165"/>
      <c r="STK47" s="162"/>
      <c r="STL47" s="165"/>
      <c r="STM47" s="162"/>
      <c r="STN47" s="165"/>
      <c r="STO47" s="162"/>
      <c r="STP47" s="165"/>
      <c r="STQ47" s="162"/>
      <c r="STR47" s="165"/>
      <c r="STS47" s="162"/>
      <c r="STT47" s="165"/>
      <c r="STU47" s="162"/>
      <c r="STV47" s="165"/>
      <c r="STW47" s="162"/>
      <c r="STX47" s="165"/>
      <c r="STY47" s="162"/>
      <c r="STZ47" s="165"/>
      <c r="SUA47" s="162"/>
      <c r="SUB47" s="165"/>
      <c r="SUC47" s="162"/>
      <c r="SUD47" s="165"/>
      <c r="SUE47" s="162"/>
      <c r="SUF47" s="165"/>
      <c r="SUG47" s="162"/>
      <c r="SUH47" s="165"/>
      <c r="SUI47" s="162"/>
      <c r="SUJ47" s="165"/>
      <c r="SUK47" s="162"/>
      <c r="SUL47" s="165"/>
      <c r="SUM47" s="162"/>
      <c r="SUN47" s="165"/>
      <c r="SUO47" s="162"/>
      <c r="SUP47" s="165"/>
      <c r="SUQ47" s="162"/>
      <c r="SUR47" s="165"/>
      <c r="SUS47" s="162"/>
      <c r="SUT47" s="165"/>
      <c r="SUU47" s="162"/>
      <c r="SUV47" s="165"/>
      <c r="SUW47" s="162"/>
      <c r="SUX47" s="165"/>
      <c r="SUY47" s="162"/>
      <c r="SUZ47" s="165"/>
      <c r="SVA47" s="162"/>
      <c r="SVB47" s="165"/>
      <c r="SVC47" s="162"/>
      <c r="SVD47" s="165"/>
      <c r="SVE47" s="162"/>
      <c r="SVF47" s="165"/>
      <c r="SVG47" s="162"/>
      <c r="SVH47" s="165"/>
      <c r="SVI47" s="162"/>
      <c r="SVJ47" s="165"/>
      <c r="SVK47" s="162"/>
      <c r="SVL47" s="165"/>
      <c r="SVM47" s="162"/>
      <c r="SVN47" s="165"/>
      <c r="SVO47" s="162"/>
      <c r="SVP47" s="165"/>
      <c r="SVQ47" s="162"/>
      <c r="SVR47" s="165"/>
      <c r="SVS47" s="162"/>
      <c r="SVT47" s="165"/>
      <c r="SVU47" s="162"/>
      <c r="SVV47" s="165"/>
      <c r="SVW47" s="162"/>
      <c r="SVX47" s="165"/>
      <c r="SVY47" s="162"/>
      <c r="SVZ47" s="165"/>
      <c r="SWA47" s="162"/>
      <c r="SWB47" s="165"/>
      <c r="SWC47" s="162"/>
      <c r="SWD47" s="165"/>
      <c r="SWE47" s="162"/>
      <c r="SWF47" s="165"/>
      <c r="SWG47" s="162"/>
      <c r="SWH47" s="165"/>
      <c r="SWI47" s="162"/>
      <c r="SWJ47" s="165"/>
      <c r="SWK47" s="162"/>
      <c r="SWL47" s="165"/>
      <c r="SWM47" s="162"/>
      <c r="SWN47" s="165"/>
      <c r="SWO47" s="162"/>
      <c r="SWP47" s="165"/>
      <c r="SWQ47" s="162"/>
      <c r="SWR47" s="165"/>
      <c r="SWS47" s="162"/>
      <c r="SWT47" s="165"/>
      <c r="SWU47" s="162"/>
      <c r="SWV47" s="165"/>
      <c r="SWW47" s="162"/>
      <c r="SWX47" s="165"/>
      <c r="SWY47" s="162"/>
      <c r="SWZ47" s="165"/>
      <c r="SXA47" s="162"/>
      <c r="SXB47" s="165"/>
      <c r="SXC47" s="162"/>
      <c r="SXD47" s="165"/>
      <c r="SXE47" s="162"/>
      <c r="SXF47" s="165"/>
      <c r="SXG47" s="162"/>
      <c r="SXH47" s="165"/>
      <c r="SXI47" s="162"/>
      <c r="SXJ47" s="165"/>
      <c r="SXK47" s="162"/>
      <c r="SXL47" s="165"/>
      <c r="SXM47" s="162"/>
      <c r="SXN47" s="165"/>
      <c r="SXO47" s="162"/>
      <c r="SXP47" s="165"/>
      <c r="SXQ47" s="162"/>
      <c r="SXR47" s="165"/>
      <c r="SXS47" s="162"/>
      <c r="SXT47" s="165"/>
      <c r="SXU47" s="162"/>
      <c r="SXV47" s="165"/>
      <c r="SXW47" s="162"/>
      <c r="SXX47" s="165"/>
      <c r="SXY47" s="162"/>
      <c r="SXZ47" s="165"/>
      <c r="SYA47" s="162"/>
      <c r="SYB47" s="165"/>
      <c r="SYC47" s="162"/>
      <c r="SYD47" s="165"/>
      <c r="SYE47" s="162"/>
      <c r="SYF47" s="165"/>
      <c r="SYG47" s="162"/>
      <c r="SYH47" s="165"/>
      <c r="SYI47" s="162"/>
      <c r="SYJ47" s="165"/>
      <c r="SYK47" s="162"/>
      <c r="SYL47" s="165"/>
      <c r="SYM47" s="162"/>
      <c r="SYN47" s="165"/>
      <c r="SYO47" s="162"/>
      <c r="SYP47" s="165"/>
      <c r="SYQ47" s="162"/>
      <c r="SYR47" s="165"/>
      <c r="SYS47" s="162"/>
      <c r="SYT47" s="165"/>
      <c r="SYU47" s="162"/>
      <c r="SYV47" s="165"/>
      <c r="SYW47" s="162"/>
      <c r="SYX47" s="165"/>
      <c r="SYY47" s="162"/>
      <c r="SYZ47" s="165"/>
      <c r="SZA47" s="162"/>
      <c r="SZB47" s="165"/>
      <c r="SZC47" s="162"/>
      <c r="SZD47" s="165"/>
      <c r="SZE47" s="162"/>
      <c r="SZF47" s="165"/>
      <c r="SZG47" s="162"/>
      <c r="SZH47" s="165"/>
      <c r="SZI47" s="162"/>
      <c r="SZJ47" s="165"/>
      <c r="SZK47" s="162"/>
      <c r="SZL47" s="165"/>
      <c r="SZM47" s="162"/>
      <c r="SZN47" s="165"/>
      <c r="SZO47" s="162"/>
      <c r="SZP47" s="165"/>
      <c r="SZQ47" s="162"/>
      <c r="SZR47" s="165"/>
      <c r="SZS47" s="162"/>
      <c r="SZT47" s="165"/>
      <c r="SZU47" s="162"/>
      <c r="SZV47" s="165"/>
      <c r="SZW47" s="162"/>
      <c r="SZX47" s="165"/>
      <c r="SZY47" s="162"/>
      <c r="SZZ47" s="165"/>
      <c r="TAA47" s="162"/>
      <c r="TAB47" s="165"/>
      <c r="TAC47" s="162"/>
      <c r="TAD47" s="165"/>
      <c r="TAE47" s="162"/>
      <c r="TAF47" s="165"/>
      <c r="TAG47" s="162"/>
      <c r="TAH47" s="165"/>
      <c r="TAI47" s="162"/>
      <c r="TAJ47" s="165"/>
      <c r="TAK47" s="162"/>
      <c r="TAL47" s="165"/>
      <c r="TAM47" s="162"/>
      <c r="TAN47" s="165"/>
      <c r="TAO47" s="162"/>
      <c r="TAP47" s="165"/>
      <c r="TAQ47" s="162"/>
      <c r="TAR47" s="165"/>
      <c r="TAS47" s="162"/>
      <c r="TAT47" s="165"/>
      <c r="TAU47" s="162"/>
      <c r="TAV47" s="165"/>
      <c r="TAW47" s="162"/>
      <c r="TAX47" s="165"/>
      <c r="TAY47" s="162"/>
      <c r="TAZ47" s="165"/>
      <c r="TBA47" s="162"/>
      <c r="TBB47" s="165"/>
      <c r="TBC47" s="162"/>
      <c r="TBD47" s="165"/>
      <c r="TBE47" s="162"/>
      <c r="TBF47" s="165"/>
      <c r="TBG47" s="162"/>
      <c r="TBH47" s="165"/>
      <c r="TBI47" s="162"/>
      <c r="TBJ47" s="165"/>
      <c r="TBK47" s="162"/>
      <c r="TBL47" s="165"/>
      <c r="TBM47" s="162"/>
      <c r="TBN47" s="165"/>
      <c r="TBO47" s="162"/>
      <c r="TBP47" s="165"/>
      <c r="TBQ47" s="162"/>
      <c r="TBR47" s="165"/>
      <c r="TBS47" s="162"/>
      <c r="TBT47" s="165"/>
      <c r="TBU47" s="162"/>
      <c r="TBV47" s="165"/>
      <c r="TBW47" s="162"/>
      <c r="TBX47" s="165"/>
      <c r="TBY47" s="162"/>
      <c r="TBZ47" s="165"/>
      <c r="TCA47" s="162"/>
      <c r="TCB47" s="165"/>
      <c r="TCC47" s="162"/>
      <c r="TCD47" s="165"/>
      <c r="TCE47" s="162"/>
      <c r="TCF47" s="165"/>
      <c r="TCG47" s="162"/>
      <c r="TCH47" s="165"/>
      <c r="TCI47" s="162"/>
      <c r="TCJ47" s="165"/>
      <c r="TCK47" s="162"/>
      <c r="TCL47" s="165"/>
      <c r="TCM47" s="162"/>
      <c r="TCN47" s="165"/>
      <c r="TCO47" s="162"/>
      <c r="TCP47" s="165"/>
      <c r="TCQ47" s="162"/>
      <c r="TCR47" s="165"/>
      <c r="TCS47" s="162"/>
      <c r="TCT47" s="165"/>
      <c r="TCU47" s="162"/>
      <c r="TCV47" s="165"/>
      <c r="TCW47" s="162"/>
      <c r="TCX47" s="165"/>
      <c r="TCY47" s="162"/>
      <c r="TCZ47" s="165"/>
      <c r="TDA47" s="162"/>
      <c r="TDB47" s="165"/>
      <c r="TDC47" s="162"/>
      <c r="TDD47" s="165"/>
      <c r="TDE47" s="162"/>
      <c r="TDF47" s="165"/>
      <c r="TDG47" s="162"/>
      <c r="TDH47" s="165"/>
      <c r="TDI47" s="162"/>
      <c r="TDJ47" s="165"/>
      <c r="TDK47" s="162"/>
      <c r="TDL47" s="165"/>
      <c r="TDM47" s="162"/>
      <c r="TDN47" s="165"/>
      <c r="TDO47" s="162"/>
      <c r="TDP47" s="165"/>
      <c r="TDQ47" s="162"/>
      <c r="TDR47" s="165"/>
      <c r="TDS47" s="162"/>
      <c r="TDT47" s="165"/>
      <c r="TDU47" s="162"/>
      <c r="TDV47" s="165"/>
      <c r="TDW47" s="162"/>
      <c r="TDX47" s="165"/>
      <c r="TDY47" s="162"/>
      <c r="TDZ47" s="165"/>
      <c r="TEA47" s="162"/>
      <c r="TEB47" s="165"/>
      <c r="TEC47" s="162"/>
      <c r="TED47" s="165"/>
      <c r="TEE47" s="162"/>
      <c r="TEF47" s="165"/>
      <c r="TEG47" s="162"/>
      <c r="TEH47" s="165"/>
      <c r="TEI47" s="162"/>
      <c r="TEJ47" s="165"/>
      <c r="TEK47" s="162"/>
      <c r="TEL47" s="165"/>
      <c r="TEM47" s="162"/>
      <c r="TEN47" s="165"/>
      <c r="TEO47" s="162"/>
      <c r="TEP47" s="165"/>
      <c r="TEQ47" s="162"/>
      <c r="TER47" s="165"/>
      <c r="TES47" s="162"/>
      <c r="TET47" s="165"/>
      <c r="TEU47" s="162"/>
      <c r="TEV47" s="165"/>
      <c r="TEW47" s="162"/>
      <c r="TEX47" s="165"/>
      <c r="TEY47" s="162"/>
      <c r="TEZ47" s="165"/>
      <c r="TFA47" s="162"/>
      <c r="TFB47" s="165"/>
      <c r="TFC47" s="162"/>
      <c r="TFD47" s="165"/>
      <c r="TFE47" s="162"/>
      <c r="TFF47" s="165"/>
      <c r="TFG47" s="162"/>
      <c r="TFH47" s="165"/>
      <c r="TFI47" s="162"/>
      <c r="TFJ47" s="165"/>
      <c r="TFK47" s="162"/>
      <c r="TFL47" s="165"/>
      <c r="TFM47" s="162"/>
      <c r="TFN47" s="165"/>
      <c r="TFO47" s="162"/>
      <c r="TFP47" s="165"/>
      <c r="TFQ47" s="162"/>
      <c r="TFR47" s="165"/>
      <c r="TFS47" s="162"/>
      <c r="TFT47" s="165"/>
      <c r="TFU47" s="162"/>
      <c r="TFV47" s="165"/>
      <c r="TFW47" s="162"/>
      <c r="TFX47" s="165"/>
      <c r="TFY47" s="162"/>
      <c r="TFZ47" s="165"/>
      <c r="TGA47" s="162"/>
      <c r="TGB47" s="165"/>
      <c r="TGC47" s="162"/>
      <c r="TGD47" s="165"/>
      <c r="TGE47" s="162"/>
      <c r="TGF47" s="165"/>
      <c r="TGG47" s="162"/>
      <c r="TGH47" s="165"/>
      <c r="TGI47" s="162"/>
      <c r="TGJ47" s="165"/>
      <c r="TGK47" s="162"/>
      <c r="TGL47" s="165"/>
      <c r="TGM47" s="162"/>
      <c r="TGN47" s="165"/>
      <c r="TGO47" s="162"/>
      <c r="TGP47" s="165"/>
      <c r="TGQ47" s="162"/>
      <c r="TGR47" s="165"/>
      <c r="TGS47" s="162"/>
      <c r="TGT47" s="165"/>
      <c r="TGU47" s="162"/>
      <c r="TGV47" s="165"/>
      <c r="TGW47" s="162"/>
      <c r="TGX47" s="165"/>
      <c r="TGY47" s="162"/>
      <c r="TGZ47" s="165"/>
      <c r="THA47" s="162"/>
      <c r="THB47" s="165"/>
      <c r="THC47" s="162"/>
      <c r="THD47" s="165"/>
      <c r="THE47" s="162"/>
      <c r="THF47" s="165"/>
      <c r="THG47" s="162"/>
      <c r="THH47" s="165"/>
      <c r="THI47" s="162"/>
      <c r="THJ47" s="165"/>
      <c r="THK47" s="162"/>
      <c r="THL47" s="165"/>
      <c r="THM47" s="162"/>
      <c r="THN47" s="165"/>
      <c r="THO47" s="162"/>
      <c r="THP47" s="165"/>
      <c r="THQ47" s="162"/>
      <c r="THR47" s="165"/>
      <c r="THS47" s="162"/>
      <c r="THT47" s="165"/>
      <c r="THU47" s="162"/>
      <c r="THV47" s="165"/>
      <c r="THW47" s="162"/>
      <c r="THX47" s="165"/>
      <c r="THY47" s="162"/>
      <c r="THZ47" s="165"/>
      <c r="TIA47" s="162"/>
      <c r="TIB47" s="165"/>
      <c r="TIC47" s="162"/>
      <c r="TID47" s="165"/>
      <c r="TIE47" s="162"/>
      <c r="TIF47" s="165"/>
      <c r="TIG47" s="162"/>
      <c r="TIH47" s="165"/>
      <c r="TII47" s="162"/>
      <c r="TIJ47" s="165"/>
      <c r="TIK47" s="162"/>
      <c r="TIL47" s="165"/>
      <c r="TIM47" s="162"/>
      <c r="TIN47" s="165"/>
      <c r="TIO47" s="162"/>
      <c r="TIP47" s="165"/>
      <c r="TIQ47" s="162"/>
      <c r="TIR47" s="165"/>
      <c r="TIS47" s="162"/>
      <c r="TIT47" s="165"/>
      <c r="TIU47" s="162"/>
      <c r="TIV47" s="165"/>
      <c r="TIW47" s="162"/>
      <c r="TIX47" s="165"/>
      <c r="TIY47" s="162"/>
      <c r="TIZ47" s="165"/>
      <c r="TJA47" s="162"/>
      <c r="TJB47" s="165"/>
      <c r="TJC47" s="162"/>
      <c r="TJD47" s="165"/>
      <c r="TJE47" s="162"/>
      <c r="TJF47" s="165"/>
      <c r="TJG47" s="162"/>
      <c r="TJH47" s="165"/>
      <c r="TJI47" s="162"/>
      <c r="TJJ47" s="165"/>
      <c r="TJK47" s="162"/>
      <c r="TJL47" s="165"/>
      <c r="TJM47" s="162"/>
      <c r="TJN47" s="165"/>
      <c r="TJO47" s="162"/>
      <c r="TJP47" s="165"/>
      <c r="TJQ47" s="162"/>
      <c r="TJR47" s="165"/>
      <c r="TJS47" s="162"/>
      <c r="TJT47" s="165"/>
      <c r="TJU47" s="162"/>
      <c r="TJV47" s="165"/>
      <c r="TJW47" s="162"/>
      <c r="TJX47" s="165"/>
      <c r="TJY47" s="162"/>
      <c r="TJZ47" s="165"/>
      <c r="TKA47" s="162"/>
      <c r="TKB47" s="165"/>
      <c r="TKC47" s="162"/>
      <c r="TKD47" s="165"/>
      <c r="TKE47" s="162"/>
      <c r="TKF47" s="165"/>
      <c r="TKG47" s="162"/>
      <c r="TKH47" s="165"/>
      <c r="TKI47" s="162"/>
      <c r="TKJ47" s="165"/>
      <c r="TKK47" s="162"/>
      <c r="TKL47" s="165"/>
      <c r="TKM47" s="162"/>
      <c r="TKN47" s="165"/>
      <c r="TKO47" s="162"/>
      <c r="TKP47" s="165"/>
      <c r="TKQ47" s="162"/>
      <c r="TKR47" s="165"/>
      <c r="TKS47" s="162"/>
      <c r="TKT47" s="165"/>
      <c r="TKU47" s="162"/>
      <c r="TKV47" s="165"/>
      <c r="TKW47" s="162"/>
      <c r="TKX47" s="165"/>
      <c r="TKY47" s="162"/>
      <c r="TKZ47" s="165"/>
      <c r="TLA47" s="162"/>
      <c r="TLB47" s="165"/>
      <c r="TLC47" s="162"/>
      <c r="TLD47" s="165"/>
      <c r="TLE47" s="162"/>
      <c r="TLF47" s="165"/>
      <c r="TLG47" s="162"/>
      <c r="TLH47" s="165"/>
      <c r="TLI47" s="162"/>
      <c r="TLJ47" s="165"/>
      <c r="TLK47" s="162"/>
      <c r="TLL47" s="165"/>
      <c r="TLM47" s="162"/>
      <c r="TLN47" s="165"/>
      <c r="TLO47" s="162"/>
      <c r="TLP47" s="165"/>
      <c r="TLQ47" s="162"/>
      <c r="TLR47" s="165"/>
      <c r="TLS47" s="162"/>
      <c r="TLT47" s="165"/>
      <c r="TLU47" s="162"/>
      <c r="TLV47" s="165"/>
      <c r="TLW47" s="162"/>
      <c r="TLX47" s="165"/>
      <c r="TLY47" s="162"/>
      <c r="TLZ47" s="165"/>
      <c r="TMA47" s="162"/>
      <c r="TMB47" s="165"/>
      <c r="TMC47" s="162"/>
      <c r="TMD47" s="165"/>
      <c r="TME47" s="162"/>
      <c r="TMF47" s="165"/>
      <c r="TMG47" s="162"/>
      <c r="TMH47" s="165"/>
      <c r="TMI47" s="162"/>
      <c r="TMJ47" s="165"/>
      <c r="TMK47" s="162"/>
      <c r="TML47" s="165"/>
      <c r="TMM47" s="162"/>
      <c r="TMN47" s="165"/>
      <c r="TMO47" s="162"/>
      <c r="TMP47" s="165"/>
      <c r="TMQ47" s="162"/>
      <c r="TMR47" s="165"/>
      <c r="TMS47" s="162"/>
      <c r="TMT47" s="165"/>
      <c r="TMU47" s="162"/>
      <c r="TMV47" s="165"/>
      <c r="TMW47" s="162"/>
      <c r="TMX47" s="165"/>
      <c r="TMY47" s="162"/>
      <c r="TMZ47" s="165"/>
      <c r="TNA47" s="162"/>
      <c r="TNB47" s="165"/>
      <c r="TNC47" s="162"/>
      <c r="TND47" s="165"/>
      <c r="TNE47" s="162"/>
      <c r="TNF47" s="165"/>
      <c r="TNG47" s="162"/>
      <c r="TNH47" s="165"/>
      <c r="TNI47" s="162"/>
      <c r="TNJ47" s="165"/>
      <c r="TNK47" s="162"/>
      <c r="TNL47" s="165"/>
      <c r="TNM47" s="162"/>
      <c r="TNN47" s="165"/>
      <c r="TNO47" s="162"/>
      <c r="TNP47" s="165"/>
      <c r="TNQ47" s="162"/>
      <c r="TNR47" s="165"/>
      <c r="TNS47" s="162"/>
      <c r="TNT47" s="165"/>
      <c r="TNU47" s="162"/>
      <c r="TNV47" s="165"/>
      <c r="TNW47" s="162"/>
      <c r="TNX47" s="165"/>
      <c r="TNY47" s="162"/>
      <c r="TNZ47" s="165"/>
      <c r="TOA47" s="162"/>
      <c r="TOB47" s="165"/>
      <c r="TOC47" s="162"/>
      <c r="TOD47" s="165"/>
      <c r="TOE47" s="162"/>
      <c r="TOF47" s="165"/>
      <c r="TOG47" s="162"/>
      <c r="TOH47" s="165"/>
      <c r="TOI47" s="162"/>
      <c r="TOJ47" s="165"/>
      <c r="TOK47" s="162"/>
      <c r="TOL47" s="165"/>
      <c r="TOM47" s="162"/>
      <c r="TON47" s="165"/>
      <c r="TOO47" s="162"/>
      <c r="TOP47" s="165"/>
      <c r="TOQ47" s="162"/>
      <c r="TOR47" s="165"/>
      <c r="TOS47" s="162"/>
      <c r="TOT47" s="165"/>
      <c r="TOU47" s="162"/>
      <c r="TOV47" s="165"/>
      <c r="TOW47" s="162"/>
      <c r="TOX47" s="165"/>
      <c r="TOY47" s="162"/>
      <c r="TOZ47" s="165"/>
      <c r="TPA47" s="162"/>
      <c r="TPB47" s="165"/>
      <c r="TPC47" s="162"/>
      <c r="TPD47" s="165"/>
      <c r="TPE47" s="162"/>
      <c r="TPF47" s="165"/>
      <c r="TPG47" s="162"/>
      <c r="TPH47" s="165"/>
      <c r="TPI47" s="162"/>
      <c r="TPJ47" s="165"/>
      <c r="TPK47" s="162"/>
      <c r="TPL47" s="165"/>
      <c r="TPM47" s="162"/>
      <c r="TPN47" s="165"/>
      <c r="TPO47" s="162"/>
      <c r="TPP47" s="165"/>
      <c r="TPQ47" s="162"/>
      <c r="TPR47" s="165"/>
      <c r="TPS47" s="162"/>
      <c r="TPT47" s="165"/>
      <c r="TPU47" s="162"/>
      <c r="TPV47" s="165"/>
      <c r="TPW47" s="162"/>
      <c r="TPX47" s="165"/>
      <c r="TPY47" s="162"/>
      <c r="TPZ47" s="165"/>
      <c r="TQA47" s="162"/>
      <c r="TQB47" s="165"/>
      <c r="TQC47" s="162"/>
      <c r="TQD47" s="165"/>
      <c r="TQE47" s="162"/>
      <c r="TQF47" s="165"/>
      <c r="TQG47" s="162"/>
      <c r="TQH47" s="165"/>
      <c r="TQI47" s="162"/>
      <c r="TQJ47" s="165"/>
      <c r="TQK47" s="162"/>
      <c r="TQL47" s="165"/>
      <c r="TQM47" s="162"/>
      <c r="TQN47" s="165"/>
      <c r="TQO47" s="162"/>
      <c r="TQP47" s="165"/>
      <c r="TQQ47" s="162"/>
      <c r="TQR47" s="165"/>
      <c r="TQS47" s="162"/>
      <c r="TQT47" s="165"/>
      <c r="TQU47" s="162"/>
      <c r="TQV47" s="165"/>
      <c r="TQW47" s="162"/>
      <c r="TQX47" s="165"/>
      <c r="TQY47" s="162"/>
      <c r="TQZ47" s="165"/>
      <c r="TRA47" s="162"/>
      <c r="TRB47" s="165"/>
      <c r="TRC47" s="162"/>
      <c r="TRD47" s="165"/>
      <c r="TRE47" s="162"/>
      <c r="TRF47" s="165"/>
      <c r="TRG47" s="162"/>
      <c r="TRH47" s="165"/>
      <c r="TRI47" s="162"/>
      <c r="TRJ47" s="165"/>
      <c r="TRK47" s="162"/>
      <c r="TRL47" s="165"/>
      <c r="TRM47" s="162"/>
      <c r="TRN47" s="165"/>
      <c r="TRO47" s="162"/>
      <c r="TRP47" s="165"/>
      <c r="TRQ47" s="162"/>
      <c r="TRR47" s="165"/>
      <c r="TRS47" s="162"/>
      <c r="TRT47" s="165"/>
      <c r="TRU47" s="162"/>
      <c r="TRV47" s="165"/>
      <c r="TRW47" s="162"/>
      <c r="TRX47" s="165"/>
      <c r="TRY47" s="162"/>
      <c r="TRZ47" s="165"/>
      <c r="TSA47" s="162"/>
      <c r="TSB47" s="165"/>
      <c r="TSC47" s="162"/>
      <c r="TSD47" s="165"/>
      <c r="TSE47" s="162"/>
      <c r="TSF47" s="165"/>
      <c r="TSG47" s="162"/>
      <c r="TSH47" s="165"/>
      <c r="TSI47" s="162"/>
      <c r="TSJ47" s="165"/>
      <c r="TSK47" s="162"/>
      <c r="TSL47" s="165"/>
      <c r="TSM47" s="162"/>
      <c r="TSN47" s="165"/>
      <c r="TSO47" s="162"/>
      <c r="TSP47" s="165"/>
      <c r="TSQ47" s="162"/>
      <c r="TSR47" s="165"/>
      <c r="TSS47" s="162"/>
      <c r="TST47" s="165"/>
      <c r="TSU47" s="162"/>
      <c r="TSV47" s="165"/>
      <c r="TSW47" s="162"/>
      <c r="TSX47" s="165"/>
      <c r="TSY47" s="162"/>
      <c r="TSZ47" s="165"/>
      <c r="TTA47" s="162"/>
      <c r="TTB47" s="165"/>
      <c r="TTC47" s="162"/>
      <c r="TTD47" s="165"/>
      <c r="TTE47" s="162"/>
      <c r="TTF47" s="165"/>
      <c r="TTG47" s="162"/>
      <c r="TTH47" s="165"/>
      <c r="TTI47" s="162"/>
      <c r="TTJ47" s="165"/>
      <c r="TTK47" s="162"/>
      <c r="TTL47" s="165"/>
      <c r="TTM47" s="162"/>
      <c r="TTN47" s="165"/>
      <c r="TTO47" s="162"/>
      <c r="TTP47" s="165"/>
      <c r="TTQ47" s="162"/>
      <c r="TTR47" s="165"/>
      <c r="TTS47" s="162"/>
      <c r="TTT47" s="165"/>
      <c r="TTU47" s="162"/>
      <c r="TTV47" s="165"/>
      <c r="TTW47" s="162"/>
      <c r="TTX47" s="165"/>
      <c r="TTY47" s="162"/>
      <c r="TTZ47" s="165"/>
      <c r="TUA47" s="162"/>
      <c r="TUB47" s="165"/>
      <c r="TUC47" s="162"/>
      <c r="TUD47" s="165"/>
      <c r="TUE47" s="162"/>
      <c r="TUF47" s="165"/>
      <c r="TUG47" s="162"/>
      <c r="TUH47" s="165"/>
      <c r="TUI47" s="162"/>
      <c r="TUJ47" s="165"/>
      <c r="TUK47" s="162"/>
      <c r="TUL47" s="165"/>
      <c r="TUM47" s="162"/>
      <c r="TUN47" s="165"/>
      <c r="TUO47" s="162"/>
      <c r="TUP47" s="165"/>
      <c r="TUQ47" s="162"/>
      <c r="TUR47" s="165"/>
      <c r="TUS47" s="162"/>
      <c r="TUT47" s="165"/>
      <c r="TUU47" s="162"/>
      <c r="TUV47" s="165"/>
      <c r="TUW47" s="162"/>
      <c r="TUX47" s="165"/>
      <c r="TUY47" s="162"/>
      <c r="TUZ47" s="165"/>
      <c r="TVA47" s="162"/>
      <c r="TVB47" s="165"/>
      <c r="TVC47" s="162"/>
      <c r="TVD47" s="165"/>
      <c r="TVE47" s="162"/>
      <c r="TVF47" s="165"/>
      <c r="TVG47" s="162"/>
      <c r="TVH47" s="165"/>
      <c r="TVI47" s="162"/>
      <c r="TVJ47" s="165"/>
      <c r="TVK47" s="162"/>
      <c r="TVL47" s="165"/>
      <c r="TVM47" s="162"/>
      <c r="TVN47" s="165"/>
      <c r="TVO47" s="162"/>
      <c r="TVP47" s="165"/>
      <c r="TVQ47" s="162"/>
      <c r="TVR47" s="165"/>
      <c r="TVS47" s="162"/>
      <c r="TVT47" s="165"/>
      <c r="TVU47" s="162"/>
      <c r="TVV47" s="165"/>
      <c r="TVW47" s="162"/>
      <c r="TVX47" s="165"/>
      <c r="TVY47" s="162"/>
      <c r="TVZ47" s="165"/>
      <c r="TWA47" s="162"/>
      <c r="TWB47" s="165"/>
      <c r="TWC47" s="162"/>
      <c r="TWD47" s="165"/>
      <c r="TWE47" s="162"/>
      <c r="TWF47" s="165"/>
      <c r="TWG47" s="162"/>
      <c r="TWH47" s="165"/>
      <c r="TWI47" s="162"/>
      <c r="TWJ47" s="165"/>
      <c r="TWK47" s="162"/>
      <c r="TWL47" s="165"/>
      <c r="TWM47" s="162"/>
      <c r="TWN47" s="165"/>
      <c r="TWO47" s="162"/>
      <c r="TWP47" s="165"/>
      <c r="TWQ47" s="162"/>
      <c r="TWR47" s="165"/>
      <c r="TWS47" s="162"/>
      <c r="TWT47" s="165"/>
      <c r="TWU47" s="162"/>
      <c r="TWV47" s="165"/>
      <c r="TWW47" s="162"/>
      <c r="TWX47" s="165"/>
      <c r="TWY47" s="162"/>
      <c r="TWZ47" s="165"/>
      <c r="TXA47" s="162"/>
      <c r="TXB47" s="165"/>
      <c r="TXC47" s="162"/>
      <c r="TXD47" s="165"/>
      <c r="TXE47" s="162"/>
      <c r="TXF47" s="165"/>
      <c r="TXG47" s="162"/>
      <c r="TXH47" s="165"/>
      <c r="TXI47" s="162"/>
      <c r="TXJ47" s="165"/>
      <c r="TXK47" s="162"/>
      <c r="TXL47" s="165"/>
      <c r="TXM47" s="162"/>
      <c r="TXN47" s="165"/>
      <c r="TXO47" s="162"/>
      <c r="TXP47" s="165"/>
      <c r="TXQ47" s="162"/>
      <c r="TXR47" s="165"/>
      <c r="TXS47" s="162"/>
      <c r="TXT47" s="165"/>
      <c r="TXU47" s="162"/>
      <c r="TXV47" s="165"/>
      <c r="TXW47" s="162"/>
      <c r="TXX47" s="165"/>
      <c r="TXY47" s="162"/>
      <c r="TXZ47" s="165"/>
      <c r="TYA47" s="162"/>
      <c r="TYB47" s="165"/>
      <c r="TYC47" s="162"/>
      <c r="TYD47" s="165"/>
      <c r="TYE47" s="162"/>
      <c r="TYF47" s="165"/>
      <c r="TYG47" s="162"/>
      <c r="TYH47" s="165"/>
      <c r="TYI47" s="162"/>
      <c r="TYJ47" s="165"/>
      <c r="TYK47" s="162"/>
      <c r="TYL47" s="165"/>
      <c r="TYM47" s="162"/>
      <c r="TYN47" s="165"/>
      <c r="TYO47" s="162"/>
      <c r="TYP47" s="165"/>
      <c r="TYQ47" s="162"/>
      <c r="TYR47" s="165"/>
      <c r="TYS47" s="162"/>
      <c r="TYT47" s="165"/>
      <c r="TYU47" s="162"/>
      <c r="TYV47" s="165"/>
      <c r="TYW47" s="162"/>
      <c r="TYX47" s="165"/>
      <c r="TYY47" s="162"/>
      <c r="TYZ47" s="165"/>
      <c r="TZA47" s="162"/>
      <c r="TZB47" s="165"/>
      <c r="TZC47" s="162"/>
      <c r="TZD47" s="165"/>
      <c r="TZE47" s="162"/>
      <c r="TZF47" s="165"/>
      <c r="TZG47" s="162"/>
      <c r="TZH47" s="165"/>
      <c r="TZI47" s="162"/>
      <c r="TZJ47" s="165"/>
      <c r="TZK47" s="162"/>
      <c r="TZL47" s="165"/>
      <c r="TZM47" s="162"/>
      <c r="TZN47" s="165"/>
      <c r="TZO47" s="162"/>
      <c r="TZP47" s="165"/>
      <c r="TZQ47" s="162"/>
      <c r="TZR47" s="165"/>
      <c r="TZS47" s="162"/>
      <c r="TZT47" s="165"/>
      <c r="TZU47" s="162"/>
      <c r="TZV47" s="165"/>
      <c r="TZW47" s="162"/>
      <c r="TZX47" s="165"/>
      <c r="TZY47" s="162"/>
      <c r="TZZ47" s="165"/>
      <c r="UAA47" s="162"/>
      <c r="UAB47" s="165"/>
      <c r="UAC47" s="162"/>
      <c r="UAD47" s="165"/>
      <c r="UAE47" s="162"/>
      <c r="UAF47" s="165"/>
      <c r="UAG47" s="162"/>
      <c r="UAH47" s="165"/>
      <c r="UAI47" s="162"/>
      <c r="UAJ47" s="165"/>
      <c r="UAK47" s="162"/>
      <c r="UAL47" s="165"/>
      <c r="UAM47" s="162"/>
      <c r="UAN47" s="165"/>
      <c r="UAO47" s="162"/>
      <c r="UAP47" s="165"/>
      <c r="UAQ47" s="162"/>
      <c r="UAR47" s="165"/>
      <c r="UAS47" s="162"/>
      <c r="UAT47" s="165"/>
      <c r="UAU47" s="162"/>
      <c r="UAV47" s="165"/>
      <c r="UAW47" s="162"/>
      <c r="UAX47" s="165"/>
      <c r="UAY47" s="162"/>
      <c r="UAZ47" s="165"/>
      <c r="UBA47" s="162"/>
      <c r="UBB47" s="165"/>
      <c r="UBC47" s="162"/>
      <c r="UBD47" s="165"/>
      <c r="UBE47" s="162"/>
      <c r="UBF47" s="165"/>
      <c r="UBG47" s="162"/>
      <c r="UBH47" s="165"/>
      <c r="UBI47" s="162"/>
      <c r="UBJ47" s="165"/>
      <c r="UBK47" s="162"/>
      <c r="UBL47" s="165"/>
      <c r="UBM47" s="162"/>
      <c r="UBN47" s="165"/>
      <c r="UBO47" s="162"/>
      <c r="UBP47" s="165"/>
      <c r="UBQ47" s="162"/>
      <c r="UBR47" s="165"/>
      <c r="UBS47" s="162"/>
      <c r="UBT47" s="165"/>
      <c r="UBU47" s="162"/>
      <c r="UBV47" s="165"/>
      <c r="UBW47" s="162"/>
      <c r="UBX47" s="165"/>
      <c r="UBY47" s="162"/>
      <c r="UBZ47" s="165"/>
      <c r="UCA47" s="162"/>
      <c r="UCB47" s="165"/>
      <c r="UCC47" s="162"/>
      <c r="UCD47" s="165"/>
      <c r="UCE47" s="162"/>
      <c r="UCF47" s="165"/>
      <c r="UCG47" s="162"/>
      <c r="UCH47" s="165"/>
      <c r="UCI47" s="162"/>
      <c r="UCJ47" s="165"/>
      <c r="UCK47" s="162"/>
      <c r="UCL47" s="165"/>
      <c r="UCM47" s="162"/>
      <c r="UCN47" s="165"/>
      <c r="UCO47" s="162"/>
      <c r="UCP47" s="165"/>
      <c r="UCQ47" s="162"/>
      <c r="UCR47" s="165"/>
      <c r="UCS47" s="162"/>
      <c r="UCT47" s="165"/>
      <c r="UCU47" s="162"/>
      <c r="UCV47" s="165"/>
      <c r="UCW47" s="162"/>
      <c r="UCX47" s="165"/>
      <c r="UCY47" s="162"/>
      <c r="UCZ47" s="165"/>
      <c r="UDA47" s="162"/>
      <c r="UDB47" s="165"/>
      <c r="UDC47" s="162"/>
      <c r="UDD47" s="165"/>
      <c r="UDE47" s="162"/>
      <c r="UDF47" s="165"/>
      <c r="UDG47" s="162"/>
      <c r="UDH47" s="165"/>
      <c r="UDI47" s="162"/>
      <c r="UDJ47" s="165"/>
      <c r="UDK47" s="162"/>
      <c r="UDL47" s="165"/>
      <c r="UDM47" s="162"/>
      <c r="UDN47" s="165"/>
      <c r="UDO47" s="162"/>
      <c r="UDP47" s="165"/>
      <c r="UDQ47" s="162"/>
      <c r="UDR47" s="165"/>
      <c r="UDS47" s="162"/>
      <c r="UDT47" s="165"/>
      <c r="UDU47" s="162"/>
      <c r="UDV47" s="165"/>
      <c r="UDW47" s="162"/>
      <c r="UDX47" s="165"/>
      <c r="UDY47" s="162"/>
      <c r="UDZ47" s="165"/>
      <c r="UEA47" s="162"/>
      <c r="UEB47" s="165"/>
      <c r="UEC47" s="162"/>
      <c r="UED47" s="165"/>
      <c r="UEE47" s="162"/>
      <c r="UEF47" s="165"/>
      <c r="UEG47" s="162"/>
      <c r="UEH47" s="165"/>
      <c r="UEI47" s="162"/>
      <c r="UEJ47" s="165"/>
      <c r="UEK47" s="162"/>
      <c r="UEL47" s="165"/>
      <c r="UEM47" s="162"/>
      <c r="UEN47" s="165"/>
      <c r="UEO47" s="162"/>
      <c r="UEP47" s="165"/>
      <c r="UEQ47" s="162"/>
      <c r="UER47" s="165"/>
      <c r="UES47" s="162"/>
      <c r="UET47" s="165"/>
      <c r="UEU47" s="162"/>
      <c r="UEV47" s="165"/>
      <c r="UEW47" s="162"/>
      <c r="UEX47" s="165"/>
      <c r="UEY47" s="162"/>
      <c r="UEZ47" s="165"/>
      <c r="UFA47" s="162"/>
      <c r="UFB47" s="165"/>
      <c r="UFC47" s="162"/>
      <c r="UFD47" s="165"/>
      <c r="UFE47" s="162"/>
      <c r="UFF47" s="165"/>
      <c r="UFG47" s="162"/>
      <c r="UFH47" s="165"/>
      <c r="UFI47" s="162"/>
      <c r="UFJ47" s="165"/>
      <c r="UFK47" s="162"/>
      <c r="UFL47" s="165"/>
      <c r="UFM47" s="162"/>
      <c r="UFN47" s="165"/>
      <c r="UFO47" s="162"/>
      <c r="UFP47" s="165"/>
      <c r="UFQ47" s="162"/>
      <c r="UFR47" s="165"/>
      <c r="UFS47" s="162"/>
      <c r="UFT47" s="165"/>
      <c r="UFU47" s="162"/>
      <c r="UFV47" s="165"/>
      <c r="UFW47" s="162"/>
      <c r="UFX47" s="165"/>
      <c r="UFY47" s="162"/>
      <c r="UFZ47" s="165"/>
      <c r="UGA47" s="162"/>
      <c r="UGB47" s="165"/>
      <c r="UGC47" s="162"/>
      <c r="UGD47" s="165"/>
      <c r="UGE47" s="162"/>
      <c r="UGF47" s="165"/>
      <c r="UGG47" s="162"/>
      <c r="UGH47" s="165"/>
      <c r="UGI47" s="162"/>
      <c r="UGJ47" s="165"/>
      <c r="UGK47" s="162"/>
      <c r="UGL47" s="165"/>
      <c r="UGM47" s="162"/>
      <c r="UGN47" s="165"/>
      <c r="UGO47" s="162"/>
      <c r="UGP47" s="165"/>
      <c r="UGQ47" s="162"/>
      <c r="UGR47" s="165"/>
      <c r="UGS47" s="162"/>
      <c r="UGT47" s="165"/>
      <c r="UGU47" s="162"/>
      <c r="UGV47" s="165"/>
      <c r="UGW47" s="162"/>
      <c r="UGX47" s="165"/>
      <c r="UGY47" s="162"/>
      <c r="UGZ47" s="165"/>
      <c r="UHA47" s="162"/>
      <c r="UHB47" s="165"/>
      <c r="UHC47" s="162"/>
      <c r="UHD47" s="165"/>
      <c r="UHE47" s="162"/>
      <c r="UHF47" s="165"/>
      <c r="UHG47" s="162"/>
      <c r="UHH47" s="165"/>
      <c r="UHI47" s="162"/>
      <c r="UHJ47" s="165"/>
      <c r="UHK47" s="162"/>
      <c r="UHL47" s="165"/>
      <c r="UHM47" s="162"/>
      <c r="UHN47" s="165"/>
      <c r="UHO47" s="162"/>
      <c r="UHP47" s="165"/>
      <c r="UHQ47" s="162"/>
      <c r="UHR47" s="165"/>
      <c r="UHS47" s="162"/>
      <c r="UHT47" s="165"/>
      <c r="UHU47" s="162"/>
      <c r="UHV47" s="165"/>
      <c r="UHW47" s="162"/>
      <c r="UHX47" s="165"/>
      <c r="UHY47" s="162"/>
      <c r="UHZ47" s="165"/>
      <c r="UIA47" s="162"/>
      <c r="UIB47" s="165"/>
      <c r="UIC47" s="162"/>
      <c r="UID47" s="165"/>
      <c r="UIE47" s="162"/>
      <c r="UIF47" s="165"/>
      <c r="UIG47" s="162"/>
      <c r="UIH47" s="165"/>
      <c r="UII47" s="162"/>
      <c r="UIJ47" s="165"/>
      <c r="UIK47" s="162"/>
      <c r="UIL47" s="165"/>
      <c r="UIM47" s="162"/>
      <c r="UIN47" s="165"/>
      <c r="UIO47" s="162"/>
      <c r="UIP47" s="165"/>
      <c r="UIQ47" s="162"/>
      <c r="UIR47" s="165"/>
      <c r="UIS47" s="162"/>
      <c r="UIT47" s="165"/>
      <c r="UIU47" s="162"/>
      <c r="UIV47" s="165"/>
      <c r="UIW47" s="162"/>
      <c r="UIX47" s="165"/>
      <c r="UIY47" s="162"/>
      <c r="UIZ47" s="165"/>
      <c r="UJA47" s="162"/>
      <c r="UJB47" s="165"/>
      <c r="UJC47" s="162"/>
      <c r="UJD47" s="165"/>
      <c r="UJE47" s="162"/>
      <c r="UJF47" s="165"/>
      <c r="UJG47" s="162"/>
      <c r="UJH47" s="165"/>
      <c r="UJI47" s="162"/>
      <c r="UJJ47" s="165"/>
      <c r="UJK47" s="162"/>
      <c r="UJL47" s="165"/>
      <c r="UJM47" s="162"/>
      <c r="UJN47" s="165"/>
      <c r="UJO47" s="162"/>
      <c r="UJP47" s="165"/>
      <c r="UJQ47" s="162"/>
      <c r="UJR47" s="165"/>
      <c r="UJS47" s="162"/>
      <c r="UJT47" s="165"/>
      <c r="UJU47" s="162"/>
      <c r="UJV47" s="165"/>
      <c r="UJW47" s="162"/>
      <c r="UJX47" s="165"/>
      <c r="UJY47" s="162"/>
      <c r="UJZ47" s="165"/>
      <c r="UKA47" s="162"/>
      <c r="UKB47" s="165"/>
      <c r="UKC47" s="162"/>
      <c r="UKD47" s="165"/>
      <c r="UKE47" s="162"/>
      <c r="UKF47" s="165"/>
      <c r="UKG47" s="162"/>
      <c r="UKH47" s="165"/>
      <c r="UKI47" s="162"/>
      <c r="UKJ47" s="165"/>
      <c r="UKK47" s="162"/>
      <c r="UKL47" s="165"/>
      <c r="UKM47" s="162"/>
      <c r="UKN47" s="165"/>
      <c r="UKO47" s="162"/>
      <c r="UKP47" s="165"/>
      <c r="UKQ47" s="162"/>
      <c r="UKR47" s="165"/>
      <c r="UKS47" s="162"/>
      <c r="UKT47" s="165"/>
      <c r="UKU47" s="162"/>
      <c r="UKV47" s="165"/>
      <c r="UKW47" s="162"/>
      <c r="UKX47" s="165"/>
      <c r="UKY47" s="162"/>
      <c r="UKZ47" s="165"/>
      <c r="ULA47" s="162"/>
      <c r="ULB47" s="165"/>
      <c r="ULC47" s="162"/>
      <c r="ULD47" s="165"/>
      <c r="ULE47" s="162"/>
      <c r="ULF47" s="165"/>
      <c r="ULG47" s="162"/>
      <c r="ULH47" s="165"/>
      <c r="ULI47" s="162"/>
      <c r="ULJ47" s="165"/>
      <c r="ULK47" s="162"/>
      <c r="ULL47" s="165"/>
      <c r="ULM47" s="162"/>
      <c r="ULN47" s="165"/>
      <c r="ULO47" s="162"/>
      <c r="ULP47" s="165"/>
      <c r="ULQ47" s="162"/>
      <c r="ULR47" s="165"/>
      <c r="ULS47" s="162"/>
      <c r="ULT47" s="165"/>
      <c r="ULU47" s="162"/>
      <c r="ULV47" s="165"/>
      <c r="ULW47" s="162"/>
      <c r="ULX47" s="165"/>
      <c r="ULY47" s="162"/>
      <c r="ULZ47" s="165"/>
      <c r="UMA47" s="162"/>
      <c r="UMB47" s="165"/>
      <c r="UMC47" s="162"/>
      <c r="UMD47" s="165"/>
      <c r="UME47" s="162"/>
      <c r="UMF47" s="165"/>
      <c r="UMG47" s="162"/>
      <c r="UMH47" s="165"/>
      <c r="UMI47" s="162"/>
      <c r="UMJ47" s="165"/>
      <c r="UMK47" s="162"/>
      <c r="UML47" s="165"/>
      <c r="UMM47" s="162"/>
      <c r="UMN47" s="165"/>
      <c r="UMO47" s="162"/>
      <c r="UMP47" s="165"/>
      <c r="UMQ47" s="162"/>
      <c r="UMR47" s="165"/>
      <c r="UMS47" s="162"/>
      <c r="UMT47" s="165"/>
      <c r="UMU47" s="162"/>
      <c r="UMV47" s="165"/>
      <c r="UMW47" s="162"/>
      <c r="UMX47" s="165"/>
      <c r="UMY47" s="162"/>
      <c r="UMZ47" s="165"/>
      <c r="UNA47" s="162"/>
      <c r="UNB47" s="165"/>
      <c r="UNC47" s="162"/>
      <c r="UND47" s="165"/>
      <c r="UNE47" s="162"/>
      <c r="UNF47" s="165"/>
      <c r="UNG47" s="162"/>
      <c r="UNH47" s="165"/>
      <c r="UNI47" s="162"/>
      <c r="UNJ47" s="165"/>
      <c r="UNK47" s="162"/>
      <c r="UNL47" s="165"/>
      <c r="UNM47" s="162"/>
      <c r="UNN47" s="165"/>
      <c r="UNO47" s="162"/>
      <c r="UNP47" s="165"/>
      <c r="UNQ47" s="162"/>
      <c r="UNR47" s="165"/>
      <c r="UNS47" s="162"/>
      <c r="UNT47" s="165"/>
      <c r="UNU47" s="162"/>
      <c r="UNV47" s="165"/>
      <c r="UNW47" s="162"/>
      <c r="UNX47" s="165"/>
      <c r="UNY47" s="162"/>
      <c r="UNZ47" s="165"/>
      <c r="UOA47" s="162"/>
      <c r="UOB47" s="165"/>
      <c r="UOC47" s="162"/>
      <c r="UOD47" s="165"/>
      <c r="UOE47" s="162"/>
      <c r="UOF47" s="165"/>
      <c r="UOG47" s="162"/>
      <c r="UOH47" s="165"/>
      <c r="UOI47" s="162"/>
      <c r="UOJ47" s="165"/>
      <c r="UOK47" s="162"/>
      <c r="UOL47" s="165"/>
      <c r="UOM47" s="162"/>
      <c r="UON47" s="165"/>
      <c r="UOO47" s="162"/>
      <c r="UOP47" s="165"/>
      <c r="UOQ47" s="162"/>
      <c r="UOR47" s="165"/>
      <c r="UOS47" s="162"/>
      <c r="UOT47" s="165"/>
      <c r="UOU47" s="162"/>
      <c r="UOV47" s="165"/>
      <c r="UOW47" s="162"/>
      <c r="UOX47" s="165"/>
      <c r="UOY47" s="162"/>
      <c r="UOZ47" s="165"/>
      <c r="UPA47" s="162"/>
      <c r="UPB47" s="165"/>
      <c r="UPC47" s="162"/>
      <c r="UPD47" s="165"/>
      <c r="UPE47" s="162"/>
      <c r="UPF47" s="165"/>
      <c r="UPG47" s="162"/>
      <c r="UPH47" s="165"/>
      <c r="UPI47" s="162"/>
      <c r="UPJ47" s="165"/>
      <c r="UPK47" s="162"/>
      <c r="UPL47" s="165"/>
      <c r="UPM47" s="162"/>
      <c r="UPN47" s="165"/>
      <c r="UPO47" s="162"/>
      <c r="UPP47" s="165"/>
      <c r="UPQ47" s="162"/>
      <c r="UPR47" s="165"/>
      <c r="UPS47" s="162"/>
      <c r="UPT47" s="165"/>
      <c r="UPU47" s="162"/>
      <c r="UPV47" s="165"/>
      <c r="UPW47" s="162"/>
      <c r="UPX47" s="165"/>
      <c r="UPY47" s="162"/>
      <c r="UPZ47" s="165"/>
      <c r="UQA47" s="162"/>
      <c r="UQB47" s="165"/>
      <c r="UQC47" s="162"/>
      <c r="UQD47" s="165"/>
      <c r="UQE47" s="162"/>
      <c r="UQF47" s="165"/>
      <c r="UQG47" s="162"/>
      <c r="UQH47" s="165"/>
      <c r="UQI47" s="162"/>
      <c r="UQJ47" s="165"/>
      <c r="UQK47" s="162"/>
      <c r="UQL47" s="165"/>
      <c r="UQM47" s="162"/>
      <c r="UQN47" s="165"/>
      <c r="UQO47" s="162"/>
      <c r="UQP47" s="165"/>
      <c r="UQQ47" s="162"/>
      <c r="UQR47" s="165"/>
      <c r="UQS47" s="162"/>
      <c r="UQT47" s="165"/>
      <c r="UQU47" s="162"/>
      <c r="UQV47" s="165"/>
      <c r="UQW47" s="162"/>
      <c r="UQX47" s="165"/>
      <c r="UQY47" s="162"/>
      <c r="UQZ47" s="165"/>
      <c r="URA47" s="162"/>
      <c r="URB47" s="165"/>
      <c r="URC47" s="162"/>
      <c r="URD47" s="165"/>
      <c r="URE47" s="162"/>
      <c r="URF47" s="165"/>
      <c r="URG47" s="162"/>
      <c r="URH47" s="165"/>
      <c r="URI47" s="162"/>
      <c r="URJ47" s="165"/>
      <c r="URK47" s="162"/>
      <c r="URL47" s="165"/>
      <c r="URM47" s="162"/>
      <c r="URN47" s="165"/>
      <c r="URO47" s="162"/>
      <c r="URP47" s="165"/>
      <c r="URQ47" s="162"/>
      <c r="URR47" s="165"/>
      <c r="URS47" s="162"/>
      <c r="URT47" s="165"/>
      <c r="URU47" s="162"/>
      <c r="URV47" s="165"/>
      <c r="URW47" s="162"/>
      <c r="URX47" s="165"/>
      <c r="URY47" s="162"/>
      <c r="URZ47" s="165"/>
      <c r="USA47" s="162"/>
      <c r="USB47" s="165"/>
      <c r="USC47" s="162"/>
      <c r="USD47" s="165"/>
      <c r="USE47" s="162"/>
      <c r="USF47" s="165"/>
      <c r="USG47" s="162"/>
      <c r="USH47" s="165"/>
      <c r="USI47" s="162"/>
      <c r="USJ47" s="165"/>
      <c r="USK47" s="162"/>
      <c r="USL47" s="165"/>
      <c r="USM47" s="162"/>
      <c r="USN47" s="165"/>
      <c r="USO47" s="162"/>
      <c r="USP47" s="165"/>
      <c r="USQ47" s="162"/>
      <c r="USR47" s="165"/>
      <c r="USS47" s="162"/>
      <c r="UST47" s="165"/>
      <c r="USU47" s="162"/>
      <c r="USV47" s="165"/>
      <c r="USW47" s="162"/>
      <c r="USX47" s="165"/>
      <c r="USY47" s="162"/>
      <c r="USZ47" s="165"/>
      <c r="UTA47" s="162"/>
      <c r="UTB47" s="165"/>
      <c r="UTC47" s="162"/>
      <c r="UTD47" s="165"/>
      <c r="UTE47" s="162"/>
      <c r="UTF47" s="165"/>
      <c r="UTG47" s="162"/>
      <c r="UTH47" s="165"/>
      <c r="UTI47" s="162"/>
      <c r="UTJ47" s="165"/>
      <c r="UTK47" s="162"/>
      <c r="UTL47" s="165"/>
      <c r="UTM47" s="162"/>
      <c r="UTN47" s="165"/>
      <c r="UTO47" s="162"/>
      <c r="UTP47" s="165"/>
      <c r="UTQ47" s="162"/>
      <c r="UTR47" s="165"/>
      <c r="UTS47" s="162"/>
      <c r="UTT47" s="165"/>
      <c r="UTU47" s="162"/>
      <c r="UTV47" s="165"/>
      <c r="UTW47" s="162"/>
      <c r="UTX47" s="165"/>
      <c r="UTY47" s="162"/>
      <c r="UTZ47" s="165"/>
      <c r="UUA47" s="162"/>
      <c r="UUB47" s="165"/>
      <c r="UUC47" s="162"/>
      <c r="UUD47" s="165"/>
      <c r="UUE47" s="162"/>
      <c r="UUF47" s="165"/>
      <c r="UUG47" s="162"/>
      <c r="UUH47" s="165"/>
      <c r="UUI47" s="162"/>
      <c r="UUJ47" s="165"/>
      <c r="UUK47" s="162"/>
      <c r="UUL47" s="165"/>
      <c r="UUM47" s="162"/>
      <c r="UUN47" s="165"/>
      <c r="UUO47" s="162"/>
      <c r="UUP47" s="165"/>
      <c r="UUQ47" s="162"/>
      <c r="UUR47" s="165"/>
      <c r="UUS47" s="162"/>
      <c r="UUT47" s="165"/>
      <c r="UUU47" s="162"/>
      <c r="UUV47" s="165"/>
      <c r="UUW47" s="162"/>
      <c r="UUX47" s="165"/>
      <c r="UUY47" s="162"/>
      <c r="UUZ47" s="165"/>
      <c r="UVA47" s="162"/>
      <c r="UVB47" s="165"/>
      <c r="UVC47" s="162"/>
      <c r="UVD47" s="165"/>
      <c r="UVE47" s="162"/>
      <c r="UVF47" s="165"/>
      <c r="UVG47" s="162"/>
      <c r="UVH47" s="165"/>
      <c r="UVI47" s="162"/>
      <c r="UVJ47" s="165"/>
      <c r="UVK47" s="162"/>
      <c r="UVL47" s="165"/>
      <c r="UVM47" s="162"/>
      <c r="UVN47" s="165"/>
      <c r="UVO47" s="162"/>
      <c r="UVP47" s="165"/>
      <c r="UVQ47" s="162"/>
      <c r="UVR47" s="165"/>
      <c r="UVS47" s="162"/>
      <c r="UVT47" s="165"/>
      <c r="UVU47" s="162"/>
      <c r="UVV47" s="165"/>
      <c r="UVW47" s="162"/>
      <c r="UVX47" s="165"/>
      <c r="UVY47" s="162"/>
      <c r="UVZ47" s="165"/>
      <c r="UWA47" s="162"/>
      <c r="UWB47" s="165"/>
      <c r="UWC47" s="162"/>
      <c r="UWD47" s="165"/>
      <c r="UWE47" s="162"/>
      <c r="UWF47" s="165"/>
      <c r="UWG47" s="162"/>
      <c r="UWH47" s="165"/>
      <c r="UWI47" s="162"/>
      <c r="UWJ47" s="165"/>
      <c r="UWK47" s="162"/>
      <c r="UWL47" s="165"/>
      <c r="UWM47" s="162"/>
      <c r="UWN47" s="165"/>
      <c r="UWO47" s="162"/>
      <c r="UWP47" s="165"/>
      <c r="UWQ47" s="162"/>
      <c r="UWR47" s="165"/>
      <c r="UWS47" s="162"/>
      <c r="UWT47" s="165"/>
      <c r="UWU47" s="162"/>
      <c r="UWV47" s="165"/>
      <c r="UWW47" s="162"/>
      <c r="UWX47" s="165"/>
      <c r="UWY47" s="162"/>
      <c r="UWZ47" s="165"/>
      <c r="UXA47" s="162"/>
      <c r="UXB47" s="165"/>
      <c r="UXC47" s="162"/>
      <c r="UXD47" s="165"/>
      <c r="UXE47" s="162"/>
      <c r="UXF47" s="165"/>
      <c r="UXG47" s="162"/>
      <c r="UXH47" s="165"/>
      <c r="UXI47" s="162"/>
      <c r="UXJ47" s="165"/>
      <c r="UXK47" s="162"/>
      <c r="UXL47" s="165"/>
      <c r="UXM47" s="162"/>
      <c r="UXN47" s="165"/>
      <c r="UXO47" s="162"/>
      <c r="UXP47" s="165"/>
      <c r="UXQ47" s="162"/>
      <c r="UXR47" s="165"/>
      <c r="UXS47" s="162"/>
      <c r="UXT47" s="165"/>
      <c r="UXU47" s="162"/>
      <c r="UXV47" s="165"/>
      <c r="UXW47" s="162"/>
      <c r="UXX47" s="165"/>
      <c r="UXY47" s="162"/>
      <c r="UXZ47" s="165"/>
      <c r="UYA47" s="162"/>
      <c r="UYB47" s="165"/>
      <c r="UYC47" s="162"/>
      <c r="UYD47" s="165"/>
      <c r="UYE47" s="162"/>
      <c r="UYF47" s="165"/>
      <c r="UYG47" s="162"/>
      <c r="UYH47" s="165"/>
      <c r="UYI47" s="162"/>
      <c r="UYJ47" s="165"/>
      <c r="UYK47" s="162"/>
      <c r="UYL47" s="165"/>
      <c r="UYM47" s="162"/>
      <c r="UYN47" s="165"/>
      <c r="UYO47" s="162"/>
      <c r="UYP47" s="165"/>
      <c r="UYQ47" s="162"/>
      <c r="UYR47" s="165"/>
      <c r="UYS47" s="162"/>
      <c r="UYT47" s="165"/>
      <c r="UYU47" s="162"/>
      <c r="UYV47" s="165"/>
      <c r="UYW47" s="162"/>
      <c r="UYX47" s="165"/>
      <c r="UYY47" s="162"/>
      <c r="UYZ47" s="165"/>
      <c r="UZA47" s="162"/>
      <c r="UZB47" s="165"/>
      <c r="UZC47" s="162"/>
      <c r="UZD47" s="165"/>
      <c r="UZE47" s="162"/>
      <c r="UZF47" s="165"/>
      <c r="UZG47" s="162"/>
      <c r="UZH47" s="165"/>
      <c r="UZI47" s="162"/>
      <c r="UZJ47" s="165"/>
      <c r="UZK47" s="162"/>
      <c r="UZL47" s="165"/>
      <c r="UZM47" s="162"/>
      <c r="UZN47" s="165"/>
      <c r="UZO47" s="162"/>
      <c r="UZP47" s="165"/>
      <c r="UZQ47" s="162"/>
      <c r="UZR47" s="165"/>
      <c r="UZS47" s="162"/>
      <c r="UZT47" s="165"/>
      <c r="UZU47" s="162"/>
      <c r="UZV47" s="165"/>
      <c r="UZW47" s="162"/>
      <c r="UZX47" s="165"/>
      <c r="UZY47" s="162"/>
      <c r="UZZ47" s="165"/>
      <c r="VAA47" s="162"/>
      <c r="VAB47" s="165"/>
      <c r="VAC47" s="162"/>
      <c r="VAD47" s="165"/>
      <c r="VAE47" s="162"/>
      <c r="VAF47" s="165"/>
      <c r="VAG47" s="162"/>
      <c r="VAH47" s="165"/>
      <c r="VAI47" s="162"/>
      <c r="VAJ47" s="165"/>
      <c r="VAK47" s="162"/>
      <c r="VAL47" s="165"/>
      <c r="VAM47" s="162"/>
      <c r="VAN47" s="165"/>
      <c r="VAO47" s="162"/>
      <c r="VAP47" s="165"/>
      <c r="VAQ47" s="162"/>
      <c r="VAR47" s="165"/>
      <c r="VAS47" s="162"/>
      <c r="VAT47" s="165"/>
      <c r="VAU47" s="162"/>
      <c r="VAV47" s="165"/>
      <c r="VAW47" s="162"/>
      <c r="VAX47" s="165"/>
      <c r="VAY47" s="162"/>
      <c r="VAZ47" s="165"/>
      <c r="VBA47" s="162"/>
      <c r="VBB47" s="165"/>
      <c r="VBC47" s="162"/>
      <c r="VBD47" s="165"/>
      <c r="VBE47" s="162"/>
      <c r="VBF47" s="165"/>
      <c r="VBG47" s="162"/>
      <c r="VBH47" s="165"/>
      <c r="VBI47" s="162"/>
      <c r="VBJ47" s="165"/>
      <c r="VBK47" s="162"/>
      <c r="VBL47" s="165"/>
      <c r="VBM47" s="162"/>
      <c r="VBN47" s="165"/>
      <c r="VBO47" s="162"/>
      <c r="VBP47" s="165"/>
      <c r="VBQ47" s="162"/>
      <c r="VBR47" s="165"/>
      <c r="VBS47" s="162"/>
      <c r="VBT47" s="165"/>
      <c r="VBU47" s="162"/>
      <c r="VBV47" s="165"/>
      <c r="VBW47" s="162"/>
      <c r="VBX47" s="165"/>
      <c r="VBY47" s="162"/>
      <c r="VBZ47" s="165"/>
      <c r="VCA47" s="162"/>
      <c r="VCB47" s="165"/>
      <c r="VCC47" s="162"/>
      <c r="VCD47" s="165"/>
      <c r="VCE47" s="162"/>
      <c r="VCF47" s="165"/>
      <c r="VCG47" s="162"/>
      <c r="VCH47" s="165"/>
      <c r="VCI47" s="162"/>
      <c r="VCJ47" s="165"/>
      <c r="VCK47" s="162"/>
      <c r="VCL47" s="165"/>
      <c r="VCM47" s="162"/>
      <c r="VCN47" s="165"/>
      <c r="VCO47" s="162"/>
      <c r="VCP47" s="165"/>
      <c r="VCQ47" s="162"/>
      <c r="VCR47" s="165"/>
      <c r="VCS47" s="162"/>
      <c r="VCT47" s="165"/>
      <c r="VCU47" s="162"/>
      <c r="VCV47" s="165"/>
      <c r="VCW47" s="162"/>
      <c r="VCX47" s="165"/>
      <c r="VCY47" s="162"/>
      <c r="VCZ47" s="165"/>
      <c r="VDA47" s="162"/>
      <c r="VDB47" s="165"/>
      <c r="VDC47" s="162"/>
      <c r="VDD47" s="165"/>
      <c r="VDE47" s="162"/>
      <c r="VDF47" s="165"/>
      <c r="VDG47" s="162"/>
      <c r="VDH47" s="165"/>
      <c r="VDI47" s="162"/>
      <c r="VDJ47" s="165"/>
      <c r="VDK47" s="162"/>
      <c r="VDL47" s="165"/>
      <c r="VDM47" s="162"/>
      <c r="VDN47" s="165"/>
      <c r="VDO47" s="162"/>
      <c r="VDP47" s="165"/>
      <c r="VDQ47" s="162"/>
      <c r="VDR47" s="165"/>
      <c r="VDS47" s="162"/>
      <c r="VDT47" s="165"/>
      <c r="VDU47" s="162"/>
      <c r="VDV47" s="165"/>
      <c r="VDW47" s="162"/>
      <c r="VDX47" s="165"/>
      <c r="VDY47" s="162"/>
      <c r="VDZ47" s="165"/>
      <c r="VEA47" s="162"/>
      <c r="VEB47" s="165"/>
      <c r="VEC47" s="162"/>
      <c r="VED47" s="165"/>
      <c r="VEE47" s="162"/>
      <c r="VEF47" s="165"/>
      <c r="VEG47" s="162"/>
      <c r="VEH47" s="165"/>
      <c r="VEI47" s="162"/>
      <c r="VEJ47" s="165"/>
      <c r="VEK47" s="162"/>
      <c r="VEL47" s="165"/>
      <c r="VEM47" s="162"/>
      <c r="VEN47" s="165"/>
      <c r="VEO47" s="162"/>
      <c r="VEP47" s="165"/>
      <c r="VEQ47" s="162"/>
      <c r="VER47" s="165"/>
      <c r="VES47" s="162"/>
      <c r="VET47" s="165"/>
      <c r="VEU47" s="162"/>
      <c r="VEV47" s="165"/>
      <c r="VEW47" s="162"/>
      <c r="VEX47" s="165"/>
      <c r="VEY47" s="162"/>
      <c r="VEZ47" s="165"/>
      <c r="VFA47" s="162"/>
      <c r="VFB47" s="165"/>
      <c r="VFC47" s="162"/>
      <c r="VFD47" s="165"/>
      <c r="VFE47" s="162"/>
      <c r="VFF47" s="165"/>
      <c r="VFG47" s="162"/>
      <c r="VFH47" s="165"/>
      <c r="VFI47" s="162"/>
      <c r="VFJ47" s="165"/>
      <c r="VFK47" s="162"/>
      <c r="VFL47" s="165"/>
      <c r="VFM47" s="162"/>
      <c r="VFN47" s="165"/>
      <c r="VFO47" s="162"/>
      <c r="VFP47" s="165"/>
      <c r="VFQ47" s="162"/>
      <c r="VFR47" s="165"/>
      <c r="VFS47" s="162"/>
      <c r="VFT47" s="165"/>
      <c r="VFU47" s="162"/>
      <c r="VFV47" s="165"/>
      <c r="VFW47" s="162"/>
      <c r="VFX47" s="165"/>
      <c r="VFY47" s="162"/>
      <c r="VFZ47" s="165"/>
      <c r="VGA47" s="162"/>
      <c r="VGB47" s="165"/>
      <c r="VGC47" s="162"/>
      <c r="VGD47" s="165"/>
      <c r="VGE47" s="162"/>
      <c r="VGF47" s="165"/>
      <c r="VGG47" s="162"/>
      <c r="VGH47" s="165"/>
      <c r="VGI47" s="162"/>
      <c r="VGJ47" s="165"/>
      <c r="VGK47" s="162"/>
      <c r="VGL47" s="165"/>
      <c r="VGM47" s="162"/>
      <c r="VGN47" s="165"/>
      <c r="VGO47" s="162"/>
      <c r="VGP47" s="165"/>
      <c r="VGQ47" s="162"/>
      <c r="VGR47" s="165"/>
      <c r="VGS47" s="162"/>
      <c r="VGT47" s="165"/>
      <c r="VGU47" s="162"/>
      <c r="VGV47" s="165"/>
      <c r="VGW47" s="162"/>
      <c r="VGX47" s="165"/>
      <c r="VGY47" s="162"/>
      <c r="VGZ47" s="165"/>
      <c r="VHA47" s="162"/>
      <c r="VHB47" s="165"/>
      <c r="VHC47" s="162"/>
      <c r="VHD47" s="165"/>
      <c r="VHE47" s="162"/>
      <c r="VHF47" s="165"/>
      <c r="VHG47" s="162"/>
      <c r="VHH47" s="165"/>
      <c r="VHI47" s="162"/>
      <c r="VHJ47" s="165"/>
      <c r="VHK47" s="162"/>
      <c r="VHL47" s="165"/>
      <c r="VHM47" s="162"/>
      <c r="VHN47" s="165"/>
      <c r="VHO47" s="162"/>
      <c r="VHP47" s="165"/>
      <c r="VHQ47" s="162"/>
      <c r="VHR47" s="165"/>
      <c r="VHS47" s="162"/>
      <c r="VHT47" s="165"/>
      <c r="VHU47" s="162"/>
      <c r="VHV47" s="165"/>
      <c r="VHW47" s="162"/>
      <c r="VHX47" s="165"/>
      <c r="VHY47" s="162"/>
      <c r="VHZ47" s="165"/>
      <c r="VIA47" s="162"/>
      <c r="VIB47" s="165"/>
      <c r="VIC47" s="162"/>
      <c r="VID47" s="165"/>
      <c r="VIE47" s="162"/>
      <c r="VIF47" s="165"/>
      <c r="VIG47" s="162"/>
      <c r="VIH47" s="165"/>
      <c r="VII47" s="162"/>
      <c r="VIJ47" s="165"/>
      <c r="VIK47" s="162"/>
      <c r="VIL47" s="165"/>
      <c r="VIM47" s="162"/>
      <c r="VIN47" s="165"/>
      <c r="VIO47" s="162"/>
      <c r="VIP47" s="165"/>
      <c r="VIQ47" s="162"/>
      <c r="VIR47" s="165"/>
      <c r="VIS47" s="162"/>
      <c r="VIT47" s="165"/>
      <c r="VIU47" s="162"/>
      <c r="VIV47" s="165"/>
      <c r="VIW47" s="162"/>
      <c r="VIX47" s="165"/>
      <c r="VIY47" s="162"/>
      <c r="VIZ47" s="165"/>
      <c r="VJA47" s="162"/>
      <c r="VJB47" s="165"/>
      <c r="VJC47" s="162"/>
      <c r="VJD47" s="165"/>
      <c r="VJE47" s="162"/>
      <c r="VJF47" s="165"/>
      <c r="VJG47" s="162"/>
      <c r="VJH47" s="165"/>
      <c r="VJI47" s="162"/>
      <c r="VJJ47" s="165"/>
      <c r="VJK47" s="162"/>
      <c r="VJL47" s="165"/>
      <c r="VJM47" s="162"/>
      <c r="VJN47" s="165"/>
      <c r="VJO47" s="162"/>
      <c r="VJP47" s="165"/>
      <c r="VJQ47" s="162"/>
      <c r="VJR47" s="165"/>
      <c r="VJS47" s="162"/>
      <c r="VJT47" s="165"/>
      <c r="VJU47" s="162"/>
      <c r="VJV47" s="165"/>
      <c r="VJW47" s="162"/>
      <c r="VJX47" s="165"/>
      <c r="VJY47" s="162"/>
      <c r="VJZ47" s="165"/>
      <c r="VKA47" s="162"/>
      <c r="VKB47" s="165"/>
      <c r="VKC47" s="162"/>
      <c r="VKD47" s="165"/>
      <c r="VKE47" s="162"/>
      <c r="VKF47" s="165"/>
      <c r="VKG47" s="162"/>
      <c r="VKH47" s="165"/>
      <c r="VKI47" s="162"/>
      <c r="VKJ47" s="165"/>
      <c r="VKK47" s="162"/>
      <c r="VKL47" s="165"/>
      <c r="VKM47" s="162"/>
      <c r="VKN47" s="165"/>
      <c r="VKO47" s="162"/>
      <c r="VKP47" s="165"/>
      <c r="VKQ47" s="162"/>
      <c r="VKR47" s="165"/>
      <c r="VKS47" s="162"/>
      <c r="VKT47" s="165"/>
      <c r="VKU47" s="162"/>
      <c r="VKV47" s="165"/>
      <c r="VKW47" s="162"/>
      <c r="VKX47" s="165"/>
      <c r="VKY47" s="162"/>
      <c r="VKZ47" s="165"/>
      <c r="VLA47" s="162"/>
      <c r="VLB47" s="165"/>
      <c r="VLC47" s="162"/>
      <c r="VLD47" s="165"/>
      <c r="VLE47" s="162"/>
      <c r="VLF47" s="165"/>
      <c r="VLG47" s="162"/>
      <c r="VLH47" s="165"/>
      <c r="VLI47" s="162"/>
      <c r="VLJ47" s="165"/>
      <c r="VLK47" s="162"/>
      <c r="VLL47" s="165"/>
      <c r="VLM47" s="162"/>
      <c r="VLN47" s="165"/>
      <c r="VLO47" s="162"/>
      <c r="VLP47" s="165"/>
      <c r="VLQ47" s="162"/>
      <c r="VLR47" s="165"/>
      <c r="VLS47" s="162"/>
      <c r="VLT47" s="165"/>
      <c r="VLU47" s="162"/>
      <c r="VLV47" s="165"/>
      <c r="VLW47" s="162"/>
      <c r="VLX47" s="165"/>
      <c r="VLY47" s="162"/>
      <c r="VLZ47" s="165"/>
      <c r="VMA47" s="162"/>
      <c r="VMB47" s="165"/>
      <c r="VMC47" s="162"/>
      <c r="VMD47" s="165"/>
      <c r="VME47" s="162"/>
      <c r="VMF47" s="165"/>
      <c r="VMG47" s="162"/>
      <c r="VMH47" s="165"/>
      <c r="VMI47" s="162"/>
      <c r="VMJ47" s="165"/>
      <c r="VMK47" s="162"/>
      <c r="VML47" s="165"/>
      <c r="VMM47" s="162"/>
      <c r="VMN47" s="165"/>
      <c r="VMO47" s="162"/>
      <c r="VMP47" s="165"/>
      <c r="VMQ47" s="162"/>
      <c r="VMR47" s="165"/>
      <c r="VMS47" s="162"/>
      <c r="VMT47" s="165"/>
      <c r="VMU47" s="162"/>
      <c r="VMV47" s="165"/>
      <c r="VMW47" s="162"/>
      <c r="VMX47" s="165"/>
      <c r="VMY47" s="162"/>
      <c r="VMZ47" s="165"/>
      <c r="VNA47" s="162"/>
      <c r="VNB47" s="165"/>
      <c r="VNC47" s="162"/>
      <c r="VND47" s="165"/>
      <c r="VNE47" s="162"/>
      <c r="VNF47" s="165"/>
      <c r="VNG47" s="162"/>
      <c r="VNH47" s="165"/>
      <c r="VNI47" s="162"/>
      <c r="VNJ47" s="165"/>
      <c r="VNK47" s="162"/>
      <c r="VNL47" s="165"/>
      <c r="VNM47" s="162"/>
      <c r="VNN47" s="165"/>
      <c r="VNO47" s="162"/>
      <c r="VNP47" s="165"/>
      <c r="VNQ47" s="162"/>
      <c r="VNR47" s="165"/>
      <c r="VNS47" s="162"/>
      <c r="VNT47" s="165"/>
      <c r="VNU47" s="162"/>
      <c r="VNV47" s="165"/>
      <c r="VNW47" s="162"/>
      <c r="VNX47" s="165"/>
      <c r="VNY47" s="162"/>
      <c r="VNZ47" s="165"/>
      <c r="VOA47" s="162"/>
      <c r="VOB47" s="165"/>
      <c r="VOC47" s="162"/>
      <c r="VOD47" s="165"/>
      <c r="VOE47" s="162"/>
      <c r="VOF47" s="165"/>
      <c r="VOG47" s="162"/>
      <c r="VOH47" s="165"/>
      <c r="VOI47" s="162"/>
      <c r="VOJ47" s="165"/>
      <c r="VOK47" s="162"/>
      <c r="VOL47" s="165"/>
      <c r="VOM47" s="162"/>
      <c r="VON47" s="165"/>
      <c r="VOO47" s="162"/>
      <c r="VOP47" s="165"/>
      <c r="VOQ47" s="162"/>
      <c r="VOR47" s="165"/>
      <c r="VOS47" s="162"/>
      <c r="VOT47" s="165"/>
      <c r="VOU47" s="162"/>
      <c r="VOV47" s="165"/>
      <c r="VOW47" s="162"/>
      <c r="VOX47" s="165"/>
      <c r="VOY47" s="162"/>
      <c r="VOZ47" s="165"/>
      <c r="VPA47" s="162"/>
      <c r="VPB47" s="165"/>
      <c r="VPC47" s="162"/>
      <c r="VPD47" s="165"/>
      <c r="VPE47" s="162"/>
      <c r="VPF47" s="165"/>
      <c r="VPG47" s="162"/>
      <c r="VPH47" s="165"/>
      <c r="VPI47" s="162"/>
      <c r="VPJ47" s="165"/>
      <c r="VPK47" s="162"/>
      <c r="VPL47" s="165"/>
      <c r="VPM47" s="162"/>
      <c r="VPN47" s="165"/>
      <c r="VPO47" s="162"/>
      <c r="VPP47" s="165"/>
      <c r="VPQ47" s="162"/>
      <c r="VPR47" s="165"/>
      <c r="VPS47" s="162"/>
      <c r="VPT47" s="165"/>
      <c r="VPU47" s="162"/>
      <c r="VPV47" s="165"/>
      <c r="VPW47" s="162"/>
      <c r="VPX47" s="165"/>
      <c r="VPY47" s="162"/>
      <c r="VPZ47" s="165"/>
      <c r="VQA47" s="162"/>
      <c r="VQB47" s="165"/>
      <c r="VQC47" s="162"/>
      <c r="VQD47" s="165"/>
      <c r="VQE47" s="162"/>
      <c r="VQF47" s="165"/>
      <c r="VQG47" s="162"/>
      <c r="VQH47" s="165"/>
      <c r="VQI47" s="162"/>
      <c r="VQJ47" s="165"/>
      <c r="VQK47" s="162"/>
      <c r="VQL47" s="165"/>
      <c r="VQM47" s="162"/>
      <c r="VQN47" s="165"/>
      <c r="VQO47" s="162"/>
      <c r="VQP47" s="165"/>
      <c r="VQQ47" s="162"/>
      <c r="VQR47" s="165"/>
      <c r="VQS47" s="162"/>
      <c r="VQT47" s="165"/>
      <c r="VQU47" s="162"/>
      <c r="VQV47" s="165"/>
      <c r="VQW47" s="162"/>
      <c r="VQX47" s="165"/>
      <c r="VQY47" s="162"/>
      <c r="VQZ47" s="165"/>
      <c r="VRA47" s="162"/>
      <c r="VRB47" s="165"/>
      <c r="VRC47" s="162"/>
      <c r="VRD47" s="165"/>
      <c r="VRE47" s="162"/>
      <c r="VRF47" s="165"/>
      <c r="VRG47" s="162"/>
      <c r="VRH47" s="165"/>
      <c r="VRI47" s="162"/>
      <c r="VRJ47" s="165"/>
      <c r="VRK47" s="162"/>
      <c r="VRL47" s="165"/>
      <c r="VRM47" s="162"/>
      <c r="VRN47" s="165"/>
      <c r="VRO47" s="162"/>
      <c r="VRP47" s="165"/>
      <c r="VRQ47" s="162"/>
      <c r="VRR47" s="165"/>
      <c r="VRS47" s="162"/>
      <c r="VRT47" s="165"/>
      <c r="VRU47" s="162"/>
      <c r="VRV47" s="165"/>
      <c r="VRW47" s="162"/>
      <c r="VRX47" s="165"/>
      <c r="VRY47" s="162"/>
      <c r="VRZ47" s="165"/>
      <c r="VSA47" s="162"/>
      <c r="VSB47" s="165"/>
      <c r="VSC47" s="162"/>
      <c r="VSD47" s="165"/>
      <c r="VSE47" s="162"/>
      <c r="VSF47" s="165"/>
      <c r="VSG47" s="162"/>
      <c r="VSH47" s="165"/>
      <c r="VSI47" s="162"/>
      <c r="VSJ47" s="165"/>
      <c r="VSK47" s="162"/>
      <c r="VSL47" s="165"/>
      <c r="VSM47" s="162"/>
      <c r="VSN47" s="165"/>
      <c r="VSO47" s="162"/>
      <c r="VSP47" s="165"/>
      <c r="VSQ47" s="162"/>
      <c r="VSR47" s="165"/>
      <c r="VSS47" s="162"/>
      <c r="VST47" s="165"/>
      <c r="VSU47" s="162"/>
      <c r="VSV47" s="165"/>
      <c r="VSW47" s="162"/>
      <c r="VSX47" s="165"/>
      <c r="VSY47" s="162"/>
      <c r="VSZ47" s="165"/>
      <c r="VTA47" s="162"/>
      <c r="VTB47" s="165"/>
      <c r="VTC47" s="162"/>
      <c r="VTD47" s="165"/>
      <c r="VTE47" s="162"/>
      <c r="VTF47" s="165"/>
      <c r="VTG47" s="162"/>
      <c r="VTH47" s="165"/>
      <c r="VTI47" s="162"/>
      <c r="VTJ47" s="165"/>
      <c r="VTK47" s="162"/>
      <c r="VTL47" s="165"/>
      <c r="VTM47" s="162"/>
      <c r="VTN47" s="165"/>
      <c r="VTO47" s="162"/>
      <c r="VTP47" s="165"/>
      <c r="VTQ47" s="162"/>
      <c r="VTR47" s="165"/>
      <c r="VTS47" s="162"/>
      <c r="VTT47" s="165"/>
      <c r="VTU47" s="162"/>
      <c r="VTV47" s="165"/>
      <c r="VTW47" s="162"/>
      <c r="VTX47" s="165"/>
      <c r="VTY47" s="162"/>
      <c r="VTZ47" s="165"/>
      <c r="VUA47" s="162"/>
      <c r="VUB47" s="165"/>
      <c r="VUC47" s="162"/>
      <c r="VUD47" s="165"/>
      <c r="VUE47" s="162"/>
      <c r="VUF47" s="165"/>
      <c r="VUG47" s="162"/>
      <c r="VUH47" s="165"/>
      <c r="VUI47" s="162"/>
      <c r="VUJ47" s="165"/>
      <c r="VUK47" s="162"/>
      <c r="VUL47" s="165"/>
      <c r="VUM47" s="162"/>
      <c r="VUN47" s="165"/>
      <c r="VUO47" s="162"/>
      <c r="VUP47" s="165"/>
      <c r="VUQ47" s="162"/>
      <c r="VUR47" s="165"/>
      <c r="VUS47" s="162"/>
      <c r="VUT47" s="165"/>
      <c r="VUU47" s="162"/>
      <c r="VUV47" s="165"/>
      <c r="VUW47" s="162"/>
      <c r="VUX47" s="165"/>
      <c r="VUY47" s="162"/>
      <c r="VUZ47" s="165"/>
      <c r="VVA47" s="162"/>
      <c r="VVB47" s="165"/>
      <c r="VVC47" s="162"/>
      <c r="VVD47" s="165"/>
      <c r="VVE47" s="162"/>
      <c r="VVF47" s="165"/>
      <c r="VVG47" s="162"/>
      <c r="VVH47" s="165"/>
      <c r="VVI47" s="162"/>
      <c r="VVJ47" s="165"/>
      <c r="VVK47" s="162"/>
      <c r="VVL47" s="165"/>
      <c r="VVM47" s="162"/>
      <c r="VVN47" s="165"/>
      <c r="VVO47" s="162"/>
      <c r="VVP47" s="165"/>
      <c r="VVQ47" s="162"/>
      <c r="VVR47" s="165"/>
      <c r="VVS47" s="162"/>
      <c r="VVT47" s="165"/>
      <c r="VVU47" s="162"/>
      <c r="VVV47" s="165"/>
      <c r="VVW47" s="162"/>
      <c r="VVX47" s="165"/>
      <c r="VVY47" s="162"/>
      <c r="VVZ47" s="165"/>
      <c r="VWA47" s="162"/>
      <c r="VWB47" s="165"/>
      <c r="VWC47" s="162"/>
      <c r="VWD47" s="165"/>
      <c r="VWE47" s="162"/>
      <c r="VWF47" s="165"/>
      <c r="VWG47" s="162"/>
      <c r="VWH47" s="165"/>
      <c r="VWI47" s="162"/>
      <c r="VWJ47" s="165"/>
      <c r="VWK47" s="162"/>
      <c r="VWL47" s="165"/>
      <c r="VWM47" s="162"/>
      <c r="VWN47" s="165"/>
      <c r="VWO47" s="162"/>
      <c r="VWP47" s="165"/>
      <c r="VWQ47" s="162"/>
      <c r="VWR47" s="165"/>
      <c r="VWS47" s="162"/>
      <c r="VWT47" s="165"/>
      <c r="VWU47" s="162"/>
      <c r="VWV47" s="165"/>
      <c r="VWW47" s="162"/>
      <c r="VWX47" s="165"/>
      <c r="VWY47" s="162"/>
      <c r="VWZ47" s="165"/>
      <c r="VXA47" s="162"/>
      <c r="VXB47" s="165"/>
      <c r="VXC47" s="162"/>
      <c r="VXD47" s="165"/>
      <c r="VXE47" s="162"/>
      <c r="VXF47" s="165"/>
      <c r="VXG47" s="162"/>
      <c r="VXH47" s="165"/>
      <c r="VXI47" s="162"/>
      <c r="VXJ47" s="165"/>
      <c r="VXK47" s="162"/>
      <c r="VXL47" s="165"/>
      <c r="VXM47" s="162"/>
      <c r="VXN47" s="165"/>
      <c r="VXO47" s="162"/>
      <c r="VXP47" s="165"/>
      <c r="VXQ47" s="162"/>
      <c r="VXR47" s="165"/>
      <c r="VXS47" s="162"/>
      <c r="VXT47" s="165"/>
      <c r="VXU47" s="162"/>
      <c r="VXV47" s="165"/>
      <c r="VXW47" s="162"/>
      <c r="VXX47" s="165"/>
      <c r="VXY47" s="162"/>
      <c r="VXZ47" s="165"/>
      <c r="VYA47" s="162"/>
      <c r="VYB47" s="165"/>
      <c r="VYC47" s="162"/>
      <c r="VYD47" s="165"/>
      <c r="VYE47" s="162"/>
      <c r="VYF47" s="165"/>
      <c r="VYG47" s="162"/>
      <c r="VYH47" s="165"/>
      <c r="VYI47" s="162"/>
      <c r="VYJ47" s="165"/>
      <c r="VYK47" s="162"/>
      <c r="VYL47" s="165"/>
      <c r="VYM47" s="162"/>
      <c r="VYN47" s="165"/>
      <c r="VYO47" s="162"/>
      <c r="VYP47" s="165"/>
      <c r="VYQ47" s="162"/>
      <c r="VYR47" s="165"/>
      <c r="VYS47" s="162"/>
      <c r="VYT47" s="165"/>
      <c r="VYU47" s="162"/>
      <c r="VYV47" s="165"/>
      <c r="VYW47" s="162"/>
      <c r="VYX47" s="165"/>
      <c r="VYY47" s="162"/>
      <c r="VYZ47" s="165"/>
      <c r="VZA47" s="162"/>
      <c r="VZB47" s="165"/>
      <c r="VZC47" s="162"/>
      <c r="VZD47" s="165"/>
      <c r="VZE47" s="162"/>
      <c r="VZF47" s="165"/>
      <c r="VZG47" s="162"/>
      <c r="VZH47" s="165"/>
      <c r="VZI47" s="162"/>
      <c r="VZJ47" s="165"/>
      <c r="VZK47" s="162"/>
      <c r="VZL47" s="165"/>
      <c r="VZM47" s="162"/>
      <c r="VZN47" s="165"/>
      <c r="VZO47" s="162"/>
      <c r="VZP47" s="165"/>
      <c r="VZQ47" s="162"/>
      <c r="VZR47" s="165"/>
      <c r="VZS47" s="162"/>
      <c r="VZT47" s="165"/>
      <c r="VZU47" s="162"/>
      <c r="VZV47" s="165"/>
      <c r="VZW47" s="162"/>
      <c r="VZX47" s="165"/>
      <c r="VZY47" s="162"/>
      <c r="VZZ47" s="165"/>
      <c r="WAA47" s="162"/>
      <c r="WAB47" s="165"/>
      <c r="WAC47" s="162"/>
      <c r="WAD47" s="165"/>
      <c r="WAE47" s="162"/>
      <c r="WAF47" s="165"/>
      <c r="WAG47" s="162"/>
      <c r="WAH47" s="165"/>
      <c r="WAI47" s="162"/>
      <c r="WAJ47" s="165"/>
      <c r="WAK47" s="162"/>
      <c r="WAL47" s="165"/>
      <c r="WAM47" s="162"/>
      <c r="WAN47" s="165"/>
      <c r="WAO47" s="162"/>
      <c r="WAP47" s="165"/>
      <c r="WAQ47" s="162"/>
      <c r="WAR47" s="165"/>
      <c r="WAS47" s="162"/>
      <c r="WAT47" s="165"/>
      <c r="WAU47" s="162"/>
      <c r="WAV47" s="165"/>
      <c r="WAW47" s="162"/>
      <c r="WAX47" s="165"/>
      <c r="WAY47" s="162"/>
      <c r="WAZ47" s="165"/>
      <c r="WBA47" s="162"/>
      <c r="WBB47" s="165"/>
      <c r="WBC47" s="162"/>
      <c r="WBD47" s="165"/>
      <c r="WBE47" s="162"/>
      <c r="WBF47" s="165"/>
      <c r="WBG47" s="162"/>
      <c r="WBH47" s="165"/>
      <c r="WBI47" s="162"/>
      <c r="WBJ47" s="165"/>
      <c r="WBK47" s="162"/>
      <c r="WBL47" s="165"/>
      <c r="WBM47" s="162"/>
      <c r="WBN47" s="165"/>
      <c r="WBO47" s="162"/>
      <c r="WBP47" s="165"/>
      <c r="WBQ47" s="162"/>
      <c r="WBR47" s="165"/>
      <c r="WBS47" s="162"/>
      <c r="WBT47" s="165"/>
      <c r="WBU47" s="162"/>
      <c r="WBV47" s="165"/>
      <c r="WBW47" s="162"/>
      <c r="WBX47" s="165"/>
      <c r="WBY47" s="162"/>
      <c r="WBZ47" s="165"/>
      <c r="WCA47" s="162"/>
      <c r="WCB47" s="165"/>
      <c r="WCC47" s="162"/>
      <c r="WCD47" s="165"/>
      <c r="WCE47" s="162"/>
      <c r="WCF47" s="165"/>
      <c r="WCG47" s="162"/>
      <c r="WCH47" s="165"/>
      <c r="WCI47" s="162"/>
      <c r="WCJ47" s="165"/>
      <c r="WCK47" s="162"/>
      <c r="WCL47" s="165"/>
      <c r="WCM47" s="162"/>
      <c r="WCN47" s="165"/>
      <c r="WCO47" s="162"/>
      <c r="WCP47" s="165"/>
      <c r="WCQ47" s="162"/>
      <c r="WCR47" s="165"/>
      <c r="WCS47" s="162"/>
      <c r="WCT47" s="165"/>
      <c r="WCU47" s="162"/>
      <c r="WCV47" s="165"/>
      <c r="WCW47" s="162"/>
      <c r="WCX47" s="165"/>
      <c r="WCY47" s="162"/>
      <c r="WCZ47" s="165"/>
      <c r="WDA47" s="162"/>
      <c r="WDB47" s="165"/>
      <c r="WDC47" s="162"/>
      <c r="WDD47" s="165"/>
      <c r="WDE47" s="162"/>
      <c r="WDF47" s="165"/>
      <c r="WDG47" s="162"/>
      <c r="WDH47" s="165"/>
      <c r="WDI47" s="162"/>
      <c r="WDJ47" s="165"/>
      <c r="WDK47" s="162"/>
      <c r="WDL47" s="165"/>
      <c r="WDM47" s="162"/>
      <c r="WDN47" s="165"/>
      <c r="WDO47" s="162"/>
      <c r="WDP47" s="165"/>
      <c r="WDQ47" s="162"/>
      <c r="WDR47" s="165"/>
      <c r="WDS47" s="162"/>
      <c r="WDT47" s="165"/>
      <c r="WDU47" s="162"/>
      <c r="WDV47" s="165"/>
      <c r="WDW47" s="162"/>
      <c r="WDX47" s="165"/>
      <c r="WDY47" s="162"/>
      <c r="WDZ47" s="165"/>
      <c r="WEA47" s="162"/>
      <c r="WEB47" s="165"/>
      <c r="WEC47" s="162"/>
      <c r="WED47" s="165"/>
      <c r="WEE47" s="162"/>
      <c r="WEF47" s="165"/>
      <c r="WEG47" s="162"/>
      <c r="WEH47" s="165"/>
      <c r="WEI47" s="162"/>
      <c r="WEJ47" s="165"/>
      <c r="WEK47" s="162"/>
      <c r="WEL47" s="165"/>
      <c r="WEM47" s="162"/>
      <c r="WEN47" s="165"/>
      <c r="WEO47" s="162"/>
      <c r="WEP47" s="165"/>
      <c r="WEQ47" s="162"/>
      <c r="WER47" s="165"/>
      <c r="WES47" s="162"/>
      <c r="WET47" s="165"/>
      <c r="WEU47" s="162"/>
      <c r="WEV47" s="165"/>
      <c r="WEW47" s="162"/>
      <c r="WEX47" s="165"/>
      <c r="WEY47" s="162"/>
      <c r="WEZ47" s="165"/>
      <c r="WFA47" s="162"/>
      <c r="WFB47" s="165"/>
      <c r="WFC47" s="162"/>
      <c r="WFD47" s="165"/>
      <c r="WFE47" s="162"/>
      <c r="WFF47" s="165"/>
      <c r="WFG47" s="162"/>
      <c r="WFH47" s="165"/>
      <c r="WFI47" s="162"/>
      <c r="WFJ47" s="165"/>
      <c r="WFK47" s="162"/>
      <c r="WFL47" s="165"/>
      <c r="WFM47" s="162"/>
      <c r="WFN47" s="165"/>
      <c r="WFO47" s="162"/>
      <c r="WFP47" s="165"/>
      <c r="WFQ47" s="162"/>
      <c r="WFR47" s="165"/>
      <c r="WFS47" s="162"/>
      <c r="WFT47" s="165"/>
      <c r="WFU47" s="162"/>
      <c r="WFV47" s="165"/>
      <c r="WFW47" s="162"/>
      <c r="WFX47" s="165"/>
      <c r="WFY47" s="162"/>
      <c r="WFZ47" s="165"/>
      <c r="WGA47" s="162"/>
      <c r="WGB47" s="165"/>
      <c r="WGC47" s="162"/>
      <c r="WGD47" s="165"/>
      <c r="WGE47" s="162"/>
      <c r="WGF47" s="165"/>
      <c r="WGG47" s="162"/>
      <c r="WGH47" s="165"/>
      <c r="WGI47" s="162"/>
      <c r="WGJ47" s="165"/>
      <c r="WGK47" s="162"/>
      <c r="WGL47" s="165"/>
      <c r="WGM47" s="162"/>
      <c r="WGN47" s="165"/>
      <c r="WGO47" s="162"/>
      <c r="WGP47" s="165"/>
      <c r="WGQ47" s="162"/>
      <c r="WGR47" s="165"/>
      <c r="WGS47" s="162"/>
      <c r="WGT47" s="165"/>
      <c r="WGU47" s="162"/>
      <c r="WGV47" s="165"/>
      <c r="WGW47" s="162"/>
      <c r="WGX47" s="165"/>
      <c r="WGY47" s="162"/>
      <c r="WGZ47" s="165"/>
      <c r="WHA47" s="162"/>
      <c r="WHB47" s="165"/>
      <c r="WHC47" s="162"/>
      <c r="WHD47" s="165"/>
      <c r="WHE47" s="162"/>
      <c r="WHF47" s="165"/>
      <c r="WHG47" s="162"/>
      <c r="WHH47" s="165"/>
      <c r="WHI47" s="162"/>
      <c r="WHJ47" s="165"/>
      <c r="WHK47" s="162"/>
      <c r="WHL47" s="165"/>
      <c r="WHM47" s="162"/>
      <c r="WHN47" s="165"/>
      <c r="WHO47" s="162"/>
      <c r="WHP47" s="165"/>
      <c r="WHQ47" s="162"/>
      <c r="WHR47" s="165"/>
      <c r="WHS47" s="162"/>
      <c r="WHT47" s="165"/>
      <c r="WHU47" s="162"/>
      <c r="WHV47" s="165"/>
      <c r="WHW47" s="162"/>
      <c r="WHX47" s="165"/>
      <c r="WHY47" s="162"/>
      <c r="WHZ47" s="165"/>
      <c r="WIA47" s="162"/>
      <c r="WIB47" s="165"/>
      <c r="WIC47" s="162"/>
      <c r="WID47" s="165"/>
      <c r="WIE47" s="162"/>
      <c r="WIF47" s="165"/>
      <c r="WIG47" s="162"/>
      <c r="WIH47" s="165"/>
      <c r="WII47" s="162"/>
      <c r="WIJ47" s="165"/>
      <c r="WIK47" s="162"/>
      <c r="WIL47" s="165"/>
      <c r="WIM47" s="162"/>
      <c r="WIN47" s="165"/>
      <c r="WIO47" s="162"/>
      <c r="WIP47" s="165"/>
      <c r="WIQ47" s="162"/>
      <c r="WIR47" s="165"/>
      <c r="WIS47" s="162"/>
      <c r="WIT47" s="165"/>
      <c r="WIU47" s="162"/>
      <c r="WIV47" s="165"/>
      <c r="WIW47" s="162"/>
      <c r="WIX47" s="165"/>
      <c r="WIY47" s="162"/>
      <c r="WIZ47" s="165"/>
      <c r="WJA47" s="162"/>
      <c r="WJB47" s="165"/>
      <c r="WJC47" s="162"/>
      <c r="WJD47" s="165"/>
      <c r="WJE47" s="162"/>
      <c r="WJF47" s="165"/>
      <c r="WJG47" s="162"/>
      <c r="WJH47" s="165"/>
      <c r="WJI47" s="162"/>
      <c r="WJJ47" s="165"/>
      <c r="WJK47" s="162"/>
      <c r="WJL47" s="165"/>
      <c r="WJM47" s="162"/>
      <c r="WJN47" s="165"/>
      <c r="WJO47" s="162"/>
      <c r="WJP47" s="165"/>
      <c r="WJQ47" s="162"/>
      <c r="WJR47" s="165"/>
      <c r="WJS47" s="162"/>
      <c r="WJT47" s="165"/>
      <c r="WJU47" s="162"/>
      <c r="WJV47" s="165"/>
      <c r="WJW47" s="162"/>
      <c r="WJX47" s="165"/>
      <c r="WJY47" s="162"/>
      <c r="WJZ47" s="165"/>
      <c r="WKA47" s="162"/>
      <c r="WKB47" s="165"/>
      <c r="WKC47" s="162"/>
      <c r="WKD47" s="165"/>
      <c r="WKE47" s="162"/>
      <c r="WKF47" s="165"/>
      <c r="WKG47" s="162"/>
      <c r="WKH47" s="165"/>
      <c r="WKI47" s="162"/>
      <c r="WKJ47" s="165"/>
      <c r="WKK47" s="162"/>
      <c r="WKL47" s="165"/>
      <c r="WKM47" s="162"/>
      <c r="WKN47" s="165"/>
      <c r="WKO47" s="162"/>
      <c r="WKP47" s="165"/>
      <c r="WKQ47" s="162"/>
      <c r="WKR47" s="165"/>
      <c r="WKS47" s="162"/>
      <c r="WKT47" s="165"/>
      <c r="WKU47" s="162"/>
      <c r="WKV47" s="165"/>
      <c r="WKW47" s="162"/>
      <c r="WKX47" s="165"/>
      <c r="WKY47" s="162"/>
      <c r="WKZ47" s="165"/>
      <c r="WLA47" s="162"/>
      <c r="WLB47" s="165"/>
      <c r="WLC47" s="162"/>
      <c r="WLD47" s="165"/>
      <c r="WLE47" s="162"/>
      <c r="WLF47" s="165"/>
      <c r="WLG47" s="162"/>
      <c r="WLH47" s="165"/>
      <c r="WLI47" s="162"/>
      <c r="WLJ47" s="165"/>
      <c r="WLK47" s="162"/>
      <c r="WLL47" s="165"/>
      <c r="WLM47" s="162"/>
      <c r="WLN47" s="165"/>
      <c r="WLO47" s="162"/>
      <c r="WLP47" s="165"/>
      <c r="WLQ47" s="162"/>
      <c r="WLR47" s="165"/>
      <c r="WLS47" s="162"/>
      <c r="WLT47" s="165"/>
      <c r="WLU47" s="162"/>
      <c r="WLV47" s="165"/>
      <c r="WLW47" s="162"/>
      <c r="WLX47" s="165"/>
      <c r="WLY47" s="162"/>
      <c r="WLZ47" s="165"/>
      <c r="WMA47" s="162"/>
      <c r="WMB47" s="165"/>
      <c r="WMC47" s="162"/>
      <c r="WMD47" s="165"/>
      <c r="WME47" s="162"/>
      <c r="WMF47" s="165"/>
      <c r="WMG47" s="162"/>
      <c r="WMH47" s="165"/>
      <c r="WMI47" s="162"/>
      <c r="WMJ47" s="165"/>
      <c r="WMK47" s="162"/>
      <c r="WML47" s="165"/>
      <c r="WMM47" s="162"/>
      <c r="WMN47" s="165"/>
      <c r="WMO47" s="162"/>
      <c r="WMP47" s="165"/>
      <c r="WMQ47" s="162"/>
      <c r="WMR47" s="165"/>
      <c r="WMS47" s="162"/>
      <c r="WMT47" s="165"/>
      <c r="WMU47" s="162"/>
      <c r="WMV47" s="165"/>
      <c r="WMW47" s="162"/>
      <c r="WMX47" s="165"/>
      <c r="WMY47" s="162"/>
      <c r="WMZ47" s="165"/>
      <c r="WNA47" s="162"/>
      <c r="WNB47" s="165"/>
      <c r="WNC47" s="162"/>
      <c r="WND47" s="165"/>
      <c r="WNE47" s="162"/>
      <c r="WNF47" s="165"/>
      <c r="WNG47" s="162"/>
      <c r="WNH47" s="165"/>
      <c r="WNI47" s="162"/>
      <c r="WNJ47" s="165"/>
      <c r="WNK47" s="162"/>
      <c r="WNL47" s="165"/>
      <c r="WNM47" s="162"/>
      <c r="WNN47" s="165"/>
      <c r="WNO47" s="162"/>
      <c r="WNP47" s="165"/>
      <c r="WNQ47" s="162"/>
      <c r="WNR47" s="165"/>
      <c r="WNS47" s="162"/>
      <c r="WNT47" s="165"/>
      <c r="WNU47" s="162"/>
      <c r="WNV47" s="165"/>
      <c r="WNW47" s="162"/>
      <c r="WNX47" s="165"/>
      <c r="WNY47" s="162"/>
      <c r="WNZ47" s="165"/>
      <c r="WOA47" s="162"/>
      <c r="WOB47" s="165"/>
      <c r="WOC47" s="162"/>
      <c r="WOD47" s="165"/>
      <c r="WOE47" s="162"/>
      <c r="WOF47" s="165"/>
      <c r="WOG47" s="162"/>
      <c r="WOH47" s="165"/>
      <c r="WOI47" s="162"/>
      <c r="WOJ47" s="165"/>
      <c r="WOK47" s="162"/>
      <c r="WOL47" s="165"/>
      <c r="WOM47" s="162"/>
      <c r="WON47" s="165"/>
      <c r="WOO47" s="162"/>
      <c r="WOP47" s="165"/>
      <c r="WOQ47" s="162"/>
      <c r="WOR47" s="165"/>
      <c r="WOS47" s="162"/>
      <c r="WOT47" s="165"/>
      <c r="WOU47" s="162"/>
      <c r="WOV47" s="165"/>
      <c r="WOW47" s="162"/>
      <c r="WOX47" s="165"/>
      <c r="WOY47" s="162"/>
      <c r="WOZ47" s="165"/>
      <c r="WPA47" s="162"/>
      <c r="WPB47" s="165"/>
      <c r="WPC47" s="162"/>
      <c r="WPD47" s="165"/>
      <c r="WPE47" s="162"/>
      <c r="WPF47" s="165"/>
      <c r="WPG47" s="162"/>
      <c r="WPH47" s="165"/>
      <c r="WPI47" s="162"/>
      <c r="WPJ47" s="165"/>
      <c r="WPK47" s="162"/>
      <c r="WPL47" s="165"/>
      <c r="WPM47" s="162"/>
      <c r="WPN47" s="165"/>
      <c r="WPO47" s="162"/>
      <c r="WPP47" s="165"/>
      <c r="WPQ47" s="162"/>
      <c r="WPR47" s="165"/>
      <c r="WPS47" s="162"/>
      <c r="WPT47" s="165"/>
      <c r="WPU47" s="162"/>
      <c r="WPV47" s="165"/>
      <c r="WPW47" s="162"/>
      <c r="WPX47" s="165"/>
      <c r="WPY47" s="162"/>
      <c r="WPZ47" s="165"/>
      <c r="WQA47" s="162"/>
      <c r="WQB47" s="165"/>
      <c r="WQC47" s="162"/>
      <c r="WQD47" s="165"/>
      <c r="WQE47" s="162"/>
      <c r="WQF47" s="165"/>
      <c r="WQG47" s="162"/>
      <c r="WQH47" s="165"/>
      <c r="WQI47" s="162"/>
      <c r="WQJ47" s="165"/>
      <c r="WQK47" s="162"/>
      <c r="WQL47" s="165"/>
      <c r="WQM47" s="162"/>
      <c r="WQN47" s="165"/>
      <c r="WQO47" s="162"/>
      <c r="WQP47" s="165"/>
      <c r="WQQ47" s="162"/>
      <c r="WQR47" s="165"/>
      <c r="WQS47" s="162"/>
      <c r="WQT47" s="165"/>
      <c r="WQU47" s="162"/>
      <c r="WQV47" s="165"/>
      <c r="WQW47" s="162"/>
      <c r="WQX47" s="165"/>
      <c r="WQY47" s="162"/>
      <c r="WQZ47" s="165"/>
      <c r="WRA47" s="162"/>
      <c r="WRB47" s="165"/>
      <c r="WRC47" s="162"/>
      <c r="WRD47" s="165"/>
      <c r="WRE47" s="162"/>
      <c r="WRF47" s="165"/>
      <c r="WRG47" s="162"/>
      <c r="WRH47" s="165"/>
      <c r="WRI47" s="162"/>
      <c r="WRJ47" s="165"/>
      <c r="WRK47" s="162"/>
      <c r="WRL47" s="165"/>
      <c r="WRM47" s="162"/>
      <c r="WRN47" s="165"/>
      <c r="WRO47" s="162"/>
      <c r="WRP47" s="165"/>
      <c r="WRQ47" s="162"/>
      <c r="WRR47" s="165"/>
      <c r="WRS47" s="162"/>
      <c r="WRT47" s="165"/>
      <c r="WRU47" s="162"/>
      <c r="WRV47" s="165"/>
      <c r="WRW47" s="162"/>
      <c r="WRX47" s="165"/>
      <c r="WRY47" s="162"/>
      <c r="WRZ47" s="165"/>
      <c r="WSA47" s="162"/>
      <c r="WSB47" s="165"/>
      <c r="WSC47" s="162"/>
      <c r="WSD47" s="165"/>
      <c r="WSE47" s="162"/>
      <c r="WSF47" s="165"/>
      <c r="WSG47" s="162"/>
      <c r="WSH47" s="165"/>
      <c r="WSI47" s="162"/>
      <c r="WSJ47" s="165"/>
      <c r="WSK47" s="162"/>
      <c r="WSL47" s="165"/>
      <c r="WSM47" s="162"/>
      <c r="WSN47" s="165"/>
      <c r="WSO47" s="162"/>
      <c r="WSP47" s="165"/>
      <c r="WSQ47" s="162"/>
      <c r="WSR47" s="165"/>
      <c r="WSS47" s="162"/>
      <c r="WST47" s="165"/>
      <c r="WSU47" s="162"/>
      <c r="WSV47" s="165"/>
      <c r="WSW47" s="162"/>
      <c r="WSX47" s="165"/>
      <c r="WSY47" s="162"/>
      <c r="WSZ47" s="165"/>
      <c r="WTA47" s="162"/>
      <c r="WTB47" s="165"/>
      <c r="WTC47" s="162"/>
      <c r="WTD47" s="165"/>
      <c r="WTE47" s="162"/>
      <c r="WTF47" s="165"/>
      <c r="WTG47" s="162"/>
      <c r="WTH47" s="165"/>
      <c r="WTI47" s="162"/>
      <c r="WTJ47" s="165"/>
      <c r="WTK47" s="162"/>
      <c r="WTL47" s="165"/>
      <c r="WTM47" s="162"/>
      <c r="WTN47" s="165"/>
      <c r="WTO47" s="162"/>
      <c r="WTP47" s="165"/>
      <c r="WTQ47" s="162"/>
      <c r="WTR47" s="165"/>
      <c r="WTS47" s="162"/>
      <c r="WTT47" s="165"/>
      <c r="WTU47" s="162"/>
      <c r="WTV47" s="165"/>
      <c r="WTW47" s="162"/>
      <c r="WTX47" s="165"/>
      <c r="WTY47" s="162"/>
      <c r="WTZ47" s="165"/>
      <c r="WUA47" s="162"/>
      <c r="WUB47" s="165"/>
      <c r="WUC47" s="162"/>
      <c r="WUD47" s="165"/>
      <c r="WUE47" s="162"/>
      <c r="WUF47" s="165"/>
      <c r="WUG47" s="162"/>
      <c r="WUH47" s="165"/>
      <c r="WUI47" s="162"/>
      <c r="WUJ47" s="165"/>
      <c r="WUK47" s="162"/>
      <c r="WUL47" s="165"/>
      <c r="WUM47" s="162"/>
      <c r="WUN47" s="165"/>
      <c r="WUO47" s="162"/>
      <c r="WUP47" s="165"/>
      <c r="WUQ47" s="162"/>
      <c r="WUR47" s="165"/>
      <c r="WUS47" s="162"/>
      <c r="WUT47" s="165"/>
      <c r="WUU47" s="162"/>
      <c r="WUV47" s="165"/>
      <c r="WUW47" s="162"/>
      <c r="WUX47" s="165"/>
      <c r="WUY47" s="162"/>
      <c r="WUZ47" s="165"/>
      <c r="WVA47" s="162"/>
      <c r="WVB47" s="165"/>
      <c r="WVC47" s="162"/>
      <c r="WVD47" s="165"/>
      <c r="WVE47" s="162"/>
      <c r="WVF47" s="165"/>
      <c r="WVG47" s="162"/>
      <c r="WVH47" s="165"/>
      <c r="WVI47" s="162"/>
      <c r="WVJ47" s="165"/>
      <c r="WVK47" s="162"/>
      <c r="WVL47" s="165"/>
      <c r="WVM47" s="162"/>
      <c r="WVN47" s="165"/>
      <c r="WVO47" s="162"/>
      <c r="WVP47" s="165"/>
      <c r="WVQ47" s="162"/>
      <c r="WVR47" s="165"/>
      <c r="WVS47" s="162"/>
      <c r="WVT47" s="165"/>
      <c r="WVU47" s="162"/>
      <c r="WVV47" s="165"/>
      <c r="WVW47" s="162"/>
      <c r="WVX47" s="165"/>
      <c r="WVY47" s="162"/>
      <c r="WVZ47" s="165"/>
      <c r="WWA47" s="162"/>
      <c r="WWB47" s="165"/>
      <c r="WWC47" s="162"/>
      <c r="WWD47" s="165"/>
      <c r="WWE47" s="162"/>
      <c r="WWF47" s="165"/>
      <c r="WWG47" s="162"/>
      <c r="WWH47" s="165"/>
      <c r="WWI47" s="162"/>
      <c r="WWJ47" s="165"/>
      <c r="WWK47" s="162"/>
      <c r="WWL47" s="165"/>
      <c r="WWM47" s="162"/>
      <c r="WWN47" s="165"/>
      <c r="WWO47" s="162"/>
      <c r="WWP47" s="165"/>
      <c r="WWQ47" s="162"/>
      <c r="WWR47" s="165"/>
      <c r="WWS47" s="162"/>
      <c r="WWT47" s="165"/>
      <c r="WWU47" s="162"/>
      <c r="WWV47" s="165"/>
      <c r="WWW47" s="162"/>
      <c r="WWX47" s="165"/>
      <c r="WWY47" s="162"/>
      <c r="WWZ47" s="165"/>
      <c r="WXA47" s="162"/>
      <c r="WXB47" s="165"/>
      <c r="WXC47" s="162"/>
      <c r="WXD47" s="165"/>
      <c r="WXE47" s="162"/>
      <c r="WXF47" s="165"/>
      <c r="WXG47" s="162"/>
      <c r="WXH47" s="165"/>
      <c r="WXI47" s="162"/>
      <c r="WXJ47" s="165"/>
      <c r="WXK47" s="162"/>
      <c r="WXL47" s="165"/>
      <c r="WXM47" s="162"/>
      <c r="WXN47" s="165"/>
      <c r="WXO47" s="162"/>
      <c r="WXP47" s="165"/>
      <c r="WXQ47" s="162"/>
      <c r="WXR47" s="165"/>
      <c r="WXS47" s="162"/>
      <c r="WXT47" s="165"/>
      <c r="WXU47" s="162"/>
      <c r="WXV47" s="165"/>
      <c r="WXW47" s="162"/>
      <c r="WXX47" s="165"/>
      <c r="WXY47" s="162"/>
      <c r="WXZ47" s="165"/>
      <c r="WYA47" s="162"/>
      <c r="WYB47" s="165"/>
      <c r="WYC47" s="162"/>
      <c r="WYD47" s="165"/>
      <c r="WYE47" s="162"/>
      <c r="WYF47" s="165"/>
      <c r="WYG47" s="162"/>
      <c r="WYH47" s="165"/>
      <c r="WYI47" s="162"/>
      <c r="WYJ47" s="165"/>
      <c r="WYK47" s="162"/>
      <c r="WYL47" s="165"/>
      <c r="WYM47" s="162"/>
      <c r="WYN47" s="165"/>
      <c r="WYO47" s="162"/>
      <c r="WYP47" s="165"/>
      <c r="WYQ47" s="162"/>
      <c r="WYR47" s="165"/>
      <c r="WYS47" s="162"/>
      <c r="WYT47" s="165"/>
      <c r="WYU47" s="162"/>
      <c r="WYV47" s="165"/>
      <c r="WYW47" s="162"/>
      <c r="WYX47" s="165"/>
      <c r="WYY47" s="162"/>
      <c r="WYZ47" s="165"/>
      <c r="WZA47" s="162"/>
      <c r="WZB47" s="165"/>
      <c r="WZC47" s="162"/>
      <c r="WZD47" s="165"/>
      <c r="WZE47" s="162"/>
      <c r="WZF47" s="165"/>
      <c r="WZG47" s="162"/>
      <c r="WZH47" s="165"/>
      <c r="WZI47" s="162"/>
      <c r="WZJ47" s="165"/>
      <c r="WZK47" s="162"/>
      <c r="WZL47" s="165"/>
      <c r="WZM47" s="162"/>
      <c r="WZN47" s="165"/>
      <c r="WZO47" s="162"/>
      <c r="WZP47" s="165"/>
      <c r="WZQ47" s="162"/>
      <c r="WZR47" s="165"/>
      <c r="WZS47" s="162"/>
      <c r="WZT47" s="165"/>
      <c r="WZU47" s="162"/>
      <c r="WZV47" s="165"/>
      <c r="WZW47" s="162"/>
      <c r="WZX47" s="165"/>
      <c r="WZY47" s="162"/>
      <c r="WZZ47" s="165"/>
      <c r="XAA47" s="162"/>
      <c r="XAB47" s="165"/>
      <c r="XAC47" s="162"/>
      <c r="XAD47" s="165"/>
      <c r="XAE47" s="162"/>
      <c r="XAF47" s="165"/>
      <c r="XAG47" s="162"/>
      <c r="XAH47" s="165"/>
      <c r="XAI47" s="162"/>
      <c r="XAJ47" s="165"/>
      <c r="XAK47" s="162"/>
      <c r="XAL47" s="165"/>
      <c r="XAM47" s="162"/>
      <c r="XAN47" s="165"/>
      <c r="XAO47" s="162"/>
      <c r="XAP47" s="165"/>
      <c r="XAQ47" s="162"/>
      <c r="XAR47" s="165"/>
      <c r="XAS47" s="162"/>
      <c r="XAT47" s="165"/>
      <c r="XAU47" s="162"/>
      <c r="XAV47" s="165"/>
      <c r="XAW47" s="162"/>
      <c r="XAX47" s="165"/>
      <c r="XAY47" s="162"/>
      <c r="XAZ47" s="165"/>
      <c r="XBA47" s="162"/>
      <c r="XBB47" s="165"/>
      <c r="XBC47" s="162"/>
      <c r="XBD47" s="165"/>
      <c r="XBE47" s="162"/>
      <c r="XBF47" s="165"/>
      <c r="XBG47" s="162"/>
      <c r="XBH47" s="165"/>
      <c r="XBI47" s="162"/>
      <c r="XBJ47" s="165"/>
      <c r="XBK47" s="162"/>
      <c r="XBL47" s="165"/>
      <c r="XBM47" s="162"/>
      <c r="XBN47" s="165"/>
      <c r="XBO47" s="162"/>
      <c r="XBP47" s="165"/>
      <c r="XBQ47" s="162"/>
      <c r="XBR47" s="165"/>
      <c r="XBS47" s="162"/>
      <c r="XBT47" s="165"/>
      <c r="XBU47" s="162"/>
      <c r="XBV47" s="165"/>
      <c r="XBW47" s="162"/>
      <c r="XBX47" s="165"/>
      <c r="XBY47" s="162"/>
      <c r="XBZ47" s="165"/>
      <c r="XCA47" s="162"/>
      <c r="XCB47" s="165"/>
      <c r="XCC47" s="162"/>
      <c r="XCD47" s="165"/>
      <c r="XCE47" s="162"/>
      <c r="XCF47" s="165"/>
      <c r="XCG47" s="162"/>
      <c r="XCH47" s="165"/>
      <c r="XCI47" s="162"/>
      <c r="XCJ47" s="165"/>
      <c r="XCK47" s="162"/>
      <c r="XCL47" s="165"/>
      <c r="XCM47" s="162"/>
      <c r="XCN47" s="165"/>
      <c r="XCO47" s="162"/>
      <c r="XCP47" s="165"/>
      <c r="XCQ47" s="162"/>
      <c r="XCR47" s="165"/>
      <c r="XCS47" s="162"/>
      <c r="XCT47" s="165"/>
      <c r="XCU47" s="162"/>
      <c r="XCV47" s="165"/>
      <c r="XCW47" s="162"/>
      <c r="XCX47" s="165"/>
      <c r="XCY47" s="162"/>
      <c r="XCZ47" s="165"/>
      <c r="XDA47" s="162"/>
      <c r="XDB47" s="165"/>
      <c r="XDC47" s="162"/>
      <c r="XDD47" s="165"/>
      <c r="XDE47" s="162"/>
      <c r="XDF47" s="165"/>
      <c r="XDG47" s="162"/>
      <c r="XDH47" s="165"/>
      <c r="XDI47" s="162"/>
      <c r="XDJ47" s="165"/>
      <c r="XDK47" s="162"/>
      <c r="XDL47" s="165"/>
      <c r="XDM47" s="162"/>
      <c r="XDN47" s="165"/>
      <c r="XDO47" s="162"/>
      <c r="XDP47" s="165"/>
      <c r="XDQ47" s="162"/>
      <c r="XDR47" s="165"/>
      <c r="XDS47" s="162"/>
      <c r="XDT47" s="165"/>
      <c r="XDU47" s="162"/>
      <c r="XDV47" s="165"/>
      <c r="XDW47" s="162"/>
      <c r="XDX47" s="165"/>
      <c r="XDY47" s="162"/>
      <c r="XDZ47" s="165"/>
      <c r="XEA47" s="162"/>
      <c r="XEB47" s="165"/>
      <c r="XEC47" s="162"/>
      <c r="XED47" s="165"/>
      <c r="XEE47" s="162"/>
      <c r="XEF47" s="165"/>
      <c r="XEG47" s="162"/>
      <c r="XEH47" s="165"/>
      <c r="XEI47" s="162"/>
      <c r="XEJ47" s="165"/>
      <c r="XEK47" s="162"/>
      <c r="XEL47" s="165"/>
      <c r="XEM47" s="162"/>
      <c r="XEN47" s="165"/>
      <c r="XEO47" s="162"/>
      <c r="XEP47" s="165"/>
      <c r="XEQ47" s="162"/>
      <c r="XER47" s="165"/>
      <c r="XES47" s="162"/>
      <c r="XET47" s="165"/>
      <c r="XEU47" s="162"/>
      <c r="XEV47" s="165"/>
      <c r="XEW47" s="162"/>
      <c r="XEX47" s="165"/>
      <c r="XEY47" s="162"/>
      <c r="XEZ47" s="165"/>
      <c r="XFA47" s="162"/>
      <c r="XFB47" s="165"/>
      <c r="XFC47" s="166" t="s">
        <v>8</v>
      </c>
    </row>
    <row r="48" spans="1:16383" ht="17.5">
      <c r="A48" s="163" t="s">
        <v>67</v>
      </c>
      <c r="B48" s="173" t="s">
        <v>68</v>
      </c>
      <c r="XFB48" s="174"/>
    </row>
    <row r="49" spans="1:16383" ht="17.5">
      <c r="A49" s="167" t="s">
        <v>69</v>
      </c>
      <c r="B49" s="177"/>
    </row>
    <row r="50" spans="1:16383" ht="18" customHeight="1">
      <c r="A50" s="160" t="s">
        <v>7</v>
      </c>
      <c r="B50" s="161" t="s">
        <v>8</v>
      </c>
      <c r="C50" s="162"/>
      <c r="D50" s="165"/>
      <c r="E50" s="162"/>
      <c r="F50" s="165"/>
      <c r="G50" s="162"/>
      <c r="H50" s="165"/>
      <c r="I50" s="162"/>
      <c r="J50" s="165"/>
      <c r="K50" s="162"/>
      <c r="L50" s="165"/>
      <c r="M50" s="162"/>
      <c r="N50" s="165"/>
      <c r="O50" s="162"/>
      <c r="P50" s="165"/>
      <c r="Q50" s="162"/>
      <c r="R50" s="165"/>
      <c r="S50" s="162"/>
      <c r="T50" s="165"/>
      <c r="U50" s="162"/>
      <c r="V50" s="165"/>
      <c r="W50" s="162"/>
      <c r="X50" s="165"/>
      <c r="Y50" s="162"/>
      <c r="Z50" s="165"/>
      <c r="AA50" s="162"/>
      <c r="AB50" s="165"/>
      <c r="AC50" s="162"/>
      <c r="AD50" s="165"/>
      <c r="AE50" s="162"/>
      <c r="AF50" s="165"/>
      <c r="AG50" s="162"/>
      <c r="AH50" s="165"/>
      <c r="AI50" s="162"/>
      <c r="AJ50" s="165"/>
      <c r="AK50" s="162"/>
      <c r="AL50" s="165"/>
      <c r="AM50" s="162"/>
      <c r="AN50" s="165"/>
      <c r="AO50" s="162"/>
      <c r="AP50" s="165"/>
      <c r="AQ50" s="162"/>
      <c r="AR50" s="165"/>
      <c r="AS50" s="162"/>
      <c r="AT50" s="165"/>
      <c r="AU50" s="162"/>
      <c r="AV50" s="165"/>
      <c r="AW50" s="162"/>
      <c r="AX50" s="165"/>
      <c r="AY50" s="162"/>
      <c r="AZ50" s="165"/>
      <c r="BA50" s="162"/>
      <c r="BB50" s="165"/>
      <c r="BC50" s="162"/>
      <c r="BD50" s="165"/>
      <c r="BE50" s="162"/>
      <c r="BF50" s="165"/>
      <c r="BG50" s="162"/>
      <c r="BH50" s="165"/>
      <c r="BI50" s="162"/>
      <c r="BJ50" s="165"/>
      <c r="BK50" s="162"/>
      <c r="BL50" s="165"/>
      <c r="BM50" s="162"/>
      <c r="BN50" s="165"/>
      <c r="BO50" s="162"/>
      <c r="BP50" s="165"/>
      <c r="BQ50" s="162"/>
      <c r="BR50" s="165"/>
      <c r="BS50" s="162"/>
      <c r="BT50" s="165"/>
      <c r="BU50" s="162"/>
      <c r="BV50" s="165"/>
      <c r="BW50" s="162"/>
      <c r="BX50" s="165"/>
      <c r="BY50" s="162"/>
      <c r="BZ50" s="165"/>
      <c r="CA50" s="162"/>
      <c r="CB50" s="165"/>
      <c r="CC50" s="162"/>
      <c r="CD50" s="165"/>
      <c r="CE50" s="162"/>
      <c r="CF50" s="165"/>
      <c r="CG50" s="162"/>
      <c r="CH50" s="165"/>
      <c r="CI50" s="162"/>
      <c r="CJ50" s="165"/>
      <c r="CK50" s="162"/>
      <c r="CL50" s="165"/>
      <c r="CM50" s="162"/>
      <c r="CN50" s="165"/>
      <c r="CO50" s="162"/>
      <c r="CP50" s="165"/>
      <c r="CQ50" s="162"/>
      <c r="CR50" s="165"/>
      <c r="CS50" s="162"/>
      <c r="CT50" s="165"/>
      <c r="CU50" s="162"/>
      <c r="CV50" s="165"/>
      <c r="CW50" s="162"/>
      <c r="CX50" s="165"/>
      <c r="CY50" s="162"/>
      <c r="CZ50" s="165"/>
      <c r="DA50" s="162"/>
      <c r="DB50" s="165"/>
      <c r="DC50" s="162"/>
      <c r="DD50" s="165"/>
      <c r="DE50" s="162"/>
      <c r="DF50" s="165"/>
      <c r="DG50" s="162"/>
      <c r="DH50" s="165"/>
      <c r="DI50" s="162"/>
      <c r="DJ50" s="165"/>
      <c r="DK50" s="162"/>
      <c r="DL50" s="165"/>
      <c r="DM50" s="162"/>
      <c r="DN50" s="165"/>
      <c r="DO50" s="162"/>
      <c r="DP50" s="165"/>
      <c r="DQ50" s="162"/>
      <c r="DR50" s="165"/>
      <c r="DS50" s="162"/>
      <c r="DT50" s="165"/>
      <c r="DU50" s="162"/>
      <c r="DV50" s="165"/>
      <c r="DW50" s="162"/>
      <c r="DX50" s="165"/>
      <c r="DY50" s="162"/>
      <c r="DZ50" s="165"/>
      <c r="EA50" s="162"/>
      <c r="EB50" s="165"/>
      <c r="EC50" s="162"/>
      <c r="ED50" s="165"/>
      <c r="EE50" s="162"/>
      <c r="EF50" s="165"/>
      <c r="EG50" s="162"/>
      <c r="EH50" s="165"/>
      <c r="EI50" s="162"/>
      <c r="EJ50" s="165"/>
      <c r="EK50" s="162"/>
      <c r="EL50" s="165"/>
      <c r="EM50" s="162"/>
      <c r="EN50" s="165"/>
      <c r="EO50" s="162"/>
      <c r="EP50" s="165"/>
      <c r="EQ50" s="162"/>
      <c r="ER50" s="165"/>
      <c r="ES50" s="162"/>
      <c r="ET50" s="165"/>
      <c r="EU50" s="162"/>
      <c r="EV50" s="165"/>
      <c r="EW50" s="162"/>
      <c r="EX50" s="165"/>
      <c r="EY50" s="162"/>
      <c r="EZ50" s="165"/>
      <c r="FA50" s="162"/>
      <c r="FB50" s="165"/>
      <c r="FC50" s="162"/>
      <c r="FD50" s="165"/>
      <c r="FE50" s="162"/>
      <c r="FF50" s="165"/>
      <c r="FG50" s="162"/>
      <c r="FH50" s="165"/>
      <c r="FI50" s="162"/>
      <c r="FJ50" s="165"/>
      <c r="FK50" s="162"/>
      <c r="FL50" s="165"/>
      <c r="FM50" s="162"/>
      <c r="FN50" s="165"/>
      <c r="FO50" s="162"/>
      <c r="FP50" s="165"/>
      <c r="FQ50" s="162"/>
      <c r="FR50" s="165"/>
      <c r="FS50" s="162"/>
      <c r="FT50" s="165"/>
      <c r="FU50" s="162"/>
      <c r="FV50" s="165"/>
      <c r="FW50" s="162"/>
      <c r="FX50" s="165"/>
      <c r="FY50" s="162"/>
      <c r="FZ50" s="165"/>
      <c r="GA50" s="162"/>
      <c r="GB50" s="165"/>
      <c r="GC50" s="162"/>
      <c r="GD50" s="165"/>
      <c r="GE50" s="162"/>
      <c r="GF50" s="165"/>
      <c r="GG50" s="162"/>
      <c r="GH50" s="165"/>
      <c r="GI50" s="162"/>
      <c r="GJ50" s="165"/>
      <c r="GK50" s="162"/>
      <c r="GL50" s="165"/>
      <c r="GM50" s="162"/>
      <c r="GN50" s="165"/>
      <c r="GO50" s="162"/>
      <c r="GP50" s="165"/>
      <c r="GQ50" s="162"/>
      <c r="GR50" s="165"/>
      <c r="GS50" s="162"/>
      <c r="GT50" s="165"/>
      <c r="GU50" s="162"/>
      <c r="GV50" s="165"/>
      <c r="GW50" s="162"/>
      <c r="GX50" s="165"/>
      <c r="GY50" s="162"/>
      <c r="GZ50" s="165"/>
      <c r="HA50" s="162"/>
      <c r="HB50" s="165"/>
      <c r="HC50" s="162"/>
      <c r="HD50" s="165"/>
      <c r="HE50" s="162"/>
      <c r="HF50" s="165"/>
      <c r="HG50" s="162"/>
      <c r="HH50" s="165"/>
      <c r="HI50" s="162"/>
      <c r="HJ50" s="165"/>
      <c r="HK50" s="162"/>
      <c r="HL50" s="165"/>
      <c r="HM50" s="162"/>
      <c r="HN50" s="165"/>
      <c r="HO50" s="162"/>
      <c r="HP50" s="165"/>
      <c r="HQ50" s="162"/>
      <c r="HR50" s="165"/>
      <c r="HS50" s="162"/>
      <c r="HT50" s="165"/>
      <c r="HU50" s="162"/>
      <c r="HV50" s="165"/>
      <c r="HW50" s="162"/>
      <c r="HX50" s="165"/>
      <c r="HY50" s="162"/>
      <c r="HZ50" s="165"/>
      <c r="IA50" s="162"/>
      <c r="IB50" s="165"/>
      <c r="IC50" s="162"/>
      <c r="ID50" s="165"/>
      <c r="IE50" s="162"/>
      <c r="IF50" s="165"/>
      <c r="IG50" s="162"/>
      <c r="IH50" s="165"/>
      <c r="II50" s="162"/>
      <c r="IJ50" s="165"/>
      <c r="IK50" s="162"/>
      <c r="IL50" s="165"/>
      <c r="IM50" s="162"/>
      <c r="IN50" s="165"/>
      <c r="IO50" s="162"/>
      <c r="IP50" s="165"/>
      <c r="IQ50" s="162"/>
      <c r="IR50" s="165"/>
      <c r="IS50" s="162"/>
      <c r="IT50" s="165"/>
      <c r="IU50" s="162"/>
      <c r="IV50" s="165"/>
      <c r="IW50" s="162"/>
      <c r="IX50" s="165"/>
      <c r="IY50" s="162"/>
      <c r="IZ50" s="165"/>
      <c r="JA50" s="162"/>
      <c r="JB50" s="165"/>
      <c r="JC50" s="162"/>
      <c r="JD50" s="165"/>
      <c r="JE50" s="162"/>
      <c r="JF50" s="165"/>
      <c r="JG50" s="162"/>
      <c r="JH50" s="165"/>
      <c r="JI50" s="162"/>
      <c r="JJ50" s="165"/>
      <c r="JK50" s="162"/>
      <c r="JL50" s="165"/>
      <c r="JM50" s="162"/>
      <c r="JN50" s="165"/>
      <c r="JO50" s="162"/>
      <c r="JP50" s="165"/>
      <c r="JQ50" s="162"/>
      <c r="JR50" s="165"/>
      <c r="JS50" s="162"/>
      <c r="JT50" s="165"/>
      <c r="JU50" s="162"/>
      <c r="JV50" s="165"/>
      <c r="JW50" s="162"/>
      <c r="JX50" s="165"/>
      <c r="JY50" s="162"/>
      <c r="JZ50" s="165"/>
      <c r="KA50" s="162"/>
      <c r="KB50" s="165"/>
      <c r="KC50" s="162"/>
      <c r="KD50" s="165"/>
      <c r="KE50" s="162"/>
      <c r="KF50" s="165"/>
      <c r="KG50" s="162"/>
      <c r="KH50" s="165"/>
      <c r="KI50" s="162"/>
      <c r="KJ50" s="165"/>
      <c r="KK50" s="162"/>
      <c r="KL50" s="165"/>
      <c r="KM50" s="162"/>
      <c r="KN50" s="165"/>
      <c r="KO50" s="162"/>
      <c r="KP50" s="165"/>
      <c r="KQ50" s="162"/>
      <c r="KR50" s="165"/>
      <c r="KS50" s="162"/>
      <c r="KT50" s="165"/>
      <c r="KU50" s="162"/>
      <c r="KV50" s="165"/>
      <c r="KW50" s="162"/>
      <c r="KX50" s="165"/>
      <c r="KY50" s="162"/>
      <c r="KZ50" s="165"/>
      <c r="LA50" s="162"/>
      <c r="LB50" s="165"/>
      <c r="LC50" s="162"/>
      <c r="LD50" s="165"/>
      <c r="LE50" s="162"/>
      <c r="LF50" s="165"/>
      <c r="LG50" s="162"/>
      <c r="LH50" s="165"/>
      <c r="LI50" s="162"/>
      <c r="LJ50" s="165"/>
      <c r="LK50" s="162"/>
      <c r="LL50" s="165"/>
      <c r="LM50" s="162"/>
      <c r="LN50" s="165"/>
      <c r="LO50" s="162"/>
      <c r="LP50" s="165"/>
      <c r="LQ50" s="162"/>
      <c r="LR50" s="165"/>
      <c r="LS50" s="162"/>
      <c r="LT50" s="165"/>
      <c r="LU50" s="162"/>
      <c r="LV50" s="165"/>
      <c r="LW50" s="162"/>
      <c r="LX50" s="165"/>
      <c r="LY50" s="162"/>
      <c r="LZ50" s="165"/>
      <c r="MA50" s="162"/>
      <c r="MB50" s="165"/>
      <c r="MC50" s="162"/>
      <c r="MD50" s="165"/>
      <c r="ME50" s="162"/>
      <c r="MF50" s="165"/>
      <c r="MG50" s="162"/>
      <c r="MH50" s="165"/>
      <c r="MI50" s="162"/>
      <c r="MJ50" s="165"/>
      <c r="MK50" s="162"/>
      <c r="ML50" s="165"/>
      <c r="MM50" s="162"/>
      <c r="MN50" s="165"/>
      <c r="MO50" s="162"/>
      <c r="MP50" s="165"/>
      <c r="MQ50" s="162"/>
      <c r="MR50" s="165"/>
      <c r="MS50" s="162"/>
      <c r="MT50" s="165"/>
      <c r="MU50" s="162"/>
      <c r="MV50" s="165"/>
      <c r="MW50" s="162"/>
      <c r="MX50" s="165"/>
      <c r="MY50" s="162"/>
      <c r="MZ50" s="165"/>
      <c r="NA50" s="162"/>
      <c r="NB50" s="165"/>
      <c r="NC50" s="162"/>
      <c r="ND50" s="165"/>
      <c r="NE50" s="162"/>
      <c r="NF50" s="165"/>
      <c r="NG50" s="162"/>
      <c r="NH50" s="165"/>
      <c r="NI50" s="162"/>
      <c r="NJ50" s="165"/>
      <c r="NK50" s="162"/>
      <c r="NL50" s="165"/>
      <c r="NM50" s="162"/>
      <c r="NN50" s="165"/>
      <c r="NO50" s="162"/>
      <c r="NP50" s="165"/>
      <c r="NQ50" s="162"/>
      <c r="NR50" s="165"/>
      <c r="NS50" s="162"/>
      <c r="NT50" s="165"/>
      <c r="NU50" s="162"/>
      <c r="NV50" s="165"/>
      <c r="NW50" s="162"/>
      <c r="NX50" s="165"/>
      <c r="NY50" s="162"/>
      <c r="NZ50" s="165"/>
      <c r="OA50" s="162"/>
      <c r="OB50" s="165"/>
      <c r="OC50" s="162"/>
      <c r="OD50" s="165"/>
      <c r="OE50" s="162"/>
      <c r="OF50" s="165"/>
      <c r="OG50" s="162"/>
      <c r="OH50" s="165"/>
      <c r="OI50" s="162"/>
      <c r="OJ50" s="165"/>
      <c r="OK50" s="162"/>
      <c r="OL50" s="165"/>
      <c r="OM50" s="162"/>
      <c r="ON50" s="165"/>
      <c r="OO50" s="162"/>
      <c r="OP50" s="165"/>
      <c r="OQ50" s="162"/>
      <c r="OR50" s="165"/>
      <c r="OS50" s="162"/>
      <c r="OT50" s="165"/>
      <c r="OU50" s="162"/>
      <c r="OV50" s="165"/>
      <c r="OW50" s="162"/>
      <c r="OX50" s="165"/>
      <c r="OY50" s="162"/>
      <c r="OZ50" s="165"/>
      <c r="PA50" s="162"/>
      <c r="PB50" s="165"/>
      <c r="PC50" s="162"/>
      <c r="PD50" s="165"/>
      <c r="PE50" s="162"/>
      <c r="PF50" s="165"/>
      <c r="PG50" s="162"/>
      <c r="PH50" s="165"/>
      <c r="PI50" s="162"/>
      <c r="PJ50" s="165"/>
      <c r="PK50" s="162"/>
      <c r="PL50" s="165"/>
      <c r="PM50" s="162"/>
      <c r="PN50" s="165"/>
      <c r="PO50" s="162"/>
      <c r="PP50" s="165"/>
      <c r="PQ50" s="162"/>
      <c r="PR50" s="165"/>
      <c r="PS50" s="162"/>
      <c r="PT50" s="165"/>
      <c r="PU50" s="162"/>
      <c r="PV50" s="165"/>
      <c r="PW50" s="162"/>
      <c r="PX50" s="165"/>
      <c r="PY50" s="162"/>
      <c r="PZ50" s="165"/>
      <c r="QA50" s="162"/>
      <c r="QB50" s="165"/>
      <c r="QC50" s="162"/>
      <c r="QD50" s="165"/>
      <c r="QE50" s="162"/>
      <c r="QF50" s="165"/>
      <c r="QG50" s="162"/>
      <c r="QH50" s="165"/>
      <c r="QI50" s="162"/>
      <c r="QJ50" s="165"/>
      <c r="QK50" s="162"/>
      <c r="QL50" s="165"/>
      <c r="QM50" s="162"/>
      <c r="QN50" s="165"/>
      <c r="QO50" s="162"/>
      <c r="QP50" s="165"/>
      <c r="QQ50" s="162"/>
      <c r="QR50" s="165"/>
      <c r="QS50" s="162"/>
      <c r="QT50" s="165"/>
      <c r="QU50" s="162"/>
      <c r="QV50" s="165"/>
      <c r="QW50" s="162"/>
      <c r="QX50" s="165"/>
      <c r="QY50" s="162"/>
      <c r="QZ50" s="165"/>
      <c r="RA50" s="162"/>
      <c r="RB50" s="165"/>
      <c r="RC50" s="162"/>
      <c r="RD50" s="165"/>
      <c r="RE50" s="162"/>
      <c r="RF50" s="165"/>
      <c r="RG50" s="162"/>
      <c r="RH50" s="165"/>
      <c r="RI50" s="162"/>
      <c r="RJ50" s="165"/>
      <c r="RK50" s="162"/>
      <c r="RL50" s="165"/>
      <c r="RM50" s="162"/>
      <c r="RN50" s="165"/>
      <c r="RO50" s="162"/>
      <c r="RP50" s="165"/>
      <c r="RQ50" s="162"/>
      <c r="RR50" s="165"/>
      <c r="RS50" s="162"/>
      <c r="RT50" s="165"/>
      <c r="RU50" s="162"/>
      <c r="RV50" s="165"/>
      <c r="RW50" s="162"/>
      <c r="RX50" s="165"/>
      <c r="RY50" s="162"/>
      <c r="RZ50" s="165"/>
      <c r="SA50" s="162"/>
      <c r="SB50" s="165"/>
      <c r="SC50" s="162"/>
      <c r="SD50" s="165"/>
      <c r="SE50" s="162"/>
      <c r="SF50" s="165"/>
      <c r="SG50" s="162"/>
      <c r="SH50" s="165"/>
      <c r="SI50" s="162"/>
      <c r="SJ50" s="165"/>
      <c r="SK50" s="162"/>
      <c r="SL50" s="165"/>
      <c r="SM50" s="162"/>
      <c r="SN50" s="165"/>
      <c r="SO50" s="162"/>
      <c r="SP50" s="165"/>
      <c r="SQ50" s="162"/>
      <c r="SR50" s="165"/>
      <c r="SS50" s="162"/>
      <c r="ST50" s="165"/>
      <c r="SU50" s="162"/>
      <c r="SV50" s="165"/>
      <c r="SW50" s="162"/>
      <c r="SX50" s="165"/>
      <c r="SY50" s="162"/>
      <c r="SZ50" s="165"/>
      <c r="TA50" s="162"/>
      <c r="TB50" s="165"/>
      <c r="TC50" s="162"/>
      <c r="TD50" s="165"/>
      <c r="TE50" s="162"/>
      <c r="TF50" s="165"/>
      <c r="TG50" s="162"/>
      <c r="TH50" s="165"/>
      <c r="TI50" s="162"/>
      <c r="TJ50" s="165"/>
      <c r="TK50" s="162"/>
      <c r="TL50" s="165"/>
      <c r="TM50" s="162"/>
      <c r="TN50" s="165"/>
      <c r="TO50" s="162"/>
      <c r="TP50" s="165"/>
      <c r="TQ50" s="162"/>
      <c r="TR50" s="165"/>
      <c r="TS50" s="162"/>
      <c r="TT50" s="165"/>
      <c r="TU50" s="162"/>
      <c r="TV50" s="165"/>
      <c r="TW50" s="162"/>
      <c r="TX50" s="165"/>
      <c r="TY50" s="162"/>
      <c r="TZ50" s="165"/>
      <c r="UA50" s="162"/>
      <c r="UB50" s="165"/>
      <c r="UC50" s="162"/>
      <c r="UD50" s="165"/>
      <c r="UE50" s="162"/>
      <c r="UF50" s="165"/>
      <c r="UG50" s="162"/>
      <c r="UH50" s="165"/>
      <c r="UI50" s="162"/>
      <c r="UJ50" s="165"/>
      <c r="UK50" s="162"/>
      <c r="UL50" s="165"/>
      <c r="UM50" s="162"/>
      <c r="UN50" s="165"/>
      <c r="UO50" s="162"/>
      <c r="UP50" s="165"/>
      <c r="UQ50" s="162"/>
      <c r="UR50" s="165"/>
      <c r="US50" s="162"/>
      <c r="UT50" s="165"/>
      <c r="UU50" s="162"/>
      <c r="UV50" s="165"/>
      <c r="UW50" s="162"/>
      <c r="UX50" s="165"/>
      <c r="UY50" s="162"/>
      <c r="UZ50" s="165"/>
      <c r="VA50" s="162"/>
      <c r="VB50" s="165"/>
      <c r="VC50" s="162"/>
      <c r="VD50" s="165"/>
      <c r="VE50" s="162"/>
      <c r="VF50" s="165"/>
      <c r="VG50" s="162"/>
      <c r="VH50" s="165"/>
      <c r="VI50" s="162"/>
      <c r="VJ50" s="165"/>
      <c r="VK50" s="162"/>
      <c r="VL50" s="165"/>
      <c r="VM50" s="162"/>
      <c r="VN50" s="165"/>
      <c r="VO50" s="162"/>
      <c r="VP50" s="165"/>
      <c r="VQ50" s="162"/>
      <c r="VR50" s="165"/>
      <c r="VS50" s="162"/>
      <c r="VT50" s="165"/>
      <c r="VU50" s="162"/>
      <c r="VV50" s="165"/>
      <c r="VW50" s="162"/>
      <c r="VX50" s="165"/>
      <c r="VY50" s="162"/>
      <c r="VZ50" s="165"/>
      <c r="WA50" s="162"/>
      <c r="WB50" s="165"/>
      <c r="WC50" s="162"/>
      <c r="WD50" s="165"/>
      <c r="WE50" s="162"/>
      <c r="WF50" s="165"/>
      <c r="WG50" s="162"/>
      <c r="WH50" s="165"/>
      <c r="WI50" s="162"/>
      <c r="WJ50" s="165"/>
      <c r="WK50" s="162"/>
      <c r="WL50" s="165"/>
      <c r="WM50" s="162"/>
      <c r="WN50" s="165"/>
      <c r="WO50" s="162"/>
      <c r="WP50" s="165"/>
      <c r="WQ50" s="162"/>
      <c r="WR50" s="165"/>
      <c r="WS50" s="162"/>
      <c r="WT50" s="165"/>
      <c r="WU50" s="162"/>
      <c r="WV50" s="165"/>
      <c r="WW50" s="162"/>
      <c r="WX50" s="165"/>
      <c r="WY50" s="162"/>
      <c r="WZ50" s="165"/>
      <c r="XA50" s="162"/>
      <c r="XB50" s="165"/>
      <c r="XC50" s="162"/>
      <c r="XD50" s="165"/>
      <c r="XE50" s="162"/>
      <c r="XF50" s="165"/>
      <c r="XG50" s="162"/>
      <c r="XH50" s="165"/>
      <c r="XI50" s="162"/>
      <c r="XJ50" s="165"/>
      <c r="XK50" s="162"/>
      <c r="XL50" s="165"/>
      <c r="XM50" s="162"/>
      <c r="XN50" s="165"/>
      <c r="XO50" s="162"/>
      <c r="XP50" s="165"/>
      <c r="XQ50" s="162"/>
      <c r="XR50" s="165"/>
      <c r="XS50" s="162"/>
      <c r="XT50" s="165"/>
      <c r="XU50" s="162"/>
      <c r="XV50" s="165"/>
      <c r="XW50" s="162"/>
      <c r="XX50" s="165"/>
      <c r="XY50" s="162"/>
      <c r="XZ50" s="165"/>
      <c r="YA50" s="162"/>
      <c r="YB50" s="165"/>
      <c r="YC50" s="162"/>
      <c r="YD50" s="165"/>
      <c r="YE50" s="162"/>
      <c r="YF50" s="165"/>
      <c r="YG50" s="162"/>
      <c r="YH50" s="165"/>
      <c r="YI50" s="162"/>
      <c r="YJ50" s="165"/>
      <c r="YK50" s="162"/>
      <c r="YL50" s="165"/>
      <c r="YM50" s="162"/>
      <c r="YN50" s="165"/>
      <c r="YO50" s="162"/>
      <c r="YP50" s="165"/>
      <c r="YQ50" s="162"/>
      <c r="YR50" s="165"/>
      <c r="YS50" s="162"/>
      <c r="YT50" s="165"/>
      <c r="YU50" s="162"/>
      <c r="YV50" s="165"/>
      <c r="YW50" s="162"/>
      <c r="YX50" s="165"/>
      <c r="YY50" s="162"/>
      <c r="YZ50" s="165"/>
      <c r="ZA50" s="162"/>
      <c r="ZB50" s="165"/>
      <c r="ZC50" s="162"/>
      <c r="ZD50" s="165"/>
      <c r="ZE50" s="162"/>
      <c r="ZF50" s="165"/>
      <c r="ZG50" s="162"/>
      <c r="ZH50" s="165"/>
      <c r="ZI50" s="162"/>
      <c r="ZJ50" s="165"/>
      <c r="ZK50" s="162"/>
      <c r="ZL50" s="165"/>
      <c r="ZM50" s="162"/>
      <c r="ZN50" s="165"/>
      <c r="ZO50" s="162"/>
      <c r="ZP50" s="165"/>
      <c r="ZQ50" s="162"/>
      <c r="ZR50" s="165"/>
      <c r="ZS50" s="162"/>
      <c r="ZT50" s="165"/>
      <c r="ZU50" s="162"/>
      <c r="ZV50" s="165"/>
      <c r="ZW50" s="162"/>
      <c r="ZX50" s="165"/>
      <c r="ZY50" s="162"/>
      <c r="ZZ50" s="165"/>
      <c r="AAA50" s="162"/>
      <c r="AAB50" s="165"/>
      <c r="AAC50" s="162"/>
      <c r="AAD50" s="165"/>
      <c r="AAE50" s="162"/>
      <c r="AAF50" s="165"/>
      <c r="AAG50" s="162"/>
      <c r="AAH50" s="165"/>
      <c r="AAI50" s="162"/>
      <c r="AAJ50" s="165"/>
      <c r="AAK50" s="162"/>
      <c r="AAL50" s="165"/>
      <c r="AAM50" s="162"/>
      <c r="AAN50" s="165"/>
      <c r="AAO50" s="162"/>
      <c r="AAP50" s="165"/>
      <c r="AAQ50" s="162"/>
      <c r="AAR50" s="165"/>
      <c r="AAS50" s="162"/>
      <c r="AAT50" s="165"/>
      <c r="AAU50" s="162"/>
      <c r="AAV50" s="165"/>
      <c r="AAW50" s="162"/>
      <c r="AAX50" s="165"/>
      <c r="AAY50" s="162"/>
      <c r="AAZ50" s="165"/>
      <c r="ABA50" s="162"/>
      <c r="ABB50" s="165"/>
      <c r="ABC50" s="162"/>
      <c r="ABD50" s="165"/>
      <c r="ABE50" s="162"/>
      <c r="ABF50" s="165"/>
      <c r="ABG50" s="162"/>
      <c r="ABH50" s="165"/>
      <c r="ABI50" s="162"/>
      <c r="ABJ50" s="165"/>
      <c r="ABK50" s="162"/>
      <c r="ABL50" s="165"/>
      <c r="ABM50" s="162"/>
      <c r="ABN50" s="165"/>
      <c r="ABO50" s="162"/>
      <c r="ABP50" s="165"/>
      <c r="ABQ50" s="162"/>
      <c r="ABR50" s="165"/>
      <c r="ABS50" s="162"/>
      <c r="ABT50" s="165"/>
      <c r="ABU50" s="162"/>
      <c r="ABV50" s="165"/>
      <c r="ABW50" s="162"/>
      <c r="ABX50" s="165"/>
      <c r="ABY50" s="162"/>
      <c r="ABZ50" s="165"/>
      <c r="ACA50" s="162"/>
      <c r="ACB50" s="165"/>
      <c r="ACC50" s="162"/>
      <c r="ACD50" s="165"/>
      <c r="ACE50" s="162"/>
      <c r="ACF50" s="165"/>
      <c r="ACG50" s="162"/>
      <c r="ACH50" s="165"/>
      <c r="ACI50" s="162"/>
      <c r="ACJ50" s="165"/>
      <c r="ACK50" s="162"/>
      <c r="ACL50" s="165"/>
      <c r="ACM50" s="162"/>
      <c r="ACN50" s="165"/>
      <c r="ACO50" s="162"/>
      <c r="ACP50" s="165"/>
      <c r="ACQ50" s="162"/>
      <c r="ACR50" s="165"/>
      <c r="ACS50" s="162"/>
      <c r="ACT50" s="165"/>
      <c r="ACU50" s="162"/>
      <c r="ACV50" s="165"/>
      <c r="ACW50" s="162"/>
      <c r="ACX50" s="165"/>
      <c r="ACY50" s="162"/>
      <c r="ACZ50" s="165"/>
      <c r="ADA50" s="162"/>
      <c r="ADB50" s="165"/>
      <c r="ADC50" s="162"/>
      <c r="ADD50" s="165"/>
      <c r="ADE50" s="162"/>
      <c r="ADF50" s="165"/>
      <c r="ADG50" s="162"/>
      <c r="ADH50" s="165"/>
      <c r="ADI50" s="162"/>
      <c r="ADJ50" s="165"/>
      <c r="ADK50" s="162"/>
      <c r="ADL50" s="165"/>
      <c r="ADM50" s="162"/>
      <c r="ADN50" s="165"/>
      <c r="ADO50" s="162"/>
      <c r="ADP50" s="165"/>
      <c r="ADQ50" s="162"/>
      <c r="ADR50" s="165"/>
      <c r="ADS50" s="162"/>
      <c r="ADT50" s="165"/>
      <c r="ADU50" s="162"/>
      <c r="ADV50" s="165"/>
      <c r="ADW50" s="162"/>
      <c r="ADX50" s="165"/>
      <c r="ADY50" s="162"/>
      <c r="ADZ50" s="165"/>
      <c r="AEA50" s="162"/>
      <c r="AEB50" s="165"/>
      <c r="AEC50" s="162"/>
      <c r="AED50" s="165"/>
      <c r="AEE50" s="162"/>
      <c r="AEF50" s="165"/>
      <c r="AEG50" s="162"/>
      <c r="AEH50" s="165"/>
      <c r="AEI50" s="162"/>
      <c r="AEJ50" s="165"/>
      <c r="AEK50" s="162"/>
      <c r="AEL50" s="165"/>
      <c r="AEM50" s="162"/>
      <c r="AEN50" s="165"/>
      <c r="AEO50" s="162"/>
      <c r="AEP50" s="165"/>
      <c r="AEQ50" s="162"/>
      <c r="AER50" s="165"/>
      <c r="AES50" s="162"/>
      <c r="AET50" s="165"/>
      <c r="AEU50" s="162"/>
      <c r="AEV50" s="165"/>
      <c r="AEW50" s="162"/>
      <c r="AEX50" s="165"/>
      <c r="AEY50" s="162"/>
      <c r="AEZ50" s="165"/>
      <c r="AFA50" s="162"/>
      <c r="AFB50" s="165"/>
      <c r="AFC50" s="162"/>
      <c r="AFD50" s="165"/>
      <c r="AFE50" s="162"/>
      <c r="AFF50" s="165"/>
      <c r="AFG50" s="162"/>
      <c r="AFH50" s="165"/>
      <c r="AFI50" s="162"/>
      <c r="AFJ50" s="165"/>
      <c r="AFK50" s="162"/>
      <c r="AFL50" s="165"/>
      <c r="AFM50" s="162"/>
      <c r="AFN50" s="165"/>
      <c r="AFO50" s="162"/>
      <c r="AFP50" s="165"/>
      <c r="AFQ50" s="162"/>
      <c r="AFR50" s="165"/>
      <c r="AFS50" s="162"/>
      <c r="AFT50" s="165"/>
      <c r="AFU50" s="162"/>
      <c r="AFV50" s="165"/>
      <c r="AFW50" s="162"/>
      <c r="AFX50" s="165"/>
      <c r="AFY50" s="162"/>
      <c r="AFZ50" s="165"/>
      <c r="AGA50" s="162"/>
      <c r="AGB50" s="165"/>
      <c r="AGC50" s="162"/>
      <c r="AGD50" s="165"/>
      <c r="AGE50" s="162"/>
      <c r="AGF50" s="165"/>
      <c r="AGG50" s="162"/>
      <c r="AGH50" s="165"/>
      <c r="AGI50" s="162"/>
      <c r="AGJ50" s="165"/>
      <c r="AGK50" s="162"/>
      <c r="AGL50" s="165"/>
      <c r="AGM50" s="162"/>
      <c r="AGN50" s="165"/>
      <c r="AGO50" s="162"/>
      <c r="AGP50" s="165"/>
      <c r="AGQ50" s="162"/>
      <c r="AGR50" s="165"/>
      <c r="AGS50" s="162"/>
      <c r="AGT50" s="165"/>
      <c r="AGU50" s="162"/>
      <c r="AGV50" s="165"/>
      <c r="AGW50" s="162"/>
      <c r="AGX50" s="165"/>
      <c r="AGY50" s="162"/>
      <c r="AGZ50" s="165"/>
      <c r="AHA50" s="162"/>
      <c r="AHB50" s="165"/>
      <c r="AHC50" s="162"/>
      <c r="AHD50" s="165"/>
      <c r="AHE50" s="162"/>
      <c r="AHF50" s="165"/>
      <c r="AHG50" s="162"/>
      <c r="AHH50" s="165"/>
      <c r="AHI50" s="162"/>
      <c r="AHJ50" s="165"/>
      <c r="AHK50" s="162"/>
      <c r="AHL50" s="165"/>
      <c r="AHM50" s="162"/>
      <c r="AHN50" s="165"/>
      <c r="AHO50" s="162"/>
      <c r="AHP50" s="165"/>
      <c r="AHQ50" s="162"/>
      <c r="AHR50" s="165"/>
      <c r="AHS50" s="162"/>
      <c r="AHT50" s="165"/>
      <c r="AHU50" s="162"/>
      <c r="AHV50" s="165"/>
      <c r="AHW50" s="162"/>
      <c r="AHX50" s="165"/>
      <c r="AHY50" s="162"/>
      <c r="AHZ50" s="165"/>
      <c r="AIA50" s="162"/>
      <c r="AIB50" s="165"/>
      <c r="AIC50" s="162"/>
      <c r="AID50" s="165"/>
      <c r="AIE50" s="162"/>
      <c r="AIF50" s="165"/>
      <c r="AIG50" s="162"/>
      <c r="AIH50" s="165"/>
      <c r="AII50" s="162"/>
      <c r="AIJ50" s="165"/>
      <c r="AIK50" s="162"/>
      <c r="AIL50" s="165"/>
      <c r="AIM50" s="162"/>
      <c r="AIN50" s="165"/>
      <c r="AIO50" s="162"/>
      <c r="AIP50" s="165"/>
      <c r="AIQ50" s="162"/>
      <c r="AIR50" s="165"/>
      <c r="AIS50" s="162"/>
      <c r="AIT50" s="165"/>
      <c r="AIU50" s="162"/>
      <c r="AIV50" s="165"/>
      <c r="AIW50" s="162"/>
      <c r="AIX50" s="165"/>
      <c r="AIY50" s="162"/>
      <c r="AIZ50" s="165"/>
      <c r="AJA50" s="162"/>
      <c r="AJB50" s="165"/>
      <c r="AJC50" s="162"/>
      <c r="AJD50" s="165"/>
      <c r="AJE50" s="162"/>
      <c r="AJF50" s="165"/>
      <c r="AJG50" s="162"/>
      <c r="AJH50" s="165"/>
      <c r="AJI50" s="162"/>
      <c r="AJJ50" s="165"/>
      <c r="AJK50" s="162"/>
      <c r="AJL50" s="165"/>
      <c r="AJM50" s="162"/>
      <c r="AJN50" s="165"/>
      <c r="AJO50" s="162"/>
      <c r="AJP50" s="165"/>
      <c r="AJQ50" s="162"/>
      <c r="AJR50" s="165"/>
      <c r="AJS50" s="162"/>
      <c r="AJT50" s="165"/>
      <c r="AJU50" s="162"/>
      <c r="AJV50" s="165"/>
      <c r="AJW50" s="162"/>
      <c r="AJX50" s="165"/>
      <c r="AJY50" s="162"/>
      <c r="AJZ50" s="165"/>
      <c r="AKA50" s="162"/>
      <c r="AKB50" s="165"/>
      <c r="AKC50" s="162"/>
      <c r="AKD50" s="165"/>
      <c r="AKE50" s="162"/>
      <c r="AKF50" s="165"/>
      <c r="AKG50" s="162"/>
      <c r="AKH50" s="165"/>
      <c r="AKI50" s="162"/>
      <c r="AKJ50" s="165"/>
      <c r="AKK50" s="162"/>
      <c r="AKL50" s="165"/>
      <c r="AKM50" s="162"/>
      <c r="AKN50" s="165"/>
      <c r="AKO50" s="162"/>
      <c r="AKP50" s="165"/>
      <c r="AKQ50" s="162"/>
      <c r="AKR50" s="165"/>
      <c r="AKS50" s="162"/>
      <c r="AKT50" s="165"/>
      <c r="AKU50" s="162"/>
      <c r="AKV50" s="165"/>
      <c r="AKW50" s="162"/>
      <c r="AKX50" s="165"/>
      <c r="AKY50" s="162"/>
      <c r="AKZ50" s="165"/>
      <c r="ALA50" s="162"/>
      <c r="ALB50" s="165"/>
      <c r="ALC50" s="162"/>
      <c r="ALD50" s="165"/>
      <c r="ALE50" s="162"/>
      <c r="ALF50" s="165"/>
      <c r="ALG50" s="162"/>
      <c r="ALH50" s="165"/>
      <c r="ALI50" s="162"/>
      <c r="ALJ50" s="165"/>
      <c r="ALK50" s="162"/>
      <c r="ALL50" s="165"/>
      <c r="ALM50" s="162"/>
      <c r="ALN50" s="165"/>
      <c r="ALO50" s="162"/>
      <c r="ALP50" s="165"/>
      <c r="ALQ50" s="162"/>
      <c r="ALR50" s="165"/>
      <c r="ALS50" s="162"/>
      <c r="ALT50" s="165"/>
      <c r="ALU50" s="162"/>
      <c r="ALV50" s="165"/>
      <c r="ALW50" s="162"/>
      <c r="ALX50" s="165"/>
      <c r="ALY50" s="162"/>
      <c r="ALZ50" s="165"/>
      <c r="AMA50" s="162"/>
      <c r="AMB50" s="165"/>
      <c r="AMC50" s="162"/>
      <c r="AMD50" s="165"/>
      <c r="AME50" s="162"/>
      <c r="AMF50" s="165"/>
      <c r="AMG50" s="162"/>
      <c r="AMH50" s="165"/>
      <c r="AMI50" s="162"/>
      <c r="AMJ50" s="165"/>
      <c r="AMK50" s="162"/>
      <c r="AML50" s="165"/>
      <c r="AMM50" s="162"/>
      <c r="AMN50" s="165"/>
      <c r="AMO50" s="162"/>
      <c r="AMP50" s="165"/>
      <c r="AMQ50" s="162"/>
      <c r="AMR50" s="165"/>
      <c r="AMS50" s="162"/>
      <c r="AMT50" s="165"/>
      <c r="AMU50" s="162"/>
      <c r="AMV50" s="165"/>
      <c r="AMW50" s="162"/>
      <c r="AMX50" s="165"/>
      <c r="AMY50" s="162"/>
      <c r="AMZ50" s="165"/>
      <c r="ANA50" s="162"/>
      <c r="ANB50" s="165"/>
      <c r="ANC50" s="162"/>
      <c r="AND50" s="165"/>
      <c r="ANE50" s="162"/>
      <c r="ANF50" s="165"/>
      <c r="ANG50" s="162"/>
      <c r="ANH50" s="165"/>
      <c r="ANI50" s="162"/>
      <c r="ANJ50" s="165"/>
      <c r="ANK50" s="162"/>
      <c r="ANL50" s="165"/>
      <c r="ANM50" s="162"/>
      <c r="ANN50" s="165"/>
      <c r="ANO50" s="162"/>
      <c r="ANP50" s="165"/>
      <c r="ANQ50" s="162"/>
      <c r="ANR50" s="165"/>
      <c r="ANS50" s="162"/>
      <c r="ANT50" s="165"/>
      <c r="ANU50" s="162"/>
      <c r="ANV50" s="165"/>
      <c r="ANW50" s="162"/>
      <c r="ANX50" s="165"/>
      <c r="ANY50" s="162"/>
      <c r="ANZ50" s="165"/>
      <c r="AOA50" s="162"/>
      <c r="AOB50" s="165"/>
      <c r="AOC50" s="162"/>
      <c r="AOD50" s="165"/>
      <c r="AOE50" s="162"/>
      <c r="AOF50" s="165"/>
      <c r="AOG50" s="162"/>
      <c r="AOH50" s="165"/>
      <c r="AOI50" s="162"/>
      <c r="AOJ50" s="165"/>
      <c r="AOK50" s="162"/>
      <c r="AOL50" s="165"/>
      <c r="AOM50" s="162"/>
      <c r="AON50" s="165"/>
      <c r="AOO50" s="162"/>
      <c r="AOP50" s="165"/>
      <c r="AOQ50" s="162"/>
      <c r="AOR50" s="165"/>
      <c r="AOS50" s="162"/>
      <c r="AOT50" s="165"/>
      <c r="AOU50" s="162"/>
      <c r="AOV50" s="165"/>
      <c r="AOW50" s="162"/>
      <c r="AOX50" s="165"/>
      <c r="AOY50" s="162"/>
      <c r="AOZ50" s="165"/>
      <c r="APA50" s="162"/>
      <c r="APB50" s="165"/>
      <c r="APC50" s="162"/>
      <c r="APD50" s="165"/>
      <c r="APE50" s="162"/>
      <c r="APF50" s="165"/>
      <c r="APG50" s="162"/>
      <c r="APH50" s="165"/>
      <c r="API50" s="162"/>
      <c r="APJ50" s="165"/>
      <c r="APK50" s="162"/>
      <c r="APL50" s="165"/>
      <c r="APM50" s="162"/>
      <c r="APN50" s="165"/>
      <c r="APO50" s="162"/>
      <c r="APP50" s="165"/>
      <c r="APQ50" s="162"/>
      <c r="APR50" s="165"/>
      <c r="APS50" s="162"/>
      <c r="APT50" s="165"/>
      <c r="APU50" s="162"/>
      <c r="APV50" s="165"/>
      <c r="APW50" s="162"/>
      <c r="APX50" s="165"/>
      <c r="APY50" s="162"/>
      <c r="APZ50" s="165"/>
      <c r="AQA50" s="162"/>
      <c r="AQB50" s="165"/>
      <c r="AQC50" s="162"/>
      <c r="AQD50" s="165"/>
      <c r="AQE50" s="162"/>
      <c r="AQF50" s="165"/>
      <c r="AQG50" s="162"/>
      <c r="AQH50" s="165"/>
      <c r="AQI50" s="162"/>
      <c r="AQJ50" s="165"/>
      <c r="AQK50" s="162"/>
      <c r="AQL50" s="165"/>
      <c r="AQM50" s="162"/>
      <c r="AQN50" s="165"/>
      <c r="AQO50" s="162"/>
      <c r="AQP50" s="165"/>
      <c r="AQQ50" s="162"/>
      <c r="AQR50" s="165"/>
      <c r="AQS50" s="162"/>
      <c r="AQT50" s="165"/>
      <c r="AQU50" s="162"/>
      <c r="AQV50" s="165"/>
      <c r="AQW50" s="162"/>
      <c r="AQX50" s="165"/>
      <c r="AQY50" s="162"/>
      <c r="AQZ50" s="165"/>
      <c r="ARA50" s="162"/>
      <c r="ARB50" s="165"/>
      <c r="ARC50" s="162"/>
      <c r="ARD50" s="165"/>
      <c r="ARE50" s="162"/>
      <c r="ARF50" s="165"/>
      <c r="ARG50" s="162"/>
      <c r="ARH50" s="165"/>
      <c r="ARI50" s="162"/>
      <c r="ARJ50" s="165"/>
      <c r="ARK50" s="162"/>
      <c r="ARL50" s="165"/>
      <c r="ARM50" s="162"/>
      <c r="ARN50" s="165"/>
      <c r="ARO50" s="162"/>
      <c r="ARP50" s="165"/>
      <c r="ARQ50" s="162"/>
      <c r="ARR50" s="165"/>
      <c r="ARS50" s="162"/>
      <c r="ART50" s="165"/>
      <c r="ARU50" s="162"/>
      <c r="ARV50" s="165"/>
      <c r="ARW50" s="162"/>
      <c r="ARX50" s="165"/>
      <c r="ARY50" s="162"/>
      <c r="ARZ50" s="165"/>
      <c r="ASA50" s="162"/>
      <c r="ASB50" s="165"/>
      <c r="ASC50" s="162"/>
      <c r="ASD50" s="165"/>
      <c r="ASE50" s="162"/>
      <c r="ASF50" s="165"/>
      <c r="ASG50" s="162"/>
      <c r="ASH50" s="165"/>
      <c r="ASI50" s="162"/>
      <c r="ASJ50" s="165"/>
      <c r="ASK50" s="162"/>
      <c r="ASL50" s="165"/>
      <c r="ASM50" s="162"/>
      <c r="ASN50" s="165"/>
      <c r="ASO50" s="162"/>
      <c r="ASP50" s="165"/>
      <c r="ASQ50" s="162"/>
      <c r="ASR50" s="165"/>
      <c r="ASS50" s="162"/>
      <c r="AST50" s="165"/>
      <c r="ASU50" s="162"/>
      <c r="ASV50" s="165"/>
      <c r="ASW50" s="162"/>
      <c r="ASX50" s="165"/>
      <c r="ASY50" s="162"/>
      <c r="ASZ50" s="165"/>
      <c r="ATA50" s="162"/>
      <c r="ATB50" s="165"/>
      <c r="ATC50" s="162"/>
      <c r="ATD50" s="165"/>
      <c r="ATE50" s="162"/>
      <c r="ATF50" s="165"/>
      <c r="ATG50" s="162"/>
      <c r="ATH50" s="165"/>
      <c r="ATI50" s="162"/>
      <c r="ATJ50" s="165"/>
      <c r="ATK50" s="162"/>
      <c r="ATL50" s="165"/>
      <c r="ATM50" s="162"/>
      <c r="ATN50" s="165"/>
      <c r="ATO50" s="162"/>
      <c r="ATP50" s="165"/>
      <c r="ATQ50" s="162"/>
      <c r="ATR50" s="165"/>
      <c r="ATS50" s="162"/>
      <c r="ATT50" s="165"/>
      <c r="ATU50" s="162"/>
      <c r="ATV50" s="165"/>
      <c r="ATW50" s="162"/>
      <c r="ATX50" s="165"/>
      <c r="ATY50" s="162"/>
      <c r="ATZ50" s="165"/>
      <c r="AUA50" s="162"/>
      <c r="AUB50" s="165"/>
      <c r="AUC50" s="162"/>
      <c r="AUD50" s="165"/>
      <c r="AUE50" s="162"/>
      <c r="AUF50" s="165"/>
      <c r="AUG50" s="162"/>
      <c r="AUH50" s="165"/>
      <c r="AUI50" s="162"/>
      <c r="AUJ50" s="165"/>
      <c r="AUK50" s="162"/>
      <c r="AUL50" s="165"/>
      <c r="AUM50" s="162"/>
      <c r="AUN50" s="165"/>
      <c r="AUO50" s="162"/>
      <c r="AUP50" s="165"/>
      <c r="AUQ50" s="162"/>
      <c r="AUR50" s="165"/>
      <c r="AUS50" s="162"/>
      <c r="AUT50" s="165"/>
      <c r="AUU50" s="162"/>
      <c r="AUV50" s="165"/>
      <c r="AUW50" s="162"/>
      <c r="AUX50" s="165"/>
      <c r="AUY50" s="162"/>
      <c r="AUZ50" s="165"/>
      <c r="AVA50" s="162"/>
      <c r="AVB50" s="165"/>
      <c r="AVC50" s="162"/>
      <c r="AVD50" s="165"/>
      <c r="AVE50" s="162"/>
      <c r="AVF50" s="165"/>
      <c r="AVG50" s="162"/>
      <c r="AVH50" s="165"/>
      <c r="AVI50" s="162"/>
      <c r="AVJ50" s="165"/>
      <c r="AVK50" s="162"/>
      <c r="AVL50" s="165"/>
      <c r="AVM50" s="162"/>
      <c r="AVN50" s="165"/>
      <c r="AVO50" s="162"/>
      <c r="AVP50" s="165"/>
      <c r="AVQ50" s="162"/>
      <c r="AVR50" s="165"/>
      <c r="AVS50" s="162"/>
      <c r="AVT50" s="165"/>
      <c r="AVU50" s="162"/>
      <c r="AVV50" s="165"/>
      <c r="AVW50" s="162"/>
      <c r="AVX50" s="165"/>
      <c r="AVY50" s="162"/>
      <c r="AVZ50" s="165"/>
      <c r="AWA50" s="162"/>
      <c r="AWB50" s="165"/>
      <c r="AWC50" s="162"/>
      <c r="AWD50" s="165"/>
      <c r="AWE50" s="162"/>
      <c r="AWF50" s="165"/>
      <c r="AWG50" s="162"/>
      <c r="AWH50" s="165"/>
      <c r="AWI50" s="162"/>
      <c r="AWJ50" s="165"/>
      <c r="AWK50" s="162"/>
      <c r="AWL50" s="165"/>
      <c r="AWM50" s="162"/>
      <c r="AWN50" s="165"/>
      <c r="AWO50" s="162"/>
      <c r="AWP50" s="165"/>
      <c r="AWQ50" s="162"/>
      <c r="AWR50" s="165"/>
      <c r="AWS50" s="162"/>
      <c r="AWT50" s="165"/>
      <c r="AWU50" s="162"/>
      <c r="AWV50" s="165"/>
      <c r="AWW50" s="162"/>
      <c r="AWX50" s="165"/>
      <c r="AWY50" s="162"/>
      <c r="AWZ50" s="165"/>
      <c r="AXA50" s="162"/>
      <c r="AXB50" s="165"/>
      <c r="AXC50" s="162"/>
      <c r="AXD50" s="165"/>
      <c r="AXE50" s="162"/>
      <c r="AXF50" s="165"/>
      <c r="AXG50" s="162"/>
      <c r="AXH50" s="165"/>
      <c r="AXI50" s="162"/>
      <c r="AXJ50" s="165"/>
      <c r="AXK50" s="162"/>
      <c r="AXL50" s="165"/>
      <c r="AXM50" s="162"/>
      <c r="AXN50" s="165"/>
      <c r="AXO50" s="162"/>
      <c r="AXP50" s="165"/>
      <c r="AXQ50" s="162"/>
      <c r="AXR50" s="165"/>
      <c r="AXS50" s="162"/>
      <c r="AXT50" s="165"/>
      <c r="AXU50" s="162"/>
      <c r="AXV50" s="165"/>
      <c r="AXW50" s="162"/>
      <c r="AXX50" s="165"/>
      <c r="AXY50" s="162"/>
      <c r="AXZ50" s="165"/>
      <c r="AYA50" s="162"/>
      <c r="AYB50" s="165"/>
      <c r="AYC50" s="162"/>
      <c r="AYD50" s="165"/>
      <c r="AYE50" s="162"/>
      <c r="AYF50" s="165"/>
      <c r="AYG50" s="162"/>
      <c r="AYH50" s="165"/>
      <c r="AYI50" s="162"/>
      <c r="AYJ50" s="165"/>
      <c r="AYK50" s="162"/>
      <c r="AYL50" s="165"/>
      <c r="AYM50" s="162"/>
      <c r="AYN50" s="165"/>
      <c r="AYO50" s="162"/>
      <c r="AYP50" s="165"/>
      <c r="AYQ50" s="162"/>
      <c r="AYR50" s="165"/>
      <c r="AYS50" s="162"/>
      <c r="AYT50" s="165"/>
      <c r="AYU50" s="162"/>
      <c r="AYV50" s="165"/>
      <c r="AYW50" s="162"/>
      <c r="AYX50" s="165"/>
      <c r="AYY50" s="162"/>
      <c r="AYZ50" s="165"/>
      <c r="AZA50" s="162"/>
      <c r="AZB50" s="165"/>
      <c r="AZC50" s="162"/>
      <c r="AZD50" s="165"/>
      <c r="AZE50" s="162"/>
      <c r="AZF50" s="165"/>
      <c r="AZG50" s="162"/>
      <c r="AZH50" s="165"/>
      <c r="AZI50" s="162"/>
      <c r="AZJ50" s="165"/>
      <c r="AZK50" s="162"/>
      <c r="AZL50" s="165"/>
      <c r="AZM50" s="162"/>
      <c r="AZN50" s="165"/>
      <c r="AZO50" s="162"/>
      <c r="AZP50" s="165"/>
      <c r="AZQ50" s="162"/>
      <c r="AZR50" s="165"/>
      <c r="AZS50" s="162"/>
      <c r="AZT50" s="165"/>
      <c r="AZU50" s="162"/>
      <c r="AZV50" s="165"/>
      <c r="AZW50" s="162"/>
      <c r="AZX50" s="165"/>
      <c r="AZY50" s="162"/>
      <c r="AZZ50" s="165"/>
      <c r="BAA50" s="162"/>
      <c r="BAB50" s="165"/>
      <c r="BAC50" s="162"/>
      <c r="BAD50" s="165"/>
      <c r="BAE50" s="162"/>
      <c r="BAF50" s="165"/>
      <c r="BAG50" s="162"/>
      <c r="BAH50" s="165"/>
      <c r="BAI50" s="162"/>
      <c r="BAJ50" s="165"/>
      <c r="BAK50" s="162"/>
      <c r="BAL50" s="165"/>
      <c r="BAM50" s="162"/>
      <c r="BAN50" s="165"/>
      <c r="BAO50" s="162"/>
      <c r="BAP50" s="165"/>
      <c r="BAQ50" s="162"/>
      <c r="BAR50" s="165"/>
      <c r="BAS50" s="162"/>
      <c r="BAT50" s="165"/>
      <c r="BAU50" s="162"/>
      <c r="BAV50" s="165"/>
      <c r="BAW50" s="162"/>
      <c r="BAX50" s="165"/>
      <c r="BAY50" s="162"/>
      <c r="BAZ50" s="165"/>
      <c r="BBA50" s="162"/>
      <c r="BBB50" s="165"/>
      <c r="BBC50" s="162"/>
      <c r="BBD50" s="165"/>
      <c r="BBE50" s="162"/>
      <c r="BBF50" s="165"/>
      <c r="BBG50" s="162"/>
      <c r="BBH50" s="165"/>
      <c r="BBI50" s="162"/>
      <c r="BBJ50" s="165"/>
      <c r="BBK50" s="162"/>
      <c r="BBL50" s="165"/>
      <c r="BBM50" s="162"/>
      <c r="BBN50" s="165"/>
      <c r="BBO50" s="162"/>
      <c r="BBP50" s="165"/>
      <c r="BBQ50" s="162"/>
      <c r="BBR50" s="165"/>
      <c r="BBS50" s="162"/>
      <c r="BBT50" s="165"/>
      <c r="BBU50" s="162"/>
      <c r="BBV50" s="165"/>
      <c r="BBW50" s="162"/>
      <c r="BBX50" s="165"/>
      <c r="BBY50" s="162"/>
      <c r="BBZ50" s="165"/>
      <c r="BCA50" s="162"/>
      <c r="BCB50" s="165"/>
      <c r="BCC50" s="162"/>
      <c r="BCD50" s="165"/>
      <c r="BCE50" s="162"/>
      <c r="BCF50" s="165"/>
      <c r="BCG50" s="162"/>
      <c r="BCH50" s="165"/>
      <c r="BCI50" s="162"/>
      <c r="BCJ50" s="165"/>
      <c r="BCK50" s="162"/>
      <c r="BCL50" s="165"/>
      <c r="BCM50" s="162"/>
      <c r="BCN50" s="165"/>
      <c r="BCO50" s="162"/>
      <c r="BCP50" s="165"/>
      <c r="BCQ50" s="162"/>
      <c r="BCR50" s="165"/>
      <c r="BCS50" s="162"/>
      <c r="BCT50" s="165"/>
      <c r="BCU50" s="162"/>
      <c r="BCV50" s="165"/>
      <c r="BCW50" s="162"/>
      <c r="BCX50" s="165"/>
      <c r="BCY50" s="162"/>
      <c r="BCZ50" s="165"/>
      <c r="BDA50" s="162"/>
      <c r="BDB50" s="165"/>
      <c r="BDC50" s="162"/>
      <c r="BDD50" s="165"/>
      <c r="BDE50" s="162"/>
      <c r="BDF50" s="165"/>
      <c r="BDG50" s="162"/>
      <c r="BDH50" s="165"/>
      <c r="BDI50" s="162"/>
      <c r="BDJ50" s="165"/>
      <c r="BDK50" s="162"/>
      <c r="BDL50" s="165"/>
      <c r="BDM50" s="162"/>
      <c r="BDN50" s="165"/>
      <c r="BDO50" s="162"/>
      <c r="BDP50" s="165"/>
      <c r="BDQ50" s="162"/>
      <c r="BDR50" s="165"/>
      <c r="BDS50" s="162"/>
      <c r="BDT50" s="165"/>
      <c r="BDU50" s="162"/>
      <c r="BDV50" s="165"/>
      <c r="BDW50" s="162"/>
      <c r="BDX50" s="165"/>
      <c r="BDY50" s="162"/>
      <c r="BDZ50" s="165"/>
      <c r="BEA50" s="162"/>
      <c r="BEB50" s="165"/>
      <c r="BEC50" s="162"/>
      <c r="BED50" s="165"/>
      <c r="BEE50" s="162"/>
      <c r="BEF50" s="165"/>
      <c r="BEG50" s="162"/>
      <c r="BEH50" s="165"/>
      <c r="BEI50" s="162"/>
      <c r="BEJ50" s="165"/>
      <c r="BEK50" s="162"/>
      <c r="BEL50" s="165"/>
      <c r="BEM50" s="162"/>
      <c r="BEN50" s="165"/>
      <c r="BEO50" s="162"/>
      <c r="BEP50" s="165"/>
      <c r="BEQ50" s="162"/>
      <c r="BER50" s="165"/>
      <c r="BES50" s="162"/>
      <c r="BET50" s="165"/>
      <c r="BEU50" s="162"/>
      <c r="BEV50" s="165"/>
      <c r="BEW50" s="162"/>
      <c r="BEX50" s="165"/>
      <c r="BEY50" s="162"/>
      <c r="BEZ50" s="165"/>
      <c r="BFA50" s="162"/>
      <c r="BFB50" s="165"/>
      <c r="BFC50" s="162"/>
      <c r="BFD50" s="165"/>
      <c r="BFE50" s="162"/>
      <c r="BFF50" s="165"/>
      <c r="BFG50" s="162"/>
      <c r="BFH50" s="165"/>
      <c r="BFI50" s="162"/>
      <c r="BFJ50" s="165"/>
      <c r="BFK50" s="162"/>
      <c r="BFL50" s="165"/>
      <c r="BFM50" s="162"/>
      <c r="BFN50" s="165"/>
      <c r="BFO50" s="162"/>
      <c r="BFP50" s="165"/>
      <c r="BFQ50" s="162"/>
      <c r="BFR50" s="165"/>
      <c r="BFS50" s="162"/>
      <c r="BFT50" s="165"/>
      <c r="BFU50" s="162"/>
      <c r="BFV50" s="165"/>
      <c r="BFW50" s="162"/>
      <c r="BFX50" s="165"/>
      <c r="BFY50" s="162"/>
      <c r="BFZ50" s="165"/>
      <c r="BGA50" s="162"/>
      <c r="BGB50" s="165"/>
      <c r="BGC50" s="162"/>
      <c r="BGD50" s="165"/>
      <c r="BGE50" s="162"/>
      <c r="BGF50" s="165"/>
      <c r="BGG50" s="162"/>
      <c r="BGH50" s="165"/>
      <c r="BGI50" s="162"/>
      <c r="BGJ50" s="165"/>
      <c r="BGK50" s="162"/>
      <c r="BGL50" s="165"/>
      <c r="BGM50" s="162"/>
      <c r="BGN50" s="165"/>
      <c r="BGO50" s="162"/>
      <c r="BGP50" s="165"/>
      <c r="BGQ50" s="162"/>
      <c r="BGR50" s="165"/>
      <c r="BGS50" s="162"/>
      <c r="BGT50" s="165"/>
      <c r="BGU50" s="162"/>
      <c r="BGV50" s="165"/>
      <c r="BGW50" s="162"/>
      <c r="BGX50" s="165"/>
      <c r="BGY50" s="162"/>
      <c r="BGZ50" s="165"/>
      <c r="BHA50" s="162"/>
      <c r="BHB50" s="165"/>
      <c r="BHC50" s="162"/>
      <c r="BHD50" s="165"/>
      <c r="BHE50" s="162"/>
      <c r="BHF50" s="165"/>
      <c r="BHG50" s="162"/>
      <c r="BHH50" s="165"/>
      <c r="BHI50" s="162"/>
      <c r="BHJ50" s="165"/>
      <c r="BHK50" s="162"/>
      <c r="BHL50" s="165"/>
      <c r="BHM50" s="162"/>
      <c r="BHN50" s="165"/>
      <c r="BHO50" s="162"/>
      <c r="BHP50" s="165"/>
      <c r="BHQ50" s="162"/>
      <c r="BHR50" s="165"/>
      <c r="BHS50" s="162"/>
      <c r="BHT50" s="165"/>
      <c r="BHU50" s="162"/>
      <c r="BHV50" s="165"/>
      <c r="BHW50" s="162"/>
      <c r="BHX50" s="165"/>
      <c r="BHY50" s="162"/>
      <c r="BHZ50" s="165"/>
      <c r="BIA50" s="162"/>
      <c r="BIB50" s="165"/>
      <c r="BIC50" s="162"/>
      <c r="BID50" s="165"/>
      <c r="BIE50" s="162"/>
      <c r="BIF50" s="165"/>
      <c r="BIG50" s="162"/>
      <c r="BIH50" s="165"/>
      <c r="BII50" s="162"/>
      <c r="BIJ50" s="165"/>
      <c r="BIK50" s="162"/>
      <c r="BIL50" s="165"/>
      <c r="BIM50" s="162"/>
      <c r="BIN50" s="165"/>
      <c r="BIO50" s="162"/>
      <c r="BIP50" s="165"/>
      <c r="BIQ50" s="162"/>
      <c r="BIR50" s="165"/>
      <c r="BIS50" s="162"/>
      <c r="BIT50" s="165"/>
      <c r="BIU50" s="162"/>
      <c r="BIV50" s="165"/>
      <c r="BIW50" s="162"/>
      <c r="BIX50" s="165"/>
      <c r="BIY50" s="162"/>
      <c r="BIZ50" s="165"/>
      <c r="BJA50" s="162"/>
      <c r="BJB50" s="165"/>
      <c r="BJC50" s="162"/>
      <c r="BJD50" s="165"/>
      <c r="BJE50" s="162"/>
      <c r="BJF50" s="165"/>
      <c r="BJG50" s="162"/>
      <c r="BJH50" s="165"/>
      <c r="BJI50" s="162"/>
      <c r="BJJ50" s="165"/>
      <c r="BJK50" s="162"/>
      <c r="BJL50" s="165"/>
      <c r="BJM50" s="162"/>
      <c r="BJN50" s="165"/>
      <c r="BJO50" s="162"/>
      <c r="BJP50" s="165"/>
      <c r="BJQ50" s="162"/>
      <c r="BJR50" s="165"/>
      <c r="BJS50" s="162"/>
      <c r="BJT50" s="165"/>
      <c r="BJU50" s="162"/>
      <c r="BJV50" s="165"/>
      <c r="BJW50" s="162"/>
      <c r="BJX50" s="165"/>
      <c r="BJY50" s="162"/>
      <c r="BJZ50" s="165"/>
      <c r="BKA50" s="162"/>
      <c r="BKB50" s="165"/>
      <c r="BKC50" s="162"/>
      <c r="BKD50" s="165"/>
      <c r="BKE50" s="162"/>
      <c r="BKF50" s="165"/>
      <c r="BKG50" s="162"/>
      <c r="BKH50" s="165"/>
      <c r="BKI50" s="162"/>
      <c r="BKJ50" s="165"/>
      <c r="BKK50" s="162"/>
      <c r="BKL50" s="165"/>
      <c r="BKM50" s="162"/>
      <c r="BKN50" s="165"/>
      <c r="BKO50" s="162"/>
      <c r="BKP50" s="165"/>
      <c r="BKQ50" s="162"/>
      <c r="BKR50" s="165"/>
      <c r="BKS50" s="162"/>
      <c r="BKT50" s="165"/>
      <c r="BKU50" s="162"/>
      <c r="BKV50" s="165"/>
      <c r="BKW50" s="162"/>
      <c r="BKX50" s="165"/>
      <c r="BKY50" s="162"/>
      <c r="BKZ50" s="165"/>
      <c r="BLA50" s="162"/>
      <c r="BLB50" s="165"/>
      <c r="BLC50" s="162"/>
      <c r="BLD50" s="165"/>
      <c r="BLE50" s="162"/>
      <c r="BLF50" s="165"/>
      <c r="BLG50" s="162"/>
      <c r="BLH50" s="165"/>
      <c r="BLI50" s="162"/>
      <c r="BLJ50" s="165"/>
      <c r="BLK50" s="162"/>
      <c r="BLL50" s="165"/>
      <c r="BLM50" s="162"/>
      <c r="BLN50" s="165"/>
      <c r="BLO50" s="162"/>
      <c r="BLP50" s="165"/>
      <c r="BLQ50" s="162"/>
      <c r="BLR50" s="165"/>
      <c r="BLS50" s="162"/>
      <c r="BLT50" s="165"/>
      <c r="BLU50" s="162"/>
      <c r="BLV50" s="165"/>
      <c r="BLW50" s="162"/>
      <c r="BLX50" s="165"/>
      <c r="BLY50" s="162"/>
      <c r="BLZ50" s="165"/>
      <c r="BMA50" s="162"/>
      <c r="BMB50" s="165"/>
      <c r="BMC50" s="162"/>
      <c r="BMD50" s="165"/>
      <c r="BME50" s="162"/>
      <c r="BMF50" s="165"/>
      <c r="BMG50" s="162"/>
      <c r="BMH50" s="165"/>
      <c r="BMI50" s="162"/>
      <c r="BMJ50" s="165"/>
      <c r="BMK50" s="162"/>
      <c r="BML50" s="165"/>
      <c r="BMM50" s="162"/>
      <c r="BMN50" s="165"/>
      <c r="BMO50" s="162"/>
      <c r="BMP50" s="165"/>
      <c r="BMQ50" s="162"/>
      <c r="BMR50" s="165"/>
      <c r="BMS50" s="162"/>
      <c r="BMT50" s="165"/>
      <c r="BMU50" s="162"/>
      <c r="BMV50" s="165"/>
      <c r="BMW50" s="162"/>
      <c r="BMX50" s="165"/>
      <c r="BMY50" s="162"/>
      <c r="BMZ50" s="165"/>
      <c r="BNA50" s="162"/>
      <c r="BNB50" s="165"/>
      <c r="BNC50" s="162"/>
      <c r="BND50" s="165"/>
      <c r="BNE50" s="162"/>
      <c r="BNF50" s="165"/>
      <c r="BNG50" s="162"/>
      <c r="BNH50" s="165"/>
      <c r="BNI50" s="162"/>
      <c r="BNJ50" s="165"/>
      <c r="BNK50" s="162"/>
      <c r="BNL50" s="165"/>
      <c r="BNM50" s="162"/>
      <c r="BNN50" s="165"/>
      <c r="BNO50" s="162"/>
      <c r="BNP50" s="165"/>
      <c r="BNQ50" s="162"/>
      <c r="BNR50" s="165"/>
      <c r="BNS50" s="162"/>
      <c r="BNT50" s="165"/>
      <c r="BNU50" s="162"/>
      <c r="BNV50" s="165"/>
      <c r="BNW50" s="162"/>
      <c r="BNX50" s="165"/>
      <c r="BNY50" s="162"/>
      <c r="BNZ50" s="165"/>
      <c r="BOA50" s="162"/>
      <c r="BOB50" s="165"/>
      <c r="BOC50" s="162"/>
      <c r="BOD50" s="165"/>
      <c r="BOE50" s="162"/>
      <c r="BOF50" s="165"/>
      <c r="BOG50" s="162"/>
      <c r="BOH50" s="165"/>
      <c r="BOI50" s="162"/>
      <c r="BOJ50" s="165"/>
      <c r="BOK50" s="162"/>
      <c r="BOL50" s="165"/>
      <c r="BOM50" s="162"/>
      <c r="BON50" s="165"/>
      <c r="BOO50" s="162"/>
      <c r="BOP50" s="165"/>
      <c r="BOQ50" s="162"/>
      <c r="BOR50" s="165"/>
      <c r="BOS50" s="162"/>
      <c r="BOT50" s="165"/>
      <c r="BOU50" s="162"/>
      <c r="BOV50" s="165"/>
      <c r="BOW50" s="162"/>
      <c r="BOX50" s="165"/>
      <c r="BOY50" s="162"/>
      <c r="BOZ50" s="165"/>
      <c r="BPA50" s="162"/>
      <c r="BPB50" s="165"/>
      <c r="BPC50" s="162"/>
      <c r="BPD50" s="165"/>
      <c r="BPE50" s="162"/>
      <c r="BPF50" s="165"/>
      <c r="BPG50" s="162"/>
      <c r="BPH50" s="165"/>
      <c r="BPI50" s="162"/>
      <c r="BPJ50" s="165"/>
      <c r="BPK50" s="162"/>
      <c r="BPL50" s="165"/>
      <c r="BPM50" s="162"/>
      <c r="BPN50" s="165"/>
      <c r="BPO50" s="162"/>
      <c r="BPP50" s="165"/>
      <c r="BPQ50" s="162"/>
      <c r="BPR50" s="165"/>
      <c r="BPS50" s="162"/>
      <c r="BPT50" s="165"/>
      <c r="BPU50" s="162"/>
      <c r="BPV50" s="165"/>
      <c r="BPW50" s="162"/>
      <c r="BPX50" s="165"/>
      <c r="BPY50" s="162"/>
      <c r="BPZ50" s="165"/>
      <c r="BQA50" s="162"/>
      <c r="BQB50" s="165"/>
      <c r="BQC50" s="162"/>
      <c r="BQD50" s="165"/>
      <c r="BQE50" s="162"/>
      <c r="BQF50" s="165"/>
      <c r="BQG50" s="162"/>
      <c r="BQH50" s="165"/>
      <c r="BQI50" s="162"/>
      <c r="BQJ50" s="165"/>
      <c r="BQK50" s="162"/>
      <c r="BQL50" s="165"/>
      <c r="BQM50" s="162"/>
      <c r="BQN50" s="165"/>
      <c r="BQO50" s="162"/>
      <c r="BQP50" s="165"/>
      <c r="BQQ50" s="162"/>
      <c r="BQR50" s="165"/>
      <c r="BQS50" s="162"/>
      <c r="BQT50" s="165"/>
      <c r="BQU50" s="162"/>
      <c r="BQV50" s="165"/>
      <c r="BQW50" s="162"/>
      <c r="BQX50" s="165"/>
      <c r="BQY50" s="162"/>
      <c r="BQZ50" s="165"/>
      <c r="BRA50" s="162"/>
      <c r="BRB50" s="165"/>
      <c r="BRC50" s="162"/>
      <c r="BRD50" s="165"/>
      <c r="BRE50" s="162"/>
      <c r="BRF50" s="165"/>
      <c r="BRG50" s="162"/>
      <c r="BRH50" s="165"/>
      <c r="BRI50" s="162"/>
      <c r="BRJ50" s="165"/>
      <c r="BRK50" s="162"/>
      <c r="BRL50" s="165"/>
      <c r="BRM50" s="162"/>
      <c r="BRN50" s="165"/>
      <c r="BRO50" s="162"/>
      <c r="BRP50" s="165"/>
      <c r="BRQ50" s="162"/>
      <c r="BRR50" s="165"/>
      <c r="BRS50" s="162"/>
      <c r="BRT50" s="165"/>
      <c r="BRU50" s="162"/>
      <c r="BRV50" s="165"/>
      <c r="BRW50" s="162"/>
      <c r="BRX50" s="165"/>
      <c r="BRY50" s="162"/>
      <c r="BRZ50" s="165"/>
      <c r="BSA50" s="162"/>
      <c r="BSB50" s="165"/>
      <c r="BSC50" s="162"/>
      <c r="BSD50" s="165"/>
      <c r="BSE50" s="162"/>
      <c r="BSF50" s="165"/>
      <c r="BSG50" s="162"/>
      <c r="BSH50" s="165"/>
      <c r="BSI50" s="162"/>
      <c r="BSJ50" s="165"/>
      <c r="BSK50" s="162"/>
      <c r="BSL50" s="165"/>
      <c r="BSM50" s="162"/>
      <c r="BSN50" s="165"/>
      <c r="BSO50" s="162"/>
      <c r="BSP50" s="165"/>
      <c r="BSQ50" s="162"/>
      <c r="BSR50" s="165"/>
      <c r="BSS50" s="162"/>
      <c r="BST50" s="165"/>
      <c r="BSU50" s="162"/>
      <c r="BSV50" s="165"/>
      <c r="BSW50" s="162"/>
      <c r="BSX50" s="165"/>
      <c r="BSY50" s="162"/>
      <c r="BSZ50" s="165"/>
      <c r="BTA50" s="162"/>
      <c r="BTB50" s="165"/>
      <c r="BTC50" s="162"/>
      <c r="BTD50" s="165"/>
      <c r="BTE50" s="162"/>
      <c r="BTF50" s="165"/>
      <c r="BTG50" s="162"/>
      <c r="BTH50" s="165"/>
      <c r="BTI50" s="162"/>
      <c r="BTJ50" s="165"/>
      <c r="BTK50" s="162"/>
      <c r="BTL50" s="165"/>
      <c r="BTM50" s="162"/>
      <c r="BTN50" s="165"/>
      <c r="BTO50" s="162"/>
      <c r="BTP50" s="165"/>
      <c r="BTQ50" s="162"/>
      <c r="BTR50" s="165"/>
      <c r="BTS50" s="162"/>
      <c r="BTT50" s="165"/>
      <c r="BTU50" s="162"/>
      <c r="BTV50" s="165"/>
      <c r="BTW50" s="162"/>
      <c r="BTX50" s="165"/>
      <c r="BTY50" s="162"/>
      <c r="BTZ50" s="165"/>
      <c r="BUA50" s="162"/>
      <c r="BUB50" s="165"/>
      <c r="BUC50" s="162"/>
      <c r="BUD50" s="165"/>
      <c r="BUE50" s="162"/>
      <c r="BUF50" s="165"/>
      <c r="BUG50" s="162"/>
      <c r="BUH50" s="165"/>
      <c r="BUI50" s="162"/>
      <c r="BUJ50" s="165"/>
      <c r="BUK50" s="162"/>
      <c r="BUL50" s="165"/>
      <c r="BUM50" s="162"/>
      <c r="BUN50" s="165"/>
      <c r="BUO50" s="162"/>
      <c r="BUP50" s="165"/>
      <c r="BUQ50" s="162"/>
      <c r="BUR50" s="165"/>
      <c r="BUS50" s="162"/>
      <c r="BUT50" s="165"/>
      <c r="BUU50" s="162"/>
      <c r="BUV50" s="165"/>
      <c r="BUW50" s="162"/>
      <c r="BUX50" s="165"/>
      <c r="BUY50" s="162"/>
      <c r="BUZ50" s="165"/>
      <c r="BVA50" s="162"/>
      <c r="BVB50" s="165"/>
      <c r="BVC50" s="162"/>
      <c r="BVD50" s="165"/>
      <c r="BVE50" s="162"/>
      <c r="BVF50" s="165"/>
      <c r="BVG50" s="162"/>
      <c r="BVH50" s="165"/>
      <c r="BVI50" s="162"/>
      <c r="BVJ50" s="165"/>
      <c r="BVK50" s="162"/>
      <c r="BVL50" s="165"/>
      <c r="BVM50" s="162"/>
      <c r="BVN50" s="165"/>
      <c r="BVO50" s="162"/>
      <c r="BVP50" s="165"/>
      <c r="BVQ50" s="162"/>
      <c r="BVR50" s="165"/>
      <c r="BVS50" s="162"/>
      <c r="BVT50" s="165"/>
      <c r="BVU50" s="162"/>
      <c r="BVV50" s="165"/>
      <c r="BVW50" s="162"/>
      <c r="BVX50" s="165"/>
      <c r="BVY50" s="162"/>
      <c r="BVZ50" s="165"/>
      <c r="BWA50" s="162"/>
      <c r="BWB50" s="165"/>
      <c r="BWC50" s="162"/>
      <c r="BWD50" s="165"/>
      <c r="BWE50" s="162"/>
      <c r="BWF50" s="165"/>
      <c r="BWG50" s="162"/>
      <c r="BWH50" s="165"/>
      <c r="BWI50" s="162"/>
      <c r="BWJ50" s="165"/>
      <c r="BWK50" s="162"/>
      <c r="BWL50" s="165"/>
      <c r="BWM50" s="162"/>
      <c r="BWN50" s="165"/>
      <c r="BWO50" s="162"/>
      <c r="BWP50" s="165"/>
      <c r="BWQ50" s="162"/>
      <c r="BWR50" s="165"/>
      <c r="BWS50" s="162"/>
      <c r="BWT50" s="165"/>
      <c r="BWU50" s="162"/>
      <c r="BWV50" s="165"/>
      <c r="BWW50" s="162"/>
      <c r="BWX50" s="165"/>
      <c r="BWY50" s="162"/>
      <c r="BWZ50" s="165"/>
      <c r="BXA50" s="162"/>
      <c r="BXB50" s="165"/>
      <c r="BXC50" s="162"/>
      <c r="BXD50" s="165"/>
      <c r="BXE50" s="162"/>
      <c r="BXF50" s="165"/>
      <c r="BXG50" s="162"/>
      <c r="BXH50" s="165"/>
      <c r="BXI50" s="162"/>
      <c r="BXJ50" s="165"/>
      <c r="BXK50" s="162"/>
      <c r="BXL50" s="165"/>
      <c r="BXM50" s="162"/>
      <c r="BXN50" s="165"/>
      <c r="BXO50" s="162"/>
      <c r="BXP50" s="165"/>
      <c r="BXQ50" s="162"/>
      <c r="BXR50" s="165"/>
      <c r="BXS50" s="162"/>
      <c r="BXT50" s="165"/>
      <c r="BXU50" s="162"/>
      <c r="BXV50" s="165"/>
      <c r="BXW50" s="162"/>
      <c r="BXX50" s="165"/>
      <c r="BXY50" s="162"/>
      <c r="BXZ50" s="165"/>
      <c r="BYA50" s="162"/>
      <c r="BYB50" s="165"/>
      <c r="BYC50" s="162"/>
      <c r="BYD50" s="165"/>
      <c r="BYE50" s="162"/>
      <c r="BYF50" s="165"/>
      <c r="BYG50" s="162"/>
      <c r="BYH50" s="165"/>
      <c r="BYI50" s="162"/>
      <c r="BYJ50" s="165"/>
      <c r="BYK50" s="162"/>
      <c r="BYL50" s="165"/>
      <c r="BYM50" s="162"/>
      <c r="BYN50" s="165"/>
      <c r="BYO50" s="162"/>
      <c r="BYP50" s="165"/>
      <c r="BYQ50" s="162"/>
      <c r="BYR50" s="165"/>
      <c r="BYS50" s="162"/>
      <c r="BYT50" s="165"/>
      <c r="BYU50" s="162"/>
      <c r="BYV50" s="165"/>
      <c r="BYW50" s="162"/>
      <c r="BYX50" s="165"/>
      <c r="BYY50" s="162"/>
      <c r="BYZ50" s="165"/>
      <c r="BZA50" s="162"/>
      <c r="BZB50" s="165"/>
      <c r="BZC50" s="162"/>
      <c r="BZD50" s="165"/>
      <c r="BZE50" s="162"/>
      <c r="BZF50" s="165"/>
      <c r="BZG50" s="162"/>
      <c r="BZH50" s="165"/>
      <c r="BZI50" s="162"/>
      <c r="BZJ50" s="165"/>
      <c r="BZK50" s="162"/>
      <c r="BZL50" s="165"/>
      <c r="BZM50" s="162"/>
      <c r="BZN50" s="165"/>
      <c r="BZO50" s="162"/>
      <c r="BZP50" s="165"/>
      <c r="BZQ50" s="162"/>
      <c r="BZR50" s="165"/>
      <c r="BZS50" s="162"/>
      <c r="BZT50" s="165"/>
      <c r="BZU50" s="162"/>
      <c r="BZV50" s="165"/>
      <c r="BZW50" s="162"/>
      <c r="BZX50" s="165"/>
      <c r="BZY50" s="162"/>
      <c r="BZZ50" s="165"/>
      <c r="CAA50" s="162"/>
      <c r="CAB50" s="165"/>
      <c r="CAC50" s="162"/>
      <c r="CAD50" s="165"/>
      <c r="CAE50" s="162"/>
      <c r="CAF50" s="165"/>
      <c r="CAG50" s="162"/>
      <c r="CAH50" s="165"/>
      <c r="CAI50" s="162"/>
      <c r="CAJ50" s="165"/>
      <c r="CAK50" s="162"/>
      <c r="CAL50" s="165"/>
      <c r="CAM50" s="162"/>
      <c r="CAN50" s="165"/>
      <c r="CAO50" s="162"/>
      <c r="CAP50" s="165"/>
      <c r="CAQ50" s="162"/>
      <c r="CAR50" s="165"/>
      <c r="CAS50" s="162"/>
      <c r="CAT50" s="165"/>
      <c r="CAU50" s="162"/>
      <c r="CAV50" s="165"/>
      <c r="CAW50" s="162"/>
      <c r="CAX50" s="165"/>
      <c r="CAY50" s="162"/>
      <c r="CAZ50" s="165"/>
      <c r="CBA50" s="162"/>
      <c r="CBB50" s="165"/>
      <c r="CBC50" s="162"/>
      <c r="CBD50" s="165"/>
      <c r="CBE50" s="162"/>
      <c r="CBF50" s="165"/>
      <c r="CBG50" s="162"/>
      <c r="CBH50" s="165"/>
      <c r="CBI50" s="162"/>
      <c r="CBJ50" s="165"/>
      <c r="CBK50" s="162"/>
      <c r="CBL50" s="165"/>
      <c r="CBM50" s="162"/>
      <c r="CBN50" s="165"/>
      <c r="CBO50" s="162"/>
      <c r="CBP50" s="165"/>
      <c r="CBQ50" s="162"/>
      <c r="CBR50" s="165"/>
      <c r="CBS50" s="162"/>
      <c r="CBT50" s="165"/>
      <c r="CBU50" s="162"/>
      <c r="CBV50" s="165"/>
      <c r="CBW50" s="162"/>
      <c r="CBX50" s="165"/>
      <c r="CBY50" s="162"/>
      <c r="CBZ50" s="165"/>
      <c r="CCA50" s="162"/>
      <c r="CCB50" s="165"/>
      <c r="CCC50" s="162"/>
      <c r="CCD50" s="165"/>
      <c r="CCE50" s="162"/>
      <c r="CCF50" s="165"/>
      <c r="CCG50" s="162"/>
      <c r="CCH50" s="165"/>
      <c r="CCI50" s="162"/>
      <c r="CCJ50" s="165"/>
      <c r="CCK50" s="162"/>
      <c r="CCL50" s="165"/>
      <c r="CCM50" s="162"/>
      <c r="CCN50" s="165"/>
      <c r="CCO50" s="162"/>
      <c r="CCP50" s="165"/>
      <c r="CCQ50" s="162"/>
      <c r="CCR50" s="165"/>
      <c r="CCS50" s="162"/>
      <c r="CCT50" s="165"/>
      <c r="CCU50" s="162"/>
      <c r="CCV50" s="165"/>
      <c r="CCW50" s="162"/>
      <c r="CCX50" s="165"/>
      <c r="CCY50" s="162"/>
      <c r="CCZ50" s="165"/>
      <c r="CDA50" s="162"/>
      <c r="CDB50" s="165"/>
      <c r="CDC50" s="162"/>
      <c r="CDD50" s="165"/>
      <c r="CDE50" s="162"/>
      <c r="CDF50" s="165"/>
      <c r="CDG50" s="162"/>
      <c r="CDH50" s="165"/>
      <c r="CDI50" s="162"/>
      <c r="CDJ50" s="165"/>
      <c r="CDK50" s="162"/>
      <c r="CDL50" s="165"/>
      <c r="CDM50" s="162"/>
      <c r="CDN50" s="165"/>
      <c r="CDO50" s="162"/>
      <c r="CDP50" s="165"/>
      <c r="CDQ50" s="162"/>
      <c r="CDR50" s="165"/>
      <c r="CDS50" s="162"/>
      <c r="CDT50" s="165"/>
      <c r="CDU50" s="162"/>
      <c r="CDV50" s="165"/>
      <c r="CDW50" s="162"/>
      <c r="CDX50" s="165"/>
      <c r="CDY50" s="162"/>
      <c r="CDZ50" s="165"/>
      <c r="CEA50" s="162"/>
      <c r="CEB50" s="165"/>
      <c r="CEC50" s="162"/>
      <c r="CED50" s="165"/>
      <c r="CEE50" s="162"/>
      <c r="CEF50" s="165"/>
      <c r="CEG50" s="162"/>
      <c r="CEH50" s="165"/>
      <c r="CEI50" s="162"/>
      <c r="CEJ50" s="165"/>
      <c r="CEK50" s="162"/>
      <c r="CEL50" s="165"/>
      <c r="CEM50" s="162"/>
      <c r="CEN50" s="165"/>
      <c r="CEO50" s="162"/>
      <c r="CEP50" s="165"/>
      <c r="CEQ50" s="162"/>
      <c r="CER50" s="165"/>
      <c r="CES50" s="162"/>
      <c r="CET50" s="165"/>
      <c r="CEU50" s="162"/>
      <c r="CEV50" s="165"/>
      <c r="CEW50" s="162"/>
      <c r="CEX50" s="165"/>
      <c r="CEY50" s="162"/>
      <c r="CEZ50" s="165"/>
      <c r="CFA50" s="162"/>
      <c r="CFB50" s="165"/>
      <c r="CFC50" s="162"/>
      <c r="CFD50" s="165"/>
      <c r="CFE50" s="162"/>
      <c r="CFF50" s="165"/>
      <c r="CFG50" s="162"/>
      <c r="CFH50" s="165"/>
      <c r="CFI50" s="162"/>
      <c r="CFJ50" s="165"/>
      <c r="CFK50" s="162"/>
      <c r="CFL50" s="165"/>
      <c r="CFM50" s="162"/>
      <c r="CFN50" s="165"/>
      <c r="CFO50" s="162"/>
      <c r="CFP50" s="165"/>
      <c r="CFQ50" s="162"/>
      <c r="CFR50" s="165"/>
      <c r="CFS50" s="162"/>
      <c r="CFT50" s="165"/>
      <c r="CFU50" s="162"/>
      <c r="CFV50" s="165"/>
      <c r="CFW50" s="162"/>
      <c r="CFX50" s="165"/>
      <c r="CFY50" s="162"/>
      <c r="CFZ50" s="165"/>
      <c r="CGA50" s="162"/>
      <c r="CGB50" s="165"/>
      <c r="CGC50" s="162"/>
      <c r="CGD50" s="165"/>
      <c r="CGE50" s="162"/>
      <c r="CGF50" s="165"/>
      <c r="CGG50" s="162"/>
      <c r="CGH50" s="165"/>
      <c r="CGI50" s="162"/>
      <c r="CGJ50" s="165"/>
      <c r="CGK50" s="162"/>
      <c r="CGL50" s="165"/>
      <c r="CGM50" s="162"/>
      <c r="CGN50" s="165"/>
      <c r="CGO50" s="162"/>
      <c r="CGP50" s="165"/>
      <c r="CGQ50" s="162"/>
      <c r="CGR50" s="165"/>
      <c r="CGS50" s="162"/>
      <c r="CGT50" s="165"/>
      <c r="CGU50" s="162"/>
      <c r="CGV50" s="165"/>
      <c r="CGW50" s="162"/>
      <c r="CGX50" s="165"/>
      <c r="CGY50" s="162"/>
      <c r="CGZ50" s="165"/>
      <c r="CHA50" s="162"/>
      <c r="CHB50" s="165"/>
      <c r="CHC50" s="162"/>
      <c r="CHD50" s="165"/>
      <c r="CHE50" s="162"/>
      <c r="CHF50" s="165"/>
      <c r="CHG50" s="162"/>
      <c r="CHH50" s="165"/>
      <c r="CHI50" s="162"/>
      <c r="CHJ50" s="165"/>
      <c r="CHK50" s="162"/>
      <c r="CHL50" s="165"/>
      <c r="CHM50" s="162"/>
      <c r="CHN50" s="165"/>
      <c r="CHO50" s="162"/>
      <c r="CHP50" s="165"/>
      <c r="CHQ50" s="162"/>
      <c r="CHR50" s="165"/>
      <c r="CHS50" s="162"/>
      <c r="CHT50" s="165"/>
      <c r="CHU50" s="162"/>
      <c r="CHV50" s="165"/>
      <c r="CHW50" s="162"/>
      <c r="CHX50" s="165"/>
      <c r="CHY50" s="162"/>
      <c r="CHZ50" s="165"/>
      <c r="CIA50" s="162"/>
      <c r="CIB50" s="165"/>
      <c r="CIC50" s="162"/>
      <c r="CID50" s="165"/>
      <c r="CIE50" s="162"/>
      <c r="CIF50" s="165"/>
      <c r="CIG50" s="162"/>
      <c r="CIH50" s="165"/>
      <c r="CII50" s="162"/>
      <c r="CIJ50" s="165"/>
      <c r="CIK50" s="162"/>
      <c r="CIL50" s="165"/>
      <c r="CIM50" s="162"/>
      <c r="CIN50" s="165"/>
      <c r="CIO50" s="162"/>
      <c r="CIP50" s="165"/>
      <c r="CIQ50" s="162"/>
      <c r="CIR50" s="165"/>
      <c r="CIS50" s="162"/>
      <c r="CIT50" s="165"/>
      <c r="CIU50" s="162"/>
      <c r="CIV50" s="165"/>
      <c r="CIW50" s="162"/>
      <c r="CIX50" s="165"/>
      <c r="CIY50" s="162"/>
      <c r="CIZ50" s="165"/>
      <c r="CJA50" s="162"/>
      <c r="CJB50" s="165"/>
      <c r="CJC50" s="162"/>
      <c r="CJD50" s="165"/>
      <c r="CJE50" s="162"/>
      <c r="CJF50" s="165"/>
      <c r="CJG50" s="162"/>
      <c r="CJH50" s="165"/>
      <c r="CJI50" s="162"/>
      <c r="CJJ50" s="165"/>
      <c r="CJK50" s="162"/>
      <c r="CJL50" s="165"/>
      <c r="CJM50" s="162"/>
      <c r="CJN50" s="165"/>
      <c r="CJO50" s="162"/>
      <c r="CJP50" s="165"/>
      <c r="CJQ50" s="162"/>
      <c r="CJR50" s="165"/>
      <c r="CJS50" s="162"/>
      <c r="CJT50" s="165"/>
      <c r="CJU50" s="162"/>
      <c r="CJV50" s="165"/>
      <c r="CJW50" s="162"/>
      <c r="CJX50" s="165"/>
      <c r="CJY50" s="162"/>
      <c r="CJZ50" s="165"/>
      <c r="CKA50" s="162"/>
      <c r="CKB50" s="165"/>
      <c r="CKC50" s="162"/>
      <c r="CKD50" s="165"/>
      <c r="CKE50" s="162"/>
      <c r="CKF50" s="165"/>
      <c r="CKG50" s="162"/>
      <c r="CKH50" s="165"/>
      <c r="CKI50" s="162"/>
      <c r="CKJ50" s="165"/>
      <c r="CKK50" s="162"/>
      <c r="CKL50" s="165"/>
      <c r="CKM50" s="162"/>
      <c r="CKN50" s="165"/>
      <c r="CKO50" s="162"/>
      <c r="CKP50" s="165"/>
      <c r="CKQ50" s="162"/>
      <c r="CKR50" s="165"/>
      <c r="CKS50" s="162"/>
      <c r="CKT50" s="165"/>
      <c r="CKU50" s="162"/>
      <c r="CKV50" s="165"/>
      <c r="CKW50" s="162"/>
      <c r="CKX50" s="165"/>
      <c r="CKY50" s="162"/>
      <c r="CKZ50" s="165"/>
      <c r="CLA50" s="162"/>
      <c r="CLB50" s="165"/>
      <c r="CLC50" s="162"/>
      <c r="CLD50" s="165"/>
      <c r="CLE50" s="162"/>
      <c r="CLF50" s="165"/>
      <c r="CLG50" s="162"/>
      <c r="CLH50" s="165"/>
      <c r="CLI50" s="162"/>
      <c r="CLJ50" s="165"/>
      <c r="CLK50" s="162"/>
      <c r="CLL50" s="165"/>
      <c r="CLM50" s="162"/>
      <c r="CLN50" s="165"/>
      <c r="CLO50" s="162"/>
      <c r="CLP50" s="165"/>
      <c r="CLQ50" s="162"/>
      <c r="CLR50" s="165"/>
      <c r="CLS50" s="162"/>
      <c r="CLT50" s="165"/>
      <c r="CLU50" s="162"/>
      <c r="CLV50" s="165"/>
      <c r="CLW50" s="162"/>
      <c r="CLX50" s="165"/>
      <c r="CLY50" s="162"/>
      <c r="CLZ50" s="165"/>
      <c r="CMA50" s="162"/>
      <c r="CMB50" s="165"/>
      <c r="CMC50" s="162"/>
      <c r="CMD50" s="165"/>
      <c r="CME50" s="162"/>
      <c r="CMF50" s="165"/>
      <c r="CMG50" s="162"/>
      <c r="CMH50" s="165"/>
      <c r="CMI50" s="162"/>
      <c r="CMJ50" s="165"/>
      <c r="CMK50" s="162"/>
      <c r="CML50" s="165"/>
      <c r="CMM50" s="162"/>
      <c r="CMN50" s="165"/>
      <c r="CMO50" s="162"/>
      <c r="CMP50" s="165"/>
      <c r="CMQ50" s="162"/>
      <c r="CMR50" s="165"/>
      <c r="CMS50" s="162"/>
      <c r="CMT50" s="165"/>
      <c r="CMU50" s="162"/>
      <c r="CMV50" s="165"/>
      <c r="CMW50" s="162"/>
      <c r="CMX50" s="165"/>
      <c r="CMY50" s="162"/>
      <c r="CMZ50" s="165"/>
      <c r="CNA50" s="162"/>
      <c r="CNB50" s="165"/>
      <c r="CNC50" s="162"/>
      <c r="CND50" s="165"/>
      <c r="CNE50" s="162"/>
      <c r="CNF50" s="165"/>
      <c r="CNG50" s="162"/>
      <c r="CNH50" s="165"/>
      <c r="CNI50" s="162"/>
      <c r="CNJ50" s="165"/>
      <c r="CNK50" s="162"/>
      <c r="CNL50" s="165"/>
      <c r="CNM50" s="162"/>
      <c r="CNN50" s="165"/>
      <c r="CNO50" s="162"/>
      <c r="CNP50" s="165"/>
      <c r="CNQ50" s="162"/>
      <c r="CNR50" s="165"/>
      <c r="CNS50" s="162"/>
      <c r="CNT50" s="165"/>
      <c r="CNU50" s="162"/>
      <c r="CNV50" s="165"/>
      <c r="CNW50" s="162"/>
      <c r="CNX50" s="165"/>
      <c r="CNY50" s="162"/>
      <c r="CNZ50" s="165"/>
      <c r="COA50" s="162"/>
      <c r="COB50" s="165"/>
      <c r="COC50" s="162"/>
      <c r="COD50" s="165"/>
      <c r="COE50" s="162"/>
      <c r="COF50" s="165"/>
      <c r="COG50" s="162"/>
      <c r="COH50" s="165"/>
      <c r="COI50" s="162"/>
      <c r="COJ50" s="165"/>
      <c r="COK50" s="162"/>
      <c r="COL50" s="165"/>
      <c r="COM50" s="162"/>
      <c r="CON50" s="165"/>
      <c r="COO50" s="162"/>
      <c r="COP50" s="165"/>
      <c r="COQ50" s="162"/>
      <c r="COR50" s="165"/>
      <c r="COS50" s="162"/>
      <c r="COT50" s="165"/>
      <c r="COU50" s="162"/>
      <c r="COV50" s="165"/>
      <c r="COW50" s="162"/>
      <c r="COX50" s="165"/>
      <c r="COY50" s="162"/>
      <c r="COZ50" s="165"/>
      <c r="CPA50" s="162"/>
      <c r="CPB50" s="165"/>
      <c r="CPC50" s="162"/>
      <c r="CPD50" s="165"/>
      <c r="CPE50" s="162"/>
      <c r="CPF50" s="165"/>
      <c r="CPG50" s="162"/>
      <c r="CPH50" s="165"/>
      <c r="CPI50" s="162"/>
      <c r="CPJ50" s="165"/>
      <c r="CPK50" s="162"/>
      <c r="CPL50" s="165"/>
      <c r="CPM50" s="162"/>
      <c r="CPN50" s="165"/>
      <c r="CPO50" s="162"/>
      <c r="CPP50" s="165"/>
      <c r="CPQ50" s="162"/>
      <c r="CPR50" s="165"/>
      <c r="CPS50" s="162"/>
      <c r="CPT50" s="165"/>
      <c r="CPU50" s="162"/>
      <c r="CPV50" s="165"/>
      <c r="CPW50" s="162"/>
      <c r="CPX50" s="165"/>
      <c r="CPY50" s="162"/>
      <c r="CPZ50" s="165"/>
      <c r="CQA50" s="162"/>
      <c r="CQB50" s="165"/>
      <c r="CQC50" s="162"/>
      <c r="CQD50" s="165"/>
      <c r="CQE50" s="162"/>
      <c r="CQF50" s="165"/>
      <c r="CQG50" s="162"/>
      <c r="CQH50" s="165"/>
      <c r="CQI50" s="162"/>
      <c r="CQJ50" s="165"/>
      <c r="CQK50" s="162"/>
      <c r="CQL50" s="165"/>
      <c r="CQM50" s="162"/>
      <c r="CQN50" s="165"/>
      <c r="CQO50" s="162"/>
      <c r="CQP50" s="165"/>
      <c r="CQQ50" s="162"/>
      <c r="CQR50" s="165"/>
      <c r="CQS50" s="162"/>
      <c r="CQT50" s="165"/>
      <c r="CQU50" s="162"/>
      <c r="CQV50" s="165"/>
      <c r="CQW50" s="162"/>
      <c r="CQX50" s="165"/>
      <c r="CQY50" s="162"/>
      <c r="CQZ50" s="165"/>
      <c r="CRA50" s="162"/>
      <c r="CRB50" s="165"/>
      <c r="CRC50" s="162"/>
      <c r="CRD50" s="165"/>
      <c r="CRE50" s="162"/>
      <c r="CRF50" s="165"/>
      <c r="CRG50" s="162"/>
      <c r="CRH50" s="165"/>
      <c r="CRI50" s="162"/>
      <c r="CRJ50" s="165"/>
      <c r="CRK50" s="162"/>
      <c r="CRL50" s="165"/>
      <c r="CRM50" s="162"/>
      <c r="CRN50" s="165"/>
      <c r="CRO50" s="162"/>
      <c r="CRP50" s="165"/>
      <c r="CRQ50" s="162"/>
      <c r="CRR50" s="165"/>
      <c r="CRS50" s="162"/>
      <c r="CRT50" s="165"/>
      <c r="CRU50" s="162"/>
      <c r="CRV50" s="165"/>
      <c r="CRW50" s="162"/>
      <c r="CRX50" s="165"/>
      <c r="CRY50" s="162"/>
      <c r="CRZ50" s="165"/>
      <c r="CSA50" s="162"/>
      <c r="CSB50" s="165"/>
      <c r="CSC50" s="162"/>
      <c r="CSD50" s="165"/>
      <c r="CSE50" s="162"/>
      <c r="CSF50" s="165"/>
      <c r="CSG50" s="162"/>
      <c r="CSH50" s="165"/>
      <c r="CSI50" s="162"/>
      <c r="CSJ50" s="165"/>
      <c r="CSK50" s="162"/>
      <c r="CSL50" s="165"/>
      <c r="CSM50" s="162"/>
      <c r="CSN50" s="165"/>
      <c r="CSO50" s="162"/>
      <c r="CSP50" s="165"/>
      <c r="CSQ50" s="162"/>
      <c r="CSR50" s="165"/>
      <c r="CSS50" s="162"/>
      <c r="CST50" s="165"/>
      <c r="CSU50" s="162"/>
      <c r="CSV50" s="165"/>
      <c r="CSW50" s="162"/>
      <c r="CSX50" s="165"/>
      <c r="CSY50" s="162"/>
      <c r="CSZ50" s="165"/>
      <c r="CTA50" s="162"/>
      <c r="CTB50" s="165"/>
      <c r="CTC50" s="162"/>
      <c r="CTD50" s="165"/>
      <c r="CTE50" s="162"/>
      <c r="CTF50" s="165"/>
      <c r="CTG50" s="162"/>
      <c r="CTH50" s="165"/>
      <c r="CTI50" s="162"/>
      <c r="CTJ50" s="165"/>
      <c r="CTK50" s="162"/>
      <c r="CTL50" s="165"/>
      <c r="CTM50" s="162"/>
      <c r="CTN50" s="165"/>
      <c r="CTO50" s="162"/>
      <c r="CTP50" s="165"/>
      <c r="CTQ50" s="162"/>
      <c r="CTR50" s="165"/>
      <c r="CTS50" s="162"/>
      <c r="CTT50" s="165"/>
      <c r="CTU50" s="162"/>
      <c r="CTV50" s="165"/>
      <c r="CTW50" s="162"/>
      <c r="CTX50" s="165"/>
      <c r="CTY50" s="162"/>
      <c r="CTZ50" s="165"/>
      <c r="CUA50" s="162"/>
      <c r="CUB50" s="165"/>
      <c r="CUC50" s="162"/>
      <c r="CUD50" s="165"/>
      <c r="CUE50" s="162"/>
      <c r="CUF50" s="165"/>
      <c r="CUG50" s="162"/>
      <c r="CUH50" s="165"/>
      <c r="CUI50" s="162"/>
      <c r="CUJ50" s="165"/>
      <c r="CUK50" s="162"/>
      <c r="CUL50" s="165"/>
      <c r="CUM50" s="162"/>
      <c r="CUN50" s="165"/>
      <c r="CUO50" s="162"/>
      <c r="CUP50" s="165"/>
      <c r="CUQ50" s="162"/>
      <c r="CUR50" s="165"/>
      <c r="CUS50" s="162"/>
      <c r="CUT50" s="165"/>
      <c r="CUU50" s="162"/>
      <c r="CUV50" s="165"/>
      <c r="CUW50" s="162"/>
      <c r="CUX50" s="165"/>
      <c r="CUY50" s="162"/>
      <c r="CUZ50" s="165"/>
      <c r="CVA50" s="162"/>
      <c r="CVB50" s="165"/>
      <c r="CVC50" s="162"/>
      <c r="CVD50" s="165"/>
      <c r="CVE50" s="162"/>
      <c r="CVF50" s="165"/>
      <c r="CVG50" s="162"/>
      <c r="CVH50" s="165"/>
      <c r="CVI50" s="162"/>
      <c r="CVJ50" s="165"/>
      <c r="CVK50" s="162"/>
      <c r="CVL50" s="165"/>
      <c r="CVM50" s="162"/>
      <c r="CVN50" s="165"/>
      <c r="CVO50" s="162"/>
      <c r="CVP50" s="165"/>
      <c r="CVQ50" s="162"/>
      <c r="CVR50" s="165"/>
      <c r="CVS50" s="162"/>
      <c r="CVT50" s="165"/>
      <c r="CVU50" s="162"/>
      <c r="CVV50" s="165"/>
      <c r="CVW50" s="162"/>
      <c r="CVX50" s="165"/>
      <c r="CVY50" s="162"/>
      <c r="CVZ50" s="165"/>
      <c r="CWA50" s="162"/>
      <c r="CWB50" s="165"/>
      <c r="CWC50" s="162"/>
      <c r="CWD50" s="165"/>
      <c r="CWE50" s="162"/>
      <c r="CWF50" s="165"/>
      <c r="CWG50" s="162"/>
      <c r="CWH50" s="165"/>
      <c r="CWI50" s="162"/>
      <c r="CWJ50" s="165"/>
      <c r="CWK50" s="162"/>
      <c r="CWL50" s="165"/>
      <c r="CWM50" s="162"/>
      <c r="CWN50" s="165"/>
      <c r="CWO50" s="162"/>
      <c r="CWP50" s="165"/>
      <c r="CWQ50" s="162"/>
      <c r="CWR50" s="165"/>
      <c r="CWS50" s="162"/>
      <c r="CWT50" s="165"/>
      <c r="CWU50" s="162"/>
      <c r="CWV50" s="165"/>
      <c r="CWW50" s="162"/>
      <c r="CWX50" s="165"/>
      <c r="CWY50" s="162"/>
      <c r="CWZ50" s="165"/>
      <c r="CXA50" s="162"/>
      <c r="CXB50" s="165"/>
      <c r="CXC50" s="162"/>
      <c r="CXD50" s="165"/>
      <c r="CXE50" s="162"/>
      <c r="CXF50" s="165"/>
      <c r="CXG50" s="162"/>
      <c r="CXH50" s="165"/>
      <c r="CXI50" s="162"/>
      <c r="CXJ50" s="165"/>
      <c r="CXK50" s="162"/>
      <c r="CXL50" s="165"/>
      <c r="CXM50" s="162"/>
      <c r="CXN50" s="165"/>
      <c r="CXO50" s="162"/>
      <c r="CXP50" s="165"/>
      <c r="CXQ50" s="162"/>
      <c r="CXR50" s="165"/>
      <c r="CXS50" s="162"/>
      <c r="CXT50" s="165"/>
      <c r="CXU50" s="162"/>
      <c r="CXV50" s="165"/>
      <c r="CXW50" s="162"/>
      <c r="CXX50" s="165"/>
      <c r="CXY50" s="162"/>
      <c r="CXZ50" s="165"/>
      <c r="CYA50" s="162"/>
      <c r="CYB50" s="165"/>
      <c r="CYC50" s="162"/>
      <c r="CYD50" s="165"/>
      <c r="CYE50" s="162"/>
      <c r="CYF50" s="165"/>
      <c r="CYG50" s="162"/>
      <c r="CYH50" s="165"/>
      <c r="CYI50" s="162"/>
      <c r="CYJ50" s="165"/>
      <c r="CYK50" s="162"/>
      <c r="CYL50" s="165"/>
      <c r="CYM50" s="162"/>
      <c r="CYN50" s="165"/>
      <c r="CYO50" s="162"/>
      <c r="CYP50" s="165"/>
      <c r="CYQ50" s="162"/>
      <c r="CYR50" s="165"/>
      <c r="CYS50" s="162"/>
      <c r="CYT50" s="165"/>
      <c r="CYU50" s="162"/>
      <c r="CYV50" s="165"/>
      <c r="CYW50" s="162"/>
      <c r="CYX50" s="165"/>
      <c r="CYY50" s="162"/>
      <c r="CYZ50" s="165"/>
      <c r="CZA50" s="162"/>
      <c r="CZB50" s="165"/>
      <c r="CZC50" s="162"/>
      <c r="CZD50" s="165"/>
      <c r="CZE50" s="162"/>
      <c r="CZF50" s="165"/>
      <c r="CZG50" s="162"/>
      <c r="CZH50" s="165"/>
      <c r="CZI50" s="162"/>
      <c r="CZJ50" s="165"/>
      <c r="CZK50" s="162"/>
      <c r="CZL50" s="165"/>
      <c r="CZM50" s="162"/>
      <c r="CZN50" s="165"/>
      <c r="CZO50" s="162"/>
      <c r="CZP50" s="165"/>
      <c r="CZQ50" s="162"/>
      <c r="CZR50" s="165"/>
      <c r="CZS50" s="162"/>
      <c r="CZT50" s="165"/>
      <c r="CZU50" s="162"/>
      <c r="CZV50" s="165"/>
      <c r="CZW50" s="162"/>
      <c r="CZX50" s="165"/>
      <c r="CZY50" s="162"/>
      <c r="CZZ50" s="165"/>
      <c r="DAA50" s="162"/>
      <c r="DAB50" s="165"/>
      <c r="DAC50" s="162"/>
      <c r="DAD50" s="165"/>
      <c r="DAE50" s="162"/>
      <c r="DAF50" s="165"/>
      <c r="DAG50" s="162"/>
      <c r="DAH50" s="165"/>
      <c r="DAI50" s="162"/>
      <c r="DAJ50" s="165"/>
      <c r="DAK50" s="162"/>
      <c r="DAL50" s="165"/>
      <c r="DAM50" s="162"/>
      <c r="DAN50" s="165"/>
      <c r="DAO50" s="162"/>
      <c r="DAP50" s="165"/>
      <c r="DAQ50" s="162"/>
      <c r="DAR50" s="165"/>
      <c r="DAS50" s="162"/>
      <c r="DAT50" s="165"/>
      <c r="DAU50" s="162"/>
      <c r="DAV50" s="165"/>
      <c r="DAW50" s="162"/>
      <c r="DAX50" s="165"/>
      <c r="DAY50" s="162"/>
      <c r="DAZ50" s="165"/>
      <c r="DBA50" s="162"/>
      <c r="DBB50" s="165"/>
      <c r="DBC50" s="162"/>
      <c r="DBD50" s="165"/>
      <c r="DBE50" s="162"/>
      <c r="DBF50" s="165"/>
      <c r="DBG50" s="162"/>
      <c r="DBH50" s="165"/>
      <c r="DBI50" s="162"/>
      <c r="DBJ50" s="165"/>
      <c r="DBK50" s="162"/>
      <c r="DBL50" s="165"/>
      <c r="DBM50" s="162"/>
      <c r="DBN50" s="165"/>
      <c r="DBO50" s="162"/>
      <c r="DBP50" s="165"/>
      <c r="DBQ50" s="162"/>
      <c r="DBR50" s="165"/>
      <c r="DBS50" s="162"/>
      <c r="DBT50" s="165"/>
      <c r="DBU50" s="162"/>
      <c r="DBV50" s="165"/>
      <c r="DBW50" s="162"/>
      <c r="DBX50" s="165"/>
      <c r="DBY50" s="162"/>
      <c r="DBZ50" s="165"/>
      <c r="DCA50" s="162"/>
      <c r="DCB50" s="165"/>
      <c r="DCC50" s="162"/>
      <c r="DCD50" s="165"/>
      <c r="DCE50" s="162"/>
      <c r="DCF50" s="165"/>
      <c r="DCG50" s="162"/>
      <c r="DCH50" s="165"/>
      <c r="DCI50" s="162"/>
      <c r="DCJ50" s="165"/>
      <c r="DCK50" s="162"/>
      <c r="DCL50" s="165"/>
      <c r="DCM50" s="162"/>
      <c r="DCN50" s="165"/>
      <c r="DCO50" s="162"/>
      <c r="DCP50" s="165"/>
      <c r="DCQ50" s="162"/>
      <c r="DCR50" s="165"/>
      <c r="DCS50" s="162"/>
      <c r="DCT50" s="165"/>
      <c r="DCU50" s="162"/>
      <c r="DCV50" s="165"/>
      <c r="DCW50" s="162"/>
      <c r="DCX50" s="165"/>
      <c r="DCY50" s="162"/>
      <c r="DCZ50" s="165"/>
      <c r="DDA50" s="162"/>
      <c r="DDB50" s="165"/>
      <c r="DDC50" s="162"/>
      <c r="DDD50" s="165"/>
      <c r="DDE50" s="162"/>
      <c r="DDF50" s="165"/>
      <c r="DDG50" s="162"/>
      <c r="DDH50" s="165"/>
      <c r="DDI50" s="162"/>
      <c r="DDJ50" s="165"/>
      <c r="DDK50" s="162"/>
      <c r="DDL50" s="165"/>
      <c r="DDM50" s="162"/>
      <c r="DDN50" s="165"/>
      <c r="DDO50" s="162"/>
      <c r="DDP50" s="165"/>
      <c r="DDQ50" s="162"/>
      <c r="DDR50" s="165"/>
      <c r="DDS50" s="162"/>
      <c r="DDT50" s="165"/>
      <c r="DDU50" s="162"/>
      <c r="DDV50" s="165"/>
      <c r="DDW50" s="162"/>
      <c r="DDX50" s="165"/>
      <c r="DDY50" s="162"/>
      <c r="DDZ50" s="165"/>
      <c r="DEA50" s="162"/>
      <c r="DEB50" s="165"/>
      <c r="DEC50" s="162"/>
      <c r="DED50" s="165"/>
      <c r="DEE50" s="162"/>
      <c r="DEF50" s="165"/>
      <c r="DEG50" s="162"/>
      <c r="DEH50" s="165"/>
      <c r="DEI50" s="162"/>
      <c r="DEJ50" s="165"/>
      <c r="DEK50" s="162"/>
      <c r="DEL50" s="165"/>
      <c r="DEM50" s="162"/>
      <c r="DEN50" s="165"/>
      <c r="DEO50" s="162"/>
      <c r="DEP50" s="165"/>
      <c r="DEQ50" s="162"/>
      <c r="DER50" s="165"/>
      <c r="DES50" s="162"/>
      <c r="DET50" s="165"/>
      <c r="DEU50" s="162"/>
      <c r="DEV50" s="165"/>
      <c r="DEW50" s="162"/>
      <c r="DEX50" s="165"/>
      <c r="DEY50" s="162"/>
      <c r="DEZ50" s="165"/>
      <c r="DFA50" s="162"/>
      <c r="DFB50" s="165"/>
      <c r="DFC50" s="162"/>
      <c r="DFD50" s="165"/>
      <c r="DFE50" s="162"/>
      <c r="DFF50" s="165"/>
      <c r="DFG50" s="162"/>
      <c r="DFH50" s="165"/>
      <c r="DFI50" s="162"/>
      <c r="DFJ50" s="165"/>
      <c r="DFK50" s="162"/>
      <c r="DFL50" s="165"/>
      <c r="DFM50" s="162"/>
      <c r="DFN50" s="165"/>
      <c r="DFO50" s="162"/>
      <c r="DFP50" s="165"/>
      <c r="DFQ50" s="162"/>
      <c r="DFR50" s="165"/>
      <c r="DFS50" s="162"/>
      <c r="DFT50" s="165"/>
      <c r="DFU50" s="162"/>
      <c r="DFV50" s="165"/>
      <c r="DFW50" s="162"/>
      <c r="DFX50" s="165"/>
      <c r="DFY50" s="162"/>
      <c r="DFZ50" s="165"/>
      <c r="DGA50" s="162"/>
      <c r="DGB50" s="165"/>
      <c r="DGC50" s="162"/>
      <c r="DGD50" s="165"/>
      <c r="DGE50" s="162"/>
      <c r="DGF50" s="165"/>
      <c r="DGG50" s="162"/>
      <c r="DGH50" s="165"/>
      <c r="DGI50" s="162"/>
      <c r="DGJ50" s="165"/>
      <c r="DGK50" s="162"/>
      <c r="DGL50" s="165"/>
      <c r="DGM50" s="162"/>
      <c r="DGN50" s="165"/>
      <c r="DGO50" s="162"/>
      <c r="DGP50" s="165"/>
      <c r="DGQ50" s="162"/>
      <c r="DGR50" s="165"/>
      <c r="DGS50" s="162"/>
      <c r="DGT50" s="165"/>
      <c r="DGU50" s="162"/>
      <c r="DGV50" s="165"/>
      <c r="DGW50" s="162"/>
      <c r="DGX50" s="165"/>
      <c r="DGY50" s="162"/>
      <c r="DGZ50" s="165"/>
      <c r="DHA50" s="162"/>
      <c r="DHB50" s="165"/>
      <c r="DHC50" s="162"/>
      <c r="DHD50" s="165"/>
      <c r="DHE50" s="162"/>
      <c r="DHF50" s="165"/>
      <c r="DHG50" s="162"/>
      <c r="DHH50" s="165"/>
      <c r="DHI50" s="162"/>
      <c r="DHJ50" s="165"/>
      <c r="DHK50" s="162"/>
      <c r="DHL50" s="165"/>
      <c r="DHM50" s="162"/>
      <c r="DHN50" s="165"/>
      <c r="DHO50" s="162"/>
      <c r="DHP50" s="165"/>
      <c r="DHQ50" s="162"/>
      <c r="DHR50" s="165"/>
      <c r="DHS50" s="162"/>
      <c r="DHT50" s="165"/>
      <c r="DHU50" s="162"/>
      <c r="DHV50" s="165"/>
      <c r="DHW50" s="162"/>
      <c r="DHX50" s="165"/>
      <c r="DHY50" s="162"/>
      <c r="DHZ50" s="165"/>
      <c r="DIA50" s="162"/>
      <c r="DIB50" s="165"/>
      <c r="DIC50" s="162"/>
      <c r="DID50" s="165"/>
      <c r="DIE50" s="162"/>
      <c r="DIF50" s="165"/>
      <c r="DIG50" s="162"/>
      <c r="DIH50" s="165"/>
      <c r="DII50" s="162"/>
      <c r="DIJ50" s="165"/>
      <c r="DIK50" s="162"/>
      <c r="DIL50" s="165"/>
      <c r="DIM50" s="162"/>
      <c r="DIN50" s="165"/>
      <c r="DIO50" s="162"/>
      <c r="DIP50" s="165"/>
      <c r="DIQ50" s="162"/>
      <c r="DIR50" s="165"/>
      <c r="DIS50" s="162"/>
      <c r="DIT50" s="165"/>
      <c r="DIU50" s="162"/>
      <c r="DIV50" s="165"/>
      <c r="DIW50" s="162"/>
      <c r="DIX50" s="165"/>
      <c r="DIY50" s="162"/>
      <c r="DIZ50" s="165"/>
      <c r="DJA50" s="162"/>
      <c r="DJB50" s="165"/>
      <c r="DJC50" s="162"/>
      <c r="DJD50" s="165"/>
      <c r="DJE50" s="162"/>
      <c r="DJF50" s="165"/>
      <c r="DJG50" s="162"/>
      <c r="DJH50" s="165"/>
      <c r="DJI50" s="162"/>
      <c r="DJJ50" s="165"/>
      <c r="DJK50" s="162"/>
      <c r="DJL50" s="165"/>
      <c r="DJM50" s="162"/>
      <c r="DJN50" s="165"/>
      <c r="DJO50" s="162"/>
      <c r="DJP50" s="165"/>
      <c r="DJQ50" s="162"/>
      <c r="DJR50" s="165"/>
      <c r="DJS50" s="162"/>
      <c r="DJT50" s="165"/>
      <c r="DJU50" s="162"/>
      <c r="DJV50" s="165"/>
      <c r="DJW50" s="162"/>
      <c r="DJX50" s="165"/>
      <c r="DJY50" s="162"/>
      <c r="DJZ50" s="165"/>
      <c r="DKA50" s="162"/>
      <c r="DKB50" s="165"/>
      <c r="DKC50" s="162"/>
      <c r="DKD50" s="165"/>
      <c r="DKE50" s="162"/>
      <c r="DKF50" s="165"/>
      <c r="DKG50" s="162"/>
      <c r="DKH50" s="165"/>
      <c r="DKI50" s="162"/>
      <c r="DKJ50" s="165"/>
      <c r="DKK50" s="162"/>
      <c r="DKL50" s="165"/>
      <c r="DKM50" s="162"/>
      <c r="DKN50" s="165"/>
      <c r="DKO50" s="162"/>
      <c r="DKP50" s="165"/>
      <c r="DKQ50" s="162"/>
      <c r="DKR50" s="165"/>
      <c r="DKS50" s="162"/>
      <c r="DKT50" s="165"/>
      <c r="DKU50" s="162"/>
      <c r="DKV50" s="165"/>
      <c r="DKW50" s="162"/>
      <c r="DKX50" s="165"/>
      <c r="DKY50" s="162"/>
      <c r="DKZ50" s="165"/>
      <c r="DLA50" s="162"/>
      <c r="DLB50" s="165"/>
      <c r="DLC50" s="162"/>
      <c r="DLD50" s="165"/>
      <c r="DLE50" s="162"/>
      <c r="DLF50" s="165"/>
      <c r="DLG50" s="162"/>
      <c r="DLH50" s="165"/>
      <c r="DLI50" s="162"/>
      <c r="DLJ50" s="165"/>
      <c r="DLK50" s="162"/>
      <c r="DLL50" s="165"/>
      <c r="DLM50" s="162"/>
      <c r="DLN50" s="165"/>
      <c r="DLO50" s="162"/>
      <c r="DLP50" s="165"/>
      <c r="DLQ50" s="162"/>
      <c r="DLR50" s="165"/>
      <c r="DLS50" s="162"/>
      <c r="DLT50" s="165"/>
      <c r="DLU50" s="162"/>
      <c r="DLV50" s="165"/>
      <c r="DLW50" s="162"/>
      <c r="DLX50" s="165"/>
      <c r="DLY50" s="162"/>
      <c r="DLZ50" s="165"/>
      <c r="DMA50" s="162"/>
      <c r="DMB50" s="165"/>
      <c r="DMC50" s="162"/>
      <c r="DMD50" s="165"/>
      <c r="DME50" s="162"/>
      <c r="DMF50" s="165"/>
      <c r="DMG50" s="162"/>
      <c r="DMH50" s="165"/>
      <c r="DMI50" s="162"/>
      <c r="DMJ50" s="165"/>
      <c r="DMK50" s="162"/>
      <c r="DML50" s="165"/>
      <c r="DMM50" s="162"/>
      <c r="DMN50" s="165"/>
      <c r="DMO50" s="162"/>
      <c r="DMP50" s="165"/>
      <c r="DMQ50" s="162"/>
      <c r="DMR50" s="165"/>
      <c r="DMS50" s="162"/>
      <c r="DMT50" s="165"/>
      <c r="DMU50" s="162"/>
      <c r="DMV50" s="165"/>
      <c r="DMW50" s="162"/>
      <c r="DMX50" s="165"/>
      <c r="DMY50" s="162"/>
      <c r="DMZ50" s="165"/>
      <c r="DNA50" s="162"/>
      <c r="DNB50" s="165"/>
      <c r="DNC50" s="162"/>
      <c r="DND50" s="165"/>
      <c r="DNE50" s="162"/>
      <c r="DNF50" s="165"/>
      <c r="DNG50" s="162"/>
      <c r="DNH50" s="165"/>
      <c r="DNI50" s="162"/>
      <c r="DNJ50" s="165"/>
      <c r="DNK50" s="162"/>
      <c r="DNL50" s="165"/>
      <c r="DNM50" s="162"/>
      <c r="DNN50" s="165"/>
      <c r="DNO50" s="162"/>
      <c r="DNP50" s="165"/>
      <c r="DNQ50" s="162"/>
      <c r="DNR50" s="165"/>
      <c r="DNS50" s="162"/>
      <c r="DNT50" s="165"/>
      <c r="DNU50" s="162"/>
      <c r="DNV50" s="165"/>
      <c r="DNW50" s="162"/>
      <c r="DNX50" s="165"/>
      <c r="DNY50" s="162"/>
      <c r="DNZ50" s="165"/>
      <c r="DOA50" s="162"/>
      <c r="DOB50" s="165"/>
      <c r="DOC50" s="162"/>
      <c r="DOD50" s="165"/>
      <c r="DOE50" s="162"/>
      <c r="DOF50" s="165"/>
      <c r="DOG50" s="162"/>
      <c r="DOH50" s="165"/>
      <c r="DOI50" s="162"/>
      <c r="DOJ50" s="165"/>
      <c r="DOK50" s="162"/>
      <c r="DOL50" s="165"/>
      <c r="DOM50" s="162"/>
      <c r="DON50" s="165"/>
      <c r="DOO50" s="162"/>
      <c r="DOP50" s="165"/>
      <c r="DOQ50" s="162"/>
      <c r="DOR50" s="165"/>
      <c r="DOS50" s="162"/>
      <c r="DOT50" s="165"/>
      <c r="DOU50" s="162"/>
      <c r="DOV50" s="165"/>
      <c r="DOW50" s="162"/>
      <c r="DOX50" s="165"/>
      <c r="DOY50" s="162"/>
      <c r="DOZ50" s="165"/>
      <c r="DPA50" s="162"/>
      <c r="DPB50" s="165"/>
      <c r="DPC50" s="162"/>
      <c r="DPD50" s="165"/>
      <c r="DPE50" s="162"/>
      <c r="DPF50" s="165"/>
      <c r="DPG50" s="162"/>
      <c r="DPH50" s="165"/>
      <c r="DPI50" s="162"/>
      <c r="DPJ50" s="165"/>
      <c r="DPK50" s="162"/>
      <c r="DPL50" s="165"/>
      <c r="DPM50" s="162"/>
      <c r="DPN50" s="165"/>
      <c r="DPO50" s="162"/>
      <c r="DPP50" s="165"/>
      <c r="DPQ50" s="162"/>
      <c r="DPR50" s="165"/>
      <c r="DPS50" s="162"/>
      <c r="DPT50" s="165"/>
      <c r="DPU50" s="162"/>
      <c r="DPV50" s="165"/>
      <c r="DPW50" s="162"/>
      <c r="DPX50" s="165"/>
      <c r="DPY50" s="162"/>
      <c r="DPZ50" s="165"/>
      <c r="DQA50" s="162"/>
      <c r="DQB50" s="165"/>
      <c r="DQC50" s="162"/>
      <c r="DQD50" s="165"/>
      <c r="DQE50" s="162"/>
      <c r="DQF50" s="165"/>
      <c r="DQG50" s="162"/>
      <c r="DQH50" s="165"/>
      <c r="DQI50" s="162"/>
      <c r="DQJ50" s="165"/>
      <c r="DQK50" s="162"/>
      <c r="DQL50" s="165"/>
      <c r="DQM50" s="162"/>
      <c r="DQN50" s="165"/>
      <c r="DQO50" s="162"/>
      <c r="DQP50" s="165"/>
      <c r="DQQ50" s="162"/>
      <c r="DQR50" s="165"/>
      <c r="DQS50" s="162"/>
      <c r="DQT50" s="165"/>
      <c r="DQU50" s="162"/>
      <c r="DQV50" s="165"/>
      <c r="DQW50" s="162"/>
      <c r="DQX50" s="165"/>
      <c r="DQY50" s="162"/>
      <c r="DQZ50" s="165"/>
      <c r="DRA50" s="162"/>
      <c r="DRB50" s="165"/>
      <c r="DRC50" s="162"/>
      <c r="DRD50" s="165"/>
      <c r="DRE50" s="162"/>
      <c r="DRF50" s="165"/>
      <c r="DRG50" s="162"/>
      <c r="DRH50" s="165"/>
      <c r="DRI50" s="162"/>
      <c r="DRJ50" s="165"/>
      <c r="DRK50" s="162"/>
      <c r="DRL50" s="165"/>
      <c r="DRM50" s="162"/>
      <c r="DRN50" s="165"/>
      <c r="DRO50" s="162"/>
      <c r="DRP50" s="165"/>
      <c r="DRQ50" s="162"/>
      <c r="DRR50" s="165"/>
      <c r="DRS50" s="162"/>
      <c r="DRT50" s="165"/>
      <c r="DRU50" s="162"/>
      <c r="DRV50" s="165"/>
      <c r="DRW50" s="162"/>
      <c r="DRX50" s="165"/>
      <c r="DRY50" s="162"/>
      <c r="DRZ50" s="165"/>
      <c r="DSA50" s="162"/>
      <c r="DSB50" s="165"/>
      <c r="DSC50" s="162"/>
      <c r="DSD50" s="165"/>
      <c r="DSE50" s="162"/>
      <c r="DSF50" s="165"/>
      <c r="DSG50" s="162"/>
      <c r="DSH50" s="165"/>
      <c r="DSI50" s="162"/>
      <c r="DSJ50" s="165"/>
      <c r="DSK50" s="162"/>
      <c r="DSL50" s="165"/>
      <c r="DSM50" s="162"/>
      <c r="DSN50" s="165"/>
      <c r="DSO50" s="162"/>
      <c r="DSP50" s="165"/>
      <c r="DSQ50" s="162"/>
      <c r="DSR50" s="165"/>
      <c r="DSS50" s="162"/>
      <c r="DST50" s="165"/>
      <c r="DSU50" s="162"/>
      <c r="DSV50" s="165"/>
      <c r="DSW50" s="162"/>
      <c r="DSX50" s="165"/>
      <c r="DSY50" s="162"/>
      <c r="DSZ50" s="165"/>
      <c r="DTA50" s="162"/>
      <c r="DTB50" s="165"/>
      <c r="DTC50" s="162"/>
      <c r="DTD50" s="165"/>
      <c r="DTE50" s="162"/>
      <c r="DTF50" s="165"/>
      <c r="DTG50" s="162"/>
      <c r="DTH50" s="165"/>
      <c r="DTI50" s="162"/>
      <c r="DTJ50" s="165"/>
      <c r="DTK50" s="162"/>
      <c r="DTL50" s="165"/>
      <c r="DTM50" s="162"/>
      <c r="DTN50" s="165"/>
      <c r="DTO50" s="162"/>
      <c r="DTP50" s="165"/>
      <c r="DTQ50" s="162"/>
      <c r="DTR50" s="165"/>
      <c r="DTS50" s="162"/>
      <c r="DTT50" s="165"/>
      <c r="DTU50" s="162"/>
      <c r="DTV50" s="165"/>
      <c r="DTW50" s="162"/>
      <c r="DTX50" s="165"/>
      <c r="DTY50" s="162"/>
      <c r="DTZ50" s="165"/>
      <c r="DUA50" s="162"/>
      <c r="DUB50" s="165"/>
      <c r="DUC50" s="162"/>
      <c r="DUD50" s="165"/>
      <c r="DUE50" s="162"/>
      <c r="DUF50" s="165"/>
      <c r="DUG50" s="162"/>
      <c r="DUH50" s="165"/>
      <c r="DUI50" s="162"/>
      <c r="DUJ50" s="165"/>
      <c r="DUK50" s="162"/>
      <c r="DUL50" s="165"/>
      <c r="DUM50" s="162"/>
      <c r="DUN50" s="165"/>
      <c r="DUO50" s="162"/>
      <c r="DUP50" s="165"/>
      <c r="DUQ50" s="162"/>
      <c r="DUR50" s="165"/>
      <c r="DUS50" s="162"/>
      <c r="DUT50" s="165"/>
      <c r="DUU50" s="162"/>
      <c r="DUV50" s="165"/>
      <c r="DUW50" s="162"/>
      <c r="DUX50" s="165"/>
      <c r="DUY50" s="162"/>
      <c r="DUZ50" s="165"/>
      <c r="DVA50" s="162"/>
      <c r="DVB50" s="165"/>
      <c r="DVC50" s="162"/>
      <c r="DVD50" s="165"/>
      <c r="DVE50" s="162"/>
      <c r="DVF50" s="165"/>
      <c r="DVG50" s="162"/>
      <c r="DVH50" s="165"/>
      <c r="DVI50" s="162"/>
      <c r="DVJ50" s="165"/>
      <c r="DVK50" s="162"/>
      <c r="DVL50" s="165"/>
      <c r="DVM50" s="162"/>
      <c r="DVN50" s="165"/>
      <c r="DVO50" s="162"/>
      <c r="DVP50" s="165"/>
      <c r="DVQ50" s="162"/>
      <c r="DVR50" s="165"/>
      <c r="DVS50" s="162"/>
      <c r="DVT50" s="165"/>
      <c r="DVU50" s="162"/>
      <c r="DVV50" s="165"/>
      <c r="DVW50" s="162"/>
      <c r="DVX50" s="165"/>
      <c r="DVY50" s="162"/>
      <c r="DVZ50" s="165"/>
      <c r="DWA50" s="162"/>
      <c r="DWB50" s="165"/>
      <c r="DWC50" s="162"/>
      <c r="DWD50" s="165"/>
      <c r="DWE50" s="162"/>
      <c r="DWF50" s="165"/>
      <c r="DWG50" s="162"/>
      <c r="DWH50" s="165"/>
      <c r="DWI50" s="162"/>
      <c r="DWJ50" s="165"/>
      <c r="DWK50" s="162"/>
      <c r="DWL50" s="165"/>
      <c r="DWM50" s="162"/>
      <c r="DWN50" s="165"/>
      <c r="DWO50" s="162"/>
      <c r="DWP50" s="165"/>
      <c r="DWQ50" s="162"/>
      <c r="DWR50" s="165"/>
      <c r="DWS50" s="162"/>
      <c r="DWT50" s="165"/>
      <c r="DWU50" s="162"/>
      <c r="DWV50" s="165"/>
      <c r="DWW50" s="162"/>
      <c r="DWX50" s="165"/>
      <c r="DWY50" s="162"/>
      <c r="DWZ50" s="165"/>
      <c r="DXA50" s="162"/>
      <c r="DXB50" s="165"/>
      <c r="DXC50" s="162"/>
      <c r="DXD50" s="165"/>
      <c r="DXE50" s="162"/>
      <c r="DXF50" s="165"/>
      <c r="DXG50" s="162"/>
      <c r="DXH50" s="165"/>
      <c r="DXI50" s="162"/>
      <c r="DXJ50" s="165"/>
      <c r="DXK50" s="162"/>
      <c r="DXL50" s="165"/>
      <c r="DXM50" s="162"/>
      <c r="DXN50" s="165"/>
      <c r="DXO50" s="162"/>
      <c r="DXP50" s="165"/>
      <c r="DXQ50" s="162"/>
      <c r="DXR50" s="165"/>
      <c r="DXS50" s="162"/>
      <c r="DXT50" s="165"/>
      <c r="DXU50" s="162"/>
      <c r="DXV50" s="165"/>
      <c r="DXW50" s="162"/>
      <c r="DXX50" s="165"/>
      <c r="DXY50" s="162"/>
      <c r="DXZ50" s="165"/>
      <c r="DYA50" s="162"/>
      <c r="DYB50" s="165"/>
      <c r="DYC50" s="162"/>
      <c r="DYD50" s="165"/>
      <c r="DYE50" s="162"/>
      <c r="DYF50" s="165"/>
      <c r="DYG50" s="162"/>
      <c r="DYH50" s="165"/>
      <c r="DYI50" s="162"/>
      <c r="DYJ50" s="165"/>
      <c r="DYK50" s="162"/>
      <c r="DYL50" s="165"/>
      <c r="DYM50" s="162"/>
      <c r="DYN50" s="165"/>
      <c r="DYO50" s="162"/>
      <c r="DYP50" s="165"/>
      <c r="DYQ50" s="162"/>
      <c r="DYR50" s="165"/>
      <c r="DYS50" s="162"/>
      <c r="DYT50" s="165"/>
      <c r="DYU50" s="162"/>
      <c r="DYV50" s="165"/>
      <c r="DYW50" s="162"/>
      <c r="DYX50" s="165"/>
      <c r="DYY50" s="162"/>
      <c r="DYZ50" s="165"/>
      <c r="DZA50" s="162"/>
      <c r="DZB50" s="165"/>
      <c r="DZC50" s="162"/>
      <c r="DZD50" s="165"/>
      <c r="DZE50" s="162"/>
      <c r="DZF50" s="165"/>
      <c r="DZG50" s="162"/>
      <c r="DZH50" s="165"/>
      <c r="DZI50" s="162"/>
      <c r="DZJ50" s="165"/>
      <c r="DZK50" s="162"/>
      <c r="DZL50" s="165"/>
      <c r="DZM50" s="162"/>
      <c r="DZN50" s="165"/>
      <c r="DZO50" s="162"/>
      <c r="DZP50" s="165"/>
      <c r="DZQ50" s="162"/>
      <c r="DZR50" s="165"/>
      <c r="DZS50" s="162"/>
      <c r="DZT50" s="165"/>
      <c r="DZU50" s="162"/>
      <c r="DZV50" s="165"/>
      <c r="DZW50" s="162"/>
      <c r="DZX50" s="165"/>
      <c r="DZY50" s="162"/>
      <c r="DZZ50" s="165"/>
      <c r="EAA50" s="162"/>
      <c r="EAB50" s="165"/>
      <c r="EAC50" s="162"/>
      <c r="EAD50" s="165"/>
      <c r="EAE50" s="162"/>
      <c r="EAF50" s="165"/>
      <c r="EAG50" s="162"/>
      <c r="EAH50" s="165"/>
      <c r="EAI50" s="162"/>
      <c r="EAJ50" s="165"/>
      <c r="EAK50" s="162"/>
      <c r="EAL50" s="165"/>
      <c r="EAM50" s="162"/>
      <c r="EAN50" s="165"/>
      <c r="EAO50" s="162"/>
      <c r="EAP50" s="165"/>
      <c r="EAQ50" s="162"/>
      <c r="EAR50" s="165"/>
      <c r="EAS50" s="162"/>
      <c r="EAT50" s="165"/>
      <c r="EAU50" s="162"/>
      <c r="EAV50" s="165"/>
      <c r="EAW50" s="162"/>
      <c r="EAX50" s="165"/>
      <c r="EAY50" s="162"/>
      <c r="EAZ50" s="165"/>
      <c r="EBA50" s="162"/>
      <c r="EBB50" s="165"/>
      <c r="EBC50" s="162"/>
      <c r="EBD50" s="165"/>
      <c r="EBE50" s="162"/>
      <c r="EBF50" s="165"/>
      <c r="EBG50" s="162"/>
      <c r="EBH50" s="165"/>
      <c r="EBI50" s="162"/>
      <c r="EBJ50" s="165"/>
      <c r="EBK50" s="162"/>
      <c r="EBL50" s="165"/>
      <c r="EBM50" s="162"/>
      <c r="EBN50" s="165"/>
      <c r="EBO50" s="162"/>
      <c r="EBP50" s="165"/>
      <c r="EBQ50" s="162"/>
      <c r="EBR50" s="165"/>
      <c r="EBS50" s="162"/>
      <c r="EBT50" s="165"/>
      <c r="EBU50" s="162"/>
      <c r="EBV50" s="165"/>
      <c r="EBW50" s="162"/>
      <c r="EBX50" s="165"/>
      <c r="EBY50" s="162"/>
      <c r="EBZ50" s="165"/>
      <c r="ECA50" s="162"/>
      <c r="ECB50" s="165"/>
      <c r="ECC50" s="162"/>
      <c r="ECD50" s="165"/>
      <c r="ECE50" s="162"/>
      <c r="ECF50" s="165"/>
      <c r="ECG50" s="162"/>
      <c r="ECH50" s="165"/>
      <c r="ECI50" s="162"/>
      <c r="ECJ50" s="165"/>
      <c r="ECK50" s="162"/>
      <c r="ECL50" s="165"/>
      <c r="ECM50" s="162"/>
      <c r="ECN50" s="165"/>
      <c r="ECO50" s="162"/>
      <c r="ECP50" s="165"/>
      <c r="ECQ50" s="162"/>
      <c r="ECR50" s="165"/>
      <c r="ECS50" s="162"/>
      <c r="ECT50" s="165"/>
      <c r="ECU50" s="162"/>
      <c r="ECV50" s="165"/>
      <c r="ECW50" s="162"/>
      <c r="ECX50" s="165"/>
      <c r="ECY50" s="162"/>
      <c r="ECZ50" s="165"/>
      <c r="EDA50" s="162"/>
      <c r="EDB50" s="165"/>
      <c r="EDC50" s="162"/>
      <c r="EDD50" s="165"/>
      <c r="EDE50" s="162"/>
      <c r="EDF50" s="165"/>
      <c r="EDG50" s="162"/>
      <c r="EDH50" s="165"/>
      <c r="EDI50" s="162"/>
      <c r="EDJ50" s="165"/>
      <c r="EDK50" s="162"/>
      <c r="EDL50" s="165"/>
      <c r="EDM50" s="162"/>
      <c r="EDN50" s="165"/>
      <c r="EDO50" s="162"/>
      <c r="EDP50" s="165"/>
      <c r="EDQ50" s="162"/>
      <c r="EDR50" s="165"/>
      <c r="EDS50" s="162"/>
      <c r="EDT50" s="165"/>
      <c r="EDU50" s="162"/>
      <c r="EDV50" s="165"/>
      <c r="EDW50" s="162"/>
      <c r="EDX50" s="165"/>
      <c r="EDY50" s="162"/>
      <c r="EDZ50" s="165"/>
      <c r="EEA50" s="162"/>
      <c r="EEB50" s="165"/>
      <c r="EEC50" s="162"/>
      <c r="EED50" s="165"/>
      <c r="EEE50" s="162"/>
      <c r="EEF50" s="165"/>
      <c r="EEG50" s="162"/>
      <c r="EEH50" s="165"/>
      <c r="EEI50" s="162"/>
      <c r="EEJ50" s="165"/>
      <c r="EEK50" s="162"/>
      <c r="EEL50" s="165"/>
      <c r="EEM50" s="162"/>
      <c r="EEN50" s="165"/>
      <c r="EEO50" s="162"/>
      <c r="EEP50" s="165"/>
      <c r="EEQ50" s="162"/>
      <c r="EER50" s="165"/>
      <c r="EES50" s="162"/>
      <c r="EET50" s="165"/>
      <c r="EEU50" s="162"/>
      <c r="EEV50" s="165"/>
      <c r="EEW50" s="162"/>
      <c r="EEX50" s="165"/>
      <c r="EEY50" s="162"/>
      <c r="EEZ50" s="165"/>
      <c r="EFA50" s="162"/>
      <c r="EFB50" s="165"/>
      <c r="EFC50" s="162"/>
      <c r="EFD50" s="165"/>
      <c r="EFE50" s="162"/>
      <c r="EFF50" s="165"/>
      <c r="EFG50" s="162"/>
      <c r="EFH50" s="165"/>
      <c r="EFI50" s="162"/>
      <c r="EFJ50" s="165"/>
      <c r="EFK50" s="162"/>
      <c r="EFL50" s="165"/>
      <c r="EFM50" s="162"/>
      <c r="EFN50" s="165"/>
      <c r="EFO50" s="162"/>
      <c r="EFP50" s="165"/>
      <c r="EFQ50" s="162"/>
      <c r="EFR50" s="165"/>
      <c r="EFS50" s="162"/>
      <c r="EFT50" s="165"/>
      <c r="EFU50" s="162"/>
      <c r="EFV50" s="165"/>
      <c r="EFW50" s="162"/>
      <c r="EFX50" s="165"/>
      <c r="EFY50" s="162"/>
      <c r="EFZ50" s="165"/>
      <c r="EGA50" s="162"/>
      <c r="EGB50" s="165"/>
      <c r="EGC50" s="162"/>
      <c r="EGD50" s="165"/>
      <c r="EGE50" s="162"/>
      <c r="EGF50" s="165"/>
      <c r="EGG50" s="162"/>
      <c r="EGH50" s="165"/>
      <c r="EGI50" s="162"/>
      <c r="EGJ50" s="165"/>
      <c r="EGK50" s="162"/>
      <c r="EGL50" s="165"/>
      <c r="EGM50" s="162"/>
      <c r="EGN50" s="165"/>
      <c r="EGO50" s="162"/>
      <c r="EGP50" s="165"/>
      <c r="EGQ50" s="162"/>
      <c r="EGR50" s="165"/>
      <c r="EGS50" s="162"/>
      <c r="EGT50" s="165"/>
      <c r="EGU50" s="162"/>
      <c r="EGV50" s="165"/>
      <c r="EGW50" s="162"/>
      <c r="EGX50" s="165"/>
      <c r="EGY50" s="162"/>
      <c r="EGZ50" s="165"/>
      <c r="EHA50" s="162"/>
      <c r="EHB50" s="165"/>
      <c r="EHC50" s="162"/>
      <c r="EHD50" s="165"/>
      <c r="EHE50" s="162"/>
      <c r="EHF50" s="165"/>
      <c r="EHG50" s="162"/>
      <c r="EHH50" s="165"/>
      <c r="EHI50" s="162"/>
      <c r="EHJ50" s="165"/>
      <c r="EHK50" s="162"/>
      <c r="EHL50" s="165"/>
      <c r="EHM50" s="162"/>
      <c r="EHN50" s="165"/>
      <c r="EHO50" s="162"/>
      <c r="EHP50" s="165"/>
      <c r="EHQ50" s="162"/>
      <c r="EHR50" s="165"/>
      <c r="EHS50" s="162"/>
      <c r="EHT50" s="165"/>
      <c r="EHU50" s="162"/>
      <c r="EHV50" s="165"/>
      <c r="EHW50" s="162"/>
      <c r="EHX50" s="165"/>
      <c r="EHY50" s="162"/>
      <c r="EHZ50" s="165"/>
      <c r="EIA50" s="162"/>
      <c r="EIB50" s="165"/>
      <c r="EIC50" s="162"/>
      <c r="EID50" s="165"/>
      <c r="EIE50" s="162"/>
      <c r="EIF50" s="165"/>
      <c r="EIG50" s="162"/>
      <c r="EIH50" s="165"/>
      <c r="EII50" s="162"/>
      <c r="EIJ50" s="165"/>
      <c r="EIK50" s="162"/>
      <c r="EIL50" s="165"/>
      <c r="EIM50" s="162"/>
      <c r="EIN50" s="165"/>
      <c r="EIO50" s="162"/>
      <c r="EIP50" s="165"/>
      <c r="EIQ50" s="162"/>
      <c r="EIR50" s="165"/>
      <c r="EIS50" s="162"/>
      <c r="EIT50" s="165"/>
      <c r="EIU50" s="162"/>
      <c r="EIV50" s="165"/>
      <c r="EIW50" s="162"/>
      <c r="EIX50" s="165"/>
      <c r="EIY50" s="162"/>
      <c r="EIZ50" s="165"/>
      <c r="EJA50" s="162"/>
      <c r="EJB50" s="165"/>
      <c r="EJC50" s="162"/>
      <c r="EJD50" s="165"/>
      <c r="EJE50" s="162"/>
      <c r="EJF50" s="165"/>
      <c r="EJG50" s="162"/>
      <c r="EJH50" s="165"/>
      <c r="EJI50" s="162"/>
      <c r="EJJ50" s="165"/>
      <c r="EJK50" s="162"/>
      <c r="EJL50" s="165"/>
      <c r="EJM50" s="162"/>
      <c r="EJN50" s="165"/>
      <c r="EJO50" s="162"/>
      <c r="EJP50" s="165"/>
      <c r="EJQ50" s="162"/>
      <c r="EJR50" s="165"/>
      <c r="EJS50" s="162"/>
      <c r="EJT50" s="165"/>
      <c r="EJU50" s="162"/>
      <c r="EJV50" s="165"/>
      <c r="EJW50" s="162"/>
      <c r="EJX50" s="165"/>
      <c r="EJY50" s="162"/>
      <c r="EJZ50" s="165"/>
      <c r="EKA50" s="162"/>
      <c r="EKB50" s="165"/>
      <c r="EKC50" s="162"/>
      <c r="EKD50" s="165"/>
      <c r="EKE50" s="162"/>
      <c r="EKF50" s="165"/>
      <c r="EKG50" s="162"/>
      <c r="EKH50" s="165"/>
      <c r="EKI50" s="162"/>
      <c r="EKJ50" s="165"/>
      <c r="EKK50" s="162"/>
      <c r="EKL50" s="165"/>
      <c r="EKM50" s="162"/>
      <c r="EKN50" s="165"/>
      <c r="EKO50" s="162"/>
      <c r="EKP50" s="165"/>
      <c r="EKQ50" s="162"/>
      <c r="EKR50" s="165"/>
      <c r="EKS50" s="162"/>
      <c r="EKT50" s="165"/>
      <c r="EKU50" s="162"/>
      <c r="EKV50" s="165"/>
      <c r="EKW50" s="162"/>
      <c r="EKX50" s="165"/>
      <c r="EKY50" s="162"/>
      <c r="EKZ50" s="165"/>
      <c r="ELA50" s="162"/>
      <c r="ELB50" s="165"/>
      <c r="ELC50" s="162"/>
      <c r="ELD50" s="165"/>
      <c r="ELE50" s="162"/>
      <c r="ELF50" s="165"/>
      <c r="ELG50" s="162"/>
      <c r="ELH50" s="165"/>
      <c r="ELI50" s="162"/>
      <c r="ELJ50" s="165"/>
      <c r="ELK50" s="162"/>
      <c r="ELL50" s="165"/>
      <c r="ELM50" s="162"/>
      <c r="ELN50" s="165"/>
      <c r="ELO50" s="162"/>
      <c r="ELP50" s="165"/>
      <c r="ELQ50" s="162"/>
      <c r="ELR50" s="165"/>
      <c r="ELS50" s="162"/>
      <c r="ELT50" s="165"/>
      <c r="ELU50" s="162"/>
      <c r="ELV50" s="165"/>
      <c r="ELW50" s="162"/>
      <c r="ELX50" s="165"/>
      <c r="ELY50" s="162"/>
      <c r="ELZ50" s="165"/>
      <c r="EMA50" s="162"/>
      <c r="EMB50" s="165"/>
      <c r="EMC50" s="162"/>
      <c r="EMD50" s="165"/>
      <c r="EME50" s="162"/>
      <c r="EMF50" s="165"/>
      <c r="EMG50" s="162"/>
      <c r="EMH50" s="165"/>
      <c r="EMI50" s="162"/>
      <c r="EMJ50" s="165"/>
      <c r="EMK50" s="162"/>
      <c r="EML50" s="165"/>
      <c r="EMM50" s="162"/>
      <c r="EMN50" s="165"/>
      <c r="EMO50" s="162"/>
      <c r="EMP50" s="165"/>
      <c r="EMQ50" s="162"/>
      <c r="EMR50" s="165"/>
      <c r="EMS50" s="162"/>
      <c r="EMT50" s="165"/>
      <c r="EMU50" s="162"/>
      <c r="EMV50" s="165"/>
      <c r="EMW50" s="162"/>
      <c r="EMX50" s="165"/>
      <c r="EMY50" s="162"/>
      <c r="EMZ50" s="165"/>
      <c r="ENA50" s="162"/>
      <c r="ENB50" s="165"/>
      <c r="ENC50" s="162"/>
      <c r="END50" s="165"/>
      <c r="ENE50" s="162"/>
      <c r="ENF50" s="165"/>
      <c r="ENG50" s="162"/>
      <c r="ENH50" s="165"/>
      <c r="ENI50" s="162"/>
      <c r="ENJ50" s="165"/>
      <c r="ENK50" s="162"/>
      <c r="ENL50" s="165"/>
      <c r="ENM50" s="162"/>
      <c r="ENN50" s="165"/>
      <c r="ENO50" s="162"/>
      <c r="ENP50" s="165"/>
      <c r="ENQ50" s="162"/>
      <c r="ENR50" s="165"/>
      <c r="ENS50" s="162"/>
      <c r="ENT50" s="165"/>
      <c r="ENU50" s="162"/>
      <c r="ENV50" s="165"/>
      <c r="ENW50" s="162"/>
      <c r="ENX50" s="165"/>
      <c r="ENY50" s="162"/>
      <c r="ENZ50" s="165"/>
      <c r="EOA50" s="162"/>
      <c r="EOB50" s="165"/>
      <c r="EOC50" s="162"/>
      <c r="EOD50" s="165"/>
      <c r="EOE50" s="162"/>
      <c r="EOF50" s="165"/>
      <c r="EOG50" s="162"/>
      <c r="EOH50" s="165"/>
      <c r="EOI50" s="162"/>
      <c r="EOJ50" s="165"/>
      <c r="EOK50" s="162"/>
      <c r="EOL50" s="165"/>
      <c r="EOM50" s="162"/>
      <c r="EON50" s="165"/>
      <c r="EOO50" s="162"/>
      <c r="EOP50" s="165"/>
      <c r="EOQ50" s="162"/>
      <c r="EOR50" s="165"/>
      <c r="EOS50" s="162"/>
      <c r="EOT50" s="165"/>
      <c r="EOU50" s="162"/>
      <c r="EOV50" s="165"/>
      <c r="EOW50" s="162"/>
      <c r="EOX50" s="165"/>
      <c r="EOY50" s="162"/>
      <c r="EOZ50" s="165"/>
      <c r="EPA50" s="162"/>
      <c r="EPB50" s="165"/>
      <c r="EPC50" s="162"/>
      <c r="EPD50" s="165"/>
      <c r="EPE50" s="162"/>
      <c r="EPF50" s="165"/>
      <c r="EPG50" s="162"/>
      <c r="EPH50" s="165"/>
      <c r="EPI50" s="162"/>
      <c r="EPJ50" s="165"/>
      <c r="EPK50" s="162"/>
      <c r="EPL50" s="165"/>
      <c r="EPM50" s="162"/>
      <c r="EPN50" s="165"/>
      <c r="EPO50" s="162"/>
      <c r="EPP50" s="165"/>
      <c r="EPQ50" s="162"/>
      <c r="EPR50" s="165"/>
      <c r="EPS50" s="162"/>
      <c r="EPT50" s="165"/>
      <c r="EPU50" s="162"/>
      <c r="EPV50" s="165"/>
      <c r="EPW50" s="162"/>
      <c r="EPX50" s="165"/>
      <c r="EPY50" s="162"/>
      <c r="EPZ50" s="165"/>
      <c r="EQA50" s="162"/>
      <c r="EQB50" s="165"/>
      <c r="EQC50" s="162"/>
      <c r="EQD50" s="165"/>
      <c r="EQE50" s="162"/>
      <c r="EQF50" s="165"/>
      <c r="EQG50" s="162"/>
      <c r="EQH50" s="165"/>
      <c r="EQI50" s="162"/>
      <c r="EQJ50" s="165"/>
      <c r="EQK50" s="162"/>
      <c r="EQL50" s="165"/>
      <c r="EQM50" s="162"/>
      <c r="EQN50" s="165"/>
      <c r="EQO50" s="162"/>
      <c r="EQP50" s="165"/>
      <c r="EQQ50" s="162"/>
      <c r="EQR50" s="165"/>
      <c r="EQS50" s="162"/>
      <c r="EQT50" s="165"/>
      <c r="EQU50" s="162"/>
      <c r="EQV50" s="165"/>
      <c r="EQW50" s="162"/>
      <c r="EQX50" s="165"/>
      <c r="EQY50" s="162"/>
      <c r="EQZ50" s="165"/>
      <c r="ERA50" s="162"/>
      <c r="ERB50" s="165"/>
      <c r="ERC50" s="162"/>
      <c r="ERD50" s="165"/>
      <c r="ERE50" s="162"/>
      <c r="ERF50" s="165"/>
      <c r="ERG50" s="162"/>
      <c r="ERH50" s="165"/>
      <c r="ERI50" s="162"/>
      <c r="ERJ50" s="165"/>
      <c r="ERK50" s="162"/>
      <c r="ERL50" s="165"/>
      <c r="ERM50" s="162"/>
      <c r="ERN50" s="165"/>
      <c r="ERO50" s="162"/>
      <c r="ERP50" s="165"/>
      <c r="ERQ50" s="162"/>
      <c r="ERR50" s="165"/>
      <c r="ERS50" s="162"/>
      <c r="ERT50" s="165"/>
      <c r="ERU50" s="162"/>
      <c r="ERV50" s="165"/>
      <c r="ERW50" s="162"/>
      <c r="ERX50" s="165"/>
      <c r="ERY50" s="162"/>
      <c r="ERZ50" s="165"/>
      <c r="ESA50" s="162"/>
      <c r="ESB50" s="165"/>
      <c r="ESC50" s="162"/>
      <c r="ESD50" s="165"/>
      <c r="ESE50" s="162"/>
      <c r="ESF50" s="165"/>
      <c r="ESG50" s="162"/>
      <c r="ESH50" s="165"/>
      <c r="ESI50" s="162"/>
      <c r="ESJ50" s="165"/>
      <c r="ESK50" s="162"/>
      <c r="ESL50" s="165"/>
      <c r="ESM50" s="162"/>
      <c r="ESN50" s="165"/>
      <c r="ESO50" s="162"/>
      <c r="ESP50" s="165"/>
      <c r="ESQ50" s="162"/>
      <c r="ESR50" s="165"/>
      <c r="ESS50" s="162"/>
      <c r="EST50" s="165"/>
      <c r="ESU50" s="162"/>
      <c r="ESV50" s="165"/>
      <c r="ESW50" s="162"/>
      <c r="ESX50" s="165"/>
      <c r="ESY50" s="162"/>
      <c r="ESZ50" s="165"/>
      <c r="ETA50" s="162"/>
      <c r="ETB50" s="165"/>
      <c r="ETC50" s="162"/>
      <c r="ETD50" s="165"/>
      <c r="ETE50" s="162"/>
      <c r="ETF50" s="165"/>
      <c r="ETG50" s="162"/>
      <c r="ETH50" s="165"/>
      <c r="ETI50" s="162"/>
      <c r="ETJ50" s="165"/>
      <c r="ETK50" s="162"/>
      <c r="ETL50" s="165"/>
      <c r="ETM50" s="162"/>
      <c r="ETN50" s="165"/>
      <c r="ETO50" s="162"/>
      <c r="ETP50" s="165"/>
      <c r="ETQ50" s="162"/>
      <c r="ETR50" s="165"/>
      <c r="ETS50" s="162"/>
      <c r="ETT50" s="165"/>
      <c r="ETU50" s="162"/>
      <c r="ETV50" s="165"/>
      <c r="ETW50" s="162"/>
      <c r="ETX50" s="165"/>
      <c r="ETY50" s="162"/>
      <c r="ETZ50" s="165"/>
      <c r="EUA50" s="162"/>
      <c r="EUB50" s="165"/>
      <c r="EUC50" s="162"/>
      <c r="EUD50" s="165"/>
      <c r="EUE50" s="162"/>
      <c r="EUF50" s="165"/>
      <c r="EUG50" s="162"/>
      <c r="EUH50" s="165"/>
      <c r="EUI50" s="162"/>
      <c r="EUJ50" s="165"/>
      <c r="EUK50" s="162"/>
      <c r="EUL50" s="165"/>
      <c r="EUM50" s="162"/>
      <c r="EUN50" s="165"/>
      <c r="EUO50" s="162"/>
      <c r="EUP50" s="165"/>
      <c r="EUQ50" s="162"/>
      <c r="EUR50" s="165"/>
      <c r="EUS50" s="162"/>
      <c r="EUT50" s="165"/>
      <c r="EUU50" s="162"/>
      <c r="EUV50" s="165"/>
      <c r="EUW50" s="162"/>
      <c r="EUX50" s="165"/>
      <c r="EUY50" s="162"/>
      <c r="EUZ50" s="165"/>
      <c r="EVA50" s="162"/>
      <c r="EVB50" s="165"/>
      <c r="EVC50" s="162"/>
      <c r="EVD50" s="165"/>
      <c r="EVE50" s="162"/>
      <c r="EVF50" s="165"/>
      <c r="EVG50" s="162"/>
      <c r="EVH50" s="165"/>
      <c r="EVI50" s="162"/>
      <c r="EVJ50" s="165"/>
      <c r="EVK50" s="162"/>
      <c r="EVL50" s="165"/>
      <c r="EVM50" s="162"/>
      <c r="EVN50" s="165"/>
      <c r="EVO50" s="162"/>
      <c r="EVP50" s="165"/>
      <c r="EVQ50" s="162"/>
      <c r="EVR50" s="165"/>
      <c r="EVS50" s="162"/>
      <c r="EVT50" s="165"/>
      <c r="EVU50" s="162"/>
      <c r="EVV50" s="165"/>
      <c r="EVW50" s="162"/>
      <c r="EVX50" s="165"/>
      <c r="EVY50" s="162"/>
      <c r="EVZ50" s="165"/>
      <c r="EWA50" s="162"/>
      <c r="EWB50" s="165"/>
      <c r="EWC50" s="162"/>
      <c r="EWD50" s="165"/>
      <c r="EWE50" s="162"/>
      <c r="EWF50" s="165"/>
      <c r="EWG50" s="162"/>
      <c r="EWH50" s="165"/>
      <c r="EWI50" s="162"/>
      <c r="EWJ50" s="165"/>
      <c r="EWK50" s="162"/>
      <c r="EWL50" s="165"/>
      <c r="EWM50" s="162"/>
      <c r="EWN50" s="165"/>
      <c r="EWO50" s="162"/>
      <c r="EWP50" s="165"/>
      <c r="EWQ50" s="162"/>
      <c r="EWR50" s="165"/>
      <c r="EWS50" s="162"/>
      <c r="EWT50" s="165"/>
      <c r="EWU50" s="162"/>
      <c r="EWV50" s="165"/>
      <c r="EWW50" s="162"/>
      <c r="EWX50" s="165"/>
      <c r="EWY50" s="162"/>
      <c r="EWZ50" s="165"/>
      <c r="EXA50" s="162"/>
      <c r="EXB50" s="165"/>
      <c r="EXC50" s="162"/>
      <c r="EXD50" s="165"/>
      <c r="EXE50" s="162"/>
      <c r="EXF50" s="165"/>
      <c r="EXG50" s="162"/>
      <c r="EXH50" s="165"/>
      <c r="EXI50" s="162"/>
      <c r="EXJ50" s="165"/>
      <c r="EXK50" s="162"/>
      <c r="EXL50" s="165"/>
      <c r="EXM50" s="162"/>
      <c r="EXN50" s="165"/>
      <c r="EXO50" s="162"/>
      <c r="EXP50" s="165"/>
      <c r="EXQ50" s="162"/>
      <c r="EXR50" s="165"/>
      <c r="EXS50" s="162"/>
      <c r="EXT50" s="165"/>
      <c r="EXU50" s="162"/>
      <c r="EXV50" s="165"/>
      <c r="EXW50" s="162"/>
      <c r="EXX50" s="165"/>
      <c r="EXY50" s="162"/>
      <c r="EXZ50" s="165"/>
      <c r="EYA50" s="162"/>
      <c r="EYB50" s="165"/>
      <c r="EYC50" s="162"/>
      <c r="EYD50" s="165"/>
      <c r="EYE50" s="162"/>
      <c r="EYF50" s="165"/>
      <c r="EYG50" s="162"/>
      <c r="EYH50" s="165"/>
      <c r="EYI50" s="162"/>
      <c r="EYJ50" s="165"/>
      <c r="EYK50" s="162"/>
      <c r="EYL50" s="165"/>
      <c r="EYM50" s="162"/>
      <c r="EYN50" s="165"/>
      <c r="EYO50" s="162"/>
      <c r="EYP50" s="165"/>
      <c r="EYQ50" s="162"/>
      <c r="EYR50" s="165"/>
      <c r="EYS50" s="162"/>
      <c r="EYT50" s="165"/>
      <c r="EYU50" s="162"/>
      <c r="EYV50" s="165"/>
      <c r="EYW50" s="162"/>
      <c r="EYX50" s="165"/>
      <c r="EYY50" s="162"/>
      <c r="EYZ50" s="165"/>
      <c r="EZA50" s="162"/>
      <c r="EZB50" s="165"/>
      <c r="EZC50" s="162"/>
      <c r="EZD50" s="165"/>
      <c r="EZE50" s="162"/>
      <c r="EZF50" s="165"/>
      <c r="EZG50" s="162"/>
      <c r="EZH50" s="165"/>
      <c r="EZI50" s="162"/>
      <c r="EZJ50" s="165"/>
      <c r="EZK50" s="162"/>
      <c r="EZL50" s="165"/>
      <c r="EZM50" s="162"/>
      <c r="EZN50" s="165"/>
      <c r="EZO50" s="162"/>
      <c r="EZP50" s="165"/>
      <c r="EZQ50" s="162"/>
      <c r="EZR50" s="165"/>
      <c r="EZS50" s="162"/>
      <c r="EZT50" s="165"/>
      <c r="EZU50" s="162"/>
      <c r="EZV50" s="165"/>
      <c r="EZW50" s="162"/>
      <c r="EZX50" s="165"/>
      <c r="EZY50" s="162"/>
      <c r="EZZ50" s="165"/>
      <c r="FAA50" s="162"/>
      <c r="FAB50" s="165"/>
      <c r="FAC50" s="162"/>
      <c r="FAD50" s="165"/>
      <c r="FAE50" s="162"/>
      <c r="FAF50" s="165"/>
      <c r="FAG50" s="162"/>
      <c r="FAH50" s="165"/>
      <c r="FAI50" s="162"/>
      <c r="FAJ50" s="165"/>
      <c r="FAK50" s="162"/>
      <c r="FAL50" s="165"/>
      <c r="FAM50" s="162"/>
      <c r="FAN50" s="165"/>
      <c r="FAO50" s="162"/>
      <c r="FAP50" s="165"/>
      <c r="FAQ50" s="162"/>
      <c r="FAR50" s="165"/>
      <c r="FAS50" s="162"/>
      <c r="FAT50" s="165"/>
      <c r="FAU50" s="162"/>
      <c r="FAV50" s="165"/>
      <c r="FAW50" s="162"/>
      <c r="FAX50" s="165"/>
      <c r="FAY50" s="162"/>
      <c r="FAZ50" s="165"/>
      <c r="FBA50" s="162"/>
      <c r="FBB50" s="165"/>
      <c r="FBC50" s="162"/>
      <c r="FBD50" s="165"/>
      <c r="FBE50" s="162"/>
      <c r="FBF50" s="165"/>
      <c r="FBG50" s="162"/>
      <c r="FBH50" s="165"/>
      <c r="FBI50" s="162"/>
      <c r="FBJ50" s="165"/>
      <c r="FBK50" s="162"/>
      <c r="FBL50" s="165"/>
      <c r="FBM50" s="162"/>
      <c r="FBN50" s="165"/>
      <c r="FBO50" s="162"/>
      <c r="FBP50" s="165"/>
      <c r="FBQ50" s="162"/>
      <c r="FBR50" s="165"/>
      <c r="FBS50" s="162"/>
      <c r="FBT50" s="165"/>
      <c r="FBU50" s="162"/>
      <c r="FBV50" s="165"/>
      <c r="FBW50" s="162"/>
      <c r="FBX50" s="165"/>
      <c r="FBY50" s="162"/>
      <c r="FBZ50" s="165"/>
      <c r="FCA50" s="162"/>
      <c r="FCB50" s="165"/>
      <c r="FCC50" s="162"/>
      <c r="FCD50" s="165"/>
      <c r="FCE50" s="162"/>
      <c r="FCF50" s="165"/>
      <c r="FCG50" s="162"/>
      <c r="FCH50" s="165"/>
      <c r="FCI50" s="162"/>
      <c r="FCJ50" s="165"/>
      <c r="FCK50" s="162"/>
      <c r="FCL50" s="165"/>
      <c r="FCM50" s="162"/>
      <c r="FCN50" s="165"/>
      <c r="FCO50" s="162"/>
      <c r="FCP50" s="165"/>
      <c r="FCQ50" s="162"/>
      <c r="FCR50" s="165"/>
      <c r="FCS50" s="162"/>
      <c r="FCT50" s="165"/>
      <c r="FCU50" s="162"/>
      <c r="FCV50" s="165"/>
      <c r="FCW50" s="162"/>
      <c r="FCX50" s="165"/>
      <c r="FCY50" s="162"/>
      <c r="FCZ50" s="165"/>
      <c r="FDA50" s="162"/>
      <c r="FDB50" s="165"/>
      <c r="FDC50" s="162"/>
      <c r="FDD50" s="165"/>
      <c r="FDE50" s="162"/>
      <c r="FDF50" s="165"/>
      <c r="FDG50" s="162"/>
      <c r="FDH50" s="165"/>
      <c r="FDI50" s="162"/>
      <c r="FDJ50" s="165"/>
      <c r="FDK50" s="162"/>
      <c r="FDL50" s="165"/>
      <c r="FDM50" s="162"/>
      <c r="FDN50" s="165"/>
      <c r="FDO50" s="162"/>
      <c r="FDP50" s="165"/>
      <c r="FDQ50" s="162"/>
      <c r="FDR50" s="165"/>
      <c r="FDS50" s="162"/>
      <c r="FDT50" s="165"/>
      <c r="FDU50" s="162"/>
      <c r="FDV50" s="165"/>
      <c r="FDW50" s="162"/>
      <c r="FDX50" s="165"/>
      <c r="FDY50" s="162"/>
      <c r="FDZ50" s="165"/>
      <c r="FEA50" s="162"/>
      <c r="FEB50" s="165"/>
      <c r="FEC50" s="162"/>
      <c r="FED50" s="165"/>
      <c r="FEE50" s="162"/>
      <c r="FEF50" s="165"/>
      <c r="FEG50" s="162"/>
      <c r="FEH50" s="165"/>
      <c r="FEI50" s="162"/>
      <c r="FEJ50" s="165"/>
      <c r="FEK50" s="162"/>
      <c r="FEL50" s="165"/>
      <c r="FEM50" s="162"/>
      <c r="FEN50" s="165"/>
      <c r="FEO50" s="162"/>
      <c r="FEP50" s="165"/>
      <c r="FEQ50" s="162"/>
      <c r="FER50" s="165"/>
      <c r="FES50" s="162"/>
      <c r="FET50" s="165"/>
      <c r="FEU50" s="162"/>
      <c r="FEV50" s="165"/>
      <c r="FEW50" s="162"/>
      <c r="FEX50" s="165"/>
      <c r="FEY50" s="162"/>
      <c r="FEZ50" s="165"/>
      <c r="FFA50" s="162"/>
      <c r="FFB50" s="165"/>
      <c r="FFC50" s="162"/>
      <c r="FFD50" s="165"/>
      <c r="FFE50" s="162"/>
      <c r="FFF50" s="165"/>
      <c r="FFG50" s="162"/>
      <c r="FFH50" s="165"/>
      <c r="FFI50" s="162"/>
      <c r="FFJ50" s="165"/>
      <c r="FFK50" s="162"/>
      <c r="FFL50" s="165"/>
      <c r="FFM50" s="162"/>
      <c r="FFN50" s="165"/>
      <c r="FFO50" s="162"/>
      <c r="FFP50" s="165"/>
      <c r="FFQ50" s="162"/>
      <c r="FFR50" s="165"/>
      <c r="FFS50" s="162"/>
      <c r="FFT50" s="165"/>
      <c r="FFU50" s="162"/>
      <c r="FFV50" s="165"/>
      <c r="FFW50" s="162"/>
      <c r="FFX50" s="165"/>
      <c r="FFY50" s="162"/>
      <c r="FFZ50" s="165"/>
      <c r="FGA50" s="162"/>
      <c r="FGB50" s="165"/>
      <c r="FGC50" s="162"/>
      <c r="FGD50" s="165"/>
      <c r="FGE50" s="162"/>
      <c r="FGF50" s="165"/>
      <c r="FGG50" s="162"/>
      <c r="FGH50" s="165"/>
      <c r="FGI50" s="162"/>
      <c r="FGJ50" s="165"/>
      <c r="FGK50" s="162"/>
      <c r="FGL50" s="165"/>
      <c r="FGM50" s="162"/>
      <c r="FGN50" s="165"/>
      <c r="FGO50" s="162"/>
      <c r="FGP50" s="165"/>
      <c r="FGQ50" s="162"/>
      <c r="FGR50" s="165"/>
      <c r="FGS50" s="162"/>
      <c r="FGT50" s="165"/>
      <c r="FGU50" s="162"/>
      <c r="FGV50" s="165"/>
      <c r="FGW50" s="162"/>
      <c r="FGX50" s="165"/>
      <c r="FGY50" s="162"/>
      <c r="FGZ50" s="165"/>
      <c r="FHA50" s="162"/>
      <c r="FHB50" s="165"/>
      <c r="FHC50" s="162"/>
      <c r="FHD50" s="165"/>
      <c r="FHE50" s="162"/>
      <c r="FHF50" s="165"/>
      <c r="FHG50" s="162"/>
      <c r="FHH50" s="165"/>
      <c r="FHI50" s="162"/>
      <c r="FHJ50" s="165"/>
      <c r="FHK50" s="162"/>
      <c r="FHL50" s="165"/>
      <c r="FHM50" s="162"/>
      <c r="FHN50" s="165"/>
      <c r="FHO50" s="162"/>
      <c r="FHP50" s="165"/>
      <c r="FHQ50" s="162"/>
      <c r="FHR50" s="165"/>
      <c r="FHS50" s="162"/>
      <c r="FHT50" s="165"/>
      <c r="FHU50" s="162"/>
      <c r="FHV50" s="165"/>
      <c r="FHW50" s="162"/>
      <c r="FHX50" s="165"/>
      <c r="FHY50" s="162"/>
      <c r="FHZ50" s="165"/>
      <c r="FIA50" s="162"/>
      <c r="FIB50" s="165"/>
      <c r="FIC50" s="162"/>
      <c r="FID50" s="165"/>
      <c r="FIE50" s="162"/>
      <c r="FIF50" s="165"/>
      <c r="FIG50" s="162"/>
      <c r="FIH50" s="165"/>
      <c r="FII50" s="162"/>
      <c r="FIJ50" s="165"/>
      <c r="FIK50" s="162"/>
      <c r="FIL50" s="165"/>
      <c r="FIM50" s="162"/>
      <c r="FIN50" s="165"/>
      <c r="FIO50" s="162"/>
      <c r="FIP50" s="165"/>
      <c r="FIQ50" s="162"/>
      <c r="FIR50" s="165"/>
      <c r="FIS50" s="162"/>
      <c r="FIT50" s="165"/>
      <c r="FIU50" s="162"/>
      <c r="FIV50" s="165"/>
      <c r="FIW50" s="162"/>
      <c r="FIX50" s="165"/>
      <c r="FIY50" s="162"/>
      <c r="FIZ50" s="165"/>
      <c r="FJA50" s="162"/>
      <c r="FJB50" s="165"/>
      <c r="FJC50" s="162"/>
      <c r="FJD50" s="165"/>
      <c r="FJE50" s="162"/>
      <c r="FJF50" s="165"/>
      <c r="FJG50" s="162"/>
      <c r="FJH50" s="165"/>
      <c r="FJI50" s="162"/>
      <c r="FJJ50" s="165"/>
      <c r="FJK50" s="162"/>
      <c r="FJL50" s="165"/>
      <c r="FJM50" s="162"/>
      <c r="FJN50" s="165"/>
      <c r="FJO50" s="162"/>
      <c r="FJP50" s="165"/>
      <c r="FJQ50" s="162"/>
      <c r="FJR50" s="165"/>
      <c r="FJS50" s="162"/>
      <c r="FJT50" s="165"/>
      <c r="FJU50" s="162"/>
      <c r="FJV50" s="165"/>
      <c r="FJW50" s="162"/>
      <c r="FJX50" s="165"/>
      <c r="FJY50" s="162"/>
      <c r="FJZ50" s="165"/>
      <c r="FKA50" s="162"/>
      <c r="FKB50" s="165"/>
      <c r="FKC50" s="162"/>
      <c r="FKD50" s="165"/>
      <c r="FKE50" s="162"/>
      <c r="FKF50" s="165"/>
      <c r="FKG50" s="162"/>
      <c r="FKH50" s="165"/>
      <c r="FKI50" s="162"/>
      <c r="FKJ50" s="165"/>
      <c r="FKK50" s="162"/>
      <c r="FKL50" s="165"/>
      <c r="FKM50" s="162"/>
      <c r="FKN50" s="165"/>
      <c r="FKO50" s="162"/>
      <c r="FKP50" s="165"/>
      <c r="FKQ50" s="162"/>
      <c r="FKR50" s="165"/>
      <c r="FKS50" s="162"/>
      <c r="FKT50" s="165"/>
      <c r="FKU50" s="162"/>
      <c r="FKV50" s="165"/>
      <c r="FKW50" s="162"/>
      <c r="FKX50" s="165"/>
      <c r="FKY50" s="162"/>
      <c r="FKZ50" s="165"/>
      <c r="FLA50" s="162"/>
      <c r="FLB50" s="165"/>
      <c r="FLC50" s="162"/>
      <c r="FLD50" s="165"/>
      <c r="FLE50" s="162"/>
      <c r="FLF50" s="165"/>
      <c r="FLG50" s="162"/>
      <c r="FLH50" s="165"/>
      <c r="FLI50" s="162"/>
      <c r="FLJ50" s="165"/>
      <c r="FLK50" s="162"/>
      <c r="FLL50" s="165"/>
      <c r="FLM50" s="162"/>
      <c r="FLN50" s="165"/>
      <c r="FLO50" s="162"/>
      <c r="FLP50" s="165"/>
      <c r="FLQ50" s="162"/>
      <c r="FLR50" s="165"/>
      <c r="FLS50" s="162"/>
      <c r="FLT50" s="165"/>
      <c r="FLU50" s="162"/>
      <c r="FLV50" s="165"/>
      <c r="FLW50" s="162"/>
      <c r="FLX50" s="165"/>
      <c r="FLY50" s="162"/>
      <c r="FLZ50" s="165"/>
      <c r="FMA50" s="162"/>
      <c r="FMB50" s="165"/>
      <c r="FMC50" s="162"/>
      <c r="FMD50" s="165"/>
      <c r="FME50" s="162"/>
      <c r="FMF50" s="165"/>
      <c r="FMG50" s="162"/>
      <c r="FMH50" s="165"/>
      <c r="FMI50" s="162"/>
      <c r="FMJ50" s="165"/>
      <c r="FMK50" s="162"/>
      <c r="FML50" s="165"/>
      <c r="FMM50" s="162"/>
      <c r="FMN50" s="165"/>
      <c r="FMO50" s="162"/>
      <c r="FMP50" s="165"/>
      <c r="FMQ50" s="162"/>
      <c r="FMR50" s="165"/>
      <c r="FMS50" s="162"/>
      <c r="FMT50" s="165"/>
      <c r="FMU50" s="162"/>
      <c r="FMV50" s="165"/>
      <c r="FMW50" s="162"/>
      <c r="FMX50" s="165"/>
      <c r="FMY50" s="162"/>
      <c r="FMZ50" s="165"/>
      <c r="FNA50" s="162"/>
      <c r="FNB50" s="165"/>
      <c r="FNC50" s="162"/>
      <c r="FND50" s="165"/>
      <c r="FNE50" s="162"/>
      <c r="FNF50" s="165"/>
      <c r="FNG50" s="162"/>
      <c r="FNH50" s="165"/>
      <c r="FNI50" s="162"/>
      <c r="FNJ50" s="165"/>
      <c r="FNK50" s="162"/>
      <c r="FNL50" s="165"/>
      <c r="FNM50" s="162"/>
      <c r="FNN50" s="165"/>
      <c r="FNO50" s="162"/>
      <c r="FNP50" s="165"/>
      <c r="FNQ50" s="162"/>
      <c r="FNR50" s="165"/>
      <c r="FNS50" s="162"/>
      <c r="FNT50" s="165"/>
      <c r="FNU50" s="162"/>
      <c r="FNV50" s="165"/>
      <c r="FNW50" s="162"/>
      <c r="FNX50" s="165"/>
      <c r="FNY50" s="162"/>
      <c r="FNZ50" s="165"/>
      <c r="FOA50" s="162"/>
      <c r="FOB50" s="165"/>
      <c r="FOC50" s="162"/>
      <c r="FOD50" s="165"/>
      <c r="FOE50" s="162"/>
      <c r="FOF50" s="165"/>
      <c r="FOG50" s="162"/>
      <c r="FOH50" s="165"/>
      <c r="FOI50" s="162"/>
      <c r="FOJ50" s="165"/>
      <c r="FOK50" s="162"/>
      <c r="FOL50" s="165"/>
      <c r="FOM50" s="162"/>
      <c r="FON50" s="165"/>
      <c r="FOO50" s="162"/>
      <c r="FOP50" s="165"/>
      <c r="FOQ50" s="162"/>
      <c r="FOR50" s="165"/>
      <c r="FOS50" s="162"/>
      <c r="FOT50" s="165"/>
      <c r="FOU50" s="162"/>
      <c r="FOV50" s="165"/>
      <c r="FOW50" s="162"/>
      <c r="FOX50" s="165"/>
      <c r="FOY50" s="162"/>
      <c r="FOZ50" s="165"/>
      <c r="FPA50" s="162"/>
      <c r="FPB50" s="165"/>
      <c r="FPC50" s="162"/>
      <c r="FPD50" s="165"/>
      <c r="FPE50" s="162"/>
      <c r="FPF50" s="165"/>
      <c r="FPG50" s="162"/>
      <c r="FPH50" s="165"/>
      <c r="FPI50" s="162"/>
      <c r="FPJ50" s="165"/>
      <c r="FPK50" s="162"/>
      <c r="FPL50" s="165"/>
      <c r="FPM50" s="162"/>
      <c r="FPN50" s="165"/>
      <c r="FPO50" s="162"/>
      <c r="FPP50" s="165"/>
      <c r="FPQ50" s="162"/>
      <c r="FPR50" s="165"/>
      <c r="FPS50" s="162"/>
      <c r="FPT50" s="165"/>
      <c r="FPU50" s="162"/>
      <c r="FPV50" s="165"/>
      <c r="FPW50" s="162"/>
      <c r="FPX50" s="165"/>
      <c r="FPY50" s="162"/>
      <c r="FPZ50" s="165"/>
      <c r="FQA50" s="162"/>
      <c r="FQB50" s="165"/>
      <c r="FQC50" s="162"/>
      <c r="FQD50" s="165"/>
      <c r="FQE50" s="162"/>
      <c r="FQF50" s="165"/>
      <c r="FQG50" s="162"/>
      <c r="FQH50" s="165"/>
      <c r="FQI50" s="162"/>
      <c r="FQJ50" s="165"/>
      <c r="FQK50" s="162"/>
      <c r="FQL50" s="165"/>
      <c r="FQM50" s="162"/>
      <c r="FQN50" s="165"/>
      <c r="FQO50" s="162"/>
      <c r="FQP50" s="165"/>
      <c r="FQQ50" s="162"/>
      <c r="FQR50" s="165"/>
      <c r="FQS50" s="162"/>
      <c r="FQT50" s="165"/>
      <c r="FQU50" s="162"/>
      <c r="FQV50" s="165"/>
      <c r="FQW50" s="162"/>
      <c r="FQX50" s="165"/>
      <c r="FQY50" s="162"/>
      <c r="FQZ50" s="165"/>
      <c r="FRA50" s="162"/>
      <c r="FRB50" s="165"/>
      <c r="FRC50" s="162"/>
      <c r="FRD50" s="165"/>
      <c r="FRE50" s="162"/>
      <c r="FRF50" s="165"/>
      <c r="FRG50" s="162"/>
      <c r="FRH50" s="165"/>
      <c r="FRI50" s="162"/>
      <c r="FRJ50" s="165"/>
      <c r="FRK50" s="162"/>
      <c r="FRL50" s="165"/>
      <c r="FRM50" s="162"/>
      <c r="FRN50" s="165"/>
      <c r="FRO50" s="162"/>
      <c r="FRP50" s="165"/>
      <c r="FRQ50" s="162"/>
      <c r="FRR50" s="165"/>
      <c r="FRS50" s="162"/>
      <c r="FRT50" s="165"/>
      <c r="FRU50" s="162"/>
      <c r="FRV50" s="165"/>
      <c r="FRW50" s="162"/>
      <c r="FRX50" s="165"/>
      <c r="FRY50" s="162"/>
      <c r="FRZ50" s="165"/>
      <c r="FSA50" s="162"/>
      <c r="FSB50" s="165"/>
      <c r="FSC50" s="162"/>
      <c r="FSD50" s="165"/>
      <c r="FSE50" s="162"/>
      <c r="FSF50" s="165"/>
      <c r="FSG50" s="162"/>
      <c r="FSH50" s="165"/>
      <c r="FSI50" s="162"/>
      <c r="FSJ50" s="165"/>
      <c r="FSK50" s="162"/>
      <c r="FSL50" s="165"/>
      <c r="FSM50" s="162"/>
      <c r="FSN50" s="165"/>
      <c r="FSO50" s="162"/>
      <c r="FSP50" s="165"/>
      <c r="FSQ50" s="162"/>
      <c r="FSR50" s="165"/>
      <c r="FSS50" s="162"/>
      <c r="FST50" s="165"/>
      <c r="FSU50" s="162"/>
      <c r="FSV50" s="165"/>
      <c r="FSW50" s="162"/>
      <c r="FSX50" s="165"/>
      <c r="FSY50" s="162"/>
      <c r="FSZ50" s="165"/>
      <c r="FTA50" s="162"/>
      <c r="FTB50" s="165"/>
      <c r="FTC50" s="162"/>
      <c r="FTD50" s="165"/>
      <c r="FTE50" s="162"/>
      <c r="FTF50" s="165"/>
      <c r="FTG50" s="162"/>
      <c r="FTH50" s="165"/>
      <c r="FTI50" s="162"/>
      <c r="FTJ50" s="165"/>
      <c r="FTK50" s="162"/>
      <c r="FTL50" s="165"/>
      <c r="FTM50" s="162"/>
      <c r="FTN50" s="165"/>
      <c r="FTO50" s="162"/>
      <c r="FTP50" s="165"/>
      <c r="FTQ50" s="162"/>
      <c r="FTR50" s="165"/>
      <c r="FTS50" s="162"/>
      <c r="FTT50" s="165"/>
      <c r="FTU50" s="162"/>
      <c r="FTV50" s="165"/>
      <c r="FTW50" s="162"/>
      <c r="FTX50" s="165"/>
      <c r="FTY50" s="162"/>
      <c r="FTZ50" s="165"/>
      <c r="FUA50" s="162"/>
      <c r="FUB50" s="165"/>
      <c r="FUC50" s="162"/>
      <c r="FUD50" s="165"/>
      <c r="FUE50" s="162"/>
      <c r="FUF50" s="165"/>
      <c r="FUG50" s="162"/>
      <c r="FUH50" s="165"/>
      <c r="FUI50" s="162"/>
      <c r="FUJ50" s="165"/>
      <c r="FUK50" s="162"/>
      <c r="FUL50" s="165"/>
      <c r="FUM50" s="162"/>
      <c r="FUN50" s="165"/>
      <c r="FUO50" s="162"/>
      <c r="FUP50" s="165"/>
      <c r="FUQ50" s="162"/>
      <c r="FUR50" s="165"/>
      <c r="FUS50" s="162"/>
      <c r="FUT50" s="165"/>
      <c r="FUU50" s="162"/>
      <c r="FUV50" s="165"/>
      <c r="FUW50" s="162"/>
      <c r="FUX50" s="165"/>
      <c r="FUY50" s="162"/>
      <c r="FUZ50" s="165"/>
      <c r="FVA50" s="162"/>
      <c r="FVB50" s="165"/>
      <c r="FVC50" s="162"/>
      <c r="FVD50" s="165"/>
      <c r="FVE50" s="162"/>
      <c r="FVF50" s="165"/>
      <c r="FVG50" s="162"/>
      <c r="FVH50" s="165"/>
      <c r="FVI50" s="162"/>
      <c r="FVJ50" s="165"/>
      <c r="FVK50" s="162"/>
      <c r="FVL50" s="165"/>
      <c r="FVM50" s="162"/>
      <c r="FVN50" s="165"/>
      <c r="FVO50" s="162"/>
      <c r="FVP50" s="165"/>
      <c r="FVQ50" s="162"/>
      <c r="FVR50" s="165"/>
      <c r="FVS50" s="162"/>
      <c r="FVT50" s="165"/>
      <c r="FVU50" s="162"/>
      <c r="FVV50" s="165"/>
      <c r="FVW50" s="162"/>
      <c r="FVX50" s="165"/>
      <c r="FVY50" s="162"/>
      <c r="FVZ50" s="165"/>
      <c r="FWA50" s="162"/>
      <c r="FWB50" s="165"/>
      <c r="FWC50" s="162"/>
      <c r="FWD50" s="165"/>
      <c r="FWE50" s="162"/>
      <c r="FWF50" s="165"/>
      <c r="FWG50" s="162"/>
      <c r="FWH50" s="165"/>
      <c r="FWI50" s="162"/>
      <c r="FWJ50" s="165"/>
      <c r="FWK50" s="162"/>
      <c r="FWL50" s="165"/>
      <c r="FWM50" s="162"/>
      <c r="FWN50" s="165"/>
      <c r="FWO50" s="162"/>
      <c r="FWP50" s="165"/>
      <c r="FWQ50" s="162"/>
      <c r="FWR50" s="165"/>
      <c r="FWS50" s="162"/>
      <c r="FWT50" s="165"/>
      <c r="FWU50" s="162"/>
      <c r="FWV50" s="165"/>
      <c r="FWW50" s="162"/>
      <c r="FWX50" s="165"/>
      <c r="FWY50" s="162"/>
      <c r="FWZ50" s="165"/>
      <c r="FXA50" s="162"/>
      <c r="FXB50" s="165"/>
      <c r="FXC50" s="162"/>
      <c r="FXD50" s="165"/>
      <c r="FXE50" s="162"/>
      <c r="FXF50" s="165"/>
      <c r="FXG50" s="162"/>
      <c r="FXH50" s="165"/>
      <c r="FXI50" s="162"/>
      <c r="FXJ50" s="165"/>
      <c r="FXK50" s="162"/>
      <c r="FXL50" s="165"/>
      <c r="FXM50" s="162"/>
      <c r="FXN50" s="165"/>
      <c r="FXO50" s="162"/>
      <c r="FXP50" s="165"/>
      <c r="FXQ50" s="162"/>
      <c r="FXR50" s="165"/>
      <c r="FXS50" s="162"/>
      <c r="FXT50" s="165"/>
      <c r="FXU50" s="162"/>
      <c r="FXV50" s="165"/>
      <c r="FXW50" s="162"/>
      <c r="FXX50" s="165"/>
      <c r="FXY50" s="162"/>
      <c r="FXZ50" s="165"/>
      <c r="FYA50" s="162"/>
      <c r="FYB50" s="165"/>
      <c r="FYC50" s="162"/>
      <c r="FYD50" s="165"/>
      <c r="FYE50" s="162"/>
      <c r="FYF50" s="165"/>
      <c r="FYG50" s="162"/>
      <c r="FYH50" s="165"/>
      <c r="FYI50" s="162"/>
      <c r="FYJ50" s="165"/>
      <c r="FYK50" s="162"/>
      <c r="FYL50" s="165"/>
      <c r="FYM50" s="162"/>
      <c r="FYN50" s="165"/>
      <c r="FYO50" s="162"/>
      <c r="FYP50" s="165"/>
      <c r="FYQ50" s="162"/>
      <c r="FYR50" s="165"/>
      <c r="FYS50" s="162"/>
      <c r="FYT50" s="165"/>
      <c r="FYU50" s="162"/>
      <c r="FYV50" s="165"/>
      <c r="FYW50" s="162"/>
      <c r="FYX50" s="165"/>
      <c r="FYY50" s="162"/>
      <c r="FYZ50" s="165"/>
      <c r="FZA50" s="162"/>
      <c r="FZB50" s="165"/>
      <c r="FZC50" s="162"/>
      <c r="FZD50" s="165"/>
      <c r="FZE50" s="162"/>
      <c r="FZF50" s="165"/>
      <c r="FZG50" s="162"/>
      <c r="FZH50" s="165"/>
      <c r="FZI50" s="162"/>
      <c r="FZJ50" s="165"/>
      <c r="FZK50" s="162"/>
      <c r="FZL50" s="165"/>
      <c r="FZM50" s="162"/>
      <c r="FZN50" s="165"/>
      <c r="FZO50" s="162"/>
      <c r="FZP50" s="165"/>
      <c r="FZQ50" s="162"/>
      <c r="FZR50" s="165"/>
      <c r="FZS50" s="162"/>
      <c r="FZT50" s="165"/>
      <c r="FZU50" s="162"/>
      <c r="FZV50" s="165"/>
      <c r="FZW50" s="162"/>
      <c r="FZX50" s="165"/>
      <c r="FZY50" s="162"/>
      <c r="FZZ50" s="165"/>
      <c r="GAA50" s="162"/>
      <c r="GAB50" s="165"/>
      <c r="GAC50" s="162"/>
      <c r="GAD50" s="165"/>
      <c r="GAE50" s="162"/>
      <c r="GAF50" s="165"/>
      <c r="GAG50" s="162"/>
      <c r="GAH50" s="165"/>
      <c r="GAI50" s="162"/>
      <c r="GAJ50" s="165"/>
      <c r="GAK50" s="162"/>
      <c r="GAL50" s="165"/>
      <c r="GAM50" s="162"/>
      <c r="GAN50" s="165"/>
      <c r="GAO50" s="162"/>
      <c r="GAP50" s="165"/>
      <c r="GAQ50" s="162"/>
      <c r="GAR50" s="165"/>
      <c r="GAS50" s="162"/>
      <c r="GAT50" s="165"/>
      <c r="GAU50" s="162"/>
      <c r="GAV50" s="165"/>
      <c r="GAW50" s="162"/>
      <c r="GAX50" s="165"/>
      <c r="GAY50" s="162"/>
      <c r="GAZ50" s="165"/>
      <c r="GBA50" s="162"/>
      <c r="GBB50" s="165"/>
      <c r="GBC50" s="162"/>
      <c r="GBD50" s="165"/>
      <c r="GBE50" s="162"/>
      <c r="GBF50" s="165"/>
      <c r="GBG50" s="162"/>
      <c r="GBH50" s="165"/>
      <c r="GBI50" s="162"/>
      <c r="GBJ50" s="165"/>
      <c r="GBK50" s="162"/>
      <c r="GBL50" s="165"/>
      <c r="GBM50" s="162"/>
      <c r="GBN50" s="165"/>
      <c r="GBO50" s="162"/>
      <c r="GBP50" s="165"/>
      <c r="GBQ50" s="162"/>
      <c r="GBR50" s="165"/>
      <c r="GBS50" s="162"/>
      <c r="GBT50" s="165"/>
      <c r="GBU50" s="162"/>
      <c r="GBV50" s="165"/>
      <c r="GBW50" s="162"/>
      <c r="GBX50" s="165"/>
      <c r="GBY50" s="162"/>
      <c r="GBZ50" s="165"/>
      <c r="GCA50" s="162"/>
      <c r="GCB50" s="165"/>
      <c r="GCC50" s="162"/>
      <c r="GCD50" s="165"/>
      <c r="GCE50" s="162"/>
      <c r="GCF50" s="165"/>
      <c r="GCG50" s="162"/>
      <c r="GCH50" s="165"/>
      <c r="GCI50" s="162"/>
      <c r="GCJ50" s="165"/>
      <c r="GCK50" s="162"/>
      <c r="GCL50" s="165"/>
      <c r="GCM50" s="162"/>
      <c r="GCN50" s="165"/>
      <c r="GCO50" s="162"/>
      <c r="GCP50" s="165"/>
      <c r="GCQ50" s="162"/>
      <c r="GCR50" s="165"/>
      <c r="GCS50" s="162"/>
      <c r="GCT50" s="165"/>
      <c r="GCU50" s="162"/>
      <c r="GCV50" s="165"/>
      <c r="GCW50" s="162"/>
      <c r="GCX50" s="165"/>
      <c r="GCY50" s="162"/>
      <c r="GCZ50" s="165"/>
      <c r="GDA50" s="162"/>
      <c r="GDB50" s="165"/>
      <c r="GDC50" s="162"/>
      <c r="GDD50" s="165"/>
      <c r="GDE50" s="162"/>
      <c r="GDF50" s="165"/>
      <c r="GDG50" s="162"/>
      <c r="GDH50" s="165"/>
      <c r="GDI50" s="162"/>
      <c r="GDJ50" s="165"/>
      <c r="GDK50" s="162"/>
      <c r="GDL50" s="165"/>
      <c r="GDM50" s="162"/>
      <c r="GDN50" s="165"/>
      <c r="GDO50" s="162"/>
      <c r="GDP50" s="165"/>
      <c r="GDQ50" s="162"/>
      <c r="GDR50" s="165"/>
      <c r="GDS50" s="162"/>
      <c r="GDT50" s="165"/>
      <c r="GDU50" s="162"/>
      <c r="GDV50" s="165"/>
      <c r="GDW50" s="162"/>
      <c r="GDX50" s="165"/>
      <c r="GDY50" s="162"/>
      <c r="GDZ50" s="165"/>
      <c r="GEA50" s="162"/>
      <c r="GEB50" s="165"/>
      <c r="GEC50" s="162"/>
      <c r="GED50" s="165"/>
      <c r="GEE50" s="162"/>
      <c r="GEF50" s="165"/>
      <c r="GEG50" s="162"/>
      <c r="GEH50" s="165"/>
      <c r="GEI50" s="162"/>
      <c r="GEJ50" s="165"/>
      <c r="GEK50" s="162"/>
      <c r="GEL50" s="165"/>
      <c r="GEM50" s="162"/>
      <c r="GEN50" s="165"/>
      <c r="GEO50" s="162"/>
      <c r="GEP50" s="165"/>
      <c r="GEQ50" s="162"/>
      <c r="GER50" s="165"/>
      <c r="GES50" s="162"/>
      <c r="GET50" s="165"/>
      <c r="GEU50" s="162"/>
      <c r="GEV50" s="165"/>
      <c r="GEW50" s="162"/>
      <c r="GEX50" s="165"/>
      <c r="GEY50" s="162"/>
      <c r="GEZ50" s="165"/>
      <c r="GFA50" s="162"/>
      <c r="GFB50" s="165"/>
      <c r="GFC50" s="162"/>
      <c r="GFD50" s="165"/>
      <c r="GFE50" s="162"/>
      <c r="GFF50" s="165"/>
      <c r="GFG50" s="162"/>
      <c r="GFH50" s="165"/>
      <c r="GFI50" s="162"/>
      <c r="GFJ50" s="165"/>
      <c r="GFK50" s="162"/>
      <c r="GFL50" s="165"/>
      <c r="GFM50" s="162"/>
      <c r="GFN50" s="165"/>
      <c r="GFO50" s="162"/>
      <c r="GFP50" s="165"/>
      <c r="GFQ50" s="162"/>
      <c r="GFR50" s="165"/>
      <c r="GFS50" s="162"/>
      <c r="GFT50" s="165"/>
      <c r="GFU50" s="162"/>
      <c r="GFV50" s="165"/>
      <c r="GFW50" s="162"/>
      <c r="GFX50" s="165"/>
      <c r="GFY50" s="162"/>
      <c r="GFZ50" s="165"/>
      <c r="GGA50" s="162"/>
      <c r="GGB50" s="165"/>
      <c r="GGC50" s="162"/>
      <c r="GGD50" s="165"/>
      <c r="GGE50" s="162"/>
      <c r="GGF50" s="165"/>
      <c r="GGG50" s="162"/>
      <c r="GGH50" s="165"/>
      <c r="GGI50" s="162"/>
      <c r="GGJ50" s="165"/>
      <c r="GGK50" s="162"/>
      <c r="GGL50" s="165"/>
      <c r="GGM50" s="162"/>
      <c r="GGN50" s="165"/>
      <c r="GGO50" s="162"/>
      <c r="GGP50" s="165"/>
      <c r="GGQ50" s="162"/>
      <c r="GGR50" s="165"/>
      <c r="GGS50" s="162"/>
      <c r="GGT50" s="165"/>
      <c r="GGU50" s="162"/>
      <c r="GGV50" s="165"/>
      <c r="GGW50" s="162"/>
      <c r="GGX50" s="165"/>
      <c r="GGY50" s="162"/>
      <c r="GGZ50" s="165"/>
      <c r="GHA50" s="162"/>
      <c r="GHB50" s="165"/>
      <c r="GHC50" s="162"/>
      <c r="GHD50" s="165"/>
      <c r="GHE50" s="162"/>
      <c r="GHF50" s="165"/>
      <c r="GHG50" s="162"/>
      <c r="GHH50" s="165"/>
      <c r="GHI50" s="162"/>
      <c r="GHJ50" s="165"/>
      <c r="GHK50" s="162"/>
      <c r="GHL50" s="165"/>
      <c r="GHM50" s="162"/>
      <c r="GHN50" s="165"/>
      <c r="GHO50" s="162"/>
      <c r="GHP50" s="165"/>
      <c r="GHQ50" s="162"/>
      <c r="GHR50" s="165"/>
      <c r="GHS50" s="162"/>
      <c r="GHT50" s="165"/>
      <c r="GHU50" s="162"/>
      <c r="GHV50" s="165"/>
      <c r="GHW50" s="162"/>
      <c r="GHX50" s="165"/>
      <c r="GHY50" s="162"/>
      <c r="GHZ50" s="165"/>
      <c r="GIA50" s="162"/>
      <c r="GIB50" s="165"/>
      <c r="GIC50" s="162"/>
      <c r="GID50" s="165"/>
      <c r="GIE50" s="162"/>
      <c r="GIF50" s="165"/>
      <c r="GIG50" s="162"/>
      <c r="GIH50" s="165"/>
      <c r="GII50" s="162"/>
      <c r="GIJ50" s="165"/>
      <c r="GIK50" s="162"/>
      <c r="GIL50" s="165"/>
      <c r="GIM50" s="162"/>
      <c r="GIN50" s="165"/>
      <c r="GIO50" s="162"/>
      <c r="GIP50" s="165"/>
      <c r="GIQ50" s="162"/>
      <c r="GIR50" s="165"/>
      <c r="GIS50" s="162"/>
      <c r="GIT50" s="165"/>
      <c r="GIU50" s="162"/>
      <c r="GIV50" s="165"/>
      <c r="GIW50" s="162"/>
      <c r="GIX50" s="165"/>
      <c r="GIY50" s="162"/>
      <c r="GIZ50" s="165"/>
      <c r="GJA50" s="162"/>
      <c r="GJB50" s="165"/>
      <c r="GJC50" s="162"/>
      <c r="GJD50" s="165"/>
      <c r="GJE50" s="162"/>
      <c r="GJF50" s="165"/>
      <c r="GJG50" s="162"/>
      <c r="GJH50" s="165"/>
      <c r="GJI50" s="162"/>
      <c r="GJJ50" s="165"/>
      <c r="GJK50" s="162"/>
      <c r="GJL50" s="165"/>
      <c r="GJM50" s="162"/>
      <c r="GJN50" s="165"/>
      <c r="GJO50" s="162"/>
      <c r="GJP50" s="165"/>
      <c r="GJQ50" s="162"/>
      <c r="GJR50" s="165"/>
      <c r="GJS50" s="162"/>
      <c r="GJT50" s="165"/>
      <c r="GJU50" s="162"/>
      <c r="GJV50" s="165"/>
      <c r="GJW50" s="162"/>
      <c r="GJX50" s="165"/>
      <c r="GJY50" s="162"/>
      <c r="GJZ50" s="165"/>
      <c r="GKA50" s="162"/>
      <c r="GKB50" s="165"/>
      <c r="GKC50" s="162"/>
      <c r="GKD50" s="165"/>
      <c r="GKE50" s="162"/>
      <c r="GKF50" s="165"/>
      <c r="GKG50" s="162"/>
      <c r="GKH50" s="165"/>
      <c r="GKI50" s="162"/>
      <c r="GKJ50" s="165"/>
      <c r="GKK50" s="162"/>
      <c r="GKL50" s="165"/>
      <c r="GKM50" s="162"/>
      <c r="GKN50" s="165"/>
      <c r="GKO50" s="162"/>
      <c r="GKP50" s="165"/>
      <c r="GKQ50" s="162"/>
      <c r="GKR50" s="165"/>
      <c r="GKS50" s="162"/>
      <c r="GKT50" s="165"/>
      <c r="GKU50" s="162"/>
      <c r="GKV50" s="165"/>
      <c r="GKW50" s="162"/>
      <c r="GKX50" s="165"/>
      <c r="GKY50" s="162"/>
      <c r="GKZ50" s="165"/>
      <c r="GLA50" s="162"/>
      <c r="GLB50" s="165"/>
      <c r="GLC50" s="162"/>
      <c r="GLD50" s="165"/>
      <c r="GLE50" s="162"/>
      <c r="GLF50" s="165"/>
      <c r="GLG50" s="162"/>
      <c r="GLH50" s="165"/>
      <c r="GLI50" s="162"/>
      <c r="GLJ50" s="165"/>
      <c r="GLK50" s="162"/>
      <c r="GLL50" s="165"/>
      <c r="GLM50" s="162"/>
      <c r="GLN50" s="165"/>
      <c r="GLO50" s="162"/>
      <c r="GLP50" s="165"/>
      <c r="GLQ50" s="162"/>
      <c r="GLR50" s="165"/>
      <c r="GLS50" s="162"/>
      <c r="GLT50" s="165"/>
      <c r="GLU50" s="162"/>
      <c r="GLV50" s="165"/>
      <c r="GLW50" s="162"/>
      <c r="GLX50" s="165"/>
      <c r="GLY50" s="162"/>
      <c r="GLZ50" s="165"/>
      <c r="GMA50" s="162"/>
      <c r="GMB50" s="165"/>
      <c r="GMC50" s="162"/>
      <c r="GMD50" s="165"/>
      <c r="GME50" s="162"/>
      <c r="GMF50" s="165"/>
      <c r="GMG50" s="162"/>
      <c r="GMH50" s="165"/>
      <c r="GMI50" s="162"/>
      <c r="GMJ50" s="165"/>
      <c r="GMK50" s="162"/>
      <c r="GML50" s="165"/>
      <c r="GMM50" s="162"/>
      <c r="GMN50" s="165"/>
      <c r="GMO50" s="162"/>
      <c r="GMP50" s="165"/>
      <c r="GMQ50" s="162"/>
      <c r="GMR50" s="165"/>
      <c r="GMS50" s="162"/>
      <c r="GMT50" s="165"/>
      <c r="GMU50" s="162"/>
      <c r="GMV50" s="165"/>
      <c r="GMW50" s="162"/>
      <c r="GMX50" s="165"/>
      <c r="GMY50" s="162"/>
      <c r="GMZ50" s="165"/>
      <c r="GNA50" s="162"/>
      <c r="GNB50" s="165"/>
      <c r="GNC50" s="162"/>
      <c r="GND50" s="165"/>
      <c r="GNE50" s="162"/>
      <c r="GNF50" s="165"/>
      <c r="GNG50" s="162"/>
      <c r="GNH50" s="165"/>
      <c r="GNI50" s="162"/>
      <c r="GNJ50" s="165"/>
      <c r="GNK50" s="162"/>
      <c r="GNL50" s="165"/>
      <c r="GNM50" s="162"/>
      <c r="GNN50" s="165"/>
      <c r="GNO50" s="162"/>
      <c r="GNP50" s="165"/>
      <c r="GNQ50" s="162"/>
      <c r="GNR50" s="165"/>
      <c r="GNS50" s="162"/>
      <c r="GNT50" s="165"/>
      <c r="GNU50" s="162"/>
      <c r="GNV50" s="165"/>
      <c r="GNW50" s="162"/>
      <c r="GNX50" s="165"/>
      <c r="GNY50" s="162"/>
      <c r="GNZ50" s="165"/>
      <c r="GOA50" s="162"/>
      <c r="GOB50" s="165"/>
      <c r="GOC50" s="162"/>
      <c r="GOD50" s="165"/>
      <c r="GOE50" s="162"/>
      <c r="GOF50" s="165"/>
      <c r="GOG50" s="162"/>
      <c r="GOH50" s="165"/>
      <c r="GOI50" s="162"/>
      <c r="GOJ50" s="165"/>
      <c r="GOK50" s="162"/>
      <c r="GOL50" s="165"/>
      <c r="GOM50" s="162"/>
      <c r="GON50" s="165"/>
      <c r="GOO50" s="162"/>
      <c r="GOP50" s="165"/>
      <c r="GOQ50" s="162"/>
      <c r="GOR50" s="165"/>
      <c r="GOS50" s="162"/>
      <c r="GOT50" s="165"/>
      <c r="GOU50" s="162"/>
      <c r="GOV50" s="165"/>
      <c r="GOW50" s="162"/>
      <c r="GOX50" s="165"/>
      <c r="GOY50" s="162"/>
      <c r="GOZ50" s="165"/>
      <c r="GPA50" s="162"/>
      <c r="GPB50" s="165"/>
      <c r="GPC50" s="162"/>
      <c r="GPD50" s="165"/>
      <c r="GPE50" s="162"/>
      <c r="GPF50" s="165"/>
      <c r="GPG50" s="162"/>
      <c r="GPH50" s="165"/>
      <c r="GPI50" s="162"/>
      <c r="GPJ50" s="165"/>
      <c r="GPK50" s="162"/>
      <c r="GPL50" s="165"/>
      <c r="GPM50" s="162"/>
      <c r="GPN50" s="165"/>
      <c r="GPO50" s="162"/>
      <c r="GPP50" s="165"/>
      <c r="GPQ50" s="162"/>
      <c r="GPR50" s="165"/>
      <c r="GPS50" s="162"/>
      <c r="GPT50" s="165"/>
      <c r="GPU50" s="162"/>
      <c r="GPV50" s="165"/>
      <c r="GPW50" s="162"/>
      <c r="GPX50" s="165"/>
      <c r="GPY50" s="162"/>
      <c r="GPZ50" s="165"/>
      <c r="GQA50" s="162"/>
      <c r="GQB50" s="165"/>
      <c r="GQC50" s="162"/>
      <c r="GQD50" s="165"/>
      <c r="GQE50" s="162"/>
      <c r="GQF50" s="165"/>
      <c r="GQG50" s="162"/>
      <c r="GQH50" s="165"/>
      <c r="GQI50" s="162"/>
      <c r="GQJ50" s="165"/>
      <c r="GQK50" s="162"/>
      <c r="GQL50" s="165"/>
      <c r="GQM50" s="162"/>
      <c r="GQN50" s="165"/>
      <c r="GQO50" s="162"/>
      <c r="GQP50" s="165"/>
      <c r="GQQ50" s="162"/>
      <c r="GQR50" s="165"/>
      <c r="GQS50" s="162"/>
      <c r="GQT50" s="165"/>
      <c r="GQU50" s="162"/>
      <c r="GQV50" s="165"/>
      <c r="GQW50" s="162"/>
      <c r="GQX50" s="165"/>
      <c r="GQY50" s="162"/>
      <c r="GQZ50" s="165"/>
      <c r="GRA50" s="162"/>
      <c r="GRB50" s="165"/>
      <c r="GRC50" s="162"/>
      <c r="GRD50" s="165"/>
      <c r="GRE50" s="162"/>
      <c r="GRF50" s="165"/>
      <c r="GRG50" s="162"/>
      <c r="GRH50" s="165"/>
      <c r="GRI50" s="162"/>
      <c r="GRJ50" s="165"/>
      <c r="GRK50" s="162"/>
      <c r="GRL50" s="165"/>
      <c r="GRM50" s="162"/>
      <c r="GRN50" s="165"/>
      <c r="GRO50" s="162"/>
      <c r="GRP50" s="165"/>
      <c r="GRQ50" s="162"/>
      <c r="GRR50" s="165"/>
      <c r="GRS50" s="162"/>
      <c r="GRT50" s="165"/>
      <c r="GRU50" s="162"/>
      <c r="GRV50" s="165"/>
      <c r="GRW50" s="162"/>
      <c r="GRX50" s="165"/>
      <c r="GRY50" s="162"/>
      <c r="GRZ50" s="165"/>
      <c r="GSA50" s="162"/>
      <c r="GSB50" s="165"/>
      <c r="GSC50" s="162"/>
      <c r="GSD50" s="165"/>
      <c r="GSE50" s="162"/>
      <c r="GSF50" s="165"/>
      <c r="GSG50" s="162"/>
      <c r="GSH50" s="165"/>
      <c r="GSI50" s="162"/>
      <c r="GSJ50" s="165"/>
      <c r="GSK50" s="162"/>
      <c r="GSL50" s="165"/>
      <c r="GSM50" s="162"/>
      <c r="GSN50" s="165"/>
      <c r="GSO50" s="162"/>
      <c r="GSP50" s="165"/>
      <c r="GSQ50" s="162"/>
      <c r="GSR50" s="165"/>
      <c r="GSS50" s="162"/>
      <c r="GST50" s="165"/>
      <c r="GSU50" s="162"/>
      <c r="GSV50" s="165"/>
      <c r="GSW50" s="162"/>
      <c r="GSX50" s="165"/>
      <c r="GSY50" s="162"/>
      <c r="GSZ50" s="165"/>
      <c r="GTA50" s="162"/>
      <c r="GTB50" s="165"/>
      <c r="GTC50" s="162"/>
      <c r="GTD50" s="165"/>
      <c r="GTE50" s="162"/>
      <c r="GTF50" s="165"/>
      <c r="GTG50" s="162"/>
      <c r="GTH50" s="165"/>
      <c r="GTI50" s="162"/>
      <c r="GTJ50" s="165"/>
      <c r="GTK50" s="162"/>
      <c r="GTL50" s="165"/>
      <c r="GTM50" s="162"/>
      <c r="GTN50" s="165"/>
      <c r="GTO50" s="162"/>
      <c r="GTP50" s="165"/>
      <c r="GTQ50" s="162"/>
      <c r="GTR50" s="165"/>
      <c r="GTS50" s="162"/>
      <c r="GTT50" s="165"/>
      <c r="GTU50" s="162"/>
      <c r="GTV50" s="165"/>
      <c r="GTW50" s="162"/>
      <c r="GTX50" s="165"/>
      <c r="GTY50" s="162"/>
      <c r="GTZ50" s="165"/>
      <c r="GUA50" s="162"/>
      <c r="GUB50" s="165"/>
      <c r="GUC50" s="162"/>
      <c r="GUD50" s="165"/>
      <c r="GUE50" s="162"/>
      <c r="GUF50" s="165"/>
      <c r="GUG50" s="162"/>
      <c r="GUH50" s="165"/>
      <c r="GUI50" s="162"/>
      <c r="GUJ50" s="165"/>
      <c r="GUK50" s="162"/>
      <c r="GUL50" s="165"/>
      <c r="GUM50" s="162"/>
      <c r="GUN50" s="165"/>
      <c r="GUO50" s="162"/>
      <c r="GUP50" s="165"/>
      <c r="GUQ50" s="162"/>
      <c r="GUR50" s="165"/>
      <c r="GUS50" s="162"/>
      <c r="GUT50" s="165"/>
      <c r="GUU50" s="162"/>
      <c r="GUV50" s="165"/>
      <c r="GUW50" s="162"/>
      <c r="GUX50" s="165"/>
      <c r="GUY50" s="162"/>
      <c r="GUZ50" s="165"/>
      <c r="GVA50" s="162"/>
      <c r="GVB50" s="165"/>
      <c r="GVC50" s="162"/>
      <c r="GVD50" s="165"/>
      <c r="GVE50" s="162"/>
      <c r="GVF50" s="165"/>
      <c r="GVG50" s="162"/>
      <c r="GVH50" s="165"/>
      <c r="GVI50" s="162"/>
      <c r="GVJ50" s="165"/>
      <c r="GVK50" s="162"/>
      <c r="GVL50" s="165"/>
      <c r="GVM50" s="162"/>
      <c r="GVN50" s="165"/>
      <c r="GVO50" s="162"/>
      <c r="GVP50" s="165"/>
      <c r="GVQ50" s="162"/>
      <c r="GVR50" s="165"/>
      <c r="GVS50" s="162"/>
      <c r="GVT50" s="165"/>
      <c r="GVU50" s="162"/>
      <c r="GVV50" s="165"/>
      <c r="GVW50" s="162"/>
      <c r="GVX50" s="165"/>
      <c r="GVY50" s="162"/>
      <c r="GVZ50" s="165"/>
      <c r="GWA50" s="162"/>
      <c r="GWB50" s="165"/>
      <c r="GWC50" s="162"/>
      <c r="GWD50" s="165"/>
      <c r="GWE50" s="162"/>
      <c r="GWF50" s="165"/>
      <c r="GWG50" s="162"/>
      <c r="GWH50" s="165"/>
      <c r="GWI50" s="162"/>
      <c r="GWJ50" s="165"/>
      <c r="GWK50" s="162"/>
      <c r="GWL50" s="165"/>
      <c r="GWM50" s="162"/>
      <c r="GWN50" s="165"/>
      <c r="GWO50" s="162"/>
      <c r="GWP50" s="165"/>
      <c r="GWQ50" s="162"/>
      <c r="GWR50" s="165"/>
      <c r="GWS50" s="162"/>
      <c r="GWT50" s="165"/>
      <c r="GWU50" s="162"/>
      <c r="GWV50" s="165"/>
      <c r="GWW50" s="162"/>
      <c r="GWX50" s="165"/>
      <c r="GWY50" s="162"/>
      <c r="GWZ50" s="165"/>
      <c r="GXA50" s="162"/>
      <c r="GXB50" s="165"/>
      <c r="GXC50" s="162"/>
      <c r="GXD50" s="165"/>
      <c r="GXE50" s="162"/>
      <c r="GXF50" s="165"/>
      <c r="GXG50" s="162"/>
      <c r="GXH50" s="165"/>
      <c r="GXI50" s="162"/>
      <c r="GXJ50" s="165"/>
      <c r="GXK50" s="162"/>
      <c r="GXL50" s="165"/>
      <c r="GXM50" s="162"/>
      <c r="GXN50" s="165"/>
      <c r="GXO50" s="162"/>
      <c r="GXP50" s="165"/>
      <c r="GXQ50" s="162"/>
      <c r="GXR50" s="165"/>
      <c r="GXS50" s="162"/>
      <c r="GXT50" s="165"/>
      <c r="GXU50" s="162"/>
      <c r="GXV50" s="165"/>
      <c r="GXW50" s="162"/>
      <c r="GXX50" s="165"/>
      <c r="GXY50" s="162"/>
      <c r="GXZ50" s="165"/>
      <c r="GYA50" s="162"/>
      <c r="GYB50" s="165"/>
      <c r="GYC50" s="162"/>
      <c r="GYD50" s="165"/>
      <c r="GYE50" s="162"/>
      <c r="GYF50" s="165"/>
      <c r="GYG50" s="162"/>
      <c r="GYH50" s="165"/>
      <c r="GYI50" s="162"/>
      <c r="GYJ50" s="165"/>
      <c r="GYK50" s="162"/>
      <c r="GYL50" s="165"/>
      <c r="GYM50" s="162"/>
      <c r="GYN50" s="165"/>
      <c r="GYO50" s="162"/>
      <c r="GYP50" s="165"/>
      <c r="GYQ50" s="162"/>
      <c r="GYR50" s="165"/>
      <c r="GYS50" s="162"/>
      <c r="GYT50" s="165"/>
      <c r="GYU50" s="162"/>
      <c r="GYV50" s="165"/>
      <c r="GYW50" s="162"/>
      <c r="GYX50" s="165"/>
      <c r="GYY50" s="162"/>
      <c r="GYZ50" s="165"/>
      <c r="GZA50" s="162"/>
      <c r="GZB50" s="165"/>
      <c r="GZC50" s="162"/>
      <c r="GZD50" s="165"/>
      <c r="GZE50" s="162"/>
      <c r="GZF50" s="165"/>
      <c r="GZG50" s="162"/>
      <c r="GZH50" s="165"/>
      <c r="GZI50" s="162"/>
      <c r="GZJ50" s="165"/>
      <c r="GZK50" s="162"/>
      <c r="GZL50" s="165"/>
      <c r="GZM50" s="162"/>
      <c r="GZN50" s="165"/>
      <c r="GZO50" s="162"/>
      <c r="GZP50" s="165"/>
      <c r="GZQ50" s="162"/>
      <c r="GZR50" s="165"/>
      <c r="GZS50" s="162"/>
      <c r="GZT50" s="165"/>
      <c r="GZU50" s="162"/>
      <c r="GZV50" s="165"/>
      <c r="GZW50" s="162"/>
      <c r="GZX50" s="165"/>
      <c r="GZY50" s="162"/>
      <c r="GZZ50" s="165"/>
      <c r="HAA50" s="162"/>
      <c r="HAB50" s="165"/>
      <c r="HAC50" s="162"/>
      <c r="HAD50" s="165"/>
      <c r="HAE50" s="162"/>
      <c r="HAF50" s="165"/>
      <c r="HAG50" s="162"/>
      <c r="HAH50" s="165"/>
      <c r="HAI50" s="162"/>
      <c r="HAJ50" s="165"/>
      <c r="HAK50" s="162"/>
      <c r="HAL50" s="165"/>
      <c r="HAM50" s="162"/>
      <c r="HAN50" s="165"/>
      <c r="HAO50" s="162"/>
      <c r="HAP50" s="165"/>
      <c r="HAQ50" s="162"/>
      <c r="HAR50" s="165"/>
      <c r="HAS50" s="162"/>
      <c r="HAT50" s="165"/>
      <c r="HAU50" s="162"/>
      <c r="HAV50" s="165"/>
      <c r="HAW50" s="162"/>
      <c r="HAX50" s="165"/>
      <c r="HAY50" s="162"/>
      <c r="HAZ50" s="165"/>
      <c r="HBA50" s="162"/>
      <c r="HBB50" s="165"/>
      <c r="HBC50" s="162"/>
      <c r="HBD50" s="165"/>
      <c r="HBE50" s="162"/>
      <c r="HBF50" s="165"/>
      <c r="HBG50" s="162"/>
      <c r="HBH50" s="165"/>
      <c r="HBI50" s="162"/>
      <c r="HBJ50" s="165"/>
      <c r="HBK50" s="162"/>
      <c r="HBL50" s="165"/>
      <c r="HBM50" s="162"/>
      <c r="HBN50" s="165"/>
      <c r="HBO50" s="162"/>
      <c r="HBP50" s="165"/>
      <c r="HBQ50" s="162"/>
      <c r="HBR50" s="165"/>
      <c r="HBS50" s="162"/>
      <c r="HBT50" s="165"/>
      <c r="HBU50" s="162"/>
      <c r="HBV50" s="165"/>
      <c r="HBW50" s="162"/>
      <c r="HBX50" s="165"/>
      <c r="HBY50" s="162"/>
      <c r="HBZ50" s="165"/>
      <c r="HCA50" s="162"/>
      <c r="HCB50" s="165"/>
      <c r="HCC50" s="162"/>
      <c r="HCD50" s="165"/>
      <c r="HCE50" s="162"/>
      <c r="HCF50" s="165"/>
      <c r="HCG50" s="162"/>
      <c r="HCH50" s="165"/>
      <c r="HCI50" s="162"/>
      <c r="HCJ50" s="165"/>
      <c r="HCK50" s="162"/>
      <c r="HCL50" s="165"/>
      <c r="HCM50" s="162"/>
      <c r="HCN50" s="165"/>
      <c r="HCO50" s="162"/>
      <c r="HCP50" s="165"/>
      <c r="HCQ50" s="162"/>
      <c r="HCR50" s="165"/>
      <c r="HCS50" s="162"/>
      <c r="HCT50" s="165"/>
      <c r="HCU50" s="162"/>
      <c r="HCV50" s="165"/>
      <c r="HCW50" s="162"/>
      <c r="HCX50" s="165"/>
      <c r="HCY50" s="162"/>
      <c r="HCZ50" s="165"/>
      <c r="HDA50" s="162"/>
      <c r="HDB50" s="165"/>
      <c r="HDC50" s="162"/>
      <c r="HDD50" s="165"/>
      <c r="HDE50" s="162"/>
      <c r="HDF50" s="165"/>
      <c r="HDG50" s="162"/>
      <c r="HDH50" s="165"/>
      <c r="HDI50" s="162"/>
      <c r="HDJ50" s="165"/>
      <c r="HDK50" s="162"/>
      <c r="HDL50" s="165"/>
      <c r="HDM50" s="162"/>
      <c r="HDN50" s="165"/>
      <c r="HDO50" s="162"/>
      <c r="HDP50" s="165"/>
      <c r="HDQ50" s="162"/>
      <c r="HDR50" s="165"/>
      <c r="HDS50" s="162"/>
      <c r="HDT50" s="165"/>
      <c r="HDU50" s="162"/>
      <c r="HDV50" s="165"/>
      <c r="HDW50" s="162"/>
      <c r="HDX50" s="165"/>
      <c r="HDY50" s="162"/>
      <c r="HDZ50" s="165"/>
      <c r="HEA50" s="162"/>
      <c r="HEB50" s="165"/>
      <c r="HEC50" s="162"/>
      <c r="HED50" s="165"/>
      <c r="HEE50" s="162"/>
      <c r="HEF50" s="165"/>
      <c r="HEG50" s="162"/>
      <c r="HEH50" s="165"/>
      <c r="HEI50" s="162"/>
      <c r="HEJ50" s="165"/>
      <c r="HEK50" s="162"/>
      <c r="HEL50" s="165"/>
      <c r="HEM50" s="162"/>
      <c r="HEN50" s="165"/>
      <c r="HEO50" s="162"/>
      <c r="HEP50" s="165"/>
      <c r="HEQ50" s="162"/>
      <c r="HER50" s="165"/>
      <c r="HES50" s="162"/>
      <c r="HET50" s="165"/>
      <c r="HEU50" s="162"/>
      <c r="HEV50" s="165"/>
      <c r="HEW50" s="162"/>
      <c r="HEX50" s="165"/>
      <c r="HEY50" s="162"/>
      <c r="HEZ50" s="165"/>
      <c r="HFA50" s="162"/>
      <c r="HFB50" s="165"/>
      <c r="HFC50" s="162"/>
      <c r="HFD50" s="165"/>
      <c r="HFE50" s="162"/>
      <c r="HFF50" s="165"/>
      <c r="HFG50" s="162"/>
      <c r="HFH50" s="165"/>
      <c r="HFI50" s="162"/>
      <c r="HFJ50" s="165"/>
      <c r="HFK50" s="162"/>
      <c r="HFL50" s="165"/>
      <c r="HFM50" s="162"/>
      <c r="HFN50" s="165"/>
      <c r="HFO50" s="162"/>
      <c r="HFP50" s="165"/>
      <c r="HFQ50" s="162"/>
      <c r="HFR50" s="165"/>
      <c r="HFS50" s="162"/>
      <c r="HFT50" s="165"/>
      <c r="HFU50" s="162"/>
      <c r="HFV50" s="165"/>
      <c r="HFW50" s="162"/>
      <c r="HFX50" s="165"/>
      <c r="HFY50" s="162"/>
      <c r="HFZ50" s="165"/>
      <c r="HGA50" s="162"/>
      <c r="HGB50" s="165"/>
      <c r="HGC50" s="162"/>
      <c r="HGD50" s="165"/>
      <c r="HGE50" s="162"/>
      <c r="HGF50" s="165"/>
      <c r="HGG50" s="162"/>
      <c r="HGH50" s="165"/>
      <c r="HGI50" s="162"/>
      <c r="HGJ50" s="165"/>
      <c r="HGK50" s="162"/>
      <c r="HGL50" s="165"/>
      <c r="HGM50" s="162"/>
      <c r="HGN50" s="165"/>
      <c r="HGO50" s="162"/>
      <c r="HGP50" s="165"/>
      <c r="HGQ50" s="162"/>
      <c r="HGR50" s="165"/>
      <c r="HGS50" s="162"/>
      <c r="HGT50" s="165"/>
      <c r="HGU50" s="162"/>
      <c r="HGV50" s="165"/>
      <c r="HGW50" s="162"/>
      <c r="HGX50" s="165"/>
      <c r="HGY50" s="162"/>
      <c r="HGZ50" s="165"/>
      <c r="HHA50" s="162"/>
      <c r="HHB50" s="165"/>
      <c r="HHC50" s="162"/>
      <c r="HHD50" s="165"/>
      <c r="HHE50" s="162"/>
      <c r="HHF50" s="165"/>
      <c r="HHG50" s="162"/>
      <c r="HHH50" s="165"/>
      <c r="HHI50" s="162"/>
      <c r="HHJ50" s="165"/>
      <c r="HHK50" s="162"/>
      <c r="HHL50" s="165"/>
      <c r="HHM50" s="162"/>
      <c r="HHN50" s="165"/>
      <c r="HHO50" s="162"/>
      <c r="HHP50" s="165"/>
      <c r="HHQ50" s="162"/>
      <c r="HHR50" s="165"/>
      <c r="HHS50" s="162"/>
      <c r="HHT50" s="165"/>
      <c r="HHU50" s="162"/>
      <c r="HHV50" s="165"/>
      <c r="HHW50" s="162"/>
      <c r="HHX50" s="165"/>
      <c r="HHY50" s="162"/>
      <c r="HHZ50" s="165"/>
      <c r="HIA50" s="162"/>
      <c r="HIB50" s="165"/>
      <c r="HIC50" s="162"/>
      <c r="HID50" s="165"/>
      <c r="HIE50" s="162"/>
      <c r="HIF50" s="165"/>
      <c r="HIG50" s="162"/>
      <c r="HIH50" s="165"/>
      <c r="HII50" s="162"/>
      <c r="HIJ50" s="165"/>
      <c r="HIK50" s="162"/>
      <c r="HIL50" s="165"/>
      <c r="HIM50" s="162"/>
      <c r="HIN50" s="165"/>
      <c r="HIO50" s="162"/>
      <c r="HIP50" s="165"/>
      <c r="HIQ50" s="162"/>
      <c r="HIR50" s="165"/>
      <c r="HIS50" s="162"/>
      <c r="HIT50" s="165"/>
      <c r="HIU50" s="162"/>
      <c r="HIV50" s="165"/>
      <c r="HIW50" s="162"/>
      <c r="HIX50" s="165"/>
      <c r="HIY50" s="162"/>
      <c r="HIZ50" s="165"/>
      <c r="HJA50" s="162"/>
      <c r="HJB50" s="165"/>
      <c r="HJC50" s="162"/>
      <c r="HJD50" s="165"/>
      <c r="HJE50" s="162"/>
      <c r="HJF50" s="165"/>
      <c r="HJG50" s="162"/>
      <c r="HJH50" s="165"/>
      <c r="HJI50" s="162"/>
      <c r="HJJ50" s="165"/>
      <c r="HJK50" s="162"/>
      <c r="HJL50" s="165"/>
      <c r="HJM50" s="162"/>
      <c r="HJN50" s="165"/>
      <c r="HJO50" s="162"/>
      <c r="HJP50" s="165"/>
      <c r="HJQ50" s="162"/>
      <c r="HJR50" s="165"/>
      <c r="HJS50" s="162"/>
      <c r="HJT50" s="165"/>
      <c r="HJU50" s="162"/>
      <c r="HJV50" s="165"/>
      <c r="HJW50" s="162"/>
      <c r="HJX50" s="165"/>
      <c r="HJY50" s="162"/>
      <c r="HJZ50" s="165"/>
      <c r="HKA50" s="162"/>
      <c r="HKB50" s="165"/>
      <c r="HKC50" s="162"/>
      <c r="HKD50" s="165"/>
      <c r="HKE50" s="162"/>
      <c r="HKF50" s="165"/>
      <c r="HKG50" s="162"/>
      <c r="HKH50" s="165"/>
      <c r="HKI50" s="162"/>
      <c r="HKJ50" s="165"/>
      <c r="HKK50" s="162"/>
      <c r="HKL50" s="165"/>
      <c r="HKM50" s="162"/>
      <c r="HKN50" s="165"/>
      <c r="HKO50" s="162"/>
      <c r="HKP50" s="165"/>
      <c r="HKQ50" s="162"/>
      <c r="HKR50" s="165"/>
      <c r="HKS50" s="162"/>
      <c r="HKT50" s="165"/>
      <c r="HKU50" s="162"/>
      <c r="HKV50" s="165"/>
      <c r="HKW50" s="162"/>
      <c r="HKX50" s="165"/>
      <c r="HKY50" s="162"/>
      <c r="HKZ50" s="165"/>
      <c r="HLA50" s="162"/>
      <c r="HLB50" s="165"/>
      <c r="HLC50" s="162"/>
      <c r="HLD50" s="165"/>
      <c r="HLE50" s="162"/>
      <c r="HLF50" s="165"/>
      <c r="HLG50" s="162"/>
      <c r="HLH50" s="165"/>
      <c r="HLI50" s="162"/>
      <c r="HLJ50" s="165"/>
      <c r="HLK50" s="162"/>
      <c r="HLL50" s="165"/>
      <c r="HLM50" s="162"/>
      <c r="HLN50" s="165"/>
      <c r="HLO50" s="162"/>
      <c r="HLP50" s="165"/>
      <c r="HLQ50" s="162"/>
      <c r="HLR50" s="165"/>
      <c r="HLS50" s="162"/>
      <c r="HLT50" s="165"/>
      <c r="HLU50" s="162"/>
      <c r="HLV50" s="165"/>
      <c r="HLW50" s="162"/>
      <c r="HLX50" s="165"/>
      <c r="HLY50" s="162"/>
      <c r="HLZ50" s="165"/>
      <c r="HMA50" s="162"/>
      <c r="HMB50" s="165"/>
      <c r="HMC50" s="162"/>
      <c r="HMD50" s="165"/>
      <c r="HME50" s="162"/>
      <c r="HMF50" s="165"/>
      <c r="HMG50" s="162"/>
      <c r="HMH50" s="165"/>
      <c r="HMI50" s="162"/>
      <c r="HMJ50" s="165"/>
      <c r="HMK50" s="162"/>
      <c r="HML50" s="165"/>
      <c r="HMM50" s="162"/>
      <c r="HMN50" s="165"/>
      <c r="HMO50" s="162"/>
      <c r="HMP50" s="165"/>
      <c r="HMQ50" s="162"/>
      <c r="HMR50" s="165"/>
      <c r="HMS50" s="162"/>
      <c r="HMT50" s="165"/>
      <c r="HMU50" s="162"/>
      <c r="HMV50" s="165"/>
      <c r="HMW50" s="162"/>
      <c r="HMX50" s="165"/>
      <c r="HMY50" s="162"/>
      <c r="HMZ50" s="165"/>
      <c r="HNA50" s="162"/>
      <c r="HNB50" s="165"/>
      <c r="HNC50" s="162"/>
      <c r="HND50" s="165"/>
      <c r="HNE50" s="162"/>
      <c r="HNF50" s="165"/>
      <c r="HNG50" s="162"/>
      <c r="HNH50" s="165"/>
      <c r="HNI50" s="162"/>
      <c r="HNJ50" s="165"/>
      <c r="HNK50" s="162"/>
      <c r="HNL50" s="165"/>
      <c r="HNM50" s="162"/>
      <c r="HNN50" s="165"/>
      <c r="HNO50" s="162"/>
      <c r="HNP50" s="165"/>
      <c r="HNQ50" s="162"/>
      <c r="HNR50" s="165"/>
      <c r="HNS50" s="162"/>
      <c r="HNT50" s="165"/>
      <c r="HNU50" s="162"/>
      <c r="HNV50" s="165"/>
      <c r="HNW50" s="162"/>
      <c r="HNX50" s="165"/>
      <c r="HNY50" s="162"/>
      <c r="HNZ50" s="165"/>
      <c r="HOA50" s="162"/>
      <c r="HOB50" s="165"/>
      <c r="HOC50" s="162"/>
      <c r="HOD50" s="165"/>
      <c r="HOE50" s="162"/>
      <c r="HOF50" s="165"/>
      <c r="HOG50" s="162"/>
      <c r="HOH50" s="165"/>
      <c r="HOI50" s="162"/>
      <c r="HOJ50" s="165"/>
      <c r="HOK50" s="162"/>
      <c r="HOL50" s="165"/>
      <c r="HOM50" s="162"/>
      <c r="HON50" s="165"/>
      <c r="HOO50" s="162"/>
      <c r="HOP50" s="165"/>
      <c r="HOQ50" s="162"/>
      <c r="HOR50" s="165"/>
      <c r="HOS50" s="162"/>
      <c r="HOT50" s="165"/>
      <c r="HOU50" s="162"/>
      <c r="HOV50" s="165"/>
      <c r="HOW50" s="162"/>
      <c r="HOX50" s="165"/>
      <c r="HOY50" s="162"/>
      <c r="HOZ50" s="165"/>
      <c r="HPA50" s="162"/>
      <c r="HPB50" s="165"/>
      <c r="HPC50" s="162"/>
      <c r="HPD50" s="165"/>
      <c r="HPE50" s="162"/>
      <c r="HPF50" s="165"/>
      <c r="HPG50" s="162"/>
      <c r="HPH50" s="165"/>
      <c r="HPI50" s="162"/>
      <c r="HPJ50" s="165"/>
      <c r="HPK50" s="162"/>
      <c r="HPL50" s="165"/>
      <c r="HPM50" s="162"/>
      <c r="HPN50" s="165"/>
      <c r="HPO50" s="162"/>
      <c r="HPP50" s="165"/>
      <c r="HPQ50" s="162"/>
      <c r="HPR50" s="165"/>
      <c r="HPS50" s="162"/>
      <c r="HPT50" s="165"/>
      <c r="HPU50" s="162"/>
      <c r="HPV50" s="165"/>
      <c r="HPW50" s="162"/>
      <c r="HPX50" s="165"/>
      <c r="HPY50" s="162"/>
      <c r="HPZ50" s="165"/>
      <c r="HQA50" s="162"/>
      <c r="HQB50" s="165"/>
      <c r="HQC50" s="162"/>
      <c r="HQD50" s="165"/>
      <c r="HQE50" s="162"/>
      <c r="HQF50" s="165"/>
      <c r="HQG50" s="162"/>
      <c r="HQH50" s="165"/>
      <c r="HQI50" s="162"/>
      <c r="HQJ50" s="165"/>
      <c r="HQK50" s="162"/>
      <c r="HQL50" s="165"/>
      <c r="HQM50" s="162"/>
      <c r="HQN50" s="165"/>
      <c r="HQO50" s="162"/>
      <c r="HQP50" s="165"/>
      <c r="HQQ50" s="162"/>
      <c r="HQR50" s="165"/>
      <c r="HQS50" s="162"/>
      <c r="HQT50" s="165"/>
      <c r="HQU50" s="162"/>
      <c r="HQV50" s="165"/>
      <c r="HQW50" s="162"/>
      <c r="HQX50" s="165"/>
      <c r="HQY50" s="162"/>
      <c r="HQZ50" s="165"/>
      <c r="HRA50" s="162"/>
      <c r="HRB50" s="165"/>
      <c r="HRC50" s="162"/>
      <c r="HRD50" s="165"/>
      <c r="HRE50" s="162"/>
      <c r="HRF50" s="165"/>
      <c r="HRG50" s="162"/>
      <c r="HRH50" s="165"/>
      <c r="HRI50" s="162"/>
      <c r="HRJ50" s="165"/>
      <c r="HRK50" s="162"/>
      <c r="HRL50" s="165"/>
      <c r="HRM50" s="162"/>
      <c r="HRN50" s="165"/>
      <c r="HRO50" s="162"/>
      <c r="HRP50" s="165"/>
      <c r="HRQ50" s="162"/>
      <c r="HRR50" s="165"/>
      <c r="HRS50" s="162"/>
      <c r="HRT50" s="165"/>
      <c r="HRU50" s="162"/>
      <c r="HRV50" s="165"/>
      <c r="HRW50" s="162"/>
      <c r="HRX50" s="165"/>
      <c r="HRY50" s="162"/>
      <c r="HRZ50" s="165"/>
      <c r="HSA50" s="162"/>
      <c r="HSB50" s="165"/>
      <c r="HSC50" s="162"/>
      <c r="HSD50" s="165"/>
      <c r="HSE50" s="162"/>
      <c r="HSF50" s="165"/>
      <c r="HSG50" s="162"/>
      <c r="HSH50" s="165"/>
      <c r="HSI50" s="162"/>
      <c r="HSJ50" s="165"/>
      <c r="HSK50" s="162"/>
      <c r="HSL50" s="165"/>
      <c r="HSM50" s="162"/>
      <c r="HSN50" s="165"/>
      <c r="HSO50" s="162"/>
      <c r="HSP50" s="165"/>
      <c r="HSQ50" s="162"/>
      <c r="HSR50" s="165"/>
      <c r="HSS50" s="162"/>
      <c r="HST50" s="165"/>
      <c r="HSU50" s="162"/>
      <c r="HSV50" s="165"/>
      <c r="HSW50" s="162"/>
      <c r="HSX50" s="165"/>
      <c r="HSY50" s="162"/>
      <c r="HSZ50" s="165"/>
      <c r="HTA50" s="162"/>
      <c r="HTB50" s="165"/>
      <c r="HTC50" s="162"/>
      <c r="HTD50" s="165"/>
      <c r="HTE50" s="162"/>
      <c r="HTF50" s="165"/>
      <c r="HTG50" s="162"/>
      <c r="HTH50" s="165"/>
      <c r="HTI50" s="162"/>
      <c r="HTJ50" s="165"/>
      <c r="HTK50" s="162"/>
      <c r="HTL50" s="165"/>
      <c r="HTM50" s="162"/>
      <c r="HTN50" s="165"/>
      <c r="HTO50" s="162"/>
      <c r="HTP50" s="165"/>
      <c r="HTQ50" s="162"/>
      <c r="HTR50" s="165"/>
      <c r="HTS50" s="162"/>
      <c r="HTT50" s="165"/>
      <c r="HTU50" s="162"/>
      <c r="HTV50" s="165"/>
      <c r="HTW50" s="162"/>
      <c r="HTX50" s="165"/>
      <c r="HTY50" s="162"/>
      <c r="HTZ50" s="165"/>
      <c r="HUA50" s="162"/>
      <c r="HUB50" s="165"/>
      <c r="HUC50" s="162"/>
      <c r="HUD50" s="165"/>
      <c r="HUE50" s="162"/>
      <c r="HUF50" s="165"/>
      <c r="HUG50" s="162"/>
      <c r="HUH50" s="165"/>
      <c r="HUI50" s="162"/>
      <c r="HUJ50" s="165"/>
      <c r="HUK50" s="162"/>
      <c r="HUL50" s="165"/>
      <c r="HUM50" s="162"/>
      <c r="HUN50" s="165"/>
      <c r="HUO50" s="162"/>
      <c r="HUP50" s="165"/>
      <c r="HUQ50" s="162"/>
      <c r="HUR50" s="165"/>
      <c r="HUS50" s="162"/>
      <c r="HUT50" s="165"/>
      <c r="HUU50" s="162"/>
      <c r="HUV50" s="165"/>
      <c r="HUW50" s="162"/>
      <c r="HUX50" s="165"/>
      <c r="HUY50" s="162"/>
      <c r="HUZ50" s="165"/>
      <c r="HVA50" s="162"/>
      <c r="HVB50" s="165"/>
      <c r="HVC50" s="162"/>
      <c r="HVD50" s="165"/>
      <c r="HVE50" s="162"/>
      <c r="HVF50" s="165"/>
      <c r="HVG50" s="162"/>
      <c r="HVH50" s="165"/>
      <c r="HVI50" s="162"/>
      <c r="HVJ50" s="165"/>
      <c r="HVK50" s="162"/>
      <c r="HVL50" s="165"/>
      <c r="HVM50" s="162"/>
      <c r="HVN50" s="165"/>
      <c r="HVO50" s="162"/>
      <c r="HVP50" s="165"/>
      <c r="HVQ50" s="162"/>
      <c r="HVR50" s="165"/>
      <c r="HVS50" s="162"/>
      <c r="HVT50" s="165"/>
      <c r="HVU50" s="162"/>
      <c r="HVV50" s="165"/>
      <c r="HVW50" s="162"/>
      <c r="HVX50" s="165"/>
      <c r="HVY50" s="162"/>
      <c r="HVZ50" s="165"/>
      <c r="HWA50" s="162"/>
      <c r="HWB50" s="165"/>
      <c r="HWC50" s="162"/>
      <c r="HWD50" s="165"/>
      <c r="HWE50" s="162"/>
      <c r="HWF50" s="165"/>
      <c r="HWG50" s="162"/>
      <c r="HWH50" s="165"/>
      <c r="HWI50" s="162"/>
      <c r="HWJ50" s="165"/>
      <c r="HWK50" s="162"/>
      <c r="HWL50" s="165"/>
      <c r="HWM50" s="162"/>
      <c r="HWN50" s="165"/>
      <c r="HWO50" s="162"/>
      <c r="HWP50" s="165"/>
      <c r="HWQ50" s="162"/>
      <c r="HWR50" s="165"/>
      <c r="HWS50" s="162"/>
      <c r="HWT50" s="165"/>
      <c r="HWU50" s="162"/>
      <c r="HWV50" s="165"/>
      <c r="HWW50" s="162"/>
      <c r="HWX50" s="165"/>
      <c r="HWY50" s="162"/>
      <c r="HWZ50" s="165"/>
      <c r="HXA50" s="162"/>
      <c r="HXB50" s="165"/>
      <c r="HXC50" s="162"/>
      <c r="HXD50" s="165"/>
      <c r="HXE50" s="162"/>
      <c r="HXF50" s="165"/>
      <c r="HXG50" s="162"/>
      <c r="HXH50" s="165"/>
      <c r="HXI50" s="162"/>
      <c r="HXJ50" s="165"/>
      <c r="HXK50" s="162"/>
      <c r="HXL50" s="165"/>
      <c r="HXM50" s="162"/>
      <c r="HXN50" s="165"/>
      <c r="HXO50" s="162"/>
      <c r="HXP50" s="165"/>
      <c r="HXQ50" s="162"/>
      <c r="HXR50" s="165"/>
      <c r="HXS50" s="162"/>
      <c r="HXT50" s="165"/>
      <c r="HXU50" s="162"/>
      <c r="HXV50" s="165"/>
      <c r="HXW50" s="162"/>
      <c r="HXX50" s="165"/>
      <c r="HXY50" s="162"/>
      <c r="HXZ50" s="165"/>
      <c r="HYA50" s="162"/>
      <c r="HYB50" s="165"/>
      <c r="HYC50" s="162"/>
      <c r="HYD50" s="165"/>
      <c r="HYE50" s="162"/>
      <c r="HYF50" s="165"/>
      <c r="HYG50" s="162"/>
      <c r="HYH50" s="165"/>
      <c r="HYI50" s="162"/>
      <c r="HYJ50" s="165"/>
      <c r="HYK50" s="162"/>
      <c r="HYL50" s="165"/>
      <c r="HYM50" s="162"/>
      <c r="HYN50" s="165"/>
      <c r="HYO50" s="162"/>
      <c r="HYP50" s="165"/>
      <c r="HYQ50" s="162"/>
      <c r="HYR50" s="165"/>
      <c r="HYS50" s="162"/>
      <c r="HYT50" s="165"/>
      <c r="HYU50" s="162"/>
      <c r="HYV50" s="165"/>
      <c r="HYW50" s="162"/>
      <c r="HYX50" s="165"/>
      <c r="HYY50" s="162"/>
      <c r="HYZ50" s="165"/>
      <c r="HZA50" s="162"/>
      <c r="HZB50" s="165"/>
      <c r="HZC50" s="162"/>
      <c r="HZD50" s="165"/>
      <c r="HZE50" s="162"/>
      <c r="HZF50" s="165"/>
      <c r="HZG50" s="162"/>
      <c r="HZH50" s="165"/>
      <c r="HZI50" s="162"/>
      <c r="HZJ50" s="165"/>
      <c r="HZK50" s="162"/>
      <c r="HZL50" s="165"/>
      <c r="HZM50" s="162"/>
      <c r="HZN50" s="165"/>
      <c r="HZO50" s="162"/>
      <c r="HZP50" s="165"/>
      <c r="HZQ50" s="162"/>
      <c r="HZR50" s="165"/>
      <c r="HZS50" s="162"/>
      <c r="HZT50" s="165"/>
      <c r="HZU50" s="162"/>
      <c r="HZV50" s="165"/>
      <c r="HZW50" s="162"/>
      <c r="HZX50" s="165"/>
      <c r="HZY50" s="162"/>
      <c r="HZZ50" s="165"/>
      <c r="IAA50" s="162"/>
      <c r="IAB50" s="165"/>
      <c r="IAC50" s="162"/>
      <c r="IAD50" s="165"/>
      <c r="IAE50" s="162"/>
      <c r="IAF50" s="165"/>
      <c r="IAG50" s="162"/>
      <c r="IAH50" s="165"/>
      <c r="IAI50" s="162"/>
      <c r="IAJ50" s="165"/>
      <c r="IAK50" s="162"/>
      <c r="IAL50" s="165"/>
      <c r="IAM50" s="162"/>
      <c r="IAN50" s="165"/>
      <c r="IAO50" s="162"/>
      <c r="IAP50" s="165"/>
      <c r="IAQ50" s="162"/>
      <c r="IAR50" s="165"/>
      <c r="IAS50" s="162"/>
      <c r="IAT50" s="165"/>
      <c r="IAU50" s="162"/>
      <c r="IAV50" s="165"/>
      <c r="IAW50" s="162"/>
      <c r="IAX50" s="165"/>
      <c r="IAY50" s="162"/>
      <c r="IAZ50" s="165"/>
      <c r="IBA50" s="162"/>
      <c r="IBB50" s="165"/>
      <c r="IBC50" s="162"/>
      <c r="IBD50" s="165"/>
      <c r="IBE50" s="162"/>
      <c r="IBF50" s="165"/>
      <c r="IBG50" s="162"/>
      <c r="IBH50" s="165"/>
      <c r="IBI50" s="162"/>
      <c r="IBJ50" s="165"/>
      <c r="IBK50" s="162"/>
      <c r="IBL50" s="165"/>
      <c r="IBM50" s="162"/>
      <c r="IBN50" s="165"/>
      <c r="IBO50" s="162"/>
      <c r="IBP50" s="165"/>
      <c r="IBQ50" s="162"/>
      <c r="IBR50" s="165"/>
      <c r="IBS50" s="162"/>
      <c r="IBT50" s="165"/>
      <c r="IBU50" s="162"/>
      <c r="IBV50" s="165"/>
      <c r="IBW50" s="162"/>
      <c r="IBX50" s="165"/>
      <c r="IBY50" s="162"/>
      <c r="IBZ50" s="165"/>
      <c r="ICA50" s="162"/>
      <c r="ICB50" s="165"/>
      <c r="ICC50" s="162"/>
      <c r="ICD50" s="165"/>
      <c r="ICE50" s="162"/>
      <c r="ICF50" s="165"/>
      <c r="ICG50" s="162"/>
      <c r="ICH50" s="165"/>
      <c r="ICI50" s="162"/>
      <c r="ICJ50" s="165"/>
      <c r="ICK50" s="162"/>
      <c r="ICL50" s="165"/>
      <c r="ICM50" s="162"/>
      <c r="ICN50" s="165"/>
      <c r="ICO50" s="162"/>
      <c r="ICP50" s="165"/>
      <c r="ICQ50" s="162"/>
      <c r="ICR50" s="165"/>
      <c r="ICS50" s="162"/>
      <c r="ICT50" s="165"/>
      <c r="ICU50" s="162"/>
      <c r="ICV50" s="165"/>
      <c r="ICW50" s="162"/>
      <c r="ICX50" s="165"/>
      <c r="ICY50" s="162"/>
      <c r="ICZ50" s="165"/>
      <c r="IDA50" s="162"/>
      <c r="IDB50" s="165"/>
      <c r="IDC50" s="162"/>
      <c r="IDD50" s="165"/>
      <c r="IDE50" s="162"/>
      <c r="IDF50" s="165"/>
      <c r="IDG50" s="162"/>
      <c r="IDH50" s="165"/>
      <c r="IDI50" s="162"/>
      <c r="IDJ50" s="165"/>
      <c r="IDK50" s="162"/>
      <c r="IDL50" s="165"/>
      <c r="IDM50" s="162"/>
      <c r="IDN50" s="165"/>
      <c r="IDO50" s="162"/>
      <c r="IDP50" s="165"/>
      <c r="IDQ50" s="162"/>
      <c r="IDR50" s="165"/>
      <c r="IDS50" s="162"/>
      <c r="IDT50" s="165"/>
      <c r="IDU50" s="162"/>
      <c r="IDV50" s="165"/>
      <c r="IDW50" s="162"/>
      <c r="IDX50" s="165"/>
      <c r="IDY50" s="162"/>
      <c r="IDZ50" s="165"/>
      <c r="IEA50" s="162"/>
      <c r="IEB50" s="165"/>
      <c r="IEC50" s="162"/>
      <c r="IED50" s="165"/>
      <c r="IEE50" s="162"/>
      <c r="IEF50" s="165"/>
      <c r="IEG50" s="162"/>
      <c r="IEH50" s="165"/>
      <c r="IEI50" s="162"/>
      <c r="IEJ50" s="165"/>
      <c r="IEK50" s="162"/>
      <c r="IEL50" s="165"/>
      <c r="IEM50" s="162"/>
      <c r="IEN50" s="165"/>
      <c r="IEO50" s="162"/>
      <c r="IEP50" s="165"/>
      <c r="IEQ50" s="162"/>
      <c r="IER50" s="165"/>
      <c r="IES50" s="162"/>
      <c r="IET50" s="165"/>
      <c r="IEU50" s="162"/>
      <c r="IEV50" s="165"/>
      <c r="IEW50" s="162"/>
      <c r="IEX50" s="165"/>
      <c r="IEY50" s="162"/>
      <c r="IEZ50" s="165"/>
      <c r="IFA50" s="162"/>
      <c r="IFB50" s="165"/>
      <c r="IFC50" s="162"/>
      <c r="IFD50" s="165"/>
      <c r="IFE50" s="162"/>
      <c r="IFF50" s="165"/>
      <c r="IFG50" s="162"/>
      <c r="IFH50" s="165"/>
      <c r="IFI50" s="162"/>
      <c r="IFJ50" s="165"/>
      <c r="IFK50" s="162"/>
      <c r="IFL50" s="165"/>
      <c r="IFM50" s="162"/>
      <c r="IFN50" s="165"/>
      <c r="IFO50" s="162"/>
      <c r="IFP50" s="165"/>
      <c r="IFQ50" s="162"/>
      <c r="IFR50" s="165"/>
      <c r="IFS50" s="162"/>
      <c r="IFT50" s="165"/>
      <c r="IFU50" s="162"/>
      <c r="IFV50" s="165"/>
      <c r="IFW50" s="162"/>
      <c r="IFX50" s="165"/>
      <c r="IFY50" s="162"/>
      <c r="IFZ50" s="165"/>
      <c r="IGA50" s="162"/>
      <c r="IGB50" s="165"/>
      <c r="IGC50" s="162"/>
      <c r="IGD50" s="165"/>
      <c r="IGE50" s="162"/>
      <c r="IGF50" s="165"/>
      <c r="IGG50" s="162"/>
      <c r="IGH50" s="165"/>
      <c r="IGI50" s="162"/>
      <c r="IGJ50" s="165"/>
      <c r="IGK50" s="162"/>
      <c r="IGL50" s="165"/>
      <c r="IGM50" s="162"/>
      <c r="IGN50" s="165"/>
      <c r="IGO50" s="162"/>
      <c r="IGP50" s="165"/>
      <c r="IGQ50" s="162"/>
      <c r="IGR50" s="165"/>
      <c r="IGS50" s="162"/>
      <c r="IGT50" s="165"/>
      <c r="IGU50" s="162"/>
      <c r="IGV50" s="165"/>
      <c r="IGW50" s="162"/>
      <c r="IGX50" s="165"/>
      <c r="IGY50" s="162"/>
      <c r="IGZ50" s="165"/>
      <c r="IHA50" s="162"/>
      <c r="IHB50" s="165"/>
      <c r="IHC50" s="162"/>
      <c r="IHD50" s="165"/>
      <c r="IHE50" s="162"/>
      <c r="IHF50" s="165"/>
      <c r="IHG50" s="162"/>
      <c r="IHH50" s="165"/>
      <c r="IHI50" s="162"/>
      <c r="IHJ50" s="165"/>
      <c r="IHK50" s="162"/>
      <c r="IHL50" s="165"/>
      <c r="IHM50" s="162"/>
      <c r="IHN50" s="165"/>
      <c r="IHO50" s="162"/>
      <c r="IHP50" s="165"/>
      <c r="IHQ50" s="162"/>
      <c r="IHR50" s="165"/>
      <c r="IHS50" s="162"/>
      <c r="IHT50" s="165"/>
      <c r="IHU50" s="162"/>
      <c r="IHV50" s="165"/>
      <c r="IHW50" s="162"/>
      <c r="IHX50" s="165"/>
      <c r="IHY50" s="162"/>
      <c r="IHZ50" s="165"/>
      <c r="IIA50" s="162"/>
      <c r="IIB50" s="165"/>
      <c r="IIC50" s="162"/>
      <c r="IID50" s="165"/>
      <c r="IIE50" s="162"/>
      <c r="IIF50" s="165"/>
      <c r="IIG50" s="162"/>
      <c r="IIH50" s="165"/>
      <c r="III50" s="162"/>
      <c r="IIJ50" s="165"/>
      <c r="IIK50" s="162"/>
      <c r="IIL50" s="165"/>
      <c r="IIM50" s="162"/>
      <c r="IIN50" s="165"/>
      <c r="IIO50" s="162"/>
      <c r="IIP50" s="165"/>
      <c r="IIQ50" s="162"/>
      <c r="IIR50" s="165"/>
      <c r="IIS50" s="162"/>
      <c r="IIT50" s="165"/>
      <c r="IIU50" s="162"/>
      <c r="IIV50" s="165"/>
      <c r="IIW50" s="162"/>
      <c r="IIX50" s="165"/>
      <c r="IIY50" s="162"/>
      <c r="IIZ50" s="165"/>
      <c r="IJA50" s="162"/>
      <c r="IJB50" s="165"/>
      <c r="IJC50" s="162"/>
      <c r="IJD50" s="165"/>
      <c r="IJE50" s="162"/>
      <c r="IJF50" s="165"/>
      <c r="IJG50" s="162"/>
      <c r="IJH50" s="165"/>
      <c r="IJI50" s="162"/>
      <c r="IJJ50" s="165"/>
      <c r="IJK50" s="162"/>
      <c r="IJL50" s="165"/>
      <c r="IJM50" s="162"/>
      <c r="IJN50" s="165"/>
      <c r="IJO50" s="162"/>
      <c r="IJP50" s="165"/>
      <c r="IJQ50" s="162"/>
      <c r="IJR50" s="165"/>
      <c r="IJS50" s="162"/>
      <c r="IJT50" s="165"/>
      <c r="IJU50" s="162"/>
      <c r="IJV50" s="165"/>
      <c r="IJW50" s="162"/>
      <c r="IJX50" s="165"/>
      <c r="IJY50" s="162"/>
      <c r="IJZ50" s="165"/>
      <c r="IKA50" s="162"/>
      <c r="IKB50" s="165"/>
      <c r="IKC50" s="162"/>
      <c r="IKD50" s="165"/>
      <c r="IKE50" s="162"/>
      <c r="IKF50" s="165"/>
      <c r="IKG50" s="162"/>
      <c r="IKH50" s="165"/>
      <c r="IKI50" s="162"/>
      <c r="IKJ50" s="165"/>
      <c r="IKK50" s="162"/>
      <c r="IKL50" s="165"/>
      <c r="IKM50" s="162"/>
      <c r="IKN50" s="165"/>
      <c r="IKO50" s="162"/>
      <c r="IKP50" s="165"/>
      <c r="IKQ50" s="162"/>
      <c r="IKR50" s="165"/>
      <c r="IKS50" s="162"/>
      <c r="IKT50" s="165"/>
      <c r="IKU50" s="162"/>
      <c r="IKV50" s="165"/>
      <c r="IKW50" s="162"/>
      <c r="IKX50" s="165"/>
      <c r="IKY50" s="162"/>
      <c r="IKZ50" s="165"/>
      <c r="ILA50" s="162"/>
      <c r="ILB50" s="165"/>
      <c r="ILC50" s="162"/>
      <c r="ILD50" s="165"/>
      <c r="ILE50" s="162"/>
      <c r="ILF50" s="165"/>
      <c r="ILG50" s="162"/>
      <c r="ILH50" s="165"/>
      <c r="ILI50" s="162"/>
      <c r="ILJ50" s="165"/>
      <c r="ILK50" s="162"/>
      <c r="ILL50" s="165"/>
      <c r="ILM50" s="162"/>
      <c r="ILN50" s="165"/>
      <c r="ILO50" s="162"/>
      <c r="ILP50" s="165"/>
      <c r="ILQ50" s="162"/>
      <c r="ILR50" s="165"/>
      <c r="ILS50" s="162"/>
      <c r="ILT50" s="165"/>
      <c r="ILU50" s="162"/>
      <c r="ILV50" s="165"/>
      <c r="ILW50" s="162"/>
      <c r="ILX50" s="165"/>
      <c r="ILY50" s="162"/>
      <c r="ILZ50" s="165"/>
      <c r="IMA50" s="162"/>
      <c r="IMB50" s="165"/>
      <c r="IMC50" s="162"/>
      <c r="IMD50" s="165"/>
      <c r="IME50" s="162"/>
      <c r="IMF50" s="165"/>
      <c r="IMG50" s="162"/>
      <c r="IMH50" s="165"/>
      <c r="IMI50" s="162"/>
      <c r="IMJ50" s="165"/>
      <c r="IMK50" s="162"/>
      <c r="IML50" s="165"/>
      <c r="IMM50" s="162"/>
      <c r="IMN50" s="165"/>
      <c r="IMO50" s="162"/>
      <c r="IMP50" s="165"/>
      <c r="IMQ50" s="162"/>
      <c r="IMR50" s="165"/>
      <c r="IMS50" s="162"/>
      <c r="IMT50" s="165"/>
      <c r="IMU50" s="162"/>
      <c r="IMV50" s="165"/>
      <c r="IMW50" s="162"/>
      <c r="IMX50" s="165"/>
      <c r="IMY50" s="162"/>
      <c r="IMZ50" s="165"/>
      <c r="INA50" s="162"/>
      <c r="INB50" s="165"/>
      <c r="INC50" s="162"/>
      <c r="IND50" s="165"/>
      <c r="INE50" s="162"/>
      <c r="INF50" s="165"/>
      <c r="ING50" s="162"/>
      <c r="INH50" s="165"/>
      <c r="INI50" s="162"/>
      <c r="INJ50" s="165"/>
      <c r="INK50" s="162"/>
      <c r="INL50" s="165"/>
      <c r="INM50" s="162"/>
      <c r="INN50" s="165"/>
      <c r="INO50" s="162"/>
      <c r="INP50" s="165"/>
      <c r="INQ50" s="162"/>
      <c r="INR50" s="165"/>
      <c r="INS50" s="162"/>
      <c r="INT50" s="165"/>
      <c r="INU50" s="162"/>
      <c r="INV50" s="165"/>
      <c r="INW50" s="162"/>
      <c r="INX50" s="165"/>
      <c r="INY50" s="162"/>
      <c r="INZ50" s="165"/>
      <c r="IOA50" s="162"/>
      <c r="IOB50" s="165"/>
      <c r="IOC50" s="162"/>
      <c r="IOD50" s="165"/>
      <c r="IOE50" s="162"/>
      <c r="IOF50" s="165"/>
      <c r="IOG50" s="162"/>
      <c r="IOH50" s="165"/>
      <c r="IOI50" s="162"/>
      <c r="IOJ50" s="165"/>
      <c r="IOK50" s="162"/>
      <c r="IOL50" s="165"/>
      <c r="IOM50" s="162"/>
      <c r="ION50" s="165"/>
      <c r="IOO50" s="162"/>
      <c r="IOP50" s="165"/>
      <c r="IOQ50" s="162"/>
      <c r="IOR50" s="165"/>
      <c r="IOS50" s="162"/>
      <c r="IOT50" s="165"/>
      <c r="IOU50" s="162"/>
      <c r="IOV50" s="165"/>
      <c r="IOW50" s="162"/>
      <c r="IOX50" s="165"/>
      <c r="IOY50" s="162"/>
      <c r="IOZ50" s="165"/>
      <c r="IPA50" s="162"/>
      <c r="IPB50" s="165"/>
      <c r="IPC50" s="162"/>
      <c r="IPD50" s="165"/>
      <c r="IPE50" s="162"/>
      <c r="IPF50" s="165"/>
      <c r="IPG50" s="162"/>
      <c r="IPH50" s="165"/>
      <c r="IPI50" s="162"/>
      <c r="IPJ50" s="165"/>
      <c r="IPK50" s="162"/>
      <c r="IPL50" s="165"/>
      <c r="IPM50" s="162"/>
      <c r="IPN50" s="165"/>
      <c r="IPO50" s="162"/>
      <c r="IPP50" s="165"/>
      <c r="IPQ50" s="162"/>
      <c r="IPR50" s="165"/>
      <c r="IPS50" s="162"/>
      <c r="IPT50" s="165"/>
      <c r="IPU50" s="162"/>
      <c r="IPV50" s="165"/>
      <c r="IPW50" s="162"/>
      <c r="IPX50" s="165"/>
      <c r="IPY50" s="162"/>
      <c r="IPZ50" s="165"/>
      <c r="IQA50" s="162"/>
      <c r="IQB50" s="165"/>
      <c r="IQC50" s="162"/>
      <c r="IQD50" s="165"/>
      <c r="IQE50" s="162"/>
      <c r="IQF50" s="165"/>
      <c r="IQG50" s="162"/>
      <c r="IQH50" s="165"/>
      <c r="IQI50" s="162"/>
      <c r="IQJ50" s="165"/>
      <c r="IQK50" s="162"/>
      <c r="IQL50" s="165"/>
      <c r="IQM50" s="162"/>
      <c r="IQN50" s="165"/>
      <c r="IQO50" s="162"/>
      <c r="IQP50" s="165"/>
      <c r="IQQ50" s="162"/>
      <c r="IQR50" s="165"/>
      <c r="IQS50" s="162"/>
      <c r="IQT50" s="165"/>
      <c r="IQU50" s="162"/>
      <c r="IQV50" s="165"/>
      <c r="IQW50" s="162"/>
      <c r="IQX50" s="165"/>
      <c r="IQY50" s="162"/>
      <c r="IQZ50" s="165"/>
      <c r="IRA50" s="162"/>
      <c r="IRB50" s="165"/>
      <c r="IRC50" s="162"/>
      <c r="IRD50" s="165"/>
      <c r="IRE50" s="162"/>
      <c r="IRF50" s="165"/>
      <c r="IRG50" s="162"/>
      <c r="IRH50" s="165"/>
      <c r="IRI50" s="162"/>
      <c r="IRJ50" s="165"/>
      <c r="IRK50" s="162"/>
      <c r="IRL50" s="165"/>
      <c r="IRM50" s="162"/>
      <c r="IRN50" s="165"/>
      <c r="IRO50" s="162"/>
      <c r="IRP50" s="165"/>
      <c r="IRQ50" s="162"/>
      <c r="IRR50" s="165"/>
      <c r="IRS50" s="162"/>
      <c r="IRT50" s="165"/>
      <c r="IRU50" s="162"/>
      <c r="IRV50" s="165"/>
      <c r="IRW50" s="162"/>
      <c r="IRX50" s="165"/>
      <c r="IRY50" s="162"/>
      <c r="IRZ50" s="165"/>
      <c r="ISA50" s="162"/>
      <c r="ISB50" s="165"/>
      <c r="ISC50" s="162"/>
      <c r="ISD50" s="165"/>
      <c r="ISE50" s="162"/>
      <c r="ISF50" s="165"/>
      <c r="ISG50" s="162"/>
      <c r="ISH50" s="165"/>
      <c r="ISI50" s="162"/>
      <c r="ISJ50" s="165"/>
      <c r="ISK50" s="162"/>
      <c r="ISL50" s="165"/>
      <c r="ISM50" s="162"/>
      <c r="ISN50" s="165"/>
      <c r="ISO50" s="162"/>
      <c r="ISP50" s="165"/>
      <c r="ISQ50" s="162"/>
      <c r="ISR50" s="165"/>
      <c r="ISS50" s="162"/>
      <c r="IST50" s="165"/>
      <c r="ISU50" s="162"/>
      <c r="ISV50" s="165"/>
      <c r="ISW50" s="162"/>
      <c r="ISX50" s="165"/>
      <c r="ISY50" s="162"/>
      <c r="ISZ50" s="165"/>
      <c r="ITA50" s="162"/>
      <c r="ITB50" s="165"/>
      <c r="ITC50" s="162"/>
      <c r="ITD50" s="165"/>
      <c r="ITE50" s="162"/>
      <c r="ITF50" s="165"/>
      <c r="ITG50" s="162"/>
      <c r="ITH50" s="165"/>
      <c r="ITI50" s="162"/>
      <c r="ITJ50" s="165"/>
      <c r="ITK50" s="162"/>
      <c r="ITL50" s="165"/>
      <c r="ITM50" s="162"/>
      <c r="ITN50" s="165"/>
      <c r="ITO50" s="162"/>
      <c r="ITP50" s="165"/>
      <c r="ITQ50" s="162"/>
      <c r="ITR50" s="165"/>
      <c r="ITS50" s="162"/>
      <c r="ITT50" s="165"/>
      <c r="ITU50" s="162"/>
      <c r="ITV50" s="165"/>
      <c r="ITW50" s="162"/>
      <c r="ITX50" s="165"/>
      <c r="ITY50" s="162"/>
      <c r="ITZ50" s="165"/>
      <c r="IUA50" s="162"/>
      <c r="IUB50" s="165"/>
      <c r="IUC50" s="162"/>
      <c r="IUD50" s="165"/>
      <c r="IUE50" s="162"/>
      <c r="IUF50" s="165"/>
      <c r="IUG50" s="162"/>
      <c r="IUH50" s="165"/>
      <c r="IUI50" s="162"/>
      <c r="IUJ50" s="165"/>
      <c r="IUK50" s="162"/>
      <c r="IUL50" s="165"/>
      <c r="IUM50" s="162"/>
      <c r="IUN50" s="165"/>
      <c r="IUO50" s="162"/>
      <c r="IUP50" s="165"/>
      <c r="IUQ50" s="162"/>
      <c r="IUR50" s="165"/>
      <c r="IUS50" s="162"/>
      <c r="IUT50" s="165"/>
      <c r="IUU50" s="162"/>
      <c r="IUV50" s="165"/>
      <c r="IUW50" s="162"/>
      <c r="IUX50" s="165"/>
      <c r="IUY50" s="162"/>
      <c r="IUZ50" s="165"/>
      <c r="IVA50" s="162"/>
      <c r="IVB50" s="165"/>
      <c r="IVC50" s="162"/>
      <c r="IVD50" s="165"/>
      <c r="IVE50" s="162"/>
      <c r="IVF50" s="165"/>
      <c r="IVG50" s="162"/>
      <c r="IVH50" s="165"/>
      <c r="IVI50" s="162"/>
      <c r="IVJ50" s="165"/>
      <c r="IVK50" s="162"/>
      <c r="IVL50" s="165"/>
      <c r="IVM50" s="162"/>
      <c r="IVN50" s="165"/>
      <c r="IVO50" s="162"/>
      <c r="IVP50" s="165"/>
      <c r="IVQ50" s="162"/>
      <c r="IVR50" s="165"/>
      <c r="IVS50" s="162"/>
      <c r="IVT50" s="165"/>
      <c r="IVU50" s="162"/>
      <c r="IVV50" s="165"/>
      <c r="IVW50" s="162"/>
      <c r="IVX50" s="165"/>
      <c r="IVY50" s="162"/>
      <c r="IVZ50" s="165"/>
      <c r="IWA50" s="162"/>
      <c r="IWB50" s="165"/>
      <c r="IWC50" s="162"/>
      <c r="IWD50" s="165"/>
      <c r="IWE50" s="162"/>
      <c r="IWF50" s="165"/>
      <c r="IWG50" s="162"/>
      <c r="IWH50" s="165"/>
      <c r="IWI50" s="162"/>
      <c r="IWJ50" s="165"/>
      <c r="IWK50" s="162"/>
      <c r="IWL50" s="165"/>
      <c r="IWM50" s="162"/>
      <c r="IWN50" s="165"/>
      <c r="IWO50" s="162"/>
      <c r="IWP50" s="165"/>
      <c r="IWQ50" s="162"/>
      <c r="IWR50" s="165"/>
      <c r="IWS50" s="162"/>
      <c r="IWT50" s="165"/>
      <c r="IWU50" s="162"/>
      <c r="IWV50" s="165"/>
      <c r="IWW50" s="162"/>
      <c r="IWX50" s="165"/>
      <c r="IWY50" s="162"/>
      <c r="IWZ50" s="165"/>
      <c r="IXA50" s="162"/>
      <c r="IXB50" s="165"/>
      <c r="IXC50" s="162"/>
      <c r="IXD50" s="165"/>
      <c r="IXE50" s="162"/>
      <c r="IXF50" s="165"/>
      <c r="IXG50" s="162"/>
      <c r="IXH50" s="165"/>
      <c r="IXI50" s="162"/>
      <c r="IXJ50" s="165"/>
      <c r="IXK50" s="162"/>
      <c r="IXL50" s="165"/>
      <c r="IXM50" s="162"/>
      <c r="IXN50" s="165"/>
      <c r="IXO50" s="162"/>
      <c r="IXP50" s="165"/>
      <c r="IXQ50" s="162"/>
      <c r="IXR50" s="165"/>
      <c r="IXS50" s="162"/>
      <c r="IXT50" s="165"/>
      <c r="IXU50" s="162"/>
      <c r="IXV50" s="165"/>
      <c r="IXW50" s="162"/>
      <c r="IXX50" s="165"/>
      <c r="IXY50" s="162"/>
      <c r="IXZ50" s="165"/>
      <c r="IYA50" s="162"/>
      <c r="IYB50" s="165"/>
      <c r="IYC50" s="162"/>
      <c r="IYD50" s="165"/>
      <c r="IYE50" s="162"/>
      <c r="IYF50" s="165"/>
      <c r="IYG50" s="162"/>
      <c r="IYH50" s="165"/>
      <c r="IYI50" s="162"/>
      <c r="IYJ50" s="165"/>
      <c r="IYK50" s="162"/>
      <c r="IYL50" s="165"/>
      <c r="IYM50" s="162"/>
      <c r="IYN50" s="165"/>
      <c r="IYO50" s="162"/>
      <c r="IYP50" s="165"/>
      <c r="IYQ50" s="162"/>
      <c r="IYR50" s="165"/>
      <c r="IYS50" s="162"/>
      <c r="IYT50" s="165"/>
      <c r="IYU50" s="162"/>
      <c r="IYV50" s="165"/>
      <c r="IYW50" s="162"/>
      <c r="IYX50" s="165"/>
      <c r="IYY50" s="162"/>
      <c r="IYZ50" s="165"/>
      <c r="IZA50" s="162"/>
      <c r="IZB50" s="165"/>
      <c r="IZC50" s="162"/>
      <c r="IZD50" s="165"/>
      <c r="IZE50" s="162"/>
      <c r="IZF50" s="165"/>
      <c r="IZG50" s="162"/>
      <c r="IZH50" s="165"/>
      <c r="IZI50" s="162"/>
      <c r="IZJ50" s="165"/>
      <c r="IZK50" s="162"/>
      <c r="IZL50" s="165"/>
      <c r="IZM50" s="162"/>
      <c r="IZN50" s="165"/>
      <c r="IZO50" s="162"/>
      <c r="IZP50" s="165"/>
      <c r="IZQ50" s="162"/>
      <c r="IZR50" s="165"/>
      <c r="IZS50" s="162"/>
      <c r="IZT50" s="165"/>
      <c r="IZU50" s="162"/>
      <c r="IZV50" s="165"/>
      <c r="IZW50" s="162"/>
      <c r="IZX50" s="165"/>
      <c r="IZY50" s="162"/>
      <c r="IZZ50" s="165"/>
      <c r="JAA50" s="162"/>
      <c r="JAB50" s="165"/>
      <c r="JAC50" s="162"/>
      <c r="JAD50" s="165"/>
      <c r="JAE50" s="162"/>
      <c r="JAF50" s="165"/>
      <c r="JAG50" s="162"/>
      <c r="JAH50" s="165"/>
      <c r="JAI50" s="162"/>
      <c r="JAJ50" s="165"/>
      <c r="JAK50" s="162"/>
      <c r="JAL50" s="165"/>
      <c r="JAM50" s="162"/>
      <c r="JAN50" s="165"/>
      <c r="JAO50" s="162"/>
      <c r="JAP50" s="165"/>
      <c r="JAQ50" s="162"/>
      <c r="JAR50" s="165"/>
      <c r="JAS50" s="162"/>
      <c r="JAT50" s="165"/>
      <c r="JAU50" s="162"/>
      <c r="JAV50" s="165"/>
      <c r="JAW50" s="162"/>
      <c r="JAX50" s="165"/>
      <c r="JAY50" s="162"/>
      <c r="JAZ50" s="165"/>
      <c r="JBA50" s="162"/>
      <c r="JBB50" s="165"/>
      <c r="JBC50" s="162"/>
      <c r="JBD50" s="165"/>
      <c r="JBE50" s="162"/>
      <c r="JBF50" s="165"/>
      <c r="JBG50" s="162"/>
      <c r="JBH50" s="165"/>
      <c r="JBI50" s="162"/>
      <c r="JBJ50" s="165"/>
      <c r="JBK50" s="162"/>
      <c r="JBL50" s="165"/>
      <c r="JBM50" s="162"/>
      <c r="JBN50" s="165"/>
      <c r="JBO50" s="162"/>
      <c r="JBP50" s="165"/>
      <c r="JBQ50" s="162"/>
      <c r="JBR50" s="165"/>
      <c r="JBS50" s="162"/>
      <c r="JBT50" s="165"/>
      <c r="JBU50" s="162"/>
      <c r="JBV50" s="165"/>
      <c r="JBW50" s="162"/>
      <c r="JBX50" s="165"/>
      <c r="JBY50" s="162"/>
      <c r="JBZ50" s="165"/>
      <c r="JCA50" s="162"/>
      <c r="JCB50" s="165"/>
      <c r="JCC50" s="162"/>
      <c r="JCD50" s="165"/>
      <c r="JCE50" s="162"/>
      <c r="JCF50" s="165"/>
      <c r="JCG50" s="162"/>
      <c r="JCH50" s="165"/>
      <c r="JCI50" s="162"/>
      <c r="JCJ50" s="165"/>
      <c r="JCK50" s="162"/>
      <c r="JCL50" s="165"/>
      <c r="JCM50" s="162"/>
      <c r="JCN50" s="165"/>
      <c r="JCO50" s="162"/>
      <c r="JCP50" s="165"/>
      <c r="JCQ50" s="162"/>
      <c r="JCR50" s="165"/>
      <c r="JCS50" s="162"/>
      <c r="JCT50" s="165"/>
      <c r="JCU50" s="162"/>
      <c r="JCV50" s="165"/>
      <c r="JCW50" s="162"/>
      <c r="JCX50" s="165"/>
      <c r="JCY50" s="162"/>
      <c r="JCZ50" s="165"/>
      <c r="JDA50" s="162"/>
      <c r="JDB50" s="165"/>
      <c r="JDC50" s="162"/>
      <c r="JDD50" s="165"/>
      <c r="JDE50" s="162"/>
      <c r="JDF50" s="165"/>
      <c r="JDG50" s="162"/>
      <c r="JDH50" s="165"/>
      <c r="JDI50" s="162"/>
      <c r="JDJ50" s="165"/>
      <c r="JDK50" s="162"/>
      <c r="JDL50" s="165"/>
      <c r="JDM50" s="162"/>
      <c r="JDN50" s="165"/>
      <c r="JDO50" s="162"/>
      <c r="JDP50" s="165"/>
      <c r="JDQ50" s="162"/>
      <c r="JDR50" s="165"/>
      <c r="JDS50" s="162"/>
      <c r="JDT50" s="165"/>
      <c r="JDU50" s="162"/>
      <c r="JDV50" s="165"/>
      <c r="JDW50" s="162"/>
      <c r="JDX50" s="165"/>
      <c r="JDY50" s="162"/>
      <c r="JDZ50" s="165"/>
      <c r="JEA50" s="162"/>
      <c r="JEB50" s="165"/>
      <c r="JEC50" s="162"/>
      <c r="JED50" s="165"/>
      <c r="JEE50" s="162"/>
      <c r="JEF50" s="165"/>
      <c r="JEG50" s="162"/>
      <c r="JEH50" s="165"/>
      <c r="JEI50" s="162"/>
      <c r="JEJ50" s="165"/>
      <c r="JEK50" s="162"/>
      <c r="JEL50" s="165"/>
      <c r="JEM50" s="162"/>
      <c r="JEN50" s="165"/>
      <c r="JEO50" s="162"/>
      <c r="JEP50" s="165"/>
      <c r="JEQ50" s="162"/>
      <c r="JER50" s="165"/>
      <c r="JES50" s="162"/>
      <c r="JET50" s="165"/>
      <c r="JEU50" s="162"/>
      <c r="JEV50" s="165"/>
      <c r="JEW50" s="162"/>
      <c r="JEX50" s="165"/>
      <c r="JEY50" s="162"/>
      <c r="JEZ50" s="165"/>
      <c r="JFA50" s="162"/>
      <c r="JFB50" s="165"/>
      <c r="JFC50" s="162"/>
      <c r="JFD50" s="165"/>
      <c r="JFE50" s="162"/>
      <c r="JFF50" s="165"/>
      <c r="JFG50" s="162"/>
      <c r="JFH50" s="165"/>
      <c r="JFI50" s="162"/>
      <c r="JFJ50" s="165"/>
      <c r="JFK50" s="162"/>
      <c r="JFL50" s="165"/>
      <c r="JFM50" s="162"/>
      <c r="JFN50" s="165"/>
      <c r="JFO50" s="162"/>
      <c r="JFP50" s="165"/>
      <c r="JFQ50" s="162"/>
      <c r="JFR50" s="165"/>
      <c r="JFS50" s="162"/>
      <c r="JFT50" s="165"/>
      <c r="JFU50" s="162"/>
      <c r="JFV50" s="165"/>
      <c r="JFW50" s="162"/>
      <c r="JFX50" s="165"/>
      <c r="JFY50" s="162"/>
      <c r="JFZ50" s="165"/>
      <c r="JGA50" s="162"/>
      <c r="JGB50" s="165"/>
      <c r="JGC50" s="162"/>
      <c r="JGD50" s="165"/>
      <c r="JGE50" s="162"/>
      <c r="JGF50" s="165"/>
      <c r="JGG50" s="162"/>
      <c r="JGH50" s="165"/>
      <c r="JGI50" s="162"/>
      <c r="JGJ50" s="165"/>
      <c r="JGK50" s="162"/>
      <c r="JGL50" s="165"/>
      <c r="JGM50" s="162"/>
      <c r="JGN50" s="165"/>
      <c r="JGO50" s="162"/>
      <c r="JGP50" s="165"/>
      <c r="JGQ50" s="162"/>
      <c r="JGR50" s="165"/>
      <c r="JGS50" s="162"/>
      <c r="JGT50" s="165"/>
      <c r="JGU50" s="162"/>
      <c r="JGV50" s="165"/>
      <c r="JGW50" s="162"/>
      <c r="JGX50" s="165"/>
      <c r="JGY50" s="162"/>
      <c r="JGZ50" s="165"/>
      <c r="JHA50" s="162"/>
      <c r="JHB50" s="165"/>
      <c r="JHC50" s="162"/>
      <c r="JHD50" s="165"/>
      <c r="JHE50" s="162"/>
      <c r="JHF50" s="165"/>
      <c r="JHG50" s="162"/>
      <c r="JHH50" s="165"/>
      <c r="JHI50" s="162"/>
      <c r="JHJ50" s="165"/>
      <c r="JHK50" s="162"/>
      <c r="JHL50" s="165"/>
      <c r="JHM50" s="162"/>
      <c r="JHN50" s="165"/>
      <c r="JHO50" s="162"/>
      <c r="JHP50" s="165"/>
      <c r="JHQ50" s="162"/>
      <c r="JHR50" s="165"/>
      <c r="JHS50" s="162"/>
      <c r="JHT50" s="165"/>
      <c r="JHU50" s="162"/>
      <c r="JHV50" s="165"/>
      <c r="JHW50" s="162"/>
      <c r="JHX50" s="165"/>
      <c r="JHY50" s="162"/>
      <c r="JHZ50" s="165"/>
      <c r="JIA50" s="162"/>
      <c r="JIB50" s="165"/>
      <c r="JIC50" s="162"/>
      <c r="JID50" s="165"/>
      <c r="JIE50" s="162"/>
      <c r="JIF50" s="165"/>
      <c r="JIG50" s="162"/>
      <c r="JIH50" s="165"/>
      <c r="JII50" s="162"/>
      <c r="JIJ50" s="165"/>
      <c r="JIK50" s="162"/>
      <c r="JIL50" s="165"/>
      <c r="JIM50" s="162"/>
      <c r="JIN50" s="165"/>
      <c r="JIO50" s="162"/>
      <c r="JIP50" s="165"/>
      <c r="JIQ50" s="162"/>
      <c r="JIR50" s="165"/>
      <c r="JIS50" s="162"/>
      <c r="JIT50" s="165"/>
      <c r="JIU50" s="162"/>
      <c r="JIV50" s="165"/>
      <c r="JIW50" s="162"/>
      <c r="JIX50" s="165"/>
      <c r="JIY50" s="162"/>
      <c r="JIZ50" s="165"/>
      <c r="JJA50" s="162"/>
      <c r="JJB50" s="165"/>
      <c r="JJC50" s="162"/>
      <c r="JJD50" s="165"/>
      <c r="JJE50" s="162"/>
      <c r="JJF50" s="165"/>
      <c r="JJG50" s="162"/>
      <c r="JJH50" s="165"/>
      <c r="JJI50" s="162"/>
      <c r="JJJ50" s="165"/>
      <c r="JJK50" s="162"/>
      <c r="JJL50" s="165"/>
      <c r="JJM50" s="162"/>
      <c r="JJN50" s="165"/>
      <c r="JJO50" s="162"/>
      <c r="JJP50" s="165"/>
      <c r="JJQ50" s="162"/>
      <c r="JJR50" s="165"/>
      <c r="JJS50" s="162"/>
      <c r="JJT50" s="165"/>
      <c r="JJU50" s="162"/>
      <c r="JJV50" s="165"/>
      <c r="JJW50" s="162"/>
      <c r="JJX50" s="165"/>
      <c r="JJY50" s="162"/>
      <c r="JJZ50" s="165"/>
      <c r="JKA50" s="162"/>
      <c r="JKB50" s="165"/>
      <c r="JKC50" s="162"/>
      <c r="JKD50" s="165"/>
      <c r="JKE50" s="162"/>
      <c r="JKF50" s="165"/>
      <c r="JKG50" s="162"/>
      <c r="JKH50" s="165"/>
      <c r="JKI50" s="162"/>
      <c r="JKJ50" s="165"/>
      <c r="JKK50" s="162"/>
      <c r="JKL50" s="165"/>
      <c r="JKM50" s="162"/>
      <c r="JKN50" s="165"/>
      <c r="JKO50" s="162"/>
      <c r="JKP50" s="165"/>
      <c r="JKQ50" s="162"/>
      <c r="JKR50" s="165"/>
      <c r="JKS50" s="162"/>
      <c r="JKT50" s="165"/>
      <c r="JKU50" s="162"/>
      <c r="JKV50" s="165"/>
      <c r="JKW50" s="162"/>
      <c r="JKX50" s="165"/>
      <c r="JKY50" s="162"/>
      <c r="JKZ50" s="165"/>
      <c r="JLA50" s="162"/>
      <c r="JLB50" s="165"/>
      <c r="JLC50" s="162"/>
      <c r="JLD50" s="165"/>
      <c r="JLE50" s="162"/>
      <c r="JLF50" s="165"/>
      <c r="JLG50" s="162"/>
      <c r="JLH50" s="165"/>
      <c r="JLI50" s="162"/>
      <c r="JLJ50" s="165"/>
      <c r="JLK50" s="162"/>
      <c r="JLL50" s="165"/>
      <c r="JLM50" s="162"/>
      <c r="JLN50" s="165"/>
      <c r="JLO50" s="162"/>
      <c r="JLP50" s="165"/>
      <c r="JLQ50" s="162"/>
      <c r="JLR50" s="165"/>
      <c r="JLS50" s="162"/>
      <c r="JLT50" s="165"/>
      <c r="JLU50" s="162"/>
      <c r="JLV50" s="165"/>
      <c r="JLW50" s="162"/>
      <c r="JLX50" s="165"/>
      <c r="JLY50" s="162"/>
      <c r="JLZ50" s="165"/>
      <c r="JMA50" s="162"/>
      <c r="JMB50" s="165"/>
      <c r="JMC50" s="162"/>
      <c r="JMD50" s="165"/>
      <c r="JME50" s="162"/>
      <c r="JMF50" s="165"/>
      <c r="JMG50" s="162"/>
      <c r="JMH50" s="165"/>
      <c r="JMI50" s="162"/>
      <c r="JMJ50" s="165"/>
      <c r="JMK50" s="162"/>
      <c r="JML50" s="165"/>
      <c r="JMM50" s="162"/>
      <c r="JMN50" s="165"/>
      <c r="JMO50" s="162"/>
      <c r="JMP50" s="165"/>
      <c r="JMQ50" s="162"/>
      <c r="JMR50" s="165"/>
      <c r="JMS50" s="162"/>
      <c r="JMT50" s="165"/>
      <c r="JMU50" s="162"/>
      <c r="JMV50" s="165"/>
      <c r="JMW50" s="162"/>
      <c r="JMX50" s="165"/>
      <c r="JMY50" s="162"/>
      <c r="JMZ50" s="165"/>
      <c r="JNA50" s="162"/>
      <c r="JNB50" s="165"/>
      <c r="JNC50" s="162"/>
      <c r="JND50" s="165"/>
      <c r="JNE50" s="162"/>
      <c r="JNF50" s="165"/>
      <c r="JNG50" s="162"/>
      <c r="JNH50" s="165"/>
      <c r="JNI50" s="162"/>
      <c r="JNJ50" s="165"/>
      <c r="JNK50" s="162"/>
      <c r="JNL50" s="165"/>
      <c r="JNM50" s="162"/>
      <c r="JNN50" s="165"/>
      <c r="JNO50" s="162"/>
      <c r="JNP50" s="165"/>
      <c r="JNQ50" s="162"/>
      <c r="JNR50" s="165"/>
      <c r="JNS50" s="162"/>
      <c r="JNT50" s="165"/>
      <c r="JNU50" s="162"/>
      <c r="JNV50" s="165"/>
      <c r="JNW50" s="162"/>
      <c r="JNX50" s="165"/>
      <c r="JNY50" s="162"/>
      <c r="JNZ50" s="165"/>
      <c r="JOA50" s="162"/>
      <c r="JOB50" s="165"/>
      <c r="JOC50" s="162"/>
      <c r="JOD50" s="165"/>
      <c r="JOE50" s="162"/>
      <c r="JOF50" s="165"/>
      <c r="JOG50" s="162"/>
      <c r="JOH50" s="165"/>
      <c r="JOI50" s="162"/>
      <c r="JOJ50" s="165"/>
      <c r="JOK50" s="162"/>
      <c r="JOL50" s="165"/>
      <c r="JOM50" s="162"/>
      <c r="JON50" s="165"/>
      <c r="JOO50" s="162"/>
      <c r="JOP50" s="165"/>
      <c r="JOQ50" s="162"/>
      <c r="JOR50" s="165"/>
      <c r="JOS50" s="162"/>
      <c r="JOT50" s="165"/>
      <c r="JOU50" s="162"/>
      <c r="JOV50" s="165"/>
      <c r="JOW50" s="162"/>
      <c r="JOX50" s="165"/>
      <c r="JOY50" s="162"/>
      <c r="JOZ50" s="165"/>
      <c r="JPA50" s="162"/>
      <c r="JPB50" s="165"/>
      <c r="JPC50" s="162"/>
      <c r="JPD50" s="165"/>
      <c r="JPE50" s="162"/>
      <c r="JPF50" s="165"/>
      <c r="JPG50" s="162"/>
      <c r="JPH50" s="165"/>
      <c r="JPI50" s="162"/>
      <c r="JPJ50" s="165"/>
      <c r="JPK50" s="162"/>
      <c r="JPL50" s="165"/>
      <c r="JPM50" s="162"/>
      <c r="JPN50" s="165"/>
      <c r="JPO50" s="162"/>
      <c r="JPP50" s="165"/>
      <c r="JPQ50" s="162"/>
      <c r="JPR50" s="165"/>
      <c r="JPS50" s="162"/>
      <c r="JPT50" s="165"/>
      <c r="JPU50" s="162"/>
      <c r="JPV50" s="165"/>
      <c r="JPW50" s="162"/>
      <c r="JPX50" s="165"/>
      <c r="JPY50" s="162"/>
      <c r="JPZ50" s="165"/>
      <c r="JQA50" s="162"/>
      <c r="JQB50" s="165"/>
      <c r="JQC50" s="162"/>
      <c r="JQD50" s="165"/>
      <c r="JQE50" s="162"/>
      <c r="JQF50" s="165"/>
      <c r="JQG50" s="162"/>
      <c r="JQH50" s="165"/>
      <c r="JQI50" s="162"/>
      <c r="JQJ50" s="165"/>
      <c r="JQK50" s="162"/>
      <c r="JQL50" s="165"/>
      <c r="JQM50" s="162"/>
      <c r="JQN50" s="165"/>
      <c r="JQO50" s="162"/>
      <c r="JQP50" s="165"/>
      <c r="JQQ50" s="162"/>
      <c r="JQR50" s="165"/>
      <c r="JQS50" s="162"/>
      <c r="JQT50" s="165"/>
      <c r="JQU50" s="162"/>
      <c r="JQV50" s="165"/>
      <c r="JQW50" s="162"/>
      <c r="JQX50" s="165"/>
      <c r="JQY50" s="162"/>
      <c r="JQZ50" s="165"/>
      <c r="JRA50" s="162"/>
      <c r="JRB50" s="165"/>
      <c r="JRC50" s="162"/>
      <c r="JRD50" s="165"/>
      <c r="JRE50" s="162"/>
      <c r="JRF50" s="165"/>
      <c r="JRG50" s="162"/>
      <c r="JRH50" s="165"/>
      <c r="JRI50" s="162"/>
      <c r="JRJ50" s="165"/>
      <c r="JRK50" s="162"/>
      <c r="JRL50" s="165"/>
      <c r="JRM50" s="162"/>
      <c r="JRN50" s="165"/>
      <c r="JRO50" s="162"/>
      <c r="JRP50" s="165"/>
      <c r="JRQ50" s="162"/>
      <c r="JRR50" s="165"/>
      <c r="JRS50" s="162"/>
      <c r="JRT50" s="165"/>
      <c r="JRU50" s="162"/>
      <c r="JRV50" s="165"/>
      <c r="JRW50" s="162"/>
      <c r="JRX50" s="165"/>
      <c r="JRY50" s="162"/>
      <c r="JRZ50" s="165"/>
      <c r="JSA50" s="162"/>
      <c r="JSB50" s="165"/>
      <c r="JSC50" s="162"/>
      <c r="JSD50" s="165"/>
      <c r="JSE50" s="162"/>
      <c r="JSF50" s="165"/>
      <c r="JSG50" s="162"/>
      <c r="JSH50" s="165"/>
      <c r="JSI50" s="162"/>
      <c r="JSJ50" s="165"/>
      <c r="JSK50" s="162"/>
      <c r="JSL50" s="165"/>
      <c r="JSM50" s="162"/>
      <c r="JSN50" s="165"/>
      <c r="JSO50" s="162"/>
      <c r="JSP50" s="165"/>
      <c r="JSQ50" s="162"/>
      <c r="JSR50" s="165"/>
      <c r="JSS50" s="162"/>
      <c r="JST50" s="165"/>
      <c r="JSU50" s="162"/>
      <c r="JSV50" s="165"/>
      <c r="JSW50" s="162"/>
      <c r="JSX50" s="165"/>
      <c r="JSY50" s="162"/>
      <c r="JSZ50" s="165"/>
      <c r="JTA50" s="162"/>
      <c r="JTB50" s="165"/>
      <c r="JTC50" s="162"/>
      <c r="JTD50" s="165"/>
      <c r="JTE50" s="162"/>
      <c r="JTF50" s="165"/>
      <c r="JTG50" s="162"/>
      <c r="JTH50" s="165"/>
      <c r="JTI50" s="162"/>
      <c r="JTJ50" s="165"/>
      <c r="JTK50" s="162"/>
      <c r="JTL50" s="165"/>
      <c r="JTM50" s="162"/>
      <c r="JTN50" s="165"/>
      <c r="JTO50" s="162"/>
      <c r="JTP50" s="165"/>
      <c r="JTQ50" s="162"/>
      <c r="JTR50" s="165"/>
      <c r="JTS50" s="162"/>
      <c r="JTT50" s="165"/>
      <c r="JTU50" s="162"/>
      <c r="JTV50" s="165"/>
      <c r="JTW50" s="162"/>
      <c r="JTX50" s="165"/>
      <c r="JTY50" s="162"/>
      <c r="JTZ50" s="165"/>
      <c r="JUA50" s="162"/>
      <c r="JUB50" s="165"/>
      <c r="JUC50" s="162"/>
      <c r="JUD50" s="165"/>
      <c r="JUE50" s="162"/>
      <c r="JUF50" s="165"/>
      <c r="JUG50" s="162"/>
      <c r="JUH50" s="165"/>
      <c r="JUI50" s="162"/>
      <c r="JUJ50" s="165"/>
      <c r="JUK50" s="162"/>
      <c r="JUL50" s="165"/>
      <c r="JUM50" s="162"/>
      <c r="JUN50" s="165"/>
      <c r="JUO50" s="162"/>
      <c r="JUP50" s="165"/>
      <c r="JUQ50" s="162"/>
      <c r="JUR50" s="165"/>
      <c r="JUS50" s="162"/>
      <c r="JUT50" s="165"/>
      <c r="JUU50" s="162"/>
      <c r="JUV50" s="165"/>
      <c r="JUW50" s="162"/>
      <c r="JUX50" s="165"/>
      <c r="JUY50" s="162"/>
      <c r="JUZ50" s="165"/>
      <c r="JVA50" s="162"/>
      <c r="JVB50" s="165"/>
      <c r="JVC50" s="162"/>
      <c r="JVD50" s="165"/>
      <c r="JVE50" s="162"/>
      <c r="JVF50" s="165"/>
      <c r="JVG50" s="162"/>
      <c r="JVH50" s="165"/>
      <c r="JVI50" s="162"/>
      <c r="JVJ50" s="165"/>
      <c r="JVK50" s="162"/>
      <c r="JVL50" s="165"/>
      <c r="JVM50" s="162"/>
      <c r="JVN50" s="165"/>
      <c r="JVO50" s="162"/>
      <c r="JVP50" s="165"/>
      <c r="JVQ50" s="162"/>
      <c r="JVR50" s="165"/>
      <c r="JVS50" s="162"/>
      <c r="JVT50" s="165"/>
      <c r="JVU50" s="162"/>
      <c r="JVV50" s="165"/>
      <c r="JVW50" s="162"/>
      <c r="JVX50" s="165"/>
      <c r="JVY50" s="162"/>
      <c r="JVZ50" s="165"/>
      <c r="JWA50" s="162"/>
      <c r="JWB50" s="165"/>
      <c r="JWC50" s="162"/>
      <c r="JWD50" s="165"/>
      <c r="JWE50" s="162"/>
      <c r="JWF50" s="165"/>
      <c r="JWG50" s="162"/>
      <c r="JWH50" s="165"/>
      <c r="JWI50" s="162"/>
      <c r="JWJ50" s="165"/>
      <c r="JWK50" s="162"/>
      <c r="JWL50" s="165"/>
      <c r="JWM50" s="162"/>
      <c r="JWN50" s="165"/>
      <c r="JWO50" s="162"/>
      <c r="JWP50" s="165"/>
      <c r="JWQ50" s="162"/>
      <c r="JWR50" s="165"/>
      <c r="JWS50" s="162"/>
      <c r="JWT50" s="165"/>
      <c r="JWU50" s="162"/>
      <c r="JWV50" s="165"/>
      <c r="JWW50" s="162"/>
      <c r="JWX50" s="165"/>
      <c r="JWY50" s="162"/>
      <c r="JWZ50" s="165"/>
      <c r="JXA50" s="162"/>
      <c r="JXB50" s="165"/>
      <c r="JXC50" s="162"/>
      <c r="JXD50" s="165"/>
      <c r="JXE50" s="162"/>
      <c r="JXF50" s="165"/>
      <c r="JXG50" s="162"/>
      <c r="JXH50" s="165"/>
      <c r="JXI50" s="162"/>
      <c r="JXJ50" s="165"/>
      <c r="JXK50" s="162"/>
      <c r="JXL50" s="165"/>
      <c r="JXM50" s="162"/>
      <c r="JXN50" s="165"/>
      <c r="JXO50" s="162"/>
      <c r="JXP50" s="165"/>
      <c r="JXQ50" s="162"/>
      <c r="JXR50" s="165"/>
      <c r="JXS50" s="162"/>
      <c r="JXT50" s="165"/>
      <c r="JXU50" s="162"/>
      <c r="JXV50" s="165"/>
      <c r="JXW50" s="162"/>
      <c r="JXX50" s="165"/>
      <c r="JXY50" s="162"/>
      <c r="JXZ50" s="165"/>
      <c r="JYA50" s="162"/>
      <c r="JYB50" s="165"/>
      <c r="JYC50" s="162"/>
      <c r="JYD50" s="165"/>
      <c r="JYE50" s="162"/>
      <c r="JYF50" s="165"/>
      <c r="JYG50" s="162"/>
      <c r="JYH50" s="165"/>
      <c r="JYI50" s="162"/>
      <c r="JYJ50" s="165"/>
      <c r="JYK50" s="162"/>
      <c r="JYL50" s="165"/>
      <c r="JYM50" s="162"/>
      <c r="JYN50" s="165"/>
      <c r="JYO50" s="162"/>
      <c r="JYP50" s="165"/>
      <c r="JYQ50" s="162"/>
      <c r="JYR50" s="165"/>
      <c r="JYS50" s="162"/>
      <c r="JYT50" s="165"/>
      <c r="JYU50" s="162"/>
      <c r="JYV50" s="165"/>
      <c r="JYW50" s="162"/>
      <c r="JYX50" s="165"/>
      <c r="JYY50" s="162"/>
      <c r="JYZ50" s="165"/>
      <c r="JZA50" s="162"/>
      <c r="JZB50" s="165"/>
      <c r="JZC50" s="162"/>
      <c r="JZD50" s="165"/>
      <c r="JZE50" s="162"/>
      <c r="JZF50" s="165"/>
      <c r="JZG50" s="162"/>
      <c r="JZH50" s="165"/>
      <c r="JZI50" s="162"/>
      <c r="JZJ50" s="165"/>
      <c r="JZK50" s="162"/>
      <c r="JZL50" s="165"/>
      <c r="JZM50" s="162"/>
      <c r="JZN50" s="165"/>
      <c r="JZO50" s="162"/>
      <c r="JZP50" s="165"/>
      <c r="JZQ50" s="162"/>
      <c r="JZR50" s="165"/>
      <c r="JZS50" s="162"/>
      <c r="JZT50" s="165"/>
      <c r="JZU50" s="162"/>
      <c r="JZV50" s="165"/>
      <c r="JZW50" s="162"/>
      <c r="JZX50" s="165"/>
      <c r="JZY50" s="162"/>
      <c r="JZZ50" s="165"/>
      <c r="KAA50" s="162"/>
      <c r="KAB50" s="165"/>
      <c r="KAC50" s="162"/>
      <c r="KAD50" s="165"/>
      <c r="KAE50" s="162"/>
      <c r="KAF50" s="165"/>
      <c r="KAG50" s="162"/>
      <c r="KAH50" s="165"/>
      <c r="KAI50" s="162"/>
      <c r="KAJ50" s="165"/>
      <c r="KAK50" s="162"/>
      <c r="KAL50" s="165"/>
      <c r="KAM50" s="162"/>
      <c r="KAN50" s="165"/>
      <c r="KAO50" s="162"/>
      <c r="KAP50" s="165"/>
      <c r="KAQ50" s="162"/>
      <c r="KAR50" s="165"/>
      <c r="KAS50" s="162"/>
      <c r="KAT50" s="165"/>
      <c r="KAU50" s="162"/>
      <c r="KAV50" s="165"/>
      <c r="KAW50" s="162"/>
      <c r="KAX50" s="165"/>
      <c r="KAY50" s="162"/>
      <c r="KAZ50" s="165"/>
      <c r="KBA50" s="162"/>
      <c r="KBB50" s="165"/>
      <c r="KBC50" s="162"/>
      <c r="KBD50" s="165"/>
      <c r="KBE50" s="162"/>
      <c r="KBF50" s="165"/>
      <c r="KBG50" s="162"/>
      <c r="KBH50" s="165"/>
      <c r="KBI50" s="162"/>
      <c r="KBJ50" s="165"/>
      <c r="KBK50" s="162"/>
      <c r="KBL50" s="165"/>
      <c r="KBM50" s="162"/>
      <c r="KBN50" s="165"/>
      <c r="KBO50" s="162"/>
      <c r="KBP50" s="165"/>
      <c r="KBQ50" s="162"/>
      <c r="KBR50" s="165"/>
      <c r="KBS50" s="162"/>
      <c r="KBT50" s="165"/>
      <c r="KBU50" s="162"/>
      <c r="KBV50" s="165"/>
      <c r="KBW50" s="162"/>
      <c r="KBX50" s="165"/>
      <c r="KBY50" s="162"/>
      <c r="KBZ50" s="165"/>
      <c r="KCA50" s="162"/>
      <c r="KCB50" s="165"/>
      <c r="KCC50" s="162"/>
      <c r="KCD50" s="165"/>
      <c r="KCE50" s="162"/>
      <c r="KCF50" s="165"/>
      <c r="KCG50" s="162"/>
      <c r="KCH50" s="165"/>
      <c r="KCI50" s="162"/>
      <c r="KCJ50" s="165"/>
      <c r="KCK50" s="162"/>
      <c r="KCL50" s="165"/>
      <c r="KCM50" s="162"/>
      <c r="KCN50" s="165"/>
      <c r="KCO50" s="162"/>
      <c r="KCP50" s="165"/>
      <c r="KCQ50" s="162"/>
      <c r="KCR50" s="165"/>
      <c r="KCS50" s="162"/>
      <c r="KCT50" s="165"/>
      <c r="KCU50" s="162"/>
      <c r="KCV50" s="165"/>
      <c r="KCW50" s="162"/>
      <c r="KCX50" s="165"/>
      <c r="KCY50" s="162"/>
      <c r="KCZ50" s="165"/>
      <c r="KDA50" s="162"/>
      <c r="KDB50" s="165"/>
      <c r="KDC50" s="162"/>
      <c r="KDD50" s="165"/>
      <c r="KDE50" s="162"/>
      <c r="KDF50" s="165"/>
      <c r="KDG50" s="162"/>
      <c r="KDH50" s="165"/>
      <c r="KDI50" s="162"/>
      <c r="KDJ50" s="165"/>
      <c r="KDK50" s="162"/>
      <c r="KDL50" s="165"/>
      <c r="KDM50" s="162"/>
      <c r="KDN50" s="165"/>
      <c r="KDO50" s="162"/>
      <c r="KDP50" s="165"/>
      <c r="KDQ50" s="162"/>
      <c r="KDR50" s="165"/>
      <c r="KDS50" s="162"/>
      <c r="KDT50" s="165"/>
      <c r="KDU50" s="162"/>
      <c r="KDV50" s="165"/>
      <c r="KDW50" s="162"/>
      <c r="KDX50" s="165"/>
      <c r="KDY50" s="162"/>
      <c r="KDZ50" s="165"/>
      <c r="KEA50" s="162"/>
      <c r="KEB50" s="165"/>
      <c r="KEC50" s="162"/>
      <c r="KED50" s="165"/>
      <c r="KEE50" s="162"/>
      <c r="KEF50" s="165"/>
      <c r="KEG50" s="162"/>
      <c r="KEH50" s="165"/>
      <c r="KEI50" s="162"/>
      <c r="KEJ50" s="165"/>
      <c r="KEK50" s="162"/>
      <c r="KEL50" s="165"/>
      <c r="KEM50" s="162"/>
      <c r="KEN50" s="165"/>
      <c r="KEO50" s="162"/>
      <c r="KEP50" s="165"/>
      <c r="KEQ50" s="162"/>
      <c r="KER50" s="165"/>
      <c r="KES50" s="162"/>
      <c r="KET50" s="165"/>
      <c r="KEU50" s="162"/>
      <c r="KEV50" s="165"/>
      <c r="KEW50" s="162"/>
      <c r="KEX50" s="165"/>
      <c r="KEY50" s="162"/>
      <c r="KEZ50" s="165"/>
      <c r="KFA50" s="162"/>
      <c r="KFB50" s="165"/>
      <c r="KFC50" s="162"/>
      <c r="KFD50" s="165"/>
      <c r="KFE50" s="162"/>
      <c r="KFF50" s="165"/>
      <c r="KFG50" s="162"/>
      <c r="KFH50" s="165"/>
      <c r="KFI50" s="162"/>
      <c r="KFJ50" s="165"/>
      <c r="KFK50" s="162"/>
      <c r="KFL50" s="165"/>
      <c r="KFM50" s="162"/>
      <c r="KFN50" s="165"/>
      <c r="KFO50" s="162"/>
      <c r="KFP50" s="165"/>
      <c r="KFQ50" s="162"/>
      <c r="KFR50" s="165"/>
      <c r="KFS50" s="162"/>
      <c r="KFT50" s="165"/>
      <c r="KFU50" s="162"/>
      <c r="KFV50" s="165"/>
      <c r="KFW50" s="162"/>
      <c r="KFX50" s="165"/>
      <c r="KFY50" s="162"/>
      <c r="KFZ50" s="165"/>
      <c r="KGA50" s="162"/>
      <c r="KGB50" s="165"/>
      <c r="KGC50" s="162"/>
      <c r="KGD50" s="165"/>
      <c r="KGE50" s="162"/>
      <c r="KGF50" s="165"/>
      <c r="KGG50" s="162"/>
      <c r="KGH50" s="165"/>
      <c r="KGI50" s="162"/>
      <c r="KGJ50" s="165"/>
      <c r="KGK50" s="162"/>
      <c r="KGL50" s="165"/>
      <c r="KGM50" s="162"/>
      <c r="KGN50" s="165"/>
      <c r="KGO50" s="162"/>
      <c r="KGP50" s="165"/>
      <c r="KGQ50" s="162"/>
      <c r="KGR50" s="165"/>
      <c r="KGS50" s="162"/>
      <c r="KGT50" s="165"/>
      <c r="KGU50" s="162"/>
      <c r="KGV50" s="165"/>
      <c r="KGW50" s="162"/>
      <c r="KGX50" s="165"/>
      <c r="KGY50" s="162"/>
      <c r="KGZ50" s="165"/>
      <c r="KHA50" s="162"/>
      <c r="KHB50" s="165"/>
      <c r="KHC50" s="162"/>
      <c r="KHD50" s="165"/>
      <c r="KHE50" s="162"/>
      <c r="KHF50" s="165"/>
      <c r="KHG50" s="162"/>
      <c r="KHH50" s="165"/>
      <c r="KHI50" s="162"/>
      <c r="KHJ50" s="165"/>
      <c r="KHK50" s="162"/>
      <c r="KHL50" s="165"/>
      <c r="KHM50" s="162"/>
      <c r="KHN50" s="165"/>
      <c r="KHO50" s="162"/>
      <c r="KHP50" s="165"/>
      <c r="KHQ50" s="162"/>
      <c r="KHR50" s="165"/>
      <c r="KHS50" s="162"/>
      <c r="KHT50" s="165"/>
      <c r="KHU50" s="162"/>
      <c r="KHV50" s="165"/>
      <c r="KHW50" s="162"/>
      <c r="KHX50" s="165"/>
      <c r="KHY50" s="162"/>
      <c r="KHZ50" s="165"/>
      <c r="KIA50" s="162"/>
      <c r="KIB50" s="165"/>
      <c r="KIC50" s="162"/>
      <c r="KID50" s="165"/>
      <c r="KIE50" s="162"/>
      <c r="KIF50" s="165"/>
      <c r="KIG50" s="162"/>
      <c r="KIH50" s="165"/>
      <c r="KII50" s="162"/>
      <c r="KIJ50" s="165"/>
      <c r="KIK50" s="162"/>
      <c r="KIL50" s="165"/>
      <c r="KIM50" s="162"/>
      <c r="KIN50" s="165"/>
      <c r="KIO50" s="162"/>
      <c r="KIP50" s="165"/>
      <c r="KIQ50" s="162"/>
      <c r="KIR50" s="165"/>
      <c r="KIS50" s="162"/>
      <c r="KIT50" s="165"/>
      <c r="KIU50" s="162"/>
      <c r="KIV50" s="165"/>
      <c r="KIW50" s="162"/>
      <c r="KIX50" s="165"/>
      <c r="KIY50" s="162"/>
      <c r="KIZ50" s="165"/>
      <c r="KJA50" s="162"/>
      <c r="KJB50" s="165"/>
      <c r="KJC50" s="162"/>
      <c r="KJD50" s="165"/>
      <c r="KJE50" s="162"/>
      <c r="KJF50" s="165"/>
      <c r="KJG50" s="162"/>
      <c r="KJH50" s="165"/>
      <c r="KJI50" s="162"/>
      <c r="KJJ50" s="165"/>
      <c r="KJK50" s="162"/>
      <c r="KJL50" s="165"/>
      <c r="KJM50" s="162"/>
      <c r="KJN50" s="165"/>
      <c r="KJO50" s="162"/>
      <c r="KJP50" s="165"/>
      <c r="KJQ50" s="162"/>
      <c r="KJR50" s="165"/>
      <c r="KJS50" s="162"/>
      <c r="KJT50" s="165"/>
      <c r="KJU50" s="162"/>
      <c r="KJV50" s="165"/>
      <c r="KJW50" s="162"/>
      <c r="KJX50" s="165"/>
      <c r="KJY50" s="162"/>
      <c r="KJZ50" s="165"/>
      <c r="KKA50" s="162"/>
      <c r="KKB50" s="165"/>
      <c r="KKC50" s="162"/>
      <c r="KKD50" s="165"/>
      <c r="KKE50" s="162"/>
      <c r="KKF50" s="165"/>
      <c r="KKG50" s="162"/>
      <c r="KKH50" s="165"/>
      <c r="KKI50" s="162"/>
      <c r="KKJ50" s="165"/>
      <c r="KKK50" s="162"/>
      <c r="KKL50" s="165"/>
      <c r="KKM50" s="162"/>
      <c r="KKN50" s="165"/>
      <c r="KKO50" s="162"/>
      <c r="KKP50" s="165"/>
      <c r="KKQ50" s="162"/>
      <c r="KKR50" s="165"/>
      <c r="KKS50" s="162"/>
      <c r="KKT50" s="165"/>
      <c r="KKU50" s="162"/>
      <c r="KKV50" s="165"/>
      <c r="KKW50" s="162"/>
      <c r="KKX50" s="165"/>
      <c r="KKY50" s="162"/>
      <c r="KKZ50" s="165"/>
      <c r="KLA50" s="162"/>
      <c r="KLB50" s="165"/>
      <c r="KLC50" s="162"/>
      <c r="KLD50" s="165"/>
      <c r="KLE50" s="162"/>
      <c r="KLF50" s="165"/>
      <c r="KLG50" s="162"/>
      <c r="KLH50" s="165"/>
      <c r="KLI50" s="162"/>
      <c r="KLJ50" s="165"/>
      <c r="KLK50" s="162"/>
      <c r="KLL50" s="165"/>
      <c r="KLM50" s="162"/>
      <c r="KLN50" s="165"/>
      <c r="KLO50" s="162"/>
      <c r="KLP50" s="165"/>
      <c r="KLQ50" s="162"/>
      <c r="KLR50" s="165"/>
      <c r="KLS50" s="162"/>
      <c r="KLT50" s="165"/>
      <c r="KLU50" s="162"/>
      <c r="KLV50" s="165"/>
      <c r="KLW50" s="162"/>
      <c r="KLX50" s="165"/>
      <c r="KLY50" s="162"/>
      <c r="KLZ50" s="165"/>
      <c r="KMA50" s="162"/>
      <c r="KMB50" s="165"/>
      <c r="KMC50" s="162"/>
      <c r="KMD50" s="165"/>
      <c r="KME50" s="162"/>
      <c r="KMF50" s="165"/>
      <c r="KMG50" s="162"/>
      <c r="KMH50" s="165"/>
      <c r="KMI50" s="162"/>
      <c r="KMJ50" s="165"/>
      <c r="KMK50" s="162"/>
      <c r="KML50" s="165"/>
      <c r="KMM50" s="162"/>
      <c r="KMN50" s="165"/>
      <c r="KMO50" s="162"/>
      <c r="KMP50" s="165"/>
      <c r="KMQ50" s="162"/>
      <c r="KMR50" s="165"/>
      <c r="KMS50" s="162"/>
      <c r="KMT50" s="165"/>
      <c r="KMU50" s="162"/>
      <c r="KMV50" s="165"/>
      <c r="KMW50" s="162"/>
      <c r="KMX50" s="165"/>
      <c r="KMY50" s="162"/>
      <c r="KMZ50" s="165"/>
      <c r="KNA50" s="162"/>
      <c r="KNB50" s="165"/>
      <c r="KNC50" s="162"/>
      <c r="KND50" s="165"/>
      <c r="KNE50" s="162"/>
      <c r="KNF50" s="165"/>
      <c r="KNG50" s="162"/>
      <c r="KNH50" s="165"/>
      <c r="KNI50" s="162"/>
      <c r="KNJ50" s="165"/>
      <c r="KNK50" s="162"/>
      <c r="KNL50" s="165"/>
      <c r="KNM50" s="162"/>
      <c r="KNN50" s="165"/>
      <c r="KNO50" s="162"/>
      <c r="KNP50" s="165"/>
      <c r="KNQ50" s="162"/>
      <c r="KNR50" s="165"/>
      <c r="KNS50" s="162"/>
      <c r="KNT50" s="165"/>
      <c r="KNU50" s="162"/>
      <c r="KNV50" s="165"/>
      <c r="KNW50" s="162"/>
      <c r="KNX50" s="165"/>
      <c r="KNY50" s="162"/>
      <c r="KNZ50" s="165"/>
      <c r="KOA50" s="162"/>
      <c r="KOB50" s="165"/>
      <c r="KOC50" s="162"/>
      <c r="KOD50" s="165"/>
      <c r="KOE50" s="162"/>
      <c r="KOF50" s="165"/>
      <c r="KOG50" s="162"/>
      <c r="KOH50" s="165"/>
      <c r="KOI50" s="162"/>
      <c r="KOJ50" s="165"/>
      <c r="KOK50" s="162"/>
      <c r="KOL50" s="165"/>
      <c r="KOM50" s="162"/>
      <c r="KON50" s="165"/>
      <c r="KOO50" s="162"/>
      <c r="KOP50" s="165"/>
      <c r="KOQ50" s="162"/>
      <c r="KOR50" s="165"/>
      <c r="KOS50" s="162"/>
      <c r="KOT50" s="165"/>
      <c r="KOU50" s="162"/>
      <c r="KOV50" s="165"/>
      <c r="KOW50" s="162"/>
      <c r="KOX50" s="165"/>
      <c r="KOY50" s="162"/>
      <c r="KOZ50" s="165"/>
      <c r="KPA50" s="162"/>
      <c r="KPB50" s="165"/>
      <c r="KPC50" s="162"/>
      <c r="KPD50" s="165"/>
      <c r="KPE50" s="162"/>
      <c r="KPF50" s="165"/>
      <c r="KPG50" s="162"/>
      <c r="KPH50" s="165"/>
      <c r="KPI50" s="162"/>
      <c r="KPJ50" s="165"/>
      <c r="KPK50" s="162"/>
      <c r="KPL50" s="165"/>
      <c r="KPM50" s="162"/>
      <c r="KPN50" s="165"/>
      <c r="KPO50" s="162"/>
      <c r="KPP50" s="165"/>
      <c r="KPQ50" s="162"/>
      <c r="KPR50" s="165"/>
      <c r="KPS50" s="162"/>
      <c r="KPT50" s="165"/>
      <c r="KPU50" s="162"/>
      <c r="KPV50" s="165"/>
      <c r="KPW50" s="162"/>
      <c r="KPX50" s="165"/>
      <c r="KPY50" s="162"/>
      <c r="KPZ50" s="165"/>
      <c r="KQA50" s="162"/>
      <c r="KQB50" s="165"/>
      <c r="KQC50" s="162"/>
      <c r="KQD50" s="165"/>
      <c r="KQE50" s="162"/>
      <c r="KQF50" s="165"/>
      <c r="KQG50" s="162"/>
      <c r="KQH50" s="165"/>
      <c r="KQI50" s="162"/>
      <c r="KQJ50" s="165"/>
      <c r="KQK50" s="162"/>
      <c r="KQL50" s="165"/>
      <c r="KQM50" s="162"/>
      <c r="KQN50" s="165"/>
      <c r="KQO50" s="162"/>
      <c r="KQP50" s="165"/>
      <c r="KQQ50" s="162"/>
      <c r="KQR50" s="165"/>
      <c r="KQS50" s="162"/>
      <c r="KQT50" s="165"/>
      <c r="KQU50" s="162"/>
      <c r="KQV50" s="165"/>
      <c r="KQW50" s="162"/>
      <c r="KQX50" s="165"/>
      <c r="KQY50" s="162"/>
      <c r="KQZ50" s="165"/>
      <c r="KRA50" s="162"/>
      <c r="KRB50" s="165"/>
      <c r="KRC50" s="162"/>
      <c r="KRD50" s="165"/>
      <c r="KRE50" s="162"/>
      <c r="KRF50" s="165"/>
      <c r="KRG50" s="162"/>
      <c r="KRH50" s="165"/>
      <c r="KRI50" s="162"/>
      <c r="KRJ50" s="165"/>
      <c r="KRK50" s="162"/>
      <c r="KRL50" s="165"/>
      <c r="KRM50" s="162"/>
      <c r="KRN50" s="165"/>
      <c r="KRO50" s="162"/>
      <c r="KRP50" s="165"/>
      <c r="KRQ50" s="162"/>
      <c r="KRR50" s="165"/>
      <c r="KRS50" s="162"/>
      <c r="KRT50" s="165"/>
      <c r="KRU50" s="162"/>
      <c r="KRV50" s="165"/>
      <c r="KRW50" s="162"/>
      <c r="KRX50" s="165"/>
      <c r="KRY50" s="162"/>
      <c r="KRZ50" s="165"/>
      <c r="KSA50" s="162"/>
      <c r="KSB50" s="165"/>
      <c r="KSC50" s="162"/>
      <c r="KSD50" s="165"/>
      <c r="KSE50" s="162"/>
      <c r="KSF50" s="165"/>
      <c r="KSG50" s="162"/>
      <c r="KSH50" s="165"/>
      <c r="KSI50" s="162"/>
      <c r="KSJ50" s="165"/>
      <c r="KSK50" s="162"/>
      <c r="KSL50" s="165"/>
      <c r="KSM50" s="162"/>
      <c r="KSN50" s="165"/>
      <c r="KSO50" s="162"/>
      <c r="KSP50" s="165"/>
      <c r="KSQ50" s="162"/>
      <c r="KSR50" s="165"/>
      <c r="KSS50" s="162"/>
      <c r="KST50" s="165"/>
      <c r="KSU50" s="162"/>
      <c r="KSV50" s="165"/>
      <c r="KSW50" s="162"/>
      <c r="KSX50" s="165"/>
      <c r="KSY50" s="162"/>
      <c r="KSZ50" s="165"/>
      <c r="KTA50" s="162"/>
      <c r="KTB50" s="165"/>
      <c r="KTC50" s="162"/>
      <c r="KTD50" s="165"/>
      <c r="KTE50" s="162"/>
      <c r="KTF50" s="165"/>
      <c r="KTG50" s="162"/>
      <c r="KTH50" s="165"/>
      <c r="KTI50" s="162"/>
      <c r="KTJ50" s="165"/>
      <c r="KTK50" s="162"/>
      <c r="KTL50" s="165"/>
      <c r="KTM50" s="162"/>
      <c r="KTN50" s="165"/>
      <c r="KTO50" s="162"/>
      <c r="KTP50" s="165"/>
      <c r="KTQ50" s="162"/>
      <c r="KTR50" s="165"/>
      <c r="KTS50" s="162"/>
      <c r="KTT50" s="165"/>
      <c r="KTU50" s="162"/>
      <c r="KTV50" s="165"/>
      <c r="KTW50" s="162"/>
      <c r="KTX50" s="165"/>
      <c r="KTY50" s="162"/>
      <c r="KTZ50" s="165"/>
      <c r="KUA50" s="162"/>
      <c r="KUB50" s="165"/>
      <c r="KUC50" s="162"/>
      <c r="KUD50" s="165"/>
      <c r="KUE50" s="162"/>
      <c r="KUF50" s="165"/>
      <c r="KUG50" s="162"/>
      <c r="KUH50" s="165"/>
      <c r="KUI50" s="162"/>
      <c r="KUJ50" s="165"/>
      <c r="KUK50" s="162"/>
      <c r="KUL50" s="165"/>
      <c r="KUM50" s="162"/>
      <c r="KUN50" s="165"/>
      <c r="KUO50" s="162"/>
      <c r="KUP50" s="165"/>
      <c r="KUQ50" s="162"/>
      <c r="KUR50" s="165"/>
      <c r="KUS50" s="162"/>
      <c r="KUT50" s="165"/>
      <c r="KUU50" s="162"/>
      <c r="KUV50" s="165"/>
      <c r="KUW50" s="162"/>
      <c r="KUX50" s="165"/>
      <c r="KUY50" s="162"/>
      <c r="KUZ50" s="165"/>
      <c r="KVA50" s="162"/>
      <c r="KVB50" s="165"/>
      <c r="KVC50" s="162"/>
      <c r="KVD50" s="165"/>
      <c r="KVE50" s="162"/>
      <c r="KVF50" s="165"/>
      <c r="KVG50" s="162"/>
      <c r="KVH50" s="165"/>
      <c r="KVI50" s="162"/>
      <c r="KVJ50" s="165"/>
      <c r="KVK50" s="162"/>
      <c r="KVL50" s="165"/>
      <c r="KVM50" s="162"/>
      <c r="KVN50" s="165"/>
      <c r="KVO50" s="162"/>
      <c r="KVP50" s="165"/>
      <c r="KVQ50" s="162"/>
      <c r="KVR50" s="165"/>
      <c r="KVS50" s="162"/>
      <c r="KVT50" s="165"/>
      <c r="KVU50" s="162"/>
      <c r="KVV50" s="165"/>
      <c r="KVW50" s="162"/>
      <c r="KVX50" s="165"/>
      <c r="KVY50" s="162"/>
      <c r="KVZ50" s="165"/>
      <c r="KWA50" s="162"/>
      <c r="KWB50" s="165"/>
      <c r="KWC50" s="162"/>
      <c r="KWD50" s="165"/>
      <c r="KWE50" s="162"/>
      <c r="KWF50" s="165"/>
      <c r="KWG50" s="162"/>
      <c r="KWH50" s="165"/>
      <c r="KWI50" s="162"/>
      <c r="KWJ50" s="165"/>
      <c r="KWK50" s="162"/>
      <c r="KWL50" s="165"/>
      <c r="KWM50" s="162"/>
      <c r="KWN50" s="165"/>
      <c r="KWO50" s="162"/>
      <c r="KWP50" s="165"/>
      <c r="KWQ50" s="162"/>
      <c r="KWR50" s="165"/>
      <c r="KWS50" s="162"/>
      <c r="KWT50" s="165"/>
      <c r="KWU50" s="162"/>
      <c r="KWV50" s="165"/>
      <c r="KWW50" s="162"/>
      <c r="KWX50" s="165"/>
      <c r="KWY50" s="162"/>
      <c r="KWZ50" s="165"/>
      <c r="KXA50" s="162"/>
      <c r="KXB50" s="165"/>
      <c r="KXC50" s="162"/>
      <c r="KXD50" s="165"/>
      <c r="KXE50" s="162"/>
      <c r="KXF50" s="165"/>
      <c r="KXG50" s="162"/>
      <c r="KXH50" s="165"/>
      <c r="KXI50" s="162"/>
      <c r="KXJ50" s="165"/>
      <c r="KXK50" s="162"/>
      <c r="KXL50" s="165"/>
      <c r="KXM50" s="162"/>
      <c r="KXN50" s="165"/>
      <c r="KXO50" s="162"/>
      <c r="KXP50" s="165"/>
      <c r="KXQ50" s="162"/>
      <c r="KXR50" s="165"/>
      <c r="KXS50" s="162"/>
      <c r="KXT50" s="165"/>
      <c r="KXU50" s="162"/>
      <c r="KXV50" s="165"/>
      <c r="KXW50" s="162"/>
      <c r="KXX50" s="165"/>
      <c r="KXY50" s="162"/>
      <c r="KXZ50" s="165"/>
      <c r="KYA50" s="162"/>
      <c r="KYB50" s="165"/>
      <c r="KYC50" s="162"/>
      <c r="KYD50" s="165"/>
      <c r="KYE50" s="162"/>
      <c r="KYF50" s="165"/>
      <c r="KYG50" s="162"/>
      <c r="KYH50" s="165"/>
      <c r="KYI50" s="162"/>
      <c r="KYJ50" s="165"/>
      <c r="KYK50" s="162"/>
      <c r="KYL50" s="165"/>
      <c r="KYM50" s="162"/>
      <c r="KYN50" s="165"/>
      <c r="KYO50" s="162"/>
      <c r="KYP50" s="165"/>
      <c r="KYQ50" s="162"/>
      <c r="KYR50" s="165"/>
      <c r="KYS50" s="162"/>
      <c r="KYT50" s="165"/>
      <c r="KYU50" s="162"/>
      <c r="KYV50" s="165"/>
      <c r="KYW50" s="162"/>
      <c r="KYX50" s="165"/>
      <c r="KYY50" s="162"/>
      <c r="KYZ50" s="165"/>
      <c r="KZA50" s="162"/>
      <c r="KZB50" s="165"/>
      <c r="KZC50" s="162"/>
      <c r="KZD50" s="165"/>
      <c r="KZE50" s="162"/>
      <c r="KZF50" s="165"/>
      <c r="KZG50" s="162"/>
      <c r="KZH50" s="165"/>
      <c r="KZI50" s="162"/>
      <c r="KZJ50" s="165"/>
      <c r="KZK50" s="162"/>
      <c r="KZL50" s="165"/>
      <c r="KZM50" s="162"/>
      <c r="KZN50" s="165"/>
      <c r="KZO50" s="162"/>
      <c r="KZP50" s="165"/>
      <c r="KZQ50" s="162"/>
      <c r="KZR50" s="165"/>
      <c r="KZS50" s="162"/>
      <c r="KZT50" s="165"/>
      <c r="KZU50" s="162"/>
      <c r="KZV50" s="165"/>
      <c r="KZW50" s="162"/>
      <c r="KZX50" s="165"/>
      <c r="KZY50" s="162"/>
      <c r="KZZ50" s="165"/>
      <c r="LAA50" s="162"/>
      <c r="LAB50" s="165"/>
      <c r="LAC50" s="162"/>
      <c r="LAD50" s="165"/>
      <c r="LAE50" s="162"/>
      <c r="LAF50" s="165"/>
      <c r="LAG50" s="162"/>
      <c r="LAH50" s="165"/>
      <c r="LAI50" s="162"/>
      <c r="LAJ50" s="165"/>
      <c r="LAK50" s="162"/>
      <c r="LAL50" s="165"/>
      <c r="LAM50" s="162"/>
      <c r="LAN50" s="165"/>
      <c r="LAO50" s="162"/>
      <c r="LAP50" s="165"/>
      <c r="LAQ50" s="162"/>
      <c r="LAR50" s="165"/>
      <c r="LAS50" s="162"/>
      <c r="LAT50" s="165"/>
      <c r="LAU50" s="162"/>
      <c r="LAV50" s="165"/>
      <c r="LAW50" s="162"/>
      <c r="LAX50" s="165"/>
      <c r="LAY50" s="162"/>
      <c r="LAZ50" s="165"/>
      <c r="LBA50" s="162"/>
      <c r="LBB50" s="165"/>
      <c r="LBC50" s="162"/>
      <c r="LBD50" s="165"/>
      <c r="LBE50" s="162"/>
      <c r="LBF50" s="165"/>
      <c r="LBG50" s="162"/>
      <c r="LBH50" s="165"/>
      <c r="LBI50" s="162"/>
      <c r="LBJ50" s="165"/>
      <c r="LBK50" s="162"/>
      <c r="LBL50" s="165"/>
      <c r="LBM50" s="162"/>
      <c r="LBN50" s="165"/>
      <c r="LBO50" s="162"/>
      <c r="LBP50" s="165"/>
      <c r="LBQ50" s="162"/>
      <c r="LBR50" s="165"/>
      <c r="LBS50" s="162"/>
      <c r="LBT50" s="165"/>
      <c r="LBU50" s="162"/>
      <c r="LBV50" s="165"/>
      <c r="LBW50" s="162"/>
      <c r="LBX50" s="165"/>
      <c r="LBY50" s="162"/>
      <c r="LBZ50" s="165"/>
      <c r="LCA50" s="162"/>
      <c r="LCB50" s="165"/>
      <c r="LCC50" s="162"/>
      <c r="LCD50" s="165"/>
      <c r="LCE50" s="162"/>
      <c r="LCF50" s="165"/>
      <c r="LCG50" s="162"/>
      <c r="LCH50" s="165"/>
      <c r="LCI50" s="162"/>
      <c r="LCJ50" s="165"/>
      <c r="LCK50" s="162"/>
      <c r="LCL50" s="165"/>
      <c r="LCM50" s="162"/>
      <c r="LCN50" s="165"/>
      <c r="LCO50" s="162"/>
      <c r="LCP50" s="165"/>
      <c r="LCQ50" s="162"/>
      <c r="LCR50" s="165"/>
      <c r="LCS50" s="162"/>
      <c r="LCT50" s="165"/>
      <c r="LCU50" s="162"/>
      <c r="LCV50" s="165"/>
      <c r="LCW50" s="162"/>
      <c r="LCX50" s="165"/>
      <c r="LCY50" s="162"/>
      <c r="LCZ50" s="165"/>
      <c r="LDA50" s="162"/>
      <c r="LDB50" s="165"/>
      <c r="LDC50" s="162"/>
      <c r="LDD50" s="165"/>
      <c r="LDE50" s="162"/>
      <c r="LDF50" s="165"/>
      <c r="LDG50" s="162"/>
      <c r="LDH50" s="165"/>
      <c r="LDI50" s="162"/>
      <c r="LDJ50" s="165"/>
      <c r="LDK50" s="162"/>
      <c r="LDL50" s="165"/>
      <c r="LDM50" s="162"/>
      <c r="LDN50" s="165"/>
      <c r="LDO50" s="162"/>
      <c r="LDP50" s="165"/>
      <c r="LDQ50" s="162"/>
      <c r="LDR50" s="165"/>
      <c r="LDS50" s="162"/>
      <c r="LDT50" s="165"/>
      <c r="LDU50" s="162"/>
      <c r="LDV50" s="165"/>
      <c r="LDW50" s="162"/>
      <c r="LDX50" s="165"/>
      <c r="LDY50" s="162"/>
      <c r="LDZ50" s="165"/>
      <c r="LEA50" s="162"/>
      <c r="LEB50" s="165"/>
      <c r="LEC50" s="162"/>
      <c r="LED50" s="165"/>
      <c r="LEE50" s="162"/>
      <c r="LEF50" s="165"/>
      <c r="LEG50" s="162"/>
      <c r="LEH50" s="165"/>
      <c r="LEI50" s="162"/>
      <c r="LEJ50" s="165"/>
      <c r="LEK50" s="162"/>
      <c r="LEL50" s="165"/>
      <c r="LEM50" s="162"/>
      <c r="LEN50" s="165"/>
      <c r="LEO50" s="162"/>
      <c r="LEP50" s="165"/>
      <c r="LEQ50" s="162"/>
      <c r="LER50" s="165"/>
      <c r="LES50" s="162"/>
      <c r="LET50" s="165"/>
      <c r="LEU50" s="162"/>
      <c r="LEV50" s="165"/>
      <c r="LEW50" s="162"/>
      <c r="LEX50" s="165"/>
      <c r="LEY50" s="162"/>
      <c r="LEZ50" s="165"/>
      <c r="LFA50" s="162"/>
      <c r="LFB50" s="165"/>
      <c r="LFC50" s="162"/>
      <c r="LFD50" s="165"/>
      <c r="LFE50" s="162"/>
      <c r="LFF50" s="165"/>
      <c r="LFG50" s="162"/>
      <c r="LFH50" s="165"/>
      <c r="LFI50" s="162"/>
      <c r="LFJ50" s="165"/>
      <c r="LFK50" s="162"/>
      <c r="LFL50" s="165"/>
      <c r="LFM50" s="162"/>
      <c r="LFN50" s="165"/>
      <c r="LFO50" s="162"/>
      <c r="LFP50" s="165"/>
      <c r="LFQ50" s="162"/>
      <c r="LFR50" s="165"/>
      <c r="LFS50" s="162"/>
      <c r="LFT50" s="165"/>
      <c r="LFU50" s="162"/>
      <c r="LFV50" s="165"/>
      <c r="LFW50" s="162"/>
      <c r="LFX50" s="165"/>
      <c r="LFY50" s="162"/>
      <c r="LFZ50" s="165"/>
      <c r="LGA50" s="162"/>
      <c r="LGB50" s="165"/>
      <c r="LGC50" s="162"/>
      <c r="LGD50" s="165"/>
      <c r="LGE50" s="162"/>
      <c r="LGF50" s="165"/>
      <c r="LGG50" s="162"/>
      <c r="LGH50" s="165"/>
      <c r="LGI50" s="162"/>
      <c r="LGJ50" s="165"/>
      <c r="LGK50" s="162"/>
      <c r="LGL50" s="165"/>
      <c r="LGM50" s="162"/>
      <c r="LGN50" s="165"/>
      <c r="LGO50" s="162"/>
      <c r="LGP50" s="165"/>
      <c r="LGQ50" s="162"/>
      <c r="LGR50" s="165"/>
      <c r="LGS50" s="162"/>
      <c r="LGT50" s="165"/>
      <c r="LGU50" s="162"/>
      <c r="LGV50" s="165"/>
      <c r="LGW50" s="162"/>
      <c r="LGX50" s="165"/>
      <c r="LGY50" s="162"/>
      <c r="LGZ50" s="165"/>
      <c r="LHA50" s="162"/>
      <c r="LHB50" s="165"/>
      <c r="LHC50" s="162"/>
      <c r="LHD50" s="165"/>
      <c r="LHE50" s="162"/>
      <c r="LHF50" s="165"/>
      <c r="LHG50" s="162"/>
      <c r="LHH50" s="165"/>
      <c r="LHI50" s="162"/>
      <c r="LHJ50" s="165"/>
      <c r="LHK50" s="162"/>
      <c r="LHL50" s="165"/>
      <c r="LHM50" s="162"/>
      <c r="LHN50" s="165"/>
      <c r="LHO50" s="162"/>
      <c r="LHP50" s="165"/>
      <c r="LHQ50" s="162"/>
      <c r="LHR50" s="165"/>
      <c r="LHS50" s="162"/>
      <c r="LHT50" s="165"/>
      <c r="LHU50" s="162"/>
      <c r="LHV50" s="165"/>
      <c r="LHW50" s="162"/>
      <c r="LHX50" s="165"/>
      <c r="LHY50" s="162"/>
      <c r="LHZ50" s="165"/>
      <c r="LIA50" s="162"/>
      <c r="LIB50" s="165"/>
      <c r="LIC50" s="162"/>
      <c r="LID50" s="165"/>
      <c r="LIE50" s="162"/>
      <c r="LIF50" s="165"/>
      <c r="LIG50" s="162"/>
      <c r="LIH50" s="165"/>
      <c r="LII50" s="162"/>
      <c r="LIJ50" s="165"/>
      <c r="LIK50" s="162"/>
      <c r="LIL50" s="165"/>
      <c r="LIM50" s="162"/>
      <c r="LIN50" s="165"/>
      <c r="LIO50" s="162"/>
      <c r="LIP50" s="165"/>
      <c r="LIQ50" s="162"/>
      <c r="LIR50" s="165"/>
      <c r="LIS50" s="162"/>
      <c r="LIT50" s="165"/>
      <c r="LIU50" s="162"/>
      <c r="LIV50" s="165"/>
      <c r="LIW50" s="162"/>
      <c r="LIX50" s="165"/>
      <c r="LIY50" s="162"/>
      <c r="LIZ50" s="165"/>
      <c r="LJA50" s="162"/>
      <c r="LJB50" s="165"/>
      <c r="LJC50" s="162"/>
      <c r="LJD50" s="165"/>
      <c r="LJE50" s="162"/>
      <c r="LJF50" s="165"/>
      <c r="LJG50" s="162"/>
      <c r="LJH50" s="165"/>
      <c r="LJI50" s="162"/>
      <c r="LJJ50" s="165"/>
      <c r="LJK50" s="162"/>
      <c r="LJL50" s="165"/>
      <c r="LJM50" s="162"/>
      <c r="LJN50" s="165"/>
      <c r="LJO50" s="162"/>
      <c r="LJP50" s="165"/>
      <c r="LJQ50" s="162"/>
      <c r="LJR50" s="165"/>
      <c r="LJS50" s="162"/>
      <c r="LJT50" s="165"/>
      <c r="LJU50" s="162"/>
      <c r="LJV50" s="165"/>
      <c r="LJW50" s="162"/>
      <c r="LJX50" s="165"/>
      <c r="LJY50" s="162"/>
      <c r="LJZ50" s="165"/>
      <c r="LKA50" s="162"/>
      <c r="LKB50" s="165"/>
      <c r="LKC50" s="162"/>
      <c r="LKD50" s="165"/>
      <c r="LKE50" s="162"/>
      <c r="LKF50" s="165"/>
      <c r="LKG50" s="162"/>
      <c r="LKH50" s="165"/>
      <c r="LKI50" s="162"/>
      <c r="LKJ50" s="165"/>
      <c r="LKK50" s="162"/>
      <c r="LKL50" s="165"/>
      <c r="LKM50" s="162"/>
      <c r="LKN50" s="165"/>
      <c r="LKO50" s="162"/>
      <c r="LKP50" s="165"/>
      <c r="LKQ50" s="162"/>
      <c r="LKR50" s="165"/>
      <c r="LKS50" s="162"/>
      <c r="LKT50" s="165"/>
      <c r="LKU50" s="162"/>
      <c r="LKV50" s="165"/>
      <c r="LKW50" s="162"/>
      <c r="LKX50" s="165"/>
      <c r="LKY50" s="162"/>
      <c r="LKZ50" s="165"/>
      <c r="LLA50" s="162"/>
      <c r="LLB50" s="165"/>
      <c r="LLC50" s="162"/>
      <c r="LLD50" s="165"/>
      <c r="LLE50" s="162"/>
      <c r="LLF50" s="165"/>
      <c r="LLG50" s="162"/>
      <c r="LLH50" s="165"/>
      <c r="LLI50" s="162"/>
      <c r="LLJ50" s="165"/>
      <c r="LLK50" s="162"/>
      <c r="LLL50" s="165"/>
      <c r="LLM50" s="162"/>
      <c r="LLN50" s="165"/>
      <c r="LLO50" s="162"/>
      <c r="LLP50" s="165"/>
      <c r="LLQ50" s="162"/>
      <c r="LLR50" s="165"/>
      <c r="LLS50" s="162"/>
      <c r="LLT50" s="165"/>
      <c r="LLU50" s="162"/>
      <c r="LLV50" s="165"/>
      <c r="LLW50" s="162"/>
      <c r="LLX50" s="165"/>
      <c r="LLY50" s="162"/>
      <c r="LLZ50" s="165"/>
      <c r="LMA50" s="162"/>
      <c r="LMB50" s="165"/>
      <c r="LMC50" s="162"/>
      <c r="LMD50" s="165"/>
      <c r="LME50" s="162"/>
      <c r="LMF50" s="165"/>
      <c r="LMG50" s="162"/>
      <c r="LMH50" s="165"/>
      <c r="LMI50" s="162"/>
      <c r="LMJ50" s="165"/>
      <c r="LMK50" s="162"/>
      <c r="LML50" s="165"/>
      <c r="LMM50" s="162"/>
      <c r="LMN50" s="165"/>
      <c r="LMO50" s="162"/>
      <c r="LMP50" s="165"/>
      <c r="LMQ50" s="162"/>
      <c r="LMR50" s="165"/>
      <c r="LMS50" s="162"/>
      <c r="LMT50" s="165"/>
      <c r="LMU50" s="162"/>
      <c r="LMV50" s="165"/>
      <c r="LMW50" s="162"/>
      <c r="LMX50" s="165"/>
      <c r="LMY50" s="162"/>
      <c r="LMZ50" s="165"/>
      <c r="LNA50" s="162"/>
      <c r="LNB50" s="165"/>
      <c r="LNC50" s="162"/>
      <c r="LND50" s="165"/>
      <c r="LNE50" s="162"/>
      <c r="LNF50" s="165"/>
      <c r="LNG50" s="162"/>
      <c r="LNH50" s="165"/>
      <c r="LNI50" s="162"/>
      <c r="LNJ50" s="165"/>
      <c r="LNK50" s="162"/>
      <c r="LNL50" s="165"/>
      <c r="LNM50" s="162"/>
      <c r="LNN50" s="165"/>
      <c r="LNO50" s="162"/>
      <c r="LNP50" s="165"/>
      <c r="LNQ50" s="162"/>
      <c r="LNR50" s="165"/>
      <c r="LNS50" s="162"/>
      <c r="LNT50" s="165"/>
      <c r="LNU50" s="162"/>
      <c r="LNV50" s="165"/>
      <c r="LNW50" s="162"/>
      <c r="LNX50" s="165"/>
      <c r="LNY50" s="162"/>
      <c r="LNZ50" s="165"/>
      <c r="LOA50" s="162"/>
      <c r="LOB50" s="165"/>
      <c r="LOC50" s="162"/>
      <c r="LOD50" s="165"/>
      <c r="LOE50" s="162"/>
      <c r="LOF50" s="165"/>
      <c r="LOG50" s="162"/>
      <c r="LOH50" s="165"/>
      <c r="LOI50" s="162"/>
      <c r="LOJ50" s="165"/>
      <c r="LOK50" s="162"/>
      <c r="LOL50" s="165"/>
      <c r="LOM50" s="162"/>
      <c r="LON50" s="165"/>
      <c r="LOO50" s="162"/>
      <c r="LOP50" s="165"/>
      <c r="LOQ50" s="162"/>
      <c r="LOR50" s="165"/>
      <c r="LOS50" s="162"/>
      <c r="LOT50" s="165"/>
      <c r="LOU50" s="162"/>
      <c r="LOV50" s="165"/>
      <c r="LOW50" s="162"/>
      <c r="LOX50" s="165"/>
      <c r="LOY50" s="162"/>
      <c r="LOZ50" s="165"/>
      <c r="LPA50" s="162"/>
      <c r="LPB50" s="165"/>
      <c r="LPC50" s="162"/>
      <c r="LPD50" s="165"/>
      <c r="LPE50" s="162"/>
      <c r="LPF50" s="165"/>
      <c r="LPG50" s="162"/>
      <c r="LPH50" s="165"/>
      <c r="LPI50" s="162"/>
      <c r="LPJ50" s="165"/>
      <c r="LPK50" s="162"/>
      <c r="LPL50" s="165"/>
      <c r="LPM50" s="162"/>
      <c r="LPN50" s="165"/>
      <c r="LPO50" s="162"/>
      <c r="LPP50" s="165"/>
      <c r="LPQ50" s="162"/>
      <c r="LPR50" s="165"/>
      <c r="LPS50" s="162"/>
      <c r="LPT50" s="165"/>
      <c r="LPU50" s="162"/>
      <c r="LPV50" s="165"/>
      <c r="LPW50" s="162"/>
      <c r="LPX50" s="165"/>
      <c r="LPY50" s="162"/>
      <c r="LPZ50" s="165"/>
      <c r="LQA50" s="162"/>
      <c r="LQB50" s="165"/>
      <c r="LQC50" s="162"/>
      <c r="LQD50" s="165"/>
      <c r="LQE50" s="162"/>
      <c r="LQF50" s="165"/>
      <c r="LQG50" s="162"/>
      <c r="LQH50" s="165"/>
      <c r="LQI50" s="162"/>
      <c r="LQJ50" s="165"/>
      <c r="LQK50" s="162"/>
      <c r="LQL50" s="165"/>
      <c r="LQM50" s="162"/>
      <c r="LQN50" s="165"/>
      <c r="LQO50" s="162"/>
      <c r="LQP50" s="165"/>
      <c r="LQQ50" s="162"/>
      <c r="LQR50" s="165"/>
      <c r="LQS50" s="162"/>
      <c r="LQT50" s="165"/>
      <c r="LQU50" s="162"/>
      <c r="LQV50" s="165"/>
      <c r="LQW50" s="162"/>
      <c r="LQX50" s="165"/>
      <c r="LQY50" s="162"/>
      <c r="LQZ50" s="165"/>
      <c r="LRA50" s="162"/>
      <c r="LRB50" s="165"/>
      <c r="LRC50" s="162"/>
      <c r="LRD50" s="165"/>
      <c r="LRE50" s="162"/>
      <c r="LRF50" s="165"/>
      <c r="LRG50" s="162"/>
      <c r="LRH50" s="165"/>
      <c r="LRI50" s="162"/>
      <c r="LRJ50" s="165"/>
      <c r="LRK50" s="162"/>
      <c r="LRL50" s="165"/>
      <c r="LRM50" s="162"/>
      <c r="LRN50" s="165"/>
      <c r="LRO50" s="162"/>
      <c r="LRP50" s="165"/>
      <c r="LRQ50" s="162"/>
      <c r="LRR50" s="165"/>
      <c r="LRS50" s="162"/>
      <c r="LRT50" s="165"/>
      <c r="LRU50" s="162"/>
      <c r="LRV50" s="165"/>
      <c r="LRW50" s="162"/>
      <c r="LRX50" s="165"/>
      <c r="LRY50" s="162"/>
      <c r="LRZ50" s="165"/>
      <c r="LSA50" s="162"/>
      <c r="LSB50" s="165"/>
      <c r="LSC50" s="162"/>
      <c r="LSD50" s="165"/>
      <c r="LSE50" s="162"/>
      <c r="LSF50" s="165"/>
      <c r="LSG50" s="162"/>
      <c r="LSH50" s="165"/>
      <c r="LSI50" s="162"/>
      <c r="LSJ50" s="165"/>
      <c r="LSK50" s="162"/>
      <c r="LSL50" s="165"/>
      <c r="LSM50" s="162"/>
      <c r="LSN50" s="165"/>
      <c r="LSO50" s="162"/>
      <c r="LSP50" s="165"/>
      <c r="LSQ50" s="162"/>
      <c r="LSR50" s="165"/>
      <c r="LSS50" s="162"/>
      <c r="LST50" s="165"/>
      <c r="LSU50" s="162"/>
      <c r="LSV50" s="165"/>
      <c r="LSW50" s="162"/>
      <c r="LSX50" s="165"/>
      <c r="LSY50" s="162"/>
      <c r="LSZ50" s="165"/>
      <c r="LTA50" s="162"/>
      <c r="LTB50" s="165"/>
      <c r="LTC50" s="162"/>
      <c r="LTD50" s="165"/>
      <c r="LTE50" s="162"/>
      <c r="LTF50" s="165"/>
      <c r="LTG50" s="162"/>
      <c r="LTH50" s="165"/>
      <c r="LTI50" s="162"/>
      <c r="LTJ50" s="165"/>
      <c r="LTK50" s="162"/>
      <c r="LTL50" s="165"/>
      <c r="LTM50" s="162"/>
      <c r="LTN50" s="165"/>
      <c r="LTO50" s="162"/>
      <c r="LTP50" s="165"/>
      <c r="LTQ50" s="162"/>
      <c r="LTR50" s="165"/>
      <c r="LTS50" s="162"/>
      <c r="LTT50" s="165"/>
      <c r="LTU50" s="162"/>
      <c r="LTV50" s="165"/>
      <c r="LTW50" s="162"/>
      <c r="LTX50" s="165"/>
      <c r="LTY50" s="162"/>
      <c r="LTZ50" s="165"/>
      <c r="LUA50" s="162"/>
      <c r="LUB50" s="165"/>
      <c r="LUC50" s="162"/>
      <c r="LUD50" s="165"/>
      <c r="LUE50" s="162"/>
      <c r="LUF50" s="165"/>
      <c r="LUG50" s="162"/>
      <c r="LUH50" s="165"/>
      <c r="LUI50" s="162"/>
      <c r="LUJ50" s="165"/>
      <c r="LUK50" s="162"/>
      <c r="LUL50" s="165"/>
      <c r="LUM50" s="162"/>
      <c r="LUN50" s="165"/>
      <c r="LUO50" s="162"/>
      <c r="LUP50" s="165"/>
      <c r="LUQ50" s="162"/>
      <c r="LUR50" s="165"/>
      <c r="LUS50" s="162"/>
      <c r="LUT50" s="165"/>
      <c r="LUU50" s="162"/>
      <c r="LUV50" s="165"/>
      <c r="LUW50" s="162"/>
      <c r="LUX50" s="165"/>
      <c r="LUY50" s="162"/>
      <c r="LUZ50" s="165"/>
      <c r="LVA50" s="162"/>
      <c r="LVB50" s="165"/>
      <c r="LVC50" s="162"/>
      <c r="LVD50" s="165"/>
      <c r="LVE50" s="162"/>
      <c r="LVF50" s="165"/>
      <c r="LVG50" s="162"/>
      <c r="LVH50" s="165"/>
      <c r="LVI50" s="162"/>
      <c r="LVJ50" s="165"/>
      <c r="LVK50" s="162"/>
      <c r="LVL50" s="165"/>
      <c r="LVM50" s="162"/>
      <c r="LVN50" s="165"/>
      <c r="LVO50" s="162"/>
      <c r="LVP50" s="165"/>
      <c r="LVQ50" s="162"/>
      <c r="LVR50" s="165"/>
      <c r="LVS50" s="162"/>
      <c r="LVT50" s="165"/>
      <c r="LVU50" s="162"/>
      <c r="LVV50" s="165"/>
      <c r="LVW50" s="162"/>
      <c r="LVX50" s="165"/>
      <c r="LVY50" s="162"/>
      <c r="LVZ50" s="165"/>
      <c r="LWA50" s="162"/>
      <c r="LWB50" s="165"/>
      <c r="LWC50" s="162"/>
      <c r="LWD50" s="165"/>
      <c r="LWE50" s="162"/>
      <c r="LWF50" s="165"/>
      <c r="LWG50" s="162"/>
      <c r="LWH50" s="165"/>
      <c r="LWI50" s="162"/>
      <c r="LWJ50" s="165"/>
      <c r="LWK50" s="162"/>
      <c r="LWL50" s="165"/>
      <c r="LWM50" s="162"/>
      <c r="LWN50" s="165"/>
      <c r="LWO50" s="162"/>
      <c r="LWP50" s="165"/>
      <c r="LWQ50" s="162"/>
      <c r="LWR50" s="165"/>
      <c r="LWS50" s="162"/>
      <c r="LWT50" s="165"/>
      <c r="LWU50" s="162"/>
      <c r="LWV50" s="165"/>
      <c r="LWW50" s="162"/>
      <c r="LWX50" s="165"/>
      <c r="LWY50" s="162"/>
      <c r="LWZ50" s="165"/>
      <c r="LXA50" s="162"/>
      <c r="LXB50" s="165"/>
      <c r="LXC50" s="162"/>
      <c r="LXD50" s="165"/>
      <c r="LXE50" s="162"/>
      <c r="LXF50" s="165"/>
      <c r="LXG50" s="162"/>
      <c r="LXH50" s="165"/>
      <c r="LXI50" s="162"/>
      <c r="LXJ50" s="165"/>
      <c r="LXK50" s="162"/>
      <c r="LXL50" s="165"/>
      <c r="LXM50" s="162"/>
      <c r="LXN50" s="165"/>
      <c r="LXO50" s="162"/>
      <c r="LXP50" s="165"/>
      <c r="LXQ50" s="162"/>
      <c r="LXR50" s="165"/>
      <c r="LXS50" s="162"/>
      <c r="LXT50" s="165"/>
      <c r="LXU50" s="162"/>
      <c r="LXV50" s="165"/>
      <c r="LXW50" s="162"/>
      <c r="LXX50" s="165"/>
      <c r="LXY50" s="162"/>
      <c r="LXZ50" s="165"/>
      <c r="LYA50" s="162"/>
      <c r="LYB50" s="165"/>
      <c r="LYC50" s="162"/>
      <c r="LYD50" s="165"/>
      <c r="LYE50" s="162"/>
      <c r="LYF50" s="165"/>
      <c r="LYG50" s="162"/>
      <c r="LYH50" s="165"/>
      <c r="LYI50" s="162"/>
      <c r="LYJ50" s="165"/>
      <c r="LYK50" s="162"/>
      <c r="LYL50" s="165"/>
      <c r="LYM50" s="162"/>
      <c r="LYN50" s="165"/>
      <c r="LYO50" s="162"/>
      <c r="LYP50" s="165"/>
      <c r="LYQ50" s="162"/>
      <c r="LYR50" s="165"/>
      <c r="LYS50" s="162"/>
      <c r="LYT50" s="165"/>
      <c r="LYU50" s="162"/>
      <c r="LYV50" s="165"/>
      <c r="LYW50" s="162"/>
      <c r="LYX50" s="165"/>
      <c r="LYY50" s="162"/>
      <c r="LYZ50" s="165"/>
      <c r="LZA50" s="162"/>
      <c r="LZB50" s="165"/>
      <c r="LZC50" s="162"/>
      <c r="LZD50" s="165"/>
      <c r="LZE50" s="162"/>
      <c r="LZF50" s="165"/>
      <c r="LZG50" s="162"/>
      <c r="LZH50" s="165"/>
      <c r="LZI50" s="162"/>
      <c r="LZJ50" s="165"/>
      <c r="LZK50" s="162"/>
      <c r="LZL50" s="165"/>
      <c r="LZM50" s="162"/>
      <c r="LZN50" s="165"/>
      <c r="LZO50" s="162"/>
      <c r="LZP50" s="165"/>
      <c r="LZQ50" s="162"/>
      <c r="LZR50" s="165"/>
      <c r="LZS50" s="162"/>
      <c r="LZT50" s="165"/>
      <c r="LZU50" s="162"/>
      <c r="LZV50" s="165"/>
      <c r="LZW50" s="162"/>
      <c r="LZX50" s="165"/>
      <c r="LZY50" s="162"/>
      <c r="LZZ50" s="165"/>
      <c r="MAA50" s="162"/>
      <c r="MAB50" s="165"/>
      <c r="MAC50" s="162"/>
      <c r="MAD50" s="165"/>
      <c r="MAE50" s="162"/>
      <c r="MAF50" s="165"/>
      <c r="MAG50" s="162"/>
      <c r="MAH50" s="165"/>
      <c r="MAI50" s="162"/>
      <c r="MAJ50" s="165"/>
      <c r="MAK50" s="162"/>
      <c r="MAL50" s="165"/>
      <c r="MAM50" s="162"/>
      <c r="MAN50" s="165"/>
      <c r="MAO50" s="162"/>
      <c r="MAP50" s="165"/>
      <c r="MAQ50" s="162"/>
      <c r="MAR50" s="165"/>
      <c r="MAS50" s="162"/>
      <c r="MAT50" s="165"/>
      <c r="MAU50" s="162"/>
      <c r="MAV50" s="165"/>
      <c r="MAW50" s="162"/>
      <c r="MAX50" s="165"/>
      <c r="MAY50" s="162"/>
      <c r="MAZ50" s="165"/>
      <c r="MBA50" s="162"/>
      <c r="MBB50" s="165"/>
      <c r="MBC50" s="162"/>
      <c r="MBD50" s="165"/>
      <c r="MBE50" s="162"/>
      <c r="MBF50" s="165"/>
      <c r="MBG50" s="162"/>
      <c r="MBH50" s="165"/>
      <c r="MBI50" s="162"/>
      <c r="MBJ50" s="165"/>
      <c r="MBK50" s="162"/>
      <c r="MBL50" s="165"/>
      <c r="MBM50" s="162"/>
      <c r="MBN50" s="165"/>
      <c r="MBO50" s="162"/>
      <c r="MBP50" s="165"/>
      <c r="MBQ50" s="162"/>
      <c r="MBR50" s="165"/>
      <c r="MBS50" s="162"/>
      <c r="MBT50" s="165"/>
      <c r="MBU50" s="162"/>
      <c r="MBV50" s="165"/>
      <c r="MBW50" s="162"/>
      <c r="MBX50" s="165"/>
      <c r="MBY50" s="162"/>
      <c r="MBZ50" s="165"/>
      <c r="MCA50" s="162"/>
      <c r="MCB50" s="165"/>
      <c r="MCC50" s="162"/>
      <c r="MCD50" s="165"/>
      <c r="MCE50" s="162"/>
      <c r="MCF50" s="165"/>
      <c r="MCG50" s="162"/>
      <c r="MCH50" s="165"/>
      <c r="MCI50" s="162"/>
      <c r="MCJ50" s="165"/>
      <c r="MCK50" s="162"/>
      <c r="MCL50" s="165"/>
      <c r="MCM50" s="162"/>
      <c r="MCN50" s="165"/>
      <c r="MCO50" s="162"/>
      <c r="MCP50" s="165"/>
      <c r="MCQ50" s="162"/>
      <c r="MCR50" s="165"/>
      <c r="MCS50" s="162"/>
      <c r="MCT50" s="165"/>
      <c r="MCU50" s="162"/>
      <c r="MCV50" s="165"/>
      <c r="MCW50" s="162"/>
      <c r="MCX50" s="165"/>
      <c r="MCY50" s="162"/>
      <c r="MCZ50" s="165"/>
      <c r="MDA50" s="162"/>
      <c r="MDB50" s="165"/>
      <c r="MDC50" s="162"/>
      <c r="MDD50" s="165"/>
      <c r="MDE50" s="162"/>
      <c r="MDF50" s="165"/>
      <c r="MDG50" s="162"/>
      <c r="MDH50" s="165"/>
      <c r="MDI50" s="162"/>
      <c r="MDJ50" s="165"/>
      <c r="MDK50" s="162"/>
      <c r="MDL50" s="165"/>
      <c r="MDM50" s="162"/>
      <c r="MDN50" s="165"/>
      <c r="MDO50" s="162"/>
      <c r="MDP50" s="165"/>
      <c r="MDQ50" s="162"/>
      <c r="MDR50" s="165"/>
      <c r="MDS50" s="162"/>
      <c r="MDT50" s="165"/>
      <c r="MDU50" s="162"/>
      <c r="MDV50" s="165"/>
      <c r="MDW50" s="162"/>
      <c r="MDX50" s="165"/>
      <c r="MDY50" s="162"/>
      <c r="MDZ50" s="165"/>
      <c r="MEA50" s="162"/>
      <c r="MEB50" s="165"/>
      <c r="MEC50" s="162"/>
      <c r="MED50" s="165"/>
      <c r="MEE50" s="162"/>
      <c r="MEF50" s="165"/>
      <c r="MEG50" s="162"/>
      <c r="MEH50" s="165"/>
      <c r="MEI50" s="162"/>
      <c r="MEJ50" s="165"/>
      <c r="MEK50" s="162"/>
      <c r="MEL50" s="165"/>
      <c r="MEM50" s="162"/>
      <c r="MEN50" s="165"/>
      <c r="MEO50" s="162"/>
      <c r="MEP50" s="165"/>
      <c r="MEQ50" s="162"/>
      <c r="MER50" s="165"/>
      <c r="MES50" s="162"/>
      <c r="MET50" s="165"/>
      <c r="MEU50" s="162"/>
      <c r="MEV50" s="165"/>
      <c r="MEW50" s="162"/>
      <c r="MEX50" s="165"/>
      <c r="MEY50" s="162"/>
      <c r="MEZ50" s="165"/>
      <c r="MFA50" s="162"/>
      <c r="MFB50" s="165"/>
      <c r="MFC50" s="162"/>
      <c r="MFD50" s="165"/>
      <c r="MFE50" s="162"/>
      <c r="MFF50" s="165"/>
      <c r="MFG50" s="162"/>
      <c r="MFH50" s="165"/>
      <c r="MFI50" s="162"/>
      <c r="MFJ50" s="165"/>
      <c r="MFK50" s="162"/>
      <c r="MFL50" s="165"/>
      <c r="MFM50" s="162"/>
      <c r="MFN50" s="165"/>
      <c r="MFO50" s="162"/>
      <c r="MFP50" s="165"/>
      <c r="MFQ50" s="162"/>
      <c r="MFR50" s="165"/>
      <c r="MFS50" s="162"/>
      <c r="MFT50" s="165"/>
      <c r="MFU50" s="162"/>
      <c r="MFV50" s="165"/>
      <c r="MFW50" s="162"/>
      <c r="MFX50" s="165"/>
      <c r="MFY50" s="162"/>
      <c r="MFZ50" s="165"/>
      <c r="MGA50" s="162"/>
      <c r="MGB50" s="165"/>
      <c r="MGC50" s="162"/>
      <c r="MGD50" s="165"/>
      <c r="MGE50" s="162"/>
      <c r="MGF50" s="165"/>
      <c r="MGG50" s="162"/>
      <c r="MGH50" s="165"/>
      <c r="MGI50" s="162"/>
      <c r="MGJ50" s="165"/>
      <c r="MGK50" s="162"/>
      <c r="MGL50" s="165"/>
      <c r="MGM50" s="162"/>
      <c r="MGN50" s="165"/>
      <c r="MGO50" s="162"/>
      <c r="MGP50" s="165"/>
      <c r="MGQ50" s="162"/>
      <c r="MGR50" s="165"/>
      <c r="MGS50" s="162"/>
      <c r="MGT50" s="165"/>
      <c r="MGU50" s="162"/>
      <c r="MGV50" s="165"/>
      <c r="MGW50" s="162"/>
      <c r="MGX50" s="165"/>
      <c r="MGY50" s="162"/>
      <c r="MGZ50" s="165"/>
      <c r="MHA50" s="162"/>
      <c r="MHB50" s="165"/>
      <c r="MHC50" s="162"/>
      <c r="MHD50" s="165"/>
      <c r="MHE50" s="162"/>
      <c r="MHF50" s="165"/>
      <c r="MHG50" s="162"/>
      <c r="MHH50" s="165"/>
      <c r="MHI50" s="162"/>
      <c r="MHJ50" s="165"/>
      <c r="MHK50" s="162"/>
      <c r="MHL50" s="165"/>
      <c r="MHM50" s="162"/>
      <c r="MHN50" s="165"/>
      <c r="MHO50" s="162"/>
      <c r="MHP50" s="165"/>
      <c r="MHQ50" s="162"/>
      <c r="MHR50" s="165"/>
      <c r="MHS50" s="162"/>
      <c r="MHT50" s="165"/>
      <c r="MHU50" s="162"/>
      <c r="MHV50" s="165"/>
      <c r="MHW50" s="162"/>
      <c r="MHX50" s="165"/>
      <c r="MHY50" s="162"/>
      <c r="MHZ50" s="165"/>
      <c r="MIA50" s="162"/>
      <c r="MIB50" s="165"/>
      <c r="MIC50" s="162"/>
      <c r="MID50" s="165"/>
      <c r="MIE50" s="162"/>
      <c r="MIF50" s="165"/>
      <c r="MIG50" s="162"/>
      <c r="MIH50" s="165"/>
      <c r="MII50" s="162"/>
      <c r="MIJ50" s="165"/>
      <c r="MIK50" s="162"/>
      <c r="MIL50" s="165"/>
      <c r="MIM50" s="162"/>
      <c r="MIN50" s="165"/>
      <c r="MIO50" s="162"/>
      <c r="MIP50" s="165"/>
      <c r="MIQ50" s="162"/>
      <c r="MIR50" s="165"/>
      <c r="MIS50" s="162"/>
      <c r="MIT50" s="165"/>
      <c r="MIU50" s="162"/>
      <c r="MIV50" s="165"/>
      <c r="MIW50" s="162"/>
      <c r="MIX50" s="165"/>
      <c r="MIY50" s="162"/>
      <c r="MIZ50" s="165"/>
      <c r="MJA50" s="162"/>
      <c r="MJB50" s="165"/>
      <c r="MJC50" s="162"/>
      <c r="MJD50" s="165"/>
      <c r="MJE50" s="162"/>
      <c r="MJF50" s="165"/>
      <c r="MJG50" s="162"/>
      <c r="MJH50" s="165"/>
      <c r="MJI50" s="162"/>
      <c r="MJJ50" s="165"/>
      <c r="MJK50" s="162"/>
      <c r="MJL50" s="165"/>
      <c r="MJM50" s="162"/>
      <c r="MJN50" s="165"/>
      <c r="MJO50" s="162"/>
      <c r="MJP50" s="165"/>
      <c r="MJQ50" s="162"/>
      <c r="MJR50" s="165"/>
      <c r="MJS50" s="162"/>
      <c r="MJT50" s="165"/>
      <c r="MJU50" s="162"/>
      <c r="MJV50" s="165"/>
      <c r="MJW50" s="162"/>
      <c r="MJX50" s="165"/>
      <c r="MJY50" s="162"/>
      <c r="MJZ50" s="165"/>
      <c r="MKA50" s="162"/>
      <c r="MKB50" s="165"/>
      <c r="MKC50" s="162"/>
      <c r="MKD50" s="165"/>
      <c r="MKE50" s="162"/>
      <c r="MKF50" s="165"/>
      <c r="MKG50" s="162"/>
      <c r="MKH50" s="165"/>
      <c r="MKI50" s="162"/>
      <c r="MKJ50" s="165"/>
      <c r="MKK50" s="162"/>
      <c r="MKL50" s="165"/>
      <c r="MKM50" s="162"/>
      <c r="MKN50" s="165"/>
      <c r="MKO50" s="162"/>
      <c r="MKP50" s="165"/>
      <c r="MKQ50" s="162"/>
      <c r="MKR50" s="165"/>
      <c r="MKS50" s="162"/>
      <c r="MKT50" s="165"/>
      <c r="MKU50" s="162"/>
      <c r="MKV50" s="165"/>
      <c r="MKW50" s="162"/>
      <c r="MKX50" s="165"/>
      <c r="MKY50" s="162"/>
      <c r="MKZ50" s="165"/>
      <c r="MLA50" s="162"/>
      <c r="MLB50" s="165"/>
      <c r="MLC50" s="162"/>
      <c r="MLD50" s="165"/>
      <c r="MLE50" s="162"/>
      <c r="MLF50" s="165"/>
      <c r="MLG50" s="162"/>
      <c r="MLH50" s="165"/>
      <c r="MLI50" s="162"/>
      <c r="MLJ50" s="165"/>
      <c r="MLK50" s="162"/>
      <c r="MLL50" s="165"/>
      <c r="MLM50" s="162"/>
      <c r="MLN50" s="165"/>
      <c r="MLO50" s="162"/>
      <c r="MLP50" s="165"/>
      <c r="MLQ50" s="162"/>
      <c r="MLR50" s="165"/>
      <c r="MLS50" s="162"/>
      <c r="MLT50" s="165"/>
      <c r="MLU50" s="162"/>
      <c r="MLV50" s="165"/>
      <c r="MLW50" s="162"/>
      <c r="MLX50" s="165"/>
      <c r="MLY50" s="162"/>
      <c r="MLZ50" s="165"/>
      <c r="MMA50" s="162"/>
      <c r="MMB50" s="165"/>
      <c r="MMC50" s="162"/>
      <c r="MMD50" s="165"/>
      <c r="MME50" s="162"/>
      <c r="MMF50" s="165"/>
      <c r="MMG50" s="162"/>
      <c r="MMH50" s="165"/>
      <c r="MMI50" s="162"/>
      <c r="MMJ50" s="165"/>
      <c r="MMK50" s="162"/>
      <c r="MML50" s="165"/>
      <c r="MMM50" s="162"/>
      <c r="MMN50" s="165"/>
      <c r="MMO50" s="162"/>
      <c r="MMP50" s="165"/>
      <c r="MMQ50" s="162"/>
      <c r="MMR50" s="165"/>
      <c r="MMS50" s="162"/>
      <c r="MMT50" s="165"/>
      <c r="MMU50" s="162"/>
      <c r="MMV50" s="165"/>
      <c r="MMW50" s="162"/>
      <c r="MMX50" s="165"/>
      <c r="MMY50" s="162"/>
      <c r="MMZ50" s="165"/>
      <c r="MNA50" s="162"/>
      <c r="MNB50" s="165"/>
      <c r="MNC50" s="162"/>
      <c r="MND50" s="165"/>
      <c r="MNE50" s="162"/>
      <c r="MNF50" s="165"/>
      <c r="MNG50" s="162"/>
      <c r="MNH50" s="165"/>
      <c r="MNI50" s="162"/>
      <c r="MNJ50" s="165"/>
      <c r="MNK50" s="162"/>
      <c r="MNL50" s="165"/>
      <c r="MNM50" s="162"/>
      <c r="MNN50" s="165"/>
      <c r="MNO50" s="162"/>
      <c r="MNP50" s="165"/>
      <c r="MNQ50" s="162"/>
      <c r="MNR50" s="165"/>
      <c r="MNS50" s="162"/>
      <c r="MNT50" s="165"/>
      <c r="MNU50" s="162"/>
      <c r="MNV50" s="165"/>
      <c r="MNW50" s="162"/>
      <c r="MNX50" s="165"/>
      <c r="MNY50" s="162"/>
      <c r="MNZ50" s="165"/>
      <c r="MOA50" s="162"/>
      <c r="MOB50" s="165"/>
      <c r="MOC50" s="162"/>
      <c r="MOD50" s="165"/>
      <c r="MOE50" s="162"/>
      <c r="MOF50" s="165"/>
      <c r="MOG50" s="162"/>
      <c r="MOH50" s="165"/>
      <c r="MOI50" s="162"/>
      <c r="MOJ50" s="165"/>
      <c r="MOK50" s="162"/>
      <c r="MOL50" s="165"/>
      <c r="MOM50" s="162"/>
      <c r="MON50" s="165"/>
      <c r="MOO50" s="162"/>
      <c r="MOP50" s="165"/>
      <c r="MOQ50" s="162"/>
      <c r="MOR50" s="165"/>
      <c r="MOS50" s="162"/>
      <c r="MOT50" s="165"/>
      <c r="MOU50" s="162"/>
      <c r="MOV50" s="165"/>
      <c r="MOW50" s="162"/>
      <c r="MOX50" s="165"/>
      <c r="MOY50" s="162"/>
      <c r="MOZ50" s="165"/>
      <c r="MPA50" s="162"/>
      <c r="MPB50" s="165"/>
      <c r="MPC50" s="162"/>
      <c r="MPD50" s="165"/>
      <c r="MPE50" s="162"/>
      <c r="MPF50" s="165"/>
      <c r="MPG50" s="162"/>
      <c r="MPH50" s="165"/>
      <c r="MPI50" s="162"/>
      <c r="MPJ50" s="165"/>
      <c r="MPK50" s="162"/>
      <c r="MPL50" s="165"/>
      <c r="MPM50" s="162"/>
      <c r="MPN50" s="165"/>
      <c r="MPO50" s="162"/>
      <c r="MPP50" s="165"/>
      <c r="MPQ50" s="162"/>
      <c r="MPR50" s="165"/>
      <c r="MPS50" s="162"/>
      <c r="MPT50" s="165"/>
      <c r="MPU50" s="162"/>
      <c r="MPV50" s="165"/>
      <c r="MPW50" s="162"/>
      <c r="MPX50" s="165"/>
      <c r="MPY50" s="162"/>
      <c r="MPZ50" s="165"/>
      <c r="MQA50" s="162"/>
      <c r="MQB50" s="165"/>
      <c r="MQC50" s="162"/>
      <c r="MQD50" s="165"/>
      <c r="MQE50" s="162"/>
      <c r="MQF50" s="165"/>
      <c r="MQG50" s="162"/>
      <c r="MQH50" s="165"/>
      <c r="MQI50" s="162"/>
      <c r="MQJ50" s="165"/>
      <c r="MQK50" s="162"/>
      <c r="MQL50" s="165"/>
      <c r="MQM50" s="162"/>
      <c r="MQN50" s="165"/>
      <c r="MQO50" s="162"/>
      <c r="MQP50" s="165"/>
      <c r="MQQ50" s="162"/>
      <c r="MQR50" s="165"/>
      <c r="MQS50" s="162"/>
      <c r="MQT50" s="165"/>
      <c r="MQU50" s="162"/>
      <c r="MQV50" s="165"/>
      <c r="MQW50" s="162"/>
      <c r="MQX50" s="165"/>
      <c r="MQY50" s="162"/>
      <c r="MQZ50" s="165"/>
      <c r="MRA50" s="162"/>
      <c r="MRB50" s="165"/>
      <c r="MRC50" s="162"/>
      <c r="MRD50" s="165"/>
      <c r="MRE50" s="162"/>
      <c r="MRF50" s="165"/>
      <c r="MRG50" s="162"/>
      <c r="MRH50" s="165"/>
      <c r="MRI50" s="162"/>
      <c r="MRJ50" s="165"/>
      <c r="MRK50" s="162"/>
      <c r="MRL50" s="165"/>
      <c r="MRM50" s="162"/>
      <c r="MRN50" s="165"/>
      <c r="MRO50" s="162"/>
      <c r="MRP50" s="165"/>
      <c r="MRQ50" s="162"/>
      <c r="MRR50" s="165"/>
      <c r="MRS50" s="162"/>
      <c r="MRT50" s="165"/>
      <c r="MRU50" s="162"/>
      <c r="MRV50" s="165"/>
      <c r="MRW50" s="162"/>
      <c r="MRX50" s="165"/>
      <c r="MRY50" s="162"/>
      <c r="MRZ50" s="165"/>
      <c r="MSA50" s="162"/>
      <c r="MSB50" s="165"/>
      <c r="MSC50" s="162"/>
      <c r="MSD50" s="165"/>
      <c r="MSE50" s="162"/>
      <c r="MSF50" s="165"/>
      <c r="MSG50" s="162"/>
      <c r="MSH50" s="165"/>
      <c r="MSI50" s="162"/>
      <c r="MSJ50" s="165"/>
      <c r="MSK50" s="162"/>
      <c r="MSL50" s="165"/>
      <c r="MSM50" s="162"/>
      <c r="MSN50" s="165"/>
      <c r="MSO50" s="162"/>
      <c r="MSP50" s="165"/>
      <c r="MSQ50" s="162"/>
      <c r="MSR50" s="165"/>
      <c r="MSS50" s="162"/>
      <c r="MST50" s="165"/>
      <c r="MSU50" s="162"/>
      <c r="MSV50" s="165"/>
      <c r="MSW50" s="162"/>
      <c r="MSX50" s="165"/>
      <c r="MSY50" s="162"/>
      <c r="MSZ50" s="165"/>
      <c r="MTA50" s="162"/>
      <c r="MTB50" s="165"/>
      <c r="MTC50" s="162"/>
      <c r="MTD50" s="165"/>
      <c r="MTE50" s="162"/>
      <c r="MTF50" s="165"/>
      <c r="MTG50" s="162"/>
      <c r="MTH50" s="165"/>
      <c r="MTI50" s="162"/>
      <c r="MTJ50" s="165"/>
      <c r="MTK50" s="162"/>
      <c r="MTL50" s="165"/>
      <c r="MTM50" s="162"/>
      <c r="MTN50" s="165"/>
      <c r="MTO50" s="162"/>
      <c r="MTP50" s="165"/>
      <c r="MTQ50" s="162"/>
      <c r="MTR50" s="165"/>
      <c r="MTS50" s="162"/>
      <c r="MTT50" s="165"/>
      <c r="MTU50" s="162"/>
      <c r="MTV50" s="165"/>
      <c r="MTW50" s="162"/>
      <c r="MTX50" s="165"/>
      <c r="MTY50" s="162"/>
      <c r="MTZ50" s="165"/>
      <c r="MUA50" s="162"/>
      <c r="MUB50" s="165"/>
      <c r="MUC50" s="162"/>
      <c r="MUD50" s="165"/>
      <c r="MUE50" s="162"/>
      <c r="MUF50" s="165"/>
      <c r="MUG50" s="162"/>
      <c r="MUH50" s="165"/>
      <c r="MUI50" s="162"/>
      <c r="MUJ50" s="165"/>
      <c r="MUK50" s="162"/>
      <c r="MUL50" s="165"/>
      <c r="MUM50" s="162"/>
      <c r="MUN50" s="165"/>
      <c r="MUO50" s="162"/>
      <c r="MUP50" s="165"/>
      <c r="MUQ50" s="162"/>
      <c r="MUR50" s="165"/>
      <c r="MUS50" s="162"/>
      <c r="MUT50" s="165"/>
      <c r="MUU50" s="162"/>
      <c r="MUV50" s="165"/>
      <c r="MUW50" s="162"/>
      <c r="MUX50" s="165"/>
      <c r="MUY50" s="162"/>
      <c r="MUZ50" s="165"/>
      <c r="MVA50" s="162"/>
      <c r="MVB50" s="165"/>
      <c r="MVC50" s="162"/>
      <c r="MVD50" s="165"/>
      <c r="MVE50" s="162"/>
      <c r="MVF50" s="165"/>
      <c r="MVG50" s="162"/>
      <c r="MVH50" s="165"/>
      <c r="MVI50" s="162"/>
      <c r="MVJ50" s="165"/>
      <c r="MVK50" s="162"/>
      <c r="MVL50" s="165"/>
      <c r="MVM50" s="162"/>
      <c r="MVN50" s="165"/>
      <c r="MVO50" s="162"/>
      <c r="MVP50" s="165"/>
      <c r="MVQ50" s="162"/>
      <c r="MVR50" s="165"/>
      <c r="MVS50" s="162"/>
      <c r="MVT50" s="165"/>
      <c r="MVU50" s="162"/>
      <c r="MVV50" s="165"/>
      <c r="MVW50" s="162"/>
      <c r="MVX50" s="165"/>
      <c r="MVY50" s="162"/>
      <c r="MVZ50" s="165"/>
      <c r="MWA50" s="162"/>
      <c r="MWB50" s="165"/>
      <c r="MWC50" s="162"/>
      <c r="MWD50" s="165"/>
      <c r="MWE50" s="162"/>
      <c r="MWF50" s="165"/>
      <c r="MWG50" s="162"/>
      <c r="MWH50" s="165"/>
      <c r="MWI50" s="162"/>
      <c r="MWJ50" s="165"/>
      <c r="MWK50" s="162"/>
      <c r="MWL50" s="165"/>
      <c r="MWM50" s="162"/>
      <c r="MWN50" s="165"/>
      <c r="MWO50" s="162"/>
      <c r="MWP50" s="165"/>
      <c r="MWQ50" s="162"/>
      <c r="MWR50" s="165"/>
      <c r="MWS50" s="162"/>
      <c r="MWT50" s="165"/>
      <c r="MWU50" s="162"/>
      <c r="MWV50" s="165"/>
      <c r="MWW50" s="162"/>
      <c r="MWX50" s="165"/>
      <c r="MWY50" s="162"/>
      <c r="MWZ50" s="165"/>
      <c r="MXA50" s="162"/>
      <c r="MXB50" s="165"/>
      <c r="MXC50" s="162"/>
      <c r="MXD50" s="165"/>
      <c r="MXE50" s="162"/>
      <c r="MXF50" s="165"/>
      <c r="MXG50" s="162"/>
      <c r="MXH50" s="165"/>
      <c r="MXI50" s="162"/>
      <c r="MXJ50" s="165"/>
      <c r="MXK50" s="162"/>
      <c r="MXL50" s="165"/>
      <c r="MXM50" s="162"/>
      <c r="MXN50" s="165"/>
      <c r="MXO50" s="162"/>
      <c r="MXP50" s="165"/>
      <c r="MXQ50" s="162"/>
      <c r="MXR50" s="165"/>
      <c r="MXS50" s="162"/>
      <c r="MXT50" s="165"/>
      <c r="MXU50" s="162"/>
      <c r="MXV50" s="165"/>
      <c r="MXW50" s="162"/>
      <c r="MXX50" s="165"/>
      <c r="MXY50" s="162"/>
      <c r="MXZ50" s="165"/>
      <c r="MYA50" s="162"/>
      <c r="MYB50" s="165"/>
      <c r="MYC50" s="162"/>
      <c r="MYD50" s="165"/>
      <c r="MYE50" s="162"/>
      <c r="MYF50" s="165"/>
      <c r="MYG50" s="162"/>
      <c r="MYH50" s="165"/>
      <c r="MYI50" s="162"/>
      <c r="MYJ50" s="165"/>
      <c r="MYK50" s="162"/>
      <c r="MYL50" s="165"/>
      <c r="MYM50" s="162"/>
      <c r="MYN50" s="165"/>
      <c r="MYO50" s="162"/>
      <c r="MYP50" s="165"/>
      <c r="MYQ50" s="162"/>
      <c r="MYR50" s="165"/>
      <c r="MYS50" s="162"/>
      <c r="MYT50" s="165"/>
      <c r="MYU50" s="162"/>
      <c r="MYV50" s="165"/>
      <c r="MYW50" s="162"/>
      <c r="MYX50" s="165"/>
      <c r="MYY50" s="162"/>
      <c r="MYZ50" s="165"/>
      <c r="MZA50" s="162"/>
      <c r="MZB50" s="165"/>
      <c r="MZC50" s="162"/>
      <c r="MZD50" s="165"/>
      <c r="MZE50" s="162"/>
      <c r="MZF50" s="165"/>
      <c r="MZG50" s="162"/>
      <c r="MZH50" s="165"/>
      <c r="MZI50" s="162"/>
      <c r="MZJ50" s="165"/>
      <c r="MZK50" s="162"/>
      <c r="MZL50" s="165"/>
      <c r="MZM50" s="162"/>
      <c r="MZN50" s="165"/>
      <c r="MZO50" s="162"/>
      <c r="MZP50" s="165"/>
      <c r="MZQ50" s="162"/>
      <c r="MZR50" s="165"/>
      <c r="MZS50" s="162"/>
      <c r="MZT50" s="165"/>
      <c r="MZU50" s="162"/>
      <c r="MZV50" s="165"/>
      <c r="MZW50" s="162"/>
      <c r="MZX50" s="165"/>
      <c r="MZY50" s="162"/>
      <c r="MZZ50" s="165"/>
      <c r="NAA50" s="162"/>
      <c r="NAB50" s="165"/>
      <c r="NAC50" s="162"/>
      <c r="NAD50" s="165"/>
      <c r="NAE50" s="162"/>
      <c r="NAF50" s="165"/>
      <c r="NAG50" s="162"/>
      <c r="NAH50" s="165"/>
      <c r="NAI50" s="162"/>
      <c r="NAJ50" s="165"/>
      <c r="NAK50" s="162"/>
      <c r="NAL50" s="165"/>
      <c r="NAM50" s="162"/>
      <c r="NAN50" s="165"/>
      <c r="NAO50" s="162"/>
      <c r="NAP50" s="165"/>
      <c r="NAQ50" s="162"/>
      <c r="NAR50" s="165"/>
      <c r="NAS50" s="162"/>
      <c r="NAT50" s="165"/>
      <c r="NAU50" s="162"/>
      <c r="NAV50" s="165"/>
      <c r="NAW50" s="162"/>
      <c r="NAX50" s="165"/>
      <c r="NAY50" s="162"/>
      <c r="NAZ50" s="165"/>
      <c r="NBA50" s="162"/>
      <c r="NBB50" s="165"/>
      <c r="NBC50" s="162"/>
      <c r="NBD50" s="165"/>
      <c r="NBE50" s="162"/>
      <c r="NBF50" s="165"/>
      <c r="NBG50" s="162"/>
      <c r="NBH50" s="165"/>
      <c r="NBI50" s="162"/>
      <c r="NBJ50" s="165"/>
      <c r="NBK50" s="162"/>
      <c r="NBL50" s="165"/>
      <c r="NBM50" s="162"/>
      <c r="NBN50" s="165"/>
      <c r="NBO50" s="162"/>
      <c r="NBP50" s="165"/>
      <c r="NBQ50" s="162"/>
      <c r="NBR50" s="165"/>
      <c r="NBS50" s="162"/>
      <c r="NBT50" s="165"/>
      <c r="NBU50" s="162"/>
      <c r="NBV50" s="165"/>
      <c r="NBW50" s="162"/>
      <c r="NBX50" s="165"/>
      <c r="NBY50" s="162"/>
      <c r="NBZ50" s="165"/>
      <c r="NCA50" s="162"/>
      <c r="NCB50" s="165"/>
      <c r="NCC50" s="162"/>
      <c r="NCD50" s="165"/>
      <c r="NCE50" s="162"/>
      <c r="NCF50" s="165"/>
      <c r="NCG50" s="162"/>
      <c r="NCH50" s="165"/>
      <c r="NCI50" s="162"/>
      <c r="NCJ50" s="165"/>
      <c r="NCK50" s="162"/>
      <c r="NCL50" s="165"/>
      <c r="NCM50" s="162"/>
      <c r="NCN50" s="165"/>
      <c r="NCO50" s="162"/>
      <c r="NCP50" s="165"/>
      <c r="NCQ50" s="162"/>
      <c r="NCR50" s="165"/>
      <c r="NCS50" s="162"/>
      <c r="NCT50" s="165"/>
      <c r="NCU50" s="162"/>
      <c r="NCV50" s="165"/>
      <c r="NCW50" s="162"/>
      <c r="NCX50" s="165"/>
      <c r="NCY50" s="162"/>
      <c r="NCZ50" s="165"/>
      <c r="NDA50" s="162"/>
      <c r="NDB50" s="165"/>
      <c r="NDC50" s="162"/>
      <c r="NDD50" s="165"/>
      <c r="NDE50" s="162"/>
      <c r="NDF50" s="165"/>
      <c r="NDG50" s="162"/>
      <c r="NDH50" s="165"/>
      <c r="NDI50" s="162"/>
      <c r="NDJ50" s="165"/>
      <c r="NDK50" s="162"/>
      <c r="NDL50" s="165"/>
      <c r="NDM50" s="162"/>
      <c r="NDN50" s="165"/>
      <c r="NDO50" s="162"/>
      <c r="NDP50" s="165"/>
      <c r="NDQ50" s="162"/>
      <c r="NDR50" s="165"/>
      <c r="NDS50" s="162"/>
      <c r="NDT50" s="165"/>
      <c r="NDU50" s="162"/>
      <c r="NDV50" s="165"/>
      <c r="NDW50" s="162"/>
      <c r="NDX50" s="165"/>
      <c r="NDY50" s="162"/>
      <c r="NDZ50" s="165"/>
      <c r="NEA50" s="162"/>
      <c r="NEB50" s="165"/>
      <c r="NEC50" s="162"/>
      <c r="NED50" s="165"/>
      <c r="NEE50" s="162"/>
      <c r="NEF50" s="165"/>
      <c r="NEG50" s="162"/>
      <c r="NEH50" s="165"/>
      <c r="NEI50" s="162"/>
      <c r="NEJ50" s="165"/>
      <c r="NEK50" s="162"/>
      <c r="NEL50" s="165"/>
      <c r="NEM50" s="162"/>
      <c r="NEN50" s="165"/>
      <c r="NEO50" s="162"/>
      <c r="NEP50" s="165"/>
      <c r="NEQ50" s="162"/>
      <c r="NER50" s="165"/>
      <c r="NES50" s="162"/>
      <c r="NET50" s="165"/>
      <c r="NEU50" s="162"/>
      <c r="NEV50" s="165"/>
      <c r="NEW50" s="162"/>
      <c r="NEX50" s="165"/>
      <c r="NEY50" s="162"/>
      <c r="NEZ50" s="165"/>
      <c r="NFA50" s="162"/>
      <c r="NFB50" s="165"/>
      <c r="NFC50" s="162"/>
      <c r="NFD50" s="165"/>
      <c r="NFE50" s="162"/>
      <c r="NFF50" s="165"/>
      <c r="NFG50" s="162"/>
      <c r="NFH50" s="165"/>
      <c r="NFI50" s="162"/>
      <c r="NFJ50" s="165"/>
      <c r="NFK50" s="162"/>
      <c r="NFL50" s="165"/>
      <c r="NFM50" s="162"/>
      <c r="NFN50" s="165"/>
      <c r="NFO50" s="162"/>
      <c r="NFP50" s="165"/>
      <c r="NFQ50" s="162"/>
      <c r="NFR50" s="165"/>
      <c r="NFS50" s="162"/>
      <c r="NFT50" s="165"/>
      <c r="NFU50" s="162"/>
      <c r="NFV50" s="165"/>
      <c r="NFW50" s="162"/>
      <c r="NFX50" s="165"/>
      <c r="NFY50" s="162"/>
      <c r="NFZ50" s="165"/>
      <c r="NGA50" s="162"/>
      <c r="NGB50" s="165"/>
      <c r="NGC50" s="162"/>
      <c r="NGD50" s="165"/>
      <c r="NGE50" s="162"/>
      <c r="NGF50" s="165"/>
      <c r="NGG50" s="162"/>
      <c r="NGH50" s="165"/>
      <c r="NGI50" s="162"/>
      <c r="NGJ50" s="165"/>
      <c r="NGK50" s="162"/>
      <c r="NGL50" s="165"/>
      <c r="NGM50" s="162"/>
      <c r="NGN50" s="165"/>
      <c r="NGO50" s="162"/>
      <c r="NGP50" s="165"/>
      <c r="NGQ50" s="162"/>
      <c r="NGR50" s="165"/>
      <c r="NGS50" s="162"/>
      <c r="NGT50" s="165"/>
      <c r="NGU50" s="162"/>
      <c r="NGV50" s="165"/>
      <c r="NGW50" s="162"/>
      <c r="NGX50" s="165"/>
      <c r="NGY50" s="162"/>
      <c r="NGZ50" s="165"/>
      <c r="NHA50" s="162"/>
      <c r="NHB50" s="165"/>
      <c r="NHC50" s="162"/>
      <c r="NHD50" s="165"/>
      <c r="NHE50" s="162"/>
      <c r="NHF50" s="165"/>
      <c r="NHG50" s="162"/>
      <c r="NHH50" s="165"/>
      <c r="NHI50" s="162"/>
      <c r="NHJ50" s="165"/>
      <c r="NHK50" s="162"/>
      <c r="NHL50" s="165"/>
      <c r="NHM50" s="162"/>
      <c r="NHN50" s="165"/>
      <c r="NHO50" s="162"/>
      <c r="NHP50" s="165"/>
      <c r="NHQ50" s="162"/>
      <c r="NHR50" s="165"/>
      <c r="NHS50" s="162"/>
      <c r="NHT50" s="165"/>
      <c r="NHU50" s="162"/>
      <c r="NHV50" s="165"/>
      <c r="NHW50" s="162"/>
      <c r="NHX50" s="165"/>
      <c r="NHY50" s="162"/>
      <c r="NHZ50" s="165"/>
      <c r="NIA50" s="162"/>
      <c r="NIB50" s="165"/>
      <c r="NIC50" s="162"/>
      <c r="NID50" s="165"/>
      <c r="NIE50" s="162"/>
      <c r="NIF50" s="165"/>
      <c r="NIG50" s="162"/>
      <c r="NIH50" s="165"/>
      <c r="NII50" s="162"/>
      <c r="NIJ50" s="165"/>
      <c r="NIK50" s="162"/>
      <c r="NIL50" s="165"/>
      <c r="NIM50" s="162"/>
      <c r="NIN50" s="165"/>
      <c r="NIO50" s="162"/>
      <c r="NIP50" s="165"/>
      <c r="NIQ50" s="162"/>
      <c r="NIR50" s="165"/>
      <c r="NIS50" s="162"/>
      <c r="NIT50" s="165"/>
      <c r="NIU50" s="162"/>
      <c r="NIV50" s="165"/>
      <c r="NIW50" s="162"/>
      <c r="NIX50" s="165"/>
      <c r="NIY50" s="162"/>
      <c r="NIZ50" s="165"/>
      <c r="NJA50" s="162"/>
      <c r="NJB50" s="165"/>
      <c r="NJC50" s="162"/>
      <c r="NJD50" s="165"/>
      <c r="NJE50" s="162"/>
      <c r="NJF50" s="165"/>
      <c r="NJG50" s="162"/>
      <c r="NJH50" s="165"/>
      <c r="NJI50" s="162"/>
      <c r="NJJ50" s="165"/>
      <c r="NJK50" s="162"/>
      <c r="NJL50" s="165"/>
      <c r="NJM50" s="162"/>
      <c r="NJN50" s="165"/>
      <c r="NJO50" s="162"/>
      <c r="NJP50" s="165"/>
      <c r="NJQ50" s="162"/>
      <c r="NJR50" s="165"/>
      <c r="NJS50" s="162"/>
      <c r="NJT50" s="165"/>
      <c r="NJU50" s="162"/>
      <c r="NJV50" s="165"/>
      <c r="NJW50" s="162"/>
      <c r="NJX50" s="165"/>
      <c r="NJY50" s="162"/>
      <c r="NJZ50" s="165"/>
      <c r="NKA50" s="162"/>
      <c r="NKB50" s="165"/>
      <c r="NKC50" s="162"/>
      <c r="NKD50" s="165"/>
      <c r="NKE50" s="162"/>
      <c r="NKF50" s="165"/>
      <c r="NKG50" s="162"/>
      <c r="NKH50" s="165"/>
      <c r="NKI50" s="162"/>
      <c r="NKJ50" s="165"/>
      <c r="NKK50" s="162"/>
      <c r="NKL50" s="165"/>
      <c r="NKM50" s="162"/>
      <c r="NKN50" s="165"/>
      <c r="NKO50" s="162"/>
      <c r="NKP50" s="165"/>
      <c r="NKQ50" s="162"/>
      <c r="NKR50" s="165"/>
      <c r="NKS50" s="162"/>
      <c r="NKT50" s="165"/>
      <c r="NKU50" s="162"/>
      <c r="NKV50" s="165"/>
      <c r="NKW50" s="162"/>
      <c r="NKX50" s="165"/>
      <c r="NKY50" s="162"/>
      <c r="NKZ50" s="165"/>
      <c r="NLA50" s="162"/>
      <c r="NLB50" s="165"/>
      <c r="NLC50" s="162"/>
      <c r="NLD50" s="165"/>
      <c r="NLE50" s="162"/>
      <c r="NLF50" s="165"/>
      <c r="NLG50" s="162"/>
      <c r="NLH50" s="165"/>
      <c r="NLI50" s="162"/>
      <c r="NLJ50" s="165"/>
      <c r="NLK50" s="162"/>
      <c r="NLL50" s="165"/>
      <c r="NLM50" s="162"/>
      <c r="NLN50" s="165"/>
      <c r="NLO50" s="162"/>
      <c r="NLP50" s="165"/>
      <c r="NLQ50" s="162"/>
      <c r="NLR50" s="165"/>
      <c r="NLS50" s="162"/>
      <c r="NLT50" s="165"/>
      <c r="NLU50" s="162"/>
      <c r="NLV50" s="165"/>
      <c r="NLW50" s="162"/>
      <c r="NLX50" s="165"/>
      <c r="NLY50" s="162"/>
      <c r="NLZ50" s="165"/>
      <c r="NMA50" s="162"/>
      <c r="NMB50" s="165"/>
      <c r="NMC50" s="162"/>
      <c r="NMD50" s="165"/>
      <c r="NME50" s="162"/>
      <c r="NMF50" s="165"/>
      <c r="NMG50" s="162"/>
      <c r="NMH50" s="165"/>
      <c r="NMI50" s="162"/>
      <c r="NMJ50" s="165"/>
      <c r="NMK50" s="162"/>
      <c r="NML50" s="165"/>
      <c r="NMM50" s="162"/>
      <c r="NMN50" s="165"/>
      <c r="NMO50" s="162"/>
      <c r="NMP50" s="165"/>
      <c r="NMQ50" s="162"/>
      <c r="NMR50" s="165"/>
      <c r="NMS50" s="162"/>
      <c r="NMT50" s="165"/>
      <c r="NMU50" s="162"/>
      <c r="NMV50" s="165"/>
      <c r="NMW50" s="162"/>
      <c r="NMX50" s="165"/>
      <c r="NMY50" s="162"/>
      <c r="NMZ50" s="165"/>
      <c r="NNA50" s="162"/>
      <c r="NNB50" s="165"/>
      <c r="NNC50" s="162"/>
      <c r="NND50" s="165"/>
      <c r="NNE50" s="162"/>
      <c r="NNF50" s="165"/>
      <c r="NNG50" s="162"/>
      <c r="NNH50" s="165"/>
      <c r="NNI50" s="162"/>
      <c r="NNJ50" s="165"/>
      <c r="NNK50" s="162"/>
      <c r="NNL50" s="165"/>
      <c r="NNM50" s="162"/>
      <c r="NNN50" s="165"/>
      <c r="NNO50" s="162"/>
      <c r="NNP50" s="165"/>
      <c r="NNQ50" s="162"/>
      <c r="NNR50" s="165"/>
      <c r="NNS50" s="162"/>
      <c r="NNT50" s="165"/>
      <c r="NNU50" s="162"/>
      <c r="NNV50" s="165"/>
      <c r="NNW50" s="162"/>
      <c r="NNX50" s="165"/>
      <c r="NNY50" s="162"/>
      <c r="NNZ50" s="165"/>
      <c r="NOA50" s="162"/>
      <c r="NOB50" s="165"/>
      <c r="NOC50" s="162"/>
      <c r="NOD50" s="165"/>
      <c r="NOE50" s="162"/>
      <c r="NOF50" s="165"/>
      <c r="NOG50" s="162"/>
      <c r="NOH50" s="165"/>
      <c r="NOI50" s="162"/>
      <c r="NOJ50" s="165"/>
      <c r="NOK50" s="162"/>
      <c r="NOL50" s="165"/>
      <c r="NOM50" s="162"/>
      <c r="NON50" s="165"/>
      <c r="NOO50" s="162"/>
      <c r="NOP50" s="165"/>
      <c r="NOQ50" s="162"/>
      <c r="NOR50" s="165"/>
      <c r="NOS50" s="162"/>
      <c r="NOT50" s="165"/>
      <c r="NOU50" s="162"/>
      <c r="NOV50" s="165"/>
      <c r="NOW50" s="162"/>
      <c r="NOX50" s="165"/>
      <c r="NOY50" s="162"/>
      <c r="NOZ50" s="165"/>
      <c r="NPA50" s="162"/>
      <c r="NPB50" s="165"/>
      <c r="NPC50" s="162"/>
      <c r="NPD50" s="165"/>
      <c r="NPE50" s="162"/>
      <c r="NPF50" s="165"/>
      <c r="NPG50" s="162"/>
      <c r="NPH50" s="165"/>
      <c r="NPI50" s="162"/>
      <c r="NPJ50" s="165"/>
      <c r="NPK50" s="162"/>
      <c r="NPL50" s="165"/>
      <c r="NPM50" s="162"/>
      <c r="NPN50" s="165"/>
      <c r="NPO50" s="162"/>
      <c r="NPP50" s="165"/>
      <c r="NPQ50" s="162"/>
      <c r="NPR50" s="165"/>
      <c r="NPS50" s="162"/>
      <c r="NPT50" s="165"/>
      <c r="NPU50" s="162"/>
      <c r="NPV50" s="165"/>
      <c r="NPW50" s="162"/>
      <c r="NPX50" s="165"/>
      <c r="NPY50" s="162"/>
      <c r="NPZ50" s="165"/>
      <c r="NQA50" s="162"/>
      <c r="NQB50" s="165"/>
      <c r="NQC50" s="162"/>
      <c r="NQD50" s="165"/>
      <c r="NQE50" s="162"/>
      <c r="NQF50" s="165"/>
      <c r="NQG50" s="162"/>
      <c r="NQH50" s="165"/>
      <c r="NQI50" s="162"/>
      <c r="NQJ50" s="165"/>
      <c r="NQK50" s="162"/>
      <c r="NQL50" s="165"/>
      <c r="NQM50" s="162"/>
      <c r="NQN50" s="165"/>
      <c r="NQO50" s="162"/>
      <c r="NQP50" s="165"/>
      <c r="NQQ50" s="162"/>
      <c r="NQR50" s="165"/>
      <c r="NQS50" s="162"/>
      <c r="NQT50" s="165"/>
      <c r="NQU50" s="162"/>
      <c r="NQV50" s="165"/>
      <c r="NQW50" s="162"/>
      <c r="NQX50" s="165"/>
      <c r="NQY50" s="162"/>
      <c r="NQZ50" s="165"/>
      <c r="NRA50" s="162"/>
      <c r="NRB50" s="165"/>
      <c r="NRC50" s="162"/>
      <c r="NRD50" s="165"/>
      <c r="NRE50" s="162"/>
      <c r="NRF50" s="165"/>
      <c r="NRG50" s="162"/>
      <c r="NRH50" s="165"/>
      <c r="NRI50" s="162"/>
      <c r="NRJ50" s="165"/>
      <c r="NRK50" s="162"/>
      <c r="NRL50" s="165"/>
      <c r="NRM50" s="162"/>
      <c r="NRN50" s="165"/>
      <c r="NRO50" s="162"/>
      <c r="NRP50" s="165"/>
      <c r="NRQ50" s="162"/>
      <c r="NRR50" s="165"/>
      <c r="NRS50" s="162"/>
      <c r="NRT50" s="165"/>
      <c r="NRU50" s="162"/>
      <c r="NRV50" s="165"/>
      <c r="NRW50" s="162"/>
      <c r="NRX50" s="165"/>
      <c r="NRY50" s="162"/>
      <c r="NRZ50" s="165"/>
      <c r="NSA50" s="162"/>
      <c r="NSB50" s="165"/>
      <c r="NSC50" s="162"/>
      <c r="NSD50" s="165"/>
      <c r="NSE50" s="162"/>
      <c r="NSF50" s="165"/>
      <c r="NSG50" s="162"/>
      <c r="NSH50" s="165"/>
      <c r="NSI50" s="162"/>
      <c r="NSJ50" s="165"/>
      <c r="NSK50" s="162"/>
      <c r="NSL50" s="165"/>
      <c r="NSM50" s="162"/>
      <c r="NSN50" s="165"/>
      <c r="NSO50" s="162"/>
      <c r="NSP50" s="165"/>
      <c r="NSQ50" s="162"/>
      <c r="NSR50" s="165"/>
      <c r="NSS50" s="162"/>
      <c r="NST50" s="165"/>
      <c r="NSU50" s="162"/>
      <c r="NSV50" s="165"/>
      <c r="NSW50" s="162"/>
      <c r="NSX50" s="165"/>
      <c r="NSY50" s="162"/>
      <c r="NSZ50" s="165"/>
      <c r="NTA50" s="162"/>
      <c r="NTB50" s="165"/>
      <c r="NTC50" s="162"/>
      <c r="NTD50" s="165"/>
      <c r="NTE50" s="162"/>
      <c r="NTF50" s="165"/>
      <c r="NTG50" s="162"/>
      <c r="NTH50" s="165"/>
      <c r="NTI50" s="162"/>
      <c r="NTJ50" s="165"/>
      <c r="NTK50" s="162"/>
      <c r="NTL50" s="165"/>
      <c r="NTM50" s="162"/>
      <c r="NTN50" s="165"/>
      <c r="NTO50" s="162"/>
      <c r="NTP50" s="165"/>
      <c r="NTQ50" s="162"/>
      <c r="NTR50" s="165"/>
      <c r="NTS50" s="162"/>
      <c r="NTT50" s="165"/>
      <c r="NTU50" s="162"/>
      <c r="NTV50" s="165"/>
      <c r="NTW50" s="162"/>
      <c r="NTX50" s="165"/>
      <c r="NTY50" s="162"/>
      <c r="NTZ50" s="165"/>
      <c r="NUA50" s="162"/>
      <c r="NUB50" s="165"/>
      <c r="NUC50" s="162"/>
      <c r="NUD50" s="165"/>
      <c r="NUE50" s="162"/>
      <c r="NUF50" s="165"/>
      <c r="NUG50" s="162"/>
      <c r="NUH50" s="165"/>
      <c r="NUI50" s="162"/>
      <c r="NUJ50" s="165"/>
      <c r="NUK50" s="162"/>
      <c r="NUL50" s="165"/>
      <c r="NUM50" s="162"/>
      <c r="NUN50" s="165"/>
      <c r="NUO50" s="162"/>
      <c r="NUP50" s="165"/>
      <c r="NUQ50" s="162"/>
      <c r="NUR50" s="165"/>
      <c r="NUS50" s="162"/>
      <c r="NUT50" s="165"/>
      <c r="NUU50" s="162"/>
      <c r="NUV50" s="165"/>
      <c r="NUW50" s="162"/>
      <c r="NUX50" s="165"/>
      <c r="NUY50" s="162"/>
      <c r="NUZ50" s="165"/>
      <c r="NVA50" s="162"/>
      <c r="NVB50" s="165"/>
      <c r="NVC50" s="162"/>
      <c r="NVD50" s="165"/>
      <c r="NVE50" s="162"/>
      <c r="NVF50" s="165"/>
      <c r="NVG50" s="162"/>
      <c r="NVH50" s="165"/>
      <c r="NVI50" s="162"/>
      <c r="NVJ50" s="165"/>
      <c r="NVK50" s="162"/>
      <c r="NVL50" s="165"/>
      <c r="NVM50" s="162"/>
      <c r="NVN50" s="165"/>
      <c r="NVO50" s="162"/>
      <c r="NVP50" s="165"/>
      <c r="NVQ50" s="162"/>
      <c r="NVR50" s="165"/>
      <c r="NVS50" s="162"/>
      <c r="NVT50" s="165"/>
      <c r="NVU50" s="162"/>
      <c r="NVV50" s="165"/>
      <c r="NVW50" s="162"/>
      <c r="NVX50" s="165"/>
      <c r="NVY50" s="162"/>
      <c r="NVZ50" s="165"/>
      <c r="NWA50" s="162"/>
      <c r="NWB50" s="165"/>
      <c r="NWC50" s="162"/>
      <c r="NWD50" s="165"/>
      <c r="NWE50" s="162"/>
      <c r="NWF50" s="165"/>
      <c r="NWG50" s="162"/>
      <c r="NWH50" s="165"/>
      <c r="NWI50" s="162"/>
      <c r="NWJ50" s="165"/>
      <c r="NWK50" s="162"/>
      <c r="NWL50" s="165"/>
      <c r="NWM50" s="162"/>
      <c r="NWN50" s="165"/>
      <c r="NWO50" s="162"/>
      <c r="NWP50" s="165"/>
      <c r="NWQ50" s="162"/>
      <c r="NWR50" s="165"/>
      <c r="NWS50" s="162"/>
      <c r="NWT50" s="165"/>
      <c r="NWU50" s="162"/>
      <c r="NWV50" s="165"/>
      <c r="NWW50" s="162"/>
      <c r="NWX50" s="165"/>
      <c r="NWY50" s="162"/>
      <c r="NWZ50" s="165"/>
      <c r="NXA50" s="162"/>
      <c r="NXB50" s="165"/>
      <c r="NXC50" s="162"/>
      <c r="NXD50" s="165"/>
      <c r="NXE50" s="162"/>
      <c r="NXF50" s="165"/>
      <c r="NXG50" s="162"/>
      <c r="NXH50" s="165"/>
      <c r="NXI50" s="162"/>
      <c r="NXJ50" s="165"/>
      <c r="NXK50" s="162"/>
      <c r="NXL50" s="165"/>
      <c r="NXM50" s="162"/>
      <c r="NXN50" s="165"/>
      <c r="NXO50" s="162"/>
      <c r="NXP50" s="165"/>
      <c r="NXQ50" s="162"/>
      <c r="NXR50" s="165"/>
      <c r="NXS50" s="162"/>
      <c r="NXT50" s="165"/>
      <c r="NXU50" s="162"/>
      <c r="NXV50" s="165"/>
      <c r="NXW50" s="162"/>
      <c r="NXX50" s="165"/>
      <c r="NXY50" s="162"/>
      <c r="NXZ50" s="165"/>
      <c r="NYA50" s="162"/>
      <c r="NYB50" s="165"/>
      <c r="NYC50" s="162"/>
      <c r="NYD50" s="165"/>
      <c r="NYE50" s="162"/>
      <c r="NYF50" s="165"/>
      <c r="NYG50" s="162"/>
      <c r="NYH50" s="165"/>
      <c r="NYI50" s="162"/>
      <c r="NYJ50" s="165"/>
      <c r="NYK50" s="162"/>
      <c r="NYL50" s="165"/>
      <c r="NYM50" s="162"/>
      <c r="NYN50" s="165"/>
      <c r="NYO50" s="162"/>
      <c r="NYP50" s="165"/>
      <c r="NYQ50" s="162"/>
      <c r="NYR50" s="165"/>
      <c r="NYS50" s="162"/>
      <c r="NYT50" s="165"/>
      <c r="NYU50" s="162"/>
      <c r="NYV50" s="165"/>
      <c r="NYW50" s="162"/>
      <c r="NYX50" s="165"/>
      <c r="NYY50" s="162"/>
      <c r="NYZ50" s="165"/>
      <c r="NZA50" s="162"/>
      <c r="NZB50" s="165"/>
      <c r="NZC50" s="162"/>
      <c r="NZD50" s="165"/>
      <c r="NZE50" s="162"/>
      <c r="NZF50" s="165"/>
      <c r="NZG50" s="162"/>
      <c r="NZH50" s="165"/>
      <c r="NZI50" s="162"/>
      <c r="NZJ50" s="165"/>
      <c r="NZK50" s="162"/>
      <c r="NZL50" s="165"/>
      <c r="NZM50" s="162"/>
      <c r="NZN50" s="165"/>
      <c r="NZO50" s="162"/>
      <c r="NZP50" s="165"/>
      <c r="NZQ50" s="162"/>
      <c r="NZR50" s="165"/>
      <c r="NZS50" s="162"/>
      <c r="NZT50" s="165"/>
      <c r="NZU50" s="162"/>
      <c r="NZV50" s="165"/>
      <c r="NZW50" s="162"/>
      <c r="NZX50" s="165"/>
      <c r="NZY50" s="162"/>
      <c r="NZZ50" s="165"/>
      <c r="OAA50" s="162"/>
      <c r="OAB50" s="165"/>
      <c r="OAC50" s="162"/>
      <c r="OAD50" s="165"/>
      <c r="OAE50" s="162"/>
      <c r="OAF50" s="165"/>
      <c r="OAG50" s="162"/>
      <c r="OAH50" s="165"/>
      <c r="OAI50" s="162"/>
      <c r="OAJ50" s="165"/>
      <c r="OAK50" s="162"/>
      <c r="OAL50" s="165"/>
      <c r="OAM50" s="162"/>
      <c r="OAN50" s="165"/>
      <c r="OAO50" s="162"/>
      <c r="OAP50" s="165"/>
      <c r="OAQ50" s="162"/>
      <c r="OAR50" s="165"/>
      <c r="OAS50" s="162"/>
      <c r="OAT50" s="165"/>
      <c r="OAU50" s="162"/>
      <c r="OAV50" s="165"/>
      <c r="OAW50" s="162"/>
      <c r="OAX50" s="165"/>
      <c r="OAY50" s="162"/>
      <c r="OAZ50" s="165"/>
      <c r="OBA50" s="162"/>
      <c r="OBB50" s="165"/>
      <c r="OBC50" s="162"/>
      <c r="OBD50" s="165"/>
      <c r="OBE50" s="162"/>
      <c r="OBF50" s="165"/>
      <c r="OBG50" s="162"/>
      <c r="OBH50" s="165"/>
      <c r="OBI50" s="162"/>
      <c r="OBJ50" s="165"/>
      <c r="OBK50" s="162"/>
      <c r="OBL50" s="165"/>
      <c r="OBM50" s="162"/>
      <c r="OBN50" s="165"/>
      <c r="OBO50" s="162"/>
      <c r="OBP50" s="165"/>
      <c r="OBQ50" s="162"/>
      <c r="OBR50" s="165"/>
      <c r="OBS50" s="162"/>
      <c r="OBT50" s="165"/>
      <c r="OBU50" s="162"/>
      <c r="OBV50" s="165"/>
      <c r="OBW50" s="162"/>
      <c r="OBX50" s="165"/>
      <c r="OBY50" s="162"/>
      <c r="OBZ50" s="165"/>
      <c r="OCA50" s="162"/>
      <c r="OCB50" s="165"/>
      <c r="OCC50" s="162"/>
      <c r="OCD50" s="165"/>
      <c r="OCE50" s="162"/>
      <c r="OCF50" s="165"/>
      <c r="OCG50" s="162"/>
      <c r="OCH50" s="165"/>
      <c r="OCI50" s="162"/>
      <c r="OCJ50" s="165"/>
      <c r="OCK50" s="162"/>
      <c r="OCL50" s="165"/>
      <c r="OCM50" s="162"/>
      <c r="OCN50" s="165"/>
      <c r="OCO50" s="162"/>
      <c r="OCP50" s="165"/>
      <c r="OCQ50" s="162"/>
      <c r="OCR50" s="165"/>
      <c r="OCS50" s="162"/>
      <c r="OCT50" s="165"/>
      <c r="OCU50" s="162"/>
      <c r="OCV50" s="165"/>
      <c r="OCW50" s="162"/>
      <c r="OCX50" s="165"/>
      <c r="OCY50" s="162"/>
      <c r="OCZ50" s="165"/>
      <c r="ODA50" s="162"/>
      <c r="ODB50" s="165"/>
      <c r="ODC50" s="162"/>
      <c r="ODD50" s="165"/>
      <c r="ODE50" s="162"/>
      <c r="ODF50" s="165"/>
      <c r="ODG50" s="162"/>
      <c r="ODH50" s="165"/>
      <c r="ODI50" s="162"/>
      <c r="ODJ50" s="165"/>
      <c r="ODK50" s="162"/>
      <c r="ODL50" s="165"/>
      <c r="ODM50" s="162"/>
      <c r="ODN50" s="165"/>
      <c r="ODO50" s="162"/>
      <c r="ODP50" s="165"/>
      <c r="ODQ50" s="162"/>
      <c r="ODR50" s="165"/>
      <c r="ODS50" s="162"/>
      <c r="ODT50" s="165"/>
      <c r="ODU50" s="162"/>
      <c r="ODV50" s="165"/>
      <c r="ODW50" s="162"/>
      <c r="ODX50" s="165"/>
      <c r="ODY50" s="162"/>
      <c r="ODZ50" s="165"/>
      <c r="OEA50" s="162"/>
      <c r="OEB50" s="165"/>
      <c r="OEC50" s="162"/>
      <c r="OED50" s="165"/>
      <c r="OEE50" s="162"/>
      <c r="OEF50" s="165"/>
      <c r="OEG50" s="162"/>
      <c r="OEH50" s="165"/>
      <c r="OEI50" s="162"/>
      <c r="OEJ50" s="165"/>
      <c r="OEK50" s="162"/>
      <c r="OEL50" s="165"/>
      <c r="OEM50" s="162"/>
      <c r="OEN50" s="165"/>
      <c r="OEO50" s="162"/>
      <c r="OEP50" s="165"/>
      <c r="OEQ50" s="162"/>
      <c r="OER50" s="165"/>
      <c r="OES50" s="162"/>
      <c r="OET50" s="165"/>
      <c r="OEU50" s="162"/>
      <c r="OEV50" s="165"/>
      <c r="OEW50" s="162"/>
      <c r="OEX50" s="165"/>
      <c r="OEY50" s="162"/>
      <c r="OEZ50" s="165"/>
      <c r="OFA50" s="162"/>
      <c r="OFB50" s="165"/>
      <c r="OFC50" s="162"/>
      <c r="OFD50" s="165"/>
      <c r="OFE50" s="162"/>
      <c r="OFF50" s="165"/>
      <c r="OFG50" s="162"/>
      <c r="OFH50" s="165"/>
      <c r="OFI50" s="162"/>
      <c r="OFJ50" s="165"/>
      <c r="OFK50" s="162"/>
      <c r="OFL50" s="165"/>
      <c r="OFM50" s="162"/>
      <c r="OFN50" s="165"/>
      <c r="OFO50" s="162"/>
      <c r="OFP50" s="165"/>
      <c r="OFQ50" s="162"/>
      <c r="OFR50" s="165"/>
      <c r="OFS50" s="162"/>
      <c r="OFT50" s="165"/>
      <c r="OFU50" s="162"/>
      <c r="OFV50" s="165"/>
      <c r="OFW50" s="162"/>
      <c r="OFX50" s="165"/>
      <c r="OFY50" s="162"/>
      <c r="OFZ50" s="165"/>
      <c r="OGA50" s="162"/>
      <c r="OGB50" s="165"/>
      <c r="OGC50" s="162"/>
      <c r="OGD50" s="165"/>
      <c r="OGE50" s="162"/>
      <c r="OGF50" s="165"/>
      <c r="OGG50" s="162"/>
      <c r="OGH50" s="165"/>
      <c r="OGI50" s="162"/>
      <c r="OGJ50" s="165"/>
      <c r="OGK50" s="162"/>
      <c r="OGL50" s="165"/>
      <c r="OGM50" s="162"/>
      <c r="OGN50" s="165"/>
      <c r="OGO50" s="162"/>
      <c r="OGP50" s="165"/>
      <c r="OGQ50" s="162"/>
      <c r="OGR50" s="165"/>
      <c r="OGS50" s="162"/>
      <c r="OGT50" s="165"/>
      <c r="OGU50" s="162"/>
      <c r="OGV50" s="165"/>
      <c r="OGW50" s="162"/>
      <c r="OGX50" s="165"/>
      <c r="OGY50" s="162"/>
      <c r="OGZ50" s="165"/>
      <c r="OHA50" s="162"/>
      <c r="OHB50" s="165"/>
      <c r="OHC50" s="162"/>
      <c r="OHD50" s="165"/>
      <c r="OHE50" s="162"/>
      <c r="OHF50" s="165"/>
      <c r="OHG50" s="162"/>
      <c r="OHH50" s="165"/>
      <c r="OHI50" s="162"/>
      <c r="OHJ50" s="165"/>
      <c r="OHK50" s="162"/>
      <c r="OHL50" s="165"/>
      <c r="OHM50" s="162"/>
      <c r="OHN50" s="165"/>
      <c r="OHO50" s="162"/>
      <c r="OHP50" s="165"/>
      <c r="OHQ50" s="162"/>
      <c r="OHR50" s="165"/>
      <c r="OHS50" s="162"/>
      <c r="OHT50" s="165"/>
      <c r="OHU50" s="162"/>
      <c r="OHV50" s="165"/>
      <c r="OHW50" s="162"/>
      <c r="OHX50" s="165"/>
      <c r="OHY50" s="162"/>
      <c r="OHZ50" s="165"/>
      <c r="OIA50" s="162"/>
      <c r="OIB50" s="165"/>
      <c r="OIC50" s="162"/>
      <c r="OID50" s="165"/>
      <c r="OIE50" s="162"/>
      <c r="OIF50" s="165"/>
      <c r="OIG50" s="162"/>
      <c r="OIH50" s="165"/>
      <c r="OII50" s="162"/>
      <c r="OIJ50" s="165"/>
      <c r="OIK50" s="162"/>
      <c r="OIL50" s="165"/>
      <c r="OIM50" s="162"/>
      <c r="OIN50" s="165"/>
      <c r="OIO50" s="162"/>
      <c r="OIP50" s="165"/>
      <c r="OIQ50" s="162"/>
      <c r="OIR50" s="165"/>
      <c r="OIS50" s="162"/>
      <c r="OIT50" s="165"/>
      <c r="OIU50" s="162"/>
      <c r="OIV50" s="165"/>
      <c r="OIW50" s="162"/>
      <c r="OIX50" s="165"/>
      <c r="OIY50" s="162"/>
      <c r="OIZ50" s="165"/>
      <c r="OJA50" s="162"/>
      <c r="OJB50" s="165"/>
      <c r="OJC50" s="162"/>
      <c r="OJD50" s="165"/>
      <c r="OJE50" s="162"/>
      <c r="OJF50" s="165"/>
      <c r="OJG50" s="162"/>
      <c r="OJH50" s="165"/>
      <c r="OJI50" s="162"/>
      <c r="OJJ50" s="165"/>
      <c r="OJK50" s="162"/>
      <c r="OJL50" s="165"/>
      <c r="OJM50" s="162"/>
      <c r="OJN50" s="165"/>
      <c r="OJO50" s="162"/>
      <c r="OJP50" s="165"/>
      <c r="OJQ50" s="162"/>
      <c r="OJR50" s="165"/>
      <c r="OJS50" s="162"/>
      <c r="OJT50" s="165"/>
      <c r="OJU50" s="162"/>
      <c r="OJV50" s="165"/>
      <c r="OJW50" s="162"/>
      <c r="OJX50" s="165"/>
      <c r="OJY50" s="162"/>
      <c r="OJZ50" s="165"/>
      <c r="OKA50" s="162"/>
      <c r="OKB50" s="165"/>
      <c r="OKC50" s="162"/>
      <c r="OKD50" s="165"/>
      <c r="OKE50" s="162"/>
      <c r="OKF50" s="165"/>
      <c r="OKG50" s="162"/>
      <c r="OKH50" s="165"/>
      <c r="OKI50" s="162"/>
      <c r="OKJ50" s="165"/>
      <c r="OKK50" s="162"/>
      <c r="OKL50" s="165"/>
      <c r="OKM50" s="162"/>
      <c r="OKN50" s="165"/>
      <c r="OKO50" s="162"/>
      <c r="OKP50" s="165"/>
      <c r="OKQ50" s="162"/>
      <c r="OKR50" s="165"/>
      <c r="OKS50" s="162"/>
      <c r="OKT50" s="165"/>
      <c r="OKU50" s="162"/>
      <c r="OKV50" s="165"/>
      <c r="OKW50" s="162"/>
      <c r="OKX50" s="165"/>
      <c r="OKY50" s="162"/>
      <c r="OKZ50" s="165"/>
      <c r="OLA50" s="162"/>
      <c r="OLB50" s="165"/>
      <c r="OLC50" s="162"/>
      <c r="OLD50" s="165"/>
      <c r="OLE50" s="162"/>
      <c r="OLF50" s="165"/>
      <c r="OLG50" s="162"/>
      <c r="OLH50" s="165"/>
      <c r="OLI50" s="162"/>
      <c r="OLJ50" s="165"/>
      <c r="OLK50" s="162"/>
      <c r="OLL50" s="165"/>
      <c r="OLM50" s="162"/>
      <c r="OLN50" s="165"/>
      <c r="OLO50" s="162"/>
      <c r="OLP50" s="165"/>
      <c r="OLQ50" s="162"/>
      <c r="OLR50" s="165"/>
      <c r="OLS50" s="162"/>
      <c r="OLT50" s="165"/>
      <c r="OLU50" s="162"/>
      <c r="OLV50" s="165"/>
      <c r="OLW50" s="162"/>
      <c r="OLX50" s="165"/>
      <c r="OLY50" s="162"/>
      <c r="OLZ50" s="165"/>
      <c r="OMA50" s="162"/>
      <c r="OMB50" s="165"/>
      <c r="OMC50" s="162"/>
      <c r="OMD50" s="165"/>
      <c r="OME50" s="162"/>
      <c r="OMF50" s="165"/>
      <c r="OMG50" s="162"/>
      <c r="OMH50" s="165"/>
      <c r="OMI50" s="162"/>
      <c r="OMJ50" s="165"/>
      <c r="OMK50" s="162"/>
      <c r="OML50" s="165"/>
      <c r="OMM50" s="162"/>
      <c r="OMN50" s="165"/>
      <c r="OMO50" s="162"/>
      <c r="OMP50" s="165"/>
      <c r="OMQ50" s="162"/>
      <c r="OMR50" s="165"/>
      <c r="OMS50" s="162"/>
      <c r="OMT50" s="165"/>
      <c r="OMU50" s="162"/>
      <c r="OMV50" s="165"/>
      <c r="OMW50" s="162"/>
      <c r="OMX50" s="165"/>
      <c r="OMY50" s="162"/>
      <c r="OMZ50" s="165"/>
      <c r="ONA50" s="162"/>
      <c r="ONB50" s="165"/>
      <c r="ONC50" s="162"/>
      <c r="OND50" s="165"/>
      <c r="ONE50" s="162"/>
      <c r="ONF50" s="165"/>
      <c r="ONG50" s="162"/>
      <c r="ONH50" s="165"/>
      <c r="ONI50" s="162"/>
      <c r="ONJ50" s="165"/>
      <c r="ONK50" s="162"/>
      <c r="ONL50" s="165"/>
      <c r="ONM50" s="162"/>
      <c r="ONN50" s="165"/>
      <c r="ONO50" s="162"/>
      <c r="ONP50" s="165"/>
      <c r="ONQ50" s="162"/>
      <c r="ONR50" s="165"/>
      <c r="ONS50" s="162"/>
      <c r="ONT50" s="165"/>
      <c r="ONU50" s="162"/>
      <c r="ONV50" s="165"/>
      <c r="ONW50" s="162"/>
      <c r="ONX50" s="165"/>
      <c r="ONY50" s="162"/>
      <c r="ONZ50" s="165"/>
      <c r="OOA50" s="162"/>
      <c r="OOB50" s="165"/>
      <c r="OOC50" s="162"/>
      <c r="OOD50" s="165"/>
      <c r="OOE50" s="162"/>
      <c r="OOF50" s="165"/>
      <c r="OOG50" s="162"/>
      <c r="OOH50" s="165"/>
      <c r="OOI50" s="162"/>
      <c r="OOJ50" s="165"/>
      <c r="OOK50" s="162"/>
      <c r="OOL50" s="165"/>
      <c r="OOM50" s="162"/>
      <c r="OON50" s="165"/>
      <c r="OOO50" s="162"/>
      <c r="OOP50" s="165"/>
      <c r="OOQ50" s="162"/>
      <c r="OOR50" s="165"/>
      <c r="OOS50" s="162"/>
      <c r="OOT50" s="165"/>
      <c r="OOU50" s="162"/>
      <c r="OOV50" s="165"/>
      <c r="OOW50" s="162"/>
      <c r="OOX50" s="165"/>
      <c r="OOY50" s="162"/>
      <c r="OOZ50" s="165"/>
      <c r="OPA50" s="162"/>
      <c r="OPB50" s="165"/>
      <c r="OPC50" s="162"/>
      <c r="OPD50" s="165"/>
      <c r="OPE50" s="162"/>
      <c r="OPF50" s="165"/>
      <c r="OPG50" s="162"/>
      <c r="OPH50" s="165"/>
      <c r="OPI50" s="162"/>
      <c r="OPJ50" s="165"/>
      <c r="OPK50" s="162"/>
      <c r="OPL50" s="165"/>
      <c r="OPM50" s="162"/>
      <c r="OPN50" s="165"/>
      <c r="OPO50" s="162"/>
      <c r="OPP50" s="165"/>
      <c r="OPQ50" s="162"/>
      <c r="OPR50" s="165"/>
      <c r="OPS50" s="162"/>
      <c r="OPT50" s="165"/>
      <c r="OPU50" s="162"/>
      <c r="OPV50" s="165"/>
      <c r="OPW50" s="162"/>
      <c r="OPX50" s="165"/>
      <c r="OPY50" s="162"/>
      <c r="OPZ50" s="165"/>
      <c r="OQA50" s="162"/>
      <c r="OQB50" s="165"/>
      <c r="OQC50" s="162"/>
      <c r="OQD50" s="165"/>
      <c r="OQE50" s="162"/>
      <c r="OQF50" s="165"/>
      <c r="OQG50" s="162"/>
      <c r="OQH50" s="165"/>
      <c r="OQI50" s="162"/>
      <c r="OQJ50" s="165"/>
      <c r="OQK50" s="162"/>
      <c r="OQL50" s="165"/>
      <c r="OQM50" s="162"/>
      <c r="OQN50" s="165"/>
      <c r="OQO50" s="162"/>
      <c r="OQP50" s="165"/>
      <c r="OQQ50" s="162"/>
      <c r="OQR50" s="165"/>
      <c r="OQS50" s="162"/>
      <c r="OQT50" s="165"/>
      <c r="OQU50" s="162"/>
      <c r="OQV50" s="165"/>
      <c r="OQW50" s="162"/>
      <c r="OQX50" s="165"/>
      <c r="OQY50" s="162"/>
      <c r="OQZ50" s="165"/>
      <c r="ORA50" s="162"/>
      <c r="ORB50" s="165"/>
      <c r="ORC50" s="162"/>
      <c r="ORD50" s="165"/>
      <c r="ORE50" s="162"/>
      <c r="ORF50" s="165"/>
      <c r="ORG50" s="162"/>
      <c r="ORH50" s="165"/>
      <c r="ORI50" s="162"/>
      <c r="ORJ50" s="165"/>
      <c r="ORK50" s="162"/>
      <c r="ORL50" s="165"/>
      <c r="ORM50" s="162"/>
      <c r="ORN50" s="165"/>
      <c r="ORO50" s="162"/>
      <c r="ORP50" s="165"/>
      <c r="ORQ50" s="162"/>
      <c r="ORR50" s="165"/>
      <c r="ORS50" s="162"/>
      <c r="ORT50" s="165"/>
      <c r="ORU50" s="162"/>
      <c r="ORV50" s="165"/>
      <c r="ORW50" s="162"/>
      <c r="ORX50" s="165"/>
      <c r="ORY50" s="162"/>
      <c r="ORZ50" s="165"/>
      <c r="OSA50" s="162"/>
      <c r="OSB50" s="165"/>
      <c r="OSC50" s="162"/>
      <c r="OSD50" s="165"/>
      <c r="OSE50" s="162"/>
      <c r="OSF50" s="165"/>
      <c r="OSG50" s="162"/>
      <c r="OSH50" s="165"/>
      <c r="OSI50" s="162"/>
      <c r="OSJ50" s="165"/>
      <c r="OSK50" s="162"/>
      <c r="OSL50" s="165"/>
      <c r="OSM50" s="162"/>
      <c r="OSN50" s="165"/>
      <c r="OSO50" s="162"/>
      <c r="OSP50" s="165"/>
      <c r="OSQ50" s="162"/>
      <c r="OSR50" s="165"/>
      <c r="OSS50" s="162"/>
      <c r="OST50" s="165"/>
      <c r="OSU50" s="162"/>
      <c r="OSV50" s="165"/>
      <c r="OSW50" s="162"/>
      <c r="OSX50" s="165"/>
      <c r="OSY50" s="162"/>
      <c r="OSZ50" s="165"/>
      <c r="OTA50" s="162"/>
      <c r="OTB50" s="165"/>
      <c r="OTC50" s="162"/>
      <c r="OTD50" s="165"/>
      <c r="OTE50" s="162"/>
      <c r="OTF50" s="165"/>
      <c r="OTG50" s="162"/>
      <c r="OTH50" s="165"/>
      <c r="OTI50" s="162"/>
      <c r="OTJ50" s="165"/>
      <c r="OTK50" s="162"/>
      <c r="OTL50" s="165"/>
      <c r="OTM50" s="162"/>
      <c r="OTN50" s="165"/>
      <c r="OTO50" s="162"/>
      <c r="OTP50" s="165"/>
      <c r="OTQ50" s="162"/>
      <c r="OTR50" s="165"/>
      <c r="OTS50" s="162"/>
      <c r="OTT50" s="165"/>
      <c r="OTU50" s="162"/>
      <c r="OTV50" s="165"/>
      <c r="OTW50" s="162"/>
      <c r="OTX50" s="165"/>
      <c r="OTY50" s="162"/>
      <c r="OTZ50" s="165"/>
      <c r="OUA50" s="162"/>
      <c r="OUB50" s="165"/>
      <c r="OUC50" s="162"/>
      <c r="OUD50" s="165"/>
      <c r="OUE50" s="162"/>
      <c r="OUF50" s="165"/>
      <c r="OUG50" s="162"/>
      <c r="OUH50" s="165"/>
      <c r="OUI50" s="162"/>
      <c r="OUJ50" s="165"/>
      <c r="OUK50" s="162"/>
      <c r="OUL50" s="165"/>
      <c r="OUM50" s="162"/>
      <c r="OUN50" s="165"/>
      <c r="OUO50" s="162"/>
      <c r="OUP50" s="165"/>
      <c r="OUQ50" s="162"/>
      <c r="OUR50" s="165"/>
      <c r="OUS50" s="162"/>
      <c r="OUT50" s="165"/>
      <c r="OUU50" s="162"/>
      <c r="OUV50" s="165"/>
      <c r="OUW50" s="162"/>
      <c r="OUX50" s="165"/>
      <c r="OUY50" s="162"/>
      <c r="OUZ50" s="165"/>
      <c r="OVA50" s="162"/>
      <c r="OVB50" s="165"/>
      <c r="OVC50" s="162"/>
      <c r="OVD50" s="165"/>
      <c r="OVE50" s="162"/>
      <c r="OVF50" s="165"/>
      <c r="OVG50" s="162"/>
      <c r="OVH50" s="165"/>
      <c r="OVI50" s="162"/>
      <c r="OVJ50" s="165"/>
      <c r="OVK50" s="162"/>
      <c r="OVL50" s="165"/>
      <c r="OVM50" s="162"/>
      <c r="OVN50" s="165"/>
      <c r="OVO50" s="162"/>
      <c r="OVP50" s="165"/>
      <c r="OVQ50" s="162"/>
      <c r="OVR50" s="165"/>
      <c r="OVS50" s="162"/>
      <c r="OVT50" s="165"/>
      <c r="OVU50" s="162"/>
      <c r="OVV50" s="165"/>
      <c r="OVW50" s="162"/>
      <c r="OVX50" s="165"/>
      <c r="OVY50" s="162"/>
      <c r="OVZ50" s="165"/>
      <c r="OWA50" s="162"/>
      <c r="OWB50" s="165"/>
      <c r="OWC50" s="162"/>
      <c r="OWD50" s="165"/>
      <c r="OWE50" s="162"/>
      <c r="OWF50" s="165"/>
      <c r="OWG50" s="162"/>
      <c r="OWH50" s="165"/>
      <c r="OWI50" s="162"/>
      <c r="OWJ50" s="165"/>
      <c r="OWK50" s="162"/>
      <c r="OWL50" s="165"/>
      <c r="OWM50" s="162"/>
      <c r="OWN50" s="165"/>
      <c r="OWO50" s="162"/>
      <c r="OWP50" s="165"/>
      <c r="OWQ50" s="162"/>
      <c r="OWR50" s="165"/>
      <c r="OWS50" s="162"/>
      <c r="OWT50" s="165"/>
      <c r="OWU50" s="162"/>
      <c r="OWV50" s="165"/>
      <c r="OWW50" s="162"/>
      <c r="OWX50" s="165"/>
      <c r="OWY50" s="162"/>
      <c r="OWZ50" s="165"/>
      <c r="OXA50" s="162"/>
      <c r="OXB50" s="165"/>
      <c r="OXC50" s="162"/>
      <c r="OXD50" s="165"/>
      <c r="OXE50" s="162"/>
      <c r="OXF50" s="165"/>
      <c r="OXG50" s="162"/>
      <c r="OXH50" s="165"/>
      <c r="OXI50" s="162"/>
      <c r="OXJ50" s="165"/>
      <c r="OXK50" s="162"/>
      <c r="OXL50" s="165"/>
      <c r="OXM50" s="162"/>
      <c r="OXN50" s="165"/>
      <c r="OXO50" s="162"/>
      <c r="OXP50" s="165"/>
      <c r="OXQ50" s="162"/>
      <c r="OXR50" s="165"/>
      <c r="OXS50" s="162"/>
      <c r="OXT50" s="165"/>
      <c r="OXU50" s="162"/>
      <c r="OXV50" s="165"/>
      <c r="OXW50" s="162"/>
      <c r="OXX50" s="165"/>
      <c r="OXY50" s="162"/>
      <c r="OXZ50" s="165"/>
      <c r="OYA50" s="162"/>
      <c r="OYB50" s="165"/>
      <c r="OYC50" s="162"/>
      <c r="OYD50" s="165"/>
      <c r="OYE50" s="162"/>
      <c r="OYF50" s="165"/>
      <c r="OYG50" s="162"/>
      <c r="OYH50" s="165"/>
      <c r="OYI50" s="162"/>
      <c r="OYJ50" s="165"/>
      <c r="OYK50" s="162"/>
      <c r="OYL50" s="165"/>
      <c r="OYM50" s="162"/>
      <c r="OYN50" s="165"/>
      <c r="OYO50" s="162"/>
      <c r="OYP50" s="165"/>
      <c r="OYQ50" s="162"/>
      <c r="OYR50" s="165"/>
      <c r="OYS50" s="162"/>
      <c r="OYT50" s="165"/>
      <c r="OYU50" s="162"/>
      <c r="OYV50" s="165"/>
      <c r="OYW50" s="162"/>
      <c r="OYX50" s="165"/>
      <c r="OYY50" s="162"/>
      <c r="OYZ50" s="165"/>
      <c r="OZA50" s="162"/>
      <c r="OZB50" s="165"/>
      <c r="OZC50" s="162"/>
      <c r="OZD50" s="165"/>
      <c r="OZE50" s="162"/>
      <c r="OZF50" s="165"/>
      <c r="OZG50" s="162"/>
      <c r="OZH50" s="165"/>
      <c r="OZI50" s="162"/>
      <c r="OZJ50" s="165"/>
      <c r="OZK50" s="162"/>
      <c r="OZL50" s="165"/>
      <c r="OZM50" s="162"/>
      <c r="OZN50" s="165"/>
      <c r="OZO50" s="162"/>
      <c r="OZP50" s="165"/>
      <c r="OZQ50" s="162"/>
      <c r="OZR50" s="165"/>
      <c r="OZS50" s="162"/>
      <c r="OZT50" s="165"/>
      <c r="OZU50" s="162"/>
      <c r="OZV50" s="165"/>
      <c r="OZW50" s="162"/>
      <c r="OZX50" s="165"/>
      <c r="OZY50" s="162"/>
      <c r="OZZ50" s="165"/>
      <c r="PAA50" s="162"/>
      <c r="PAB50" s="165"/>
      <c r="PAC50" s="162"/>
      <c r="PAD50" s="165"/>
      <c r="PAE50" s="162"/>
      <c r="PAF50" s="165"/>
      <c r="PAG50" s="162"/>
      <c r="PAH50" s="165"/>
      <c r="PAI50" s="162"/>
      <c r="PAJ50" s="165"/>
      <c r="PAK50" s="162"/>
      <c r="PAL50" s="165"/>
      <c r="PAM50" s="162"/>
      <c r="PAN50" s="165"/>
      <c r="PAO50" s="162"/>
      <c r="PAP50" s="165"/>
      <c r="PAQ50" s="162"/>
      <c r="PAR50" s="165"/>
      <c r="PAS50" s="162"/>
      <c r="PAT50" s="165"/>
      <c r="PAU50" s="162"/>
      <c r="PAV50" s="165"/>
      <c r="PAW50" s="162"/>
      <c r="PAX50" s="165"/>
      <c r="PAY50" s="162"/>
      <c r="PAZ50" s="165"/>
      <c r="PBA50" s="162"/>
      <c r="PBB50" s="165"/>
      <c r="PBC50" s="162"/>
      <c r="PBD50" s="165"/>
      <c r="PBE50" s="162"/>
      <c r="PBF50" s="165"/>
      <c r="PBG50" s="162"/>
      <c r="PBH50" s="165"/>
      <c r="PBI50" s="162"/>
      <c r="PBJ50" s="165"/>
      <c r="PBK50" s="162"/>
      <c r="PBL50" s="165"/>
      <c r="PBM50" s="162"/>
      <c r="PBN50" s="165"/>
      <c r="PBO50" s="162"/>
      <c r="PBP50" s="165"/>
      <c r="PBQ50" s="162"/>
      <c r="PBR50" s="165"/>
      <c r="PBS50" s="162"/>
      <c r="PBT50" s="165"/>
      <c r="PBU50" s="162"/>
      <c r="PBV50" s="165"/>
      <c r="PBW50" s="162"/>
      <c r="PBX50" s="165"/>
      <c r="PBY50" s="162"/>
      <c r="PBZ50" s="165"/>
      <c r="PCA50" s="162"/>
      <c r="PCB50" s="165"/>
      <c r="PCC50" s="162"/>
      <c r="PCD50" s="165"/>
      <c r="PCE50" s="162"/>
      <c r="PCF50" s="165"/>
      <c r="PCG50" s="162"/>
      <c r="PCH50" s="165"/>
      <c r="PCI50" s="162"/>
      <c r="PCJ50" s="165"/>
      <c r="PCK50" s="162"/>
      <c r="PCL50" s="165"/>
      <c r="PCM50" s="162"/>
      <c r="PCN50" s="165"/>
      <c r="PCO50" s="162"/>
      <c r="PCP50" s="165"/>
      <c r="PCQ50" s="162"/>
      <c r="PCR50" s="165"/>
      <c r="PCS50" s="162"/>
      <c r="PCT50" s="165"/>
      <c r="PCU50" s="162"/>
      <c r="PCV50" s="165"/>
      <c r="PCW50" s="162"/>
      <c r="PCX50" s="165"/>
      <c r="PCY50" s="162"/>
      <c r="PCZ50" s="165"/>
      <c r="PDA50" s="162"/>
      <c r="PDB50" s="165"/>
      <c r="PDC50" s="162"/>
      <c r="PDD50" s="165"/>
      <c r="PDE50" s="162"/>
      <c r="PDF50" s="165"/>
      <c r="PDG50" s="162"/>
      <c r="PDH50" s="165"/>
      <c r="PDI50" s="162"/>
      <c r="PDJ50" s="165"/>
      <c r="PDK50" s="162"/>
      <c r="PDL50" s="165"/>
      <c r="PDM50" s="162"/>
      <c r="PDN50" s="165"/>
      <c r="PDO50" s="162"/>
      <c r="PDP50" s="165"/>
      <c r="PDQ50" s="162"/>
      <c r="PDR50" s="165"/>
      <c r="PDS50" s="162"/>
      <c r="PDT50" s="165"/>
      <c r="PDU50" s="162"/>
      <c r="PDV50" s="165"/>
      <c r="PDW50" s="162"/>
      <c r="PDX50" s="165"/>
      <c r="PDY50" s="162"/>
      <c r="PDZ50" s="165"/>
      <c r="PEA50" s="162"/>
      <c r="PEB50" s="165"/>
      <c r="PEC50" s="162"/>
      <c r="PED50" s="165"/>
      <c r="PEE50" s="162"/>
      <c r="PEF50" s="165"/>
      <c r="PEG50" s="162"/>
      <c r="PEH50" s="165"/>
      <c r="PEI50" s="162"/>
      <c r="PEJ50" s="165"/>
      <c r="PEK50" s="162"/>
      <c r="PEL50" s="165"/>
      <c r="PEM50" s="162"/>
      <c r="PEN50" s="165"/>
      <c r="PEO50" s="162"/>
      <c r="PEP50" s="165"/>
      <c r="PEQ50" s="162"/>
      <c r="PER50" s="165"/>
      <c r="PES50" s="162"/>
      <c r="PET50" s="165"/>
      <c r="PEU50" s="162"/>
      <c r="PEV50" s="165"/>
      <c r="PEW50" s="162"/>
      <c r="PEX50" s="165"/>
      <c r="PEY50" s="162"/>
      <c r="PEZ50" s="165"/>
      <c r="PFA50" s="162"/>
      <c r="PFB50" s="165"/>
      <c r="PFC50" s="162"/>
      <c r="PFD50" s="165"/>
      <c r="PFE50" s="162"/>
      <c r="PFF50" s="165"/>
      <c r="PFG50" s="162"/>
      <c r="PFH50" s="165"/>
      <c r="PFI50" s="162"/>
      <c r="PFJ50" s="165"/>
      <c r="PFK50" s="162"/>
      <c r="PFL50" s="165"/>
      <c r="PFM50" s="162"/>
      <c r="PFN50" s="165"/>
      <c r="PFO50" s="162"/>
      <c r="PFP50" s="165"/>
      <c r="PFQ50" s="162"/>
      <c r="PFR50" s="165"/>
      <c r="PFS50" s="162"/>
      <c r="PFT50" s="165"/>
      <c r="PFU50" s="162"/>
      <c r="PFV50" s="165"/>
      <c r="PFW50" s="162"/>
      <c r="PFX50" s="165"/>
      <c r="PFY50" s="162"/>
      <c r="PFZ50" s="165"/>
      <c r="PGA50" s="162"/>
      <c r="PGB50" s="165"/>
      <c r="PGC50" s="162"/>
      <c r="PGD50" s="165"/>
      <c r="PGE50" s="162"/>
      <c r="PGF50" s="165"/>
      <c r="PGG50" s="162"/>
      <c r="PGH50" s="165"/>
      <c r="PGI50" s="162"/>
      <c r="PGJ50" s="165"/>
      <c r="PGK50" s="162"/>
      <c r="PGL50" s="165"/>
      <c r="PGM50" s="162"/>
      <c r="PGN50" s="165"/>
      <c r="PGO50" s="162"/>
      <c r="PGP50" s="165"/>
      <c r="PGQ50" s="162"/>
      <c r="PGR50" s="165"/>
      <c r="PGS50" s="162"/>
      <c r="PGT50" s="165"/>
      <c r="PGU50" s="162"/>
      <c r="PGV50" s="165"/>
      <c r="PGW50" s="162"/>
      <c r="PGX50" s="165"/>
      <c r="PGY50" s="162"/>
      <c r="PGZ50" s="165"/>
      <c r="PHA50" s="162"/>
      <c r="PHB50" s="165"/>
      <c r="PHC50" s="162"/>
      <c r="PHD50" s="165"/>
      <c r="PHE50" s="162"/>
      <c r="PHF50" s="165"/>
      <c r="PHG50" s="162"/>
      <c r="PHH50" s="165"/>
      <c r="PHI50" s="162"/>
      <c r="PHJ50" s="165"/>
      <c r="PHK50" s="162"/>
      <c r="PHL50" s="165"/>
      <c r="PHM50" s="162"/>
      <c r="PHN50" s="165"/>
      <c r="PHO50" s="162"/>
      <c r="PHP50" s="165"/>
      <c r="PHQ50" s="162"/>
      <c r="PHR50" s="165"/>
      <c r="PHS50" s="162"/>
      <c r="PHT50" s="165"/>
      <c r="PHU50" s="162"/>
      <c r="PHV50" s="165"/>
      <c r="PHW50" s="162"/>
      <c r="PHX50" s="165"/>
      <c r="PHY50" s="162"/>
      <c r="PHZ50" s="165"/>
      <c r="PIA50" s="162"/>
      <c r="PIB50" s="165"/>
      <c r="PIC50" s="162"/>
      <c r="PID50" s="165"/>
      <c r="PIE50" s="162"/>
      <c r="PIF50" s="165"/>
      <c r="PIG50" s="162"/>
      <c r="PIH50" s="165"/>
      <c r="PII50" s="162"/>
      <c r="PIJ50" s="165"/>
      <c r="PIK50" s="162"/>
      <c r="PIL50" s="165"/>
      <c r="PIM50" s="162"/>
      <c r="PIN50" s="165"/>
      <c r="PIO50" s="162"/>
      <c r="PIP50" s="165"/>
      <c r="PIQ50" s="162"/>
      <c r="PIR50" s="165"/>
      <c r="PIS50" s="162"/>
      <c r="PIT50" s="165"/>
      <c r="PIU50" s="162"/>
      <c r="PIV50" s="165"/>
      <c r="PIW50" s="162"/>
      <c r="PIX50" s="165"/>
      <c r="PIY50" s="162"/>
      <c r="PIZ50" s="165"/>
      <c r="PJA50" s="162"/>
      <c r="PJB50" s="165"/>
      <c r="PJC50" s="162"/>
      <c r="PJD50" s="165"/>
      <c r="PJE50" s="162"/>
      <c r="PJF50" s="165"/>
      <c r="PJG50" s="162"/>
      <c r="PJH50" s="165"/>
      <c r="PJI50" s="162"/>
      <c r="PJJ50" s="165"/>
      <c r="PJK50" s="162"/>
      <c r="PJL50" s="165"/>
      <c r="PJM50" s="162"/>
      <c r="PJN50" s="165"/>
      <c r="PJO50" s="162"/>
      <c r="PJP50" s="165"/>
      <c r="PJQ50" s="162"/>
      <c r="PJR50" s="165"/>
      <c r="PJS50" s="162"/>
      <c r="PJT50" s="165"/>
      <c r="PJU50" s="162"/>
      <c r="PJV50" s="165"/>
      <c r="PJW50" s="162"/>
      <c r="PJX50" s="165"/>
      <c r="PJY50" s="162"/>
      <c r="PJZ50" s="165"/>
      <c r="PKA50" s="162"/>
      <c r="PKB50" s="165"/>
      <c r="PKC50" s="162"/>
      <c r="PKD50" s="165"/>
      <c r="PKE50" s="162"/>
      <c r="PKF50" s="165"/>
      <c r="PKG50" s="162"/>
      <c r="PKH50" s="165"/>
      <c r="PKI50" s="162"/>
      <c r="PKJ50" s="165"/>
      <c r="PKK50" s="162"/>
      <c r="PKL50" s="165"/>
      <c r="PKM50" s="162"/>
      <c r="PKN50" s="165"/>
      <c r="PKO50" s="162"/>
      <c r="PKP50" s="165"/>
      <c r="PKQ50" s="162"/>
      <c r="PKR50" s="165"/>
      <c r="PKS50" s="162"/>
      <c r="PKT50" s="165"/>
      <c r="PKU50" s="162"/>
      <c r="PKV50" s="165"/>
      <c r="PKW50" s="162"/>
      <c r="PKX50" s="165"/>
      <c r="PKY50" s="162"/>
      <c r="PKZ50" s="165"/>
      <c r="PLA50" s="162"/>
      <c r="PLB50" s="165"/>
      <c r="PLC50" s="162"/>
      <c r="PLD50" s="165"/>
      <c r="PLE50" s="162"/>
      <c r="PLF50" s="165"/>
      <c r="PLG50" s="162"/>
      <c r="PLH50" s="165"/>
      <c r="PLI50" s="162"/>
      <c r="PLJ50" s="165"/>
      <c r="PLK50" s="162"/>
      <c r="PLL50" s="165"/>
      <c r="PLM50" s="162"/>
      <c r="PLN50" s="165"/>
      <c r="PLO50" s="162"/>
      <c r="PLP50" s="165"/>
      <c r="PLQ50" s="162"/>
      <c r="PLR50" s="165"/>
      <c r="PLS50" s="162"/>
      <c r="PLT50" s="165"/>
      <c r="PLU50" s="162"/>
      <c r="PLV50" s="165"/>
      <c r="PLW50" s="162"/>
      <c r="PLX50" s="165"/>
      <c r="PLY50" s="162"/>
      <c r="PLZ50" s="165"/>
      <c r="PMA50" s="162"/>
      <c r="PMB50" s="165"/>
      <c r="PMC50" s="162"/>
      <c r="PMD50" s="165"/>
      <c r="PME50" s="162"/>
      <c r="PMF50" s="165"/>
      <c r="PMG50" s="162"/>
      <c r="PMH50" s="165"/>
      <c r="PMI50" s="162"/>
      <c r="PMJ50" s="165"/>
      <c r="PMK50" s="162"/>
      <c r="PML50" s="165"/>
      <c r="PMM50" s="162"/>
      <c r="PMN50" s="165"/>
      <c r="PMO50" s="162"/>
      <c r="PMP50" s="165"/>
      <c r="PMQ50" s="162"/>
      <c r="PMR50" s="165"/>
      <c r="PMS50" s="162"/>
      <c r="PMT50" s="165"/>
      <c r="PMU50" s="162"/>
      <c r="PMV50" s="165"/>
      <c r="PMW50" s="162"/>
      <c r="PMX50" s="165"/>
      <c r="PMY50" s="162"/>
      <c r="PMZ50" s="165"/>
      <c r="PNA50" s="162"/>
      <c r="PNB50" s="165"/>
      <c r="PNC50" s="162"/>
      <c r="PND50" s="165"/>
      <c r="PNE50" s="162"/>
      <c r="PNF50" s="165"/>
      <c r="PNG50" s="162"/>
      <c r="PNH50" s="165"/>
      <c r="PNI50" s="162"/>
      <c r="PNJ50" s="165"/>
      <c r="PNK50" s="162"/>
      <c r="PNL50" s="165"/>
      <c r="PNM50" s="162"/>
      <c r="PNN50" s="165"/>
      <c r="PNO50" s="162"/>
      <c r="PNP50" s="165"/>
      <c r="PNQ50" s="162"/>
      <c r="PNR50" s="165"/>
      <c r="PNS50" s="162"/>
      <c r="PNT50" s="165"/>
      <c r="PNU50" s="162"/>
      <c r="PNV50" s="165"/>
      <c r="PNW50" s="162"/>
      <c r="PNX50" s="165"/>
      <c r="PNY50" s="162"/>
      <c r="PNZ50" s="165"/>
      <c r="POA50" s="162"/>
      <c r="POB50" s="165"/>
      <c r="POC50" s="162"/>
      <c r="POD50" s="165"/>
      <c r="POE50" s="162"/>
      <c r="POF50" s="165"/>
      <c r="POG50" s="162"/>
      <c r="POH50" s="165"/>
      <c r="POI50" s="162"/>
      <c r="POJ50" s="165"/>
      <c r="POK50" s="162"/>
      <c r="POL50" s="165"/>
      <c r="POM50" s="162"/>
      <c r="PON50" s="165"/>
      <c r="POO50" s="162"/>
      <c r="POP50" s="165"/>
      <c r="POQ50" s="162"/>
      <c r="POR50" s="165"/>
      <c r="POS50" s="162"/>
      <c r="POT50" s="165"/>
      <c r="POU50" s="162"/>
      <c r="POV50" s="165"/>
      <c r="POW50" s="162"/>
      <c r="POX50" s="165"/>
      <c r="POY50" s="162"/>
      <c r="POZ50" s="165"/>
      <c r="PPA50" s="162"/>
      <c r="PPB50" s="165"/>
      <c r="PPC50" s="162"/>
      <c r="PPD50" s="165"/>
      <c r="PPE50" s="162"/>
      <c r="PPF50" s="165"/>
      <c r="PPG50" s="162"/>
      <c r="PPH50" s="165"/>
      <c r="PPI50" s="162"/>
      <c r="PPJ50" s="165"/>
      <c r="PPK50" s="162"/>
      <c r="PPL50" s="165"/>
      <c r="PPM50" s="162"/>
      <c r="PPN50" s="165"/>
      <c r="PPO50" s="162"/>
      <c r="PPP50" s="165"/>
      <c r="PPQ50" s="162"/>
      <c r="PPR50" s="165"/>
      <c r="PPS50" s="162"/>
      <c r="PPT50" s="165"/>
      <c r="PPU50" s="162"/>
      <c r="PPV50" s="165"/>
      <c r="PPW50" s="162"/>
      <c r="PPX50" s="165"/>
      <c r="PPY50" s="162"/>
      <c r="PPZ50" s="165"/>
      <c r="PQA50" s="162"/>
      <c r="PQB50" s="165"/>
      <c r="PQC50" s="162"/>
      <c r="PQD50" s="165"/>
      <c r="PQE50" s="162"/>
      <c r="PQF50" s="165"/>
      <c r="PQG50" s="162"/>
      <c r="PQH50" s="165"/>
      <c r="PQI50" s="162"/>
      <c r="PQJ50" s="165"/>
      <c r="PQK50" s="162"/>
      <c r="PQL50" s="165"/>
      <c r="PQM50" s="162"/>
      <c r="PQN50" s="165"/>
      <c r="PQO50" s="162"/>
      <c r="PQP50" s="165"/>
      <c r="PQQ50" s="162"/>
      <c r="PQR50" s="165"/>
      <c r="PQS50" s="162"/>
      <c r="PQT50" s="165"/>
      <c r="PQU50" s="162"/>
      <c r="PQV50" s="165"/>
      <c r="PQW50" s="162"/>
      <c r="PQX50" s="165"/>
      <c r="PQY50" s="162"/>
      <c r="PQZ50" s="165"/>
      <c r="PRA50" s="162"/>
      <c r="PRB50" s="165"/>
      <c r="PRC50" s="162"/>
      <c r="PRD50" s="165"/>
      <c r="PRE50" s="162"/>
      <c r="PRF50" s="165"/>
      <c r="PRG50" s="162"/>
      <c r="PRH50" s="165"/>
      <c r="PRI50" s="162"/>
      <c r="PRJ50" s="165"/>
      <c r="PRK50" s="162"/>
      <c r="PRL50" s="165"/>
      <c r="PRM50" s="162"/>
      <c r="PRN50" s="165"/>
      <c r="PRO50" s="162"/>
      <c r="PRP50" s="165"/>
      <c r="PRQ50" s="162"/>
      <c r="PRR50" s="165"/>
      <c r="PRS50" s="162"/>
      <c r="PRT50" s="165"/>
      <c r="PRU50" s="162"/>
      <c r="PRV50" s="165"/>
      <c r="PRW50" s="162"/>
      <c r="PRX50" s="165"/>
      <c r="PRY50" s="162"/>
      <c r="PRZ50" s="165"/>
      <c r="PSA50" s="162"/>
      <c r="PSB50" s="165"/>
      <c r="PSC50" s="162"/>
      <c r="PSD50" s="165"/>
      <c r="PSE50" s="162"/>
      <c r="PSF50" s="165"/>
      <c r="PSG50" s="162"/>
      <c r="PSH50" s="165"/>
      <c r="PSI50" s="162"/>
      <c r="PSJ50" s="165"/>
      <c r="PSK50" s="162"/>
      <c r="PSL50" s="165"/>
      <c r="PSM50" s="162"/>
      <c r="PSN50" s="165"/>
      <c r="PSO50" s="162"/>
      <c r="PSP50" s="165"/>
      <c r="PSQ50" s="162"/>
      <c r="PSR50" s="165"/>
      <c r="PSS50" s="162"/>
      <c r="PST50" s="165"/>
      <c r="PSU50" s="162"/>
      <c r="PSV50" s="165"/>
      <c r="PSW50" s="162"/>
      <c r="PSX50" s="165"/>
      <c r="PSY50" s="162"/>
      <c r="PSZ50" s="165"/>
      <c r="PTA50" s="162"/>
      <c r="PTB50" s="165"/>
      <c r="PTC50" s="162"/>
      <c r="PTD50" s="165"/>
      <c r="PTE50" s="162"/>
      <c r="PTF50" s="165"/>
      <c r="PTG50" s="162"/>
      <c r="PTH50" s="165"/>
      <c r="PTI50" s="162"/>
      <c r="PTJ50" s="165"/>
      <c r="PTK50" s="162"/>
      <c r="PTL50" s="165"/>
      <c r="PTM50" s="162"/>
      <c r="PTN50" s="165"/>
      <c r="PTO50" s="162"/>
      <c r="PTP50" s="165"/>
      <c r="PTQ50" s="162"/>
      <c r="PTR50" s="165"/>
      <c r="PTS50" s="162"/>
      <c r="PTT50" s="165"/>
      <c r="PTU50" s="162"/>
      <c r="PTV50" s="165"/>
      <c r="PTW50" s="162"/>
      <c r="PTX50" s="165"/>
      <c r="PTY50" s="162"/>
      <c r="PTZ50" s="165"/>
      <c r="PUA50" s="162"/>
      <c r="PUB50" s="165"/>
      <c r="PUC50" s="162"/>
      <c r="PUD50" s="165"/>
      <c r="PUE50" s="162"/>
      <c r="PUF50" s="165"/>
      <c r="PUG50" s="162"/>
      <c r="PUH50" s="165"/>
      <c r="PUI50" s="162"/>
      <c r="PUJ50" s="165"/>
      <c r="PUK50" s="162"/>
      <c r="PUL50" s="165"/>
      <c r="PUM50" s="162"/>
      <c r="PUN50" s="165"/>
      <c r="PUO50" s="162"/>
      <c r="PUP50" s="165"/>
      <c r="PUQ50" s="162"/>
      <c r="PUR50" s="165"/>
      <c r="PUS50" s="162"/>
      <c r="PUT50" s="165"/>
      <c r="PUU50" s="162"/>
      <c r="PUV50" s="165"/>
      <c r="PUW50" s="162"/>
      <c r="PUX50" s="165"/>
      <c r="PUY50" s="162"/>
      <c r="PUZ50" s="165"/>
      <c r="PVA50" s="162"/>
      <c r="PVB50" s="165"/>
      <c r="PVC50" s="162"/>
      <c r="PVD50" s="165"/>
      <c r="PVE50" s="162"/>
      <c r="PVF50" s="165"/>
      <c r="PVG50" s="162"/>
      <c r="PVH50" s="165"/>
      <c r="PVI50" s="162"/>
      <c r="PVJ50" s="165"/>
      <c r="PVK50" s="162"/>
      <c r="PVL50" s="165"/>
      <c r="PVM50" s="162"/>
      <c r="PVN50" s="165"/>
      <c r="PVO50" s="162"/>
      <c r="PVP50" s="165"/>
      <c r="PVQ50" s="162"/>
      <c r="PVR50" s="165"/>
      <c r="PVS50" s="162"/>
      <c r="PVT50" s="165"/>
      <c r="PVU50" s="162"/>
      <c r="PVV50" s="165"/>
      <c r="PVW50" s="162"/>
      <c r="PVX50" s="165"/>
      <c r="PVY50" s="162"/>
      <c r="PVZ50" s="165"/>
      <c r="PWA50" s="162"/>
      <c r="PWB50" s="165"/>
      <c r="PWC50" s="162"/>
      <c r="PWD50" s="165"/>
      <c r="PWE50" s="162"/>
      <c r="PWF50" s="165"/>
      <c r="PWG50" s="162"/>
      <c r="PWH50" s="165"/>
      <c r="PWI50" s="162"/>
      <c r="PWJ50" s="165"/>
      <c r="PWK50" s="162"/>
      <c r="PWL50" s="165"/>
      <c r="PWM50" s="162"/>
      <c r="PWN50" s="165"/>
      <c r="PWO50" s="162"/>
      <c r="PWP50" s="165"/>
      <c r="PWQ50" s="162"/>
      <c r="PWR50" s="165"/>
      <c r="PWS50" s="162"/>
      <c r="PWT50" s="165"/>
      <c r="PWU50" s="162"/>
      <c r="PWV50" s="165"/>
      <c r="PWW50" s="162"/>
      <c r="PWX50" s="165"/>
      <c r="PWY50" s="162"/>
      <c r="PWZ50" s="165"/>
      <c r="PXA50" s="162"/>
      <c r="PXB50" s="165"/>
      <c r="PXC50" s="162"/>
      <c r="PXD50" s="165"/>
      <c r="PXE50" s="162"/>
      <c r="PXF50" s="165"/>
      <c r="PXG50" s="162"/>
      <c r="PXH50" s="165"/>
      <c r="PXI50" s="162"/>
      <c r="PXJ50" s="165"/>
      <c r="PXK50" s="162"/>
      <c r="PXL50" s="165"/>
      <c r="PXM50" s="162"/>
      <c r="PXN50" s="165"/>
      <c r="PXO50" s="162"/>
      <c r="PXP50" s="165"/>
      <c r="PXQ50" s="162"/>
      <c r="PXR50" s="165"/>
      <c r="PXS50" s="162"/>
      <c r="PXT50" s="165"/>
      <c r="PXU50" s="162"/>
      <c r="PXV50" s="165"/>
      <c r="PXW50" s="162"/>
      <c r="PXX50" s="165"/>
      <c r="PXY50" s="162"/>
      <c r="PXZ50" s="165"/>
      <c r="PYA50" s="162"/>
      <c r="PYB50" s="165"/>
      <c r="PYC50" s="162"/>
      <c r="PYD50" s="165"/>
      <c r="PYE50" s="162"/>
      <c r="PYF50" s="165"/>
      <c r="PYG50" s="162"/>
      <c r="PYH50" s="165"/>
      <c r="PYI50" s="162"/>
      <c r="PYJ50" s="165"/>
      <c r="PYK50" s="162"/>
      <c r="PYL50" s="165"/>
      <c r="PYM50" s="162"/>
      <c r="PYN50" s="165"/>
      <c r="PYO50" s="162"/>
      <c r="PYP50" s="165"/>
      <c r="PYQ50" s="162"/>
      <c r="PYR50" s="165"/>
      <c r="PYS50" s="162"/>
      <c r="PYT50" s="165"/>
      <c r="PYU50" s="162"/>
      <c r="PYV50" s="165"/>
      <c r="PYW50" s="162"/>
      <c r="PYX50" s="165"/>
      <c r="PYY50" s="162"/>
      <c r="PYZ50" s="165"/>
      <c r="PZA50" s="162"/>
      <c r="PZB50" s="165"/>
      <c r="PZC50" s="162"/>
      <c r="PZD50" s="165"/>
      <c r="PZE50" s="162"/>
      <c r="PZF50" s="165"/>
      <c r="PZG50" s="162"/>
      <c r="PZH50" s="165"/>
      <c r="PZI50" s="162"/>
      <c r="PZJ50" s="165"/>
      <c r="PZK50" s="162"/>
      <c r="PZL50" s="165"/>
      <c r="PZM50" s="162"/>
      <c r="PZN50" s="165"/>
      <c r="PZO50" s="162"/>
      <c r="PZP50" s="165"/>
      <c r="PZQ50" s="162"/>
      <c r="PZR50" s="165"/>
      <c r="PZS50" s="162"/>
      <c r="PZT50" s="165"/>
      <c r="PZU50" s="162"/>
      <c r="PZV50" s="165"/>
      <c r="PZW50" s="162"/>
      <c r="PZX50" s="165"/>
      <c r="PZY50" s="162"/>
      <c r="PZZ50" s="165"/>
      <c r="QAA50" s="162"/>
      <c r="QAB50" s="165"/>
      <c r="QAC50" s="162"/>
      <c r="QAD50" s="165"/>
      <c r="QAE50" s="162"/>
      <c r="QAF50" s="165"/>
      <c r="QAG50" s="162"/>
      <c r="QAH50" s="165"/>
      <c r="QAI50" s="162"/>
      <c r="QAJ50" s="165"/>
      <c r="QAK50" s="162"/>
      <c r="QAL50" s="165"/>
      <c r="QAM50" s="162"/>
      <c r="QAN50" s="165"/>
      <c r="QAO50" s="162"/>
      <c r="QAP50" s="165"/>
      <c r="QAQ50" s="162"/>
      <c r="QAR50" s="165"/>
      <c r="QAS50" s="162"/>
      <c r="QAT50" s="165"/>
      <c r="QAU50" s="162"/>
      <c r="QAV50" s="165"/>
      <c r="QAW50" s="162"/>
      <c r="QAX50" s="165"/>
      <c r="QAY50" s="162"/>
      <c r="QAZ50" s="165"/>
      <c r="QBA50" s="162"/>
      <c r="QBB50" s="165"/>
      <c r="QBC50" s="162"/>
      <c r="QBD50" s="165"/>
      <c r="QBE50" s="162"/>
      <c r="QBF50" s="165"/>
      <c r="QBG50" s="162"/>
      <c r="QBH50" s="165"/>
      <c r="QBI50" s="162"/>
      <c r="QBJ50" s="165"/>
      <c r="QBK50" s="162"/>
      <c r="QBL50" s="165"/>
      <c r="QBM50" s="162"/>
      <c r="QBN50" s="165"/>
      <c r="QBO50" s="162"/>
      <c r="QBP50" s="165"/>
      <c r="QBQ50" s="162"/>
      <c r="QBR50" s="165"/>
      <c r="QBS50" s="162"/>
      <c r="QBT50" s="165"/>
      <c r="QBU50" s="162"/>
      <c r="QBV50" s="165"/>
      <c r="QBW50" s="162"/>
      <c r="QBX50" s="165"/>
      <c r="QBY50" s="162"/>
      <c r="QBZ50" s="165"/>
      <c r="QCA50" s="162"/>
      <c r="QCB50" s="165"/>
      <c r="QCC50" s="162"/>
      <c r="QCD50" s="165"/>
      <c r="QCE50" s="162"/>
      <c r="QCF50" s="165"/>
      <c r="QCG50" s="162"/>
      <c r="QCH50" s="165"/>
      <c r="QCI50" s="162"/>
      <c r="QCJ50" s="165"/>
      <c r="QCK50" s="162"/>
      <c r="QCL50" s="165"/>
      <c r="QCM50" s="162"/>
      <c r="QCN50" s="165"/>
      <c r="QCO50" s="162"/>
      <c r="QCP50" s="165"/>
      <c r="QCQ50" s="162"/>
      <c r="QCR50" s="165"/>
      <c r="QCS50" s="162"/>
      <c r="QCT50" s="165"/>
      <c r="QCU50" s="162"/>
      <c r="QCV50" s="165"/>
      <c r="QCW50" s="162"/>
      <c r="QCX50" s="165"/>
      <c r="QCY50" s="162"/>
      <c r="QCZ50" s="165"/>
      <c r="QDA50" s="162"/>
      <c r="QDB50" s="165"/>
      <c r="QDC50" s="162"/>
      <c r="QDD50" s="165"/>
      <c r="QDE50" s="162"/>
      <c r="QDF50" s="165"/>
      <c r="QDG50" s="162"/>
      <c r="QDH50" s="165"/>
      <c r="QDI50" s="162"/>
      <c r="QDJ50" s="165"/>
      <c r="QDK50" s="162"/>
      <c r="QDL50" s="165"/>
      <c r="QDM50" s="162"/>
      <c r="QDN50" s="165"/>
      <c r="QDO50" s="162"/>
      <c r="QDP50" s="165"/>
      <c r="QDQ50" s="162"/>
      <c r="QDR50" s="165"/>
      <c r="QDS50" s="162"/>
      <c r="QDT50" s="165"/>
      <c r="QDU50" s="162"/>
      <c r="QDV50" s="165"/>
      <c r="QDW50" s="162"/>
      <c r="QDX50" s="165"/>
      <c r="QDY50" s="162"/>
      <c r="QDZ50" s="165"/>
      <c r="QEA50" s="162"/>
      <c r="QEB50" s="165"/>
      <c r="QEC50" s="162"/>
      <c r="QED50" s="165"/>
      <c r="QEE50" s="162"/>
      <c r="QEF50" s="165"/>
      <c r="QEG50" s="162"/>
      <c r="QEH50" s="165"/>
      <c r="QEI50" s="162"/>
      <c r="QEJ50" s="165"/>
      <c r="QEK50" s="162"/>
      <c r="QEL50" s="165"/>
      <c r="QEM50" s="162"/>
      <c r="QEN50" s="165"/>
      <c r="QEO50" s="162"/>
      <c r="QEP50" s="165"/>
      <c r="QEQ50" s="162"/>
      <c r="QER50" s="165"/>
      <c r="QES50" s="162"/>
      <c r="QET50" s="165"/>
      <c r="QEU50" s="162"/>
      <c r="QEV50" s="165"/>
      <c r="QEW50" s="162"/>
      <c r="QEX50" s="165"/>
      <c r="QEY50" s="162"/>
      <c r="QEZ50" s="165"/>
      <c r="QFA50" s="162"/>
      <c r="QFB50" s="165"/>
      <c r="QFC50" s="162"/>
      <c r="QFD50" s="165"/>
      <c r="QFE50" s="162"/>
      <c r="QFF50" s="165"/>
      <c r="QFG50" s="162"/>
      <c r="QFH50" s="165"/>
      <c r="QFI50" s="162"/>
      <c r="QFJ50" s="165"/>
      <c r="QFK50" s="162"/>
      <c r="QFL50" s="165"/>
      <c r="QFM50" s="162"/>
      <c r="QFN50" s="165"/>
      <c r="QFO50" s="162"/>
      <c r="QFP50" s="165"/>
      <c r="QFQ50" s="162"/>
      <c r="QFR50" s="165"/>
      <c r="QFS50" s="162"/>
      <c r="QFT50" s="165"/>
      <c r="QFU50" s="162"/>
      <c r="QFV50" s="165"/>
      <c r="QFW50" s="162"/>
      <c r="QFX50" s="165"/>
      <c r="QFY50" s="162"/>
      <c r="QFZ50" s="165"/>
      <c r="QGA50" s="162"/>
      <c r="QGB50" s="165"/>
      <c r="QGC50" s="162"/>
      <c r="QGD50" s="165"/>
      <c r="QGE50" s="162"/>
      <c r="QGF50" s="165"/>
      <c r="QGG50" s="162"/>
      <c r="QGH50" s="165"/>
      <c r="QGI50" s="162"/>
      <c r="QGJ50" s="165"/>
      <c r="QGK50" s="162"/>
      <c r="QGL50" s="165"/>
      <c r="QGM50" s="162"/>
      <c r="QGN50" s="165"/>
      <c r="QGO50" s="162"/>
      <c r="QGP50" s="165"/>
      <c r="QGQ50" s="162"/>
      <c r="QGR50" s="165"/>
      <c r="QGS50" s="162"/>
      <c r="QGT50" s="165"/>
      <c r="QGU50" s="162"/>
      <c r="QGV50" s="165"/>
      <c r="QGW50" s="162"/>
      <c r="QGX50" s="165"/>
      <c r="QGY50" s="162"/>
      <c r="QGZ50" s="165"/>
      <c r="QHA50" s="162"/>
      <c r="QHB50" s="165"/>
      <c r="QHC50" s="162"/>
      <c r="QHD50" s="165"/>
      <c r="QHE50" s="162"/>
      <c r="QHF50" s="165"/>
      <c r="QHG50" s="162"/>
      <c r="QHH50" s="165"/>
      <c r="QHI50" s="162"/>
      <c r="QHJ50" s="165"/>
      <c r="QHK50" s="162"/>
      <c r="QHL50" s="165"/>
      <c r="QHM50" s="162"/>
      <c r="QHN50" s="165"/>
      <c r="QHO50" s="162"/>
      <c r="QHP50" s="165"/>
      <c r="QHQ50" s="162"/>
      <c r="QHR50" s="165"/>
      <c r="QHS50" s="162"/>
      <c r="QHT50" s="165"/>
      <c r="QHU50" s="162"/>
      <c r="QHV50" s="165"/>
      <c r="QHW50" s="162"/>
      <c r="QHX50" s="165"/>
      <c r="QHY50" s="162"/>
      <c r="QHZ50" s="165"/>
      <c r="QIA50" s="162"/>
      <c r="QIB50" s="165"/>
      <c r="QIC50" s="162"/>
      <c r="QID50" s="165"/>
      <c r="QIE50" s="162"/>
      <c r="QIF50" s="165"/>
      <c r="QIG50" s="162"/>
      <c r="QIH50" s="165"/>
      <c r="QII50" s="162"/>
      <c r="QIJ50" s="165"/>
      <c r="QIK50" s="162"/>
      <c r="QIL50" s="165"/>
      <c r="QIM50" s="162"/>
      <c r="QIN50" s="165"/>
      <c r="QIO50" s="162"/>
      <c r="QIP50" s="165"/>
      <c r="QIQ50" s="162"/>
      <c r="QIR50" s="165"/>
      <c r="QIS50" s="162"/>
      <c r="QIT50" s="165"/>
      <c r="QIU50" s="162"/>
      <c r="QIV50" s="165"/>
      <c r="QIW50" s="162"/>
      <c r="QIX50" s="165"/>
      <c r="QIY50" s="162"/>
      <c r="QIZ50" s="165"/>
      <c r="QJA50" s="162"/>
      <c r="QJB50" s="165"/>
      <c r="QJC50" s="162"/>
      <c r="QJD50" s="165"/>
      <c r="QJE50" s="162"/>
      <c r="QJF50" s="165"/>
      <c r="QJG50" s="162"/>
      <c r="QJH50" s="165"/>
      <c r="QJI50" s="162"/>
      <c r="QJJ50" s="165"/>
      <c r="QJK50" s="162"/>
      <c r="QJL50" s="165"/>
      <c r="QJM50" s="162"/>
      <c r="QJN50" s="165"/>
      <c r="QJO50" s="162"/>
      <c r="QJP50" s="165"/>
      <c r="QJQ50" s="162"/>
      <c r="QJR50" s="165"/>
      <c r="QJS50" s="162"/>
      <c r="QJT50" s="165"/>
      <c r="QJU50" s="162"/>
      <c r="QJV50" s="165"/>
      <c r="QJW50" s="162"/>
      <c r="QJX50" s="165"/>
      <c r="QJY50" s="162"/>
      <c r="QJZ50" s="165"/>
      <c r="QKA50" s="162"/>
      <c r="QKB50" s="165"/>
      <c r="QKC50" s="162"/>
      <c r="QKD50" s="165"/>
      <c r="QKE50" s="162"/>
      <c r="QKF50" s="165"/>
      <c r="QKG50" s="162"/>
      <c r="QKH50" s="165"/>
      <c r="QKI50" s="162"/>
      <c r="QKJ50" s="165"/>
      <c r="QKK50" s="162"/>
      <c r="QKL50" s="165"/>
      <c r="QKM50" s="162"/>
      <c r="QKN50" s="165"/>
      <c r="QKO50" s="162"/>
      <c r="QKP50" s="165"/>
      <c r="QKQ50" s="162"/>
      <c r="QKR50" s="165"/>
      <c r="QKS50" s="162"/>
      <c r="QKT50" s="165"/>
      <c r="QKU50" s="162"/>
      <c r="QKV50" s="165"/>
      <c r="QKW50" s="162"/>
      <c r="QKX50" s="165"/>
      <c r="QKY50" s="162"/>
      <c r="QKZ50" s="165"/>
      <c r="QLA50" s="162"/>
      <c r="QLB50" s="165"/>
      <c r="QLC50" s="162"/>
      <c r="QLD50" s="165"/>
      <c r="QLE50" s="162"/>
      <c r="QLF50" s="165"/>
      <c r="QLG50" s="162"/>
      <c r="QLH50" s="165"/>
      <c r="QLI50" s="162"/>
      <c r="QLJ50" s="165"/>
      <c r="QLK50" s="162"/>
      <c r="QLL50" s="165"/>
      <c r="QLM50" s="162"/>
      <c r="QLN50" s="165"/>
      <c r="QLO50" s="162"/>
      <c r="QLP50" s="165"/>
      <c r="QLQ50" s="162"/>
      <c r="QLR50" s="165"/>
      <c r="QLS50" s="162"/>
      <c r="QLT50" s="165"/>
      <c r="QLU50" s="162"/>
      <c r="QLV50" s="165"/>
      <c r="QLW50" s="162"/>
      <c r="QLX50" s="165"/>
      <c r="QLY50" s="162"/>
      <c r="QLZ50" s="165"/>
      <c r="QMA50" s="162"/>
      <c r="QMB50" s="165"/>
      <c r="QMC50" s="162"/>
      <c r="QMD50" s="165"/>
      <c r="QME50" s="162"/>
      <c r="QMF50" s="165"/>
      <c r="QMG50" s="162"/>
      <c r="QMH50" s="165"/>
      <c r="QMI50" s="162"/>
      <c r="QMJ50" s="165"/>
      <c r="QMK50" s="162"/>
      <c r="QML50" s="165"/>
      <c r="QMM50" s="162"/>
      <c r="QMN50" s="165"/>
      <c r="QMO50" s="162"/>
      <c r="QMP50" s="165"/>
      <c r="QMQ50" s="162"/>
      <c r="QMR50" s="165"/>
      <c r="QMS50" s="162"/>
      <c r="QMT50" s="165"/>
      <c r="QMU50" s="162"/>
      <c r="QMV50" s="165"/>
      <c r="QMW50" s="162"/>
      <c r="QMX50" s="165"/>
      <c r="QMY50" s="162"/>
      <c r="QMZ50" s="165"/>
      <c r="QNA50" s="162"/>
      <c r="QNB50" s="165"/>
      <c r="QNC50" s="162"/>
      <c r="QND50" s="165"/>
      <c r="QNE50" s="162"/>
      <c r="QNF50" s="165"/>
      <c r="QNG50" s="162"/>
      <c r="QNH50" s="165"/>
      <c r="QNI50" s="162"/>
      <c r="QNJ50" s="165"/>
      <c r="QNK50" s="162"/>
      <c r="QNL50" s="165"/>
      <c r="QNM50" s="162"/>
      <c r="QNN50" s="165"/>
      <c r="QNO50" s="162"/>
      <c r="QNP50" s="165"/>
      <c r="QNQ50" s="162"/>
      <c r="QNR50" s="165"/>
      <c r="QNS50" s="162"/>
      <c r="QNT50" s="165"/>
      <c r="QNU50" s="162"/>
      <c r="QNV50" s="165"/>
      <c r="QNW50" s="162"/>
      <c r="QNX50" s="165"/>
      <c r="QNY50" s="162"/>
      <c r="QNZ50" s="165"/>
      <c r="QOA50" s="162"/>
      <c r="QOB50" s="165"/>
      <c r="QOC50" s="162"/>
      <c r="QOD50" s="165"/>
      <c r="QOE50" s="162"/>
      <c r="QOF50" s="165"/>
      <c r="QOG50" s="162"/>
      <c r="QOH50" s="165"/>
      <c r="QOI50" s="162"/>
      <c r="QOJ50" s="165"/>
      <c r="QOK50" s="162"/>
      <c r="QOL50" s="165"/>
      <c r="QOM50" s="162"/>
      <c r="QON50" s="165"/>
      <c r="QOO50" s="162"/>
      <c r="QOP50" s="165"/>
      <c r="QOQ50" s="162"/>
      <c r="QOR50" s="165"/>
      <c r="QOS50" s="162"/>
      <c r="QOT50" s="165"/>
      <c r="QOU50" s="162"/>
      <c r="QOV50" s="165"/>
      <c r="QOW50" s="162"/>
      <c r="QOX50" s="165"/>
      <c r="QOY50" s="162"/>
      <c r="QOZ50" s="165"/>
      <c r="QPA50" s="162"/>
      <c r="QPB50" s="165"/>
      <c r="QPC50" s="162"/>
      <c r="QPD50" s="165"/>
      <c r="QPE50" s="162"/>
      <c r="QPF50" s="165"/>
      <c r="QPG50" s="162"/>
      <c r="QPH50" s="165"/>
      <c r="QPI50" s="162"/>
      <c r="QPJ50" s="165"/>
      <c r="QPK50" s="162"/>
      <c r="QPL50" s="165"/>
      <c r="QPM50" s="162"/>
      <c r="QPN50" s="165"/>
      <c r="QPO50" s="162"/>
      <c r="QPP50" s="165"/>
      <c r="QPQ50" s="162"/>
      <c r="QPR50" s="165"/>
      <c r="QPS50" s="162"/>
      <c r="QPT50" s="165"/>
      <c r="QPU50" s="162"/>
      <c r="QPV50" s="165"/>
      <c r="QPW50" s="162"/>
      <c r="QPX50" s="165"/>
      <c r="QPY50" s="162"/>
      <c r="QPZ50" s="165"/>
      <c r="QQA50" s="162"/>
      <c r="QQB50" s="165"/>
      <c r="QQC50" s="162"/>
      <c r="QQD50" s="165"/>
      <c r="QQE50" s="162"/>
      <c r="QQF50" s="165"/>
      <c r="QQG50" s="162"/>
      <c r="QQH50" s="165"/>
      <c r="QQI50" s="162"/>
      <c r="QQJ50" s="165"/>
      <c r="QQK50" s="162"/>
      <c r="QQL50" s="165"/>
      <c r="QQM50" s="162"/>
      <c r="QQN50" s="165"/>
      <c r="QQO50" s="162"/>
      <c r="QQP50" s="165"/>
      <c r="QQQ50" s="162"/>
      <c r="QQR50" s="165"/>
      <c r="QQS50" s="162"/>
      <c r="QQT50" s="165"/>
      <c r="QQU50" s="162"/>
      <c r="QQV50" s="165"/>
      <c r="QQW50" s="162"/>
      <c r="QQX50" s="165"/>
      <c r="QQY50" s="162"/>
      <c r="QQZ50" s="165"/>
      <c r="QRA50" s="162"/>
      <c r="QRB50" s="165"/>
      <c r="QRC50" s="162"/>
      <c r="QRD50" s="165"/>
      <c r="QRE50" s="162"/>
      <c r="QRF50" s="165"/>
      <c r="QRG50" s="162"/>
      <c r="QRH50" s="165"/>
      <c r="QRI50" s="162"/>
      <c r="QRJ50" s="165"/>
      <c r="QRK50" s="162"/>
      <c r="QRL50" s="165"/>
      <c r="QRM50" s="162"/>
      <c r="QRN50" s="165"/>
      <c r="QRO50" s="162"/>
      <c r="QRP50" s="165"/>
      <c r="QRQ50" s="162"/>
      <c r="QRR50" s="165"/>
      <c r="QRS50" s="162"/>
      <c r="QRT50" s="165"/>
      <c r="QRU50" s="162"/>
      <c r="QRV50" s="165"/>
      <c r="QRW50" s="162"/>
      <c r="QRX50" s="165"/>
      <c r="QRY50" s="162"/>
      <c r="QRZ50" s="165"/>
      <c r="QSA50" s="162"/>
      <c r="QSB50" s="165"/>
      <c r="QSC50" s="162"/>
      <c r="QSD50" s="165"/>
      <c r="QSE50" s="162"/>
      <c r="QSF50" s="165"/>
      <c r="QSG50" s="162"/>
      <c r="QSH50" s="165"/>
      <c r="QSI50" s="162"/>
      <c r="QSJ50" s="165"/>
      <c r="QSK50" s="162"/>
      <c r="QSL50" s="165"/>
      <c r="QSM50" s="162"/>
      <c r="QSN50" s="165"/>
      <c r="QSO50" s="162"/>
      <c r="QSP50" s="165"/>
      <c r="QSQ50" s="162"/>
      <c r="QSR50" s="165"/>
      <c r="QSS50" s="162"/>
      <c r="QST50" s="165"/>
      <c r="QSU50" s="162"/>
      <c r="QSV50" s="165"/>
      <c r="QSW50" s="162"/>
      <c r="QSX50" s="165"/>
      <c r="QSY50" s="162"/>
      <c r="QSZ50" s="165"/>
      <c r="QTA50" s="162"/>
      <c r="QTB50" s="165"/>
      <c r="QTC50" s="162"/>
      <c r="QTD50" s="165"/>
      <c r="QTE50" s="162"/>
      <c r="QTF50" s="165"/>
      <c r="QTG50" s="162"/>
      <c r="QTH50" s="165"/>
      <c r="QTI50" s="162"/>
      <c r="QTJ50" s="165"/>
      <c r="QTK50" s="162"/>
      <c r="QTL50" s="165"/>
      <c r="QTM50" s="162"/>
      <c r="QTN50" s="165"/>
      <c r="QTO50" s="162"/>
      <c r="QTP50" s="165"/>
      <c r="QTQ50" s="162"/>
      <c r="QTR50" s="165"/>
      <c r="QTS50" s="162"/>
      <c r="QTT50" s="165"/>
      <c r="QTU50" s="162"/>
      <c r="QTV50" s="165"/>
      <c r="QTW50" s="162"/>
      <c r="QTX50" s="165"/>
      <c r="QTY50" s="162"/>
      <c r="QTZ50" s="165"/>
      <c r="QUA50" s="162"/>
      <c r="QUB50" s="165"/>
      <c r="QUC50" s="162"/>
      <c r="QUD50" s="165"/>
      <c r="QUE50" s="162"/>
      <c r="QUF50" s="165"/>
      <c r="QUG50" s="162"/>
      <c r="QUH50" s="165"/>
      <c r="QUI50" s="162"/>
      <c r="QUJ50" s="165"/>
      <c r="QUK50" s="162"/>
      <c r="QUL50" s="165"/>
      <c r="QUM50" s="162"/>
      <c r="QUN50" s="165"/>
      <c r="QUO50" s="162"/>
      <c r="QUP50" s="165"/>
      <c r="QUQ50" s="162"/>
      <c r="QUR50" s="165"/>
      <c r="QUS50" s="162"/>
      <c r="QUT50" s="165"/>
      <c r="QUU50" s="162"/>
      <c r="QUV50" s="165"/>
      <c r="QUW50" s="162"/>
      <c r="QUX50" s="165"/>
      <c r="QUY50" s="162"/>
      <c r="QUZ50" s="165"/>
      <c r="QVA50" s="162"/>
      <c r="QVB50" s="165"/>
      <c r="QVC50" s="162"/>
      <c r="QVD50" s="165"/>
      <c r="QVE50" s="162"/>
      <c r="QVF50" s="165"/>
      <c r="QVG50" s="162"/>
      <c r="QVH50" s="165"/>
      <c r="QVI50" s="162"/>
      <c r="QVJ50" s="165"/>
      <c r="QVK50" s="162"/>
      <c r="QVL50" s="165"/>
      <c r="QVM50" s="162"/>
      <c r="QVN50" s="165"/>
      <c r="QVO50" s="162"/>
      <c r="QVP50" s="165"/>
      <c r="QVQ50" s="162"/>
      <c r="QVR50" s="165"/>
      <c r="QVS50" s="162"/>
      <c r="QVT50" s="165"/>
      <c r="QVU50" s="162"/>
      <c r="QVV50" s="165"/>
      <c r="QVW50" s="162"/>
      <c r="QVX50" s="165"/>
      <c r="QVY50" s="162"/>
      <c r="QVZ50" s="165"/>
      <c r="QWA50" s="162"/>
      <c r="QWB50" s="165"/>
      <c r="QWC50" s="162"/>
      <c r="QWD50" s="165"/>
      <c r="QWE50" s="162"/>
      <c r="QWF50" s="165"/>
      <c r="QWG50" s="162"/>
      <c r="QWH50" s="165"/>
      <c r="QWI50" s="162"/>
      <c r="QWJ50" s="165"/>
      <c r="QWK50" s="162"/>
      <c r="QWL50" s="165"/>
      <c r="QWM50" s="162"/>
      <c r="QWN50" s="165"/>
      <c r="QWO50" s="162"/>
      <c r="QWP50" s="165"/>
      <c r="QWQ50" s="162"/>
      <c r="QWR50" s="165"/>
      <c r="QWS50" s="162"/>
      <c r="QWT50" s="165"/>
      <c r="QWU50" s="162"/>
      <c r="QWV50" s="165"/>
      <c r="QWW50" s="162"/>
      <c r="QWX50" s="165"/>
      <c r="QWY50" s="162"/>
      <c r="QWZ50" s="165"/>
      <c r="QXA50" s="162"/>
      <c r="QXB50" s="165"/>
      <c r="QXC50" s="162"/>
      <c r="QXD50" s="165"/>
      <c r="QXE50" s="162"/>
      <c r="QXF50" s="165"/>
      <c r="QXG50" s="162"/>
      <c r="QXH50" s="165"/>
      <c r="QXI50" s="162"/>
      <c r="QXJ50" s="165"/>
      <c r="QXK50" s="162"/>
      <c r="QXL50" s="165"/>
      <c r="QXM50" s="162"/>
      <c r="QXN50" s="165"/>
      <c r="QXO50" s="162"/>
      <c r="QXP50" s="165"/>
      <c r="QXQ50" s="162"/>
      <c r="QXR50" s="165"/>
      <c r="QXS50" s="162"/>
      <c r="QXT50" s="165"/>
      <c r="QXU50" s="162"/>
      <c r="QXV50" s="165"/>
      <c r="QXW50" s="162"/>
      <c r="QXX50" s="165"/>
      <c r="QXY50" s="162"/>
      <c r="QXZ50" s="165"/>
      <c r="QYA50" s="162"/>
      <c r="QYB50" s="165"/>
      <c r="QYC50" s="162"/>
      <c r="QYD50" s="165"/>
      <c r="QYE50" s="162"/>
      <c r="QYF50" s="165"/>
      <c r="QYG50" s="162"/>
      <c r="QYH50" s="165"/>
      <c r="QYI50" s="162"/>
      <c r="QYJ50" s="165"/>
      <c r="QYK50" s="162"/>
      <c r="QYL50" s="165"/>
      <c r="QYM50" s="162"/>
      <c r="QYN50" s="165"/>
      <c r="QYO50" s="162"/>
      <c r="QYP50" s="165"/>
      <c r="QYQ50" s="162"/>
      <c r="QYR50" s="165"/>
      <c r="QYS50" s="162"/>
      <c r="QYT50" s="165"/>
      <c r="QYU50" s="162"/>
      <c r="QYV50" s="165"/>
      <c r="QYW50" s="162"/>
      <c r="QYX50" s="165"/>
      <c r="QYY50" s="162"/>
      <c r="QYZ50" s="165"/>
      <c r="QZA50" s="162"/>
      <c r="QZB50" s="165"/>
      <c r="QZC50" s="162"/>
      <c r="QZD50" s="165"/>
      <c r="QZE50" s="162"/>
      <c r="QZF50" s="165"/>
      <c r="QZG50" s="162"/>
      <c r="QZH50" s="165"/>
      <c r="QZI50" s="162"/>
      <c r="QZJ50" s="165"/>
      <c r="QZK50" s="162"/>
      <c r="QZL50" s="165"/>
      <c r="QZM50" s="162"/>
      <c r="QZN50" s="165"/>
      <c r="QZO50" s="162"/>
      <c r="QZP50" s="165"/>
      <c r="QZQ50" s="162"/>
      <c r="QZR50" s="165"/>
      <c r="QZS50" s="162"/>
      <c r="QZT50" s="165"/>
      <c r="QZU50" s="162"/>
      <c r="QZV50" s="165"/>
      <c r="QZW50" s="162"/>
      <c r="QZX50" s="165"/>
      <c r="QZY50" s="162"/>
      <c r="QZZ50" s="165"/>
      <c r="RAA50" s="162"/>
      <c r="RAB50" s="165"/>
      <c r="RAC50" s="162"/>
      <c r="RAD50" s="165"/>
      <c r="RAE50" s="162"/>
      <c r="RAF50" s="165"/>
      <c r="RAG50" s="162"/>
      <c r="RAH50" s="165"/>
      <c r="RAI50" s="162"/>
      <c r="RAJ50" s="165"/>
      <c r="RAK50" s="162"/>
      <c r="RAL50" s="165"/>
      <c r="RAM50" s="162"/>
      <c r="RAN50" s="165"/>
      <c r="RAO50" s="162"/>
      <c r="RAP50" s="165"/>
      <c r="RAQ50" s="162"/>
      <c r="RAR50" s="165"/>
      <c r="RAS50" s="162"/>
      <c r="RAT50" s="165"/>
      <c r="RAU50" s="162"/>
      <c r="RAV50" s="165"/>
      <c r="RAW50" s="162"/>
      <c r="RAX50" s="165"/>
      <c r="RAY50" s="162"/>
      <c r="RAZ50" s="165"/>
      <c r="RBA50" s="162"/>
      <c r="RBB50" s="165"/>
      <c r="RBC50" s="162"/>
      <c r="RBD50" s="165"/>
      <c r="RBE50" s="162"/>
      <c r="RBF50" s="165"/>
      <c r="RBG50" s="162"/>
      <c r="RBH50" s="165"/>
      <c r="RBI50" s="162"/>
      <c r="RBJ50" s="165"/>
      <c r="RBK50" s="162"/>
      <c r="RBL50" s="165"/>
      <c r="RBM50" s="162"/>
      <c r="RBN50" s="165"/>
      <c r="RBO50" s="162"/>
      <c r="RBP50" s="165"/>
      <c r="RBQ50" s="162"/>
      <c r="RBR50" s="165"/>
      <c r="RBS50" s="162"/>
      <c r="RBT50" s="165"/>
      <c r="RBU50" s="162"/>
      <c r="RBV50" s="165"/>
      <c r="RBW50" s="162"/>
      <c r="RBX50" s="165"/>
      <c r="RBY50" s="162"/>
      <c r="RBZ50" s="165"/>
      <c r="RCA50" s="162"/>
      <c r="RCB50" s="165"/>
      <c r="RCC50" s="162"/>
      <c r="RCD50" s="165"/>
      <c r="RCE50" s="162"/>
      <c r="RCF50" s="165"/>
      <c r="RCG50" s="162"/>
      <c r="RCH50" s="165"/>
      <c r="RCI50" s="162"/>
      <c r="RCJ50" s="165"/>
      <c r="RCK50" s="162"/>
      <c r="RCL50" s="165"/>
      <c r="RCM50" s="162"/>
      <c r="RCN50" s="165"/>
      <c r="RCO50" s="162"/>
      <c r="RCP50" s="165"/>
      <c r="RCQ50" s="162"/>
      <c r="RCR50" s="165"/>
      <c r="RCS50" s="162"/>
      <c r="RCT50" s="165"/>
      <c r="RCU50" s="162"/>
      <c r="RCV50" s="165"/>
      <c r="RCW50" s="162"/>
      <c r="RCX50" s="165"/>
      <c r="RCY50" s="162"/>
      <c r="RCZ50" s="165"/>
      <c r="RDA50" s="162"/>
      <c r="RDB50" s="165"/>
      <c r="RDC50" s="162"/>
      <c r="RDD50" s="165"/>
      <c r="RDE50" s="162"/>
      <c r="RDF50" s="165"/>
      <c r="RDG50" s="162"/>
      <c r="RDH50" s="165"/>
      <c r="RDI50" s="162"/>
      <c r="RDJ50" s="165"/>
      <c r="RDK50" s="162"/>
      <c r="RDL50" s="165"/>
      <c r="RDM50" s="162"/>
      <c r="RDN50" s="165"/>
      <c r="RDO50" s="162"/>
      <c r="RDP50" s="165"/>
      <c r="RDQ50" s="162"/>
      <c r="RDR50" s="165"/>
      <c r="RDS50" s="162"/>
      <c r="RDT50" s="165"/>
      <c r="RDU50" s="162"/>
      <c r="RDV50" s="165"/>
      <c r="RDW50" s="162"/>
      <c r="RDX50" s="165"/>
      <c r="RDY50" s="162"/>
      <c r="RDZ50" s="165"/>
      <c r="REA50" s="162"/>
      <c r="REB50" s="165"/>
      <c r="REC50" s="162"/>
      <c r="RED50" s="165"/>
      <c r="REE50" s="162"/>
      <c r="REF50" s="165"/>
      <c r="REG50" s="162"/>
      <c r="REH50" s="165"/>
      <c r="REI50" s="162"/>
      <c r="REJ50" s="165"/>
      <c r="REK50" s="162"/>
      <c r="REL50" s="165"/>
      <c r="REM50" s="162"/>
      <c r="REN50" s="165"/>
      <c r="REO50" s="162"/>
      <c r="REP50" s="165"/>
      <c r="REQ50" s="162"/>
      <c r="RER50" s="165"/>
      <c r="RES50" s="162"/>
      <c r="RET50" s="165"/>
      <c r="REU50" s="162"/>
      <c r="REV50" s="165"/>
      <c r="REW50" s="162"/>
      <c r="REX50" s="165"/>
      <c r="REY50" s="162"/>
      <c r="REZ50" s="165"/>
      <c r="RFA50" s="162"/>
      <c r="RFB50" s="165"/>
      <c r="RFC50" s="162"/>
      <c r="RFD50" s="165"/>
      <c r="RFE50" s="162"/>
      <c r="RFF50" s="165"/>
      <c r="RFG50" s="162"/>
      <c r="RFH50" s="165"/>
      <c r="RFI50" s="162"/>
      <c r="RFJ50" s="165"/>
      <c r="RFK50" s="162"/>
      <c r="RFL50" s="165"/>
      <c r="RFM50" s="162"/>
      <c r="RFN50" s="165"/>
      <c r="RFO50" s="162"/>
      <c r="RFP50" s="165"/>
      <c r="RFQ50" s="162"/>
      <c r="RFR50" s="165"/>
      <c r="RFS50" s="162"/>
      <c r="RFT50" s="165"/>
      <c r="RFU50" s="162"/>
      <c r="RFV50" s="165"/>
      <c r="RFW50" s="162"/>
      <c r="RFX50" s="165"/>
      <c r="RFY50" s="162"/>
      <c r="RFZ50" s="165"/>
      <c r="RGA50" s="162"/>
      <c r="RGB50" s="165"/>
      <c r="RGC50" s="162"/>
      <c r="RGD50" s="165"/>
      <c r="RGE50" s="162"/>
      <c r="RGF50" s="165"/>
      <c r="RGG50" s="162"/>
      <c r="RGH50" s="165"/>
      <c r="RGI50" s="162"/>
      <c r="RGJ50" s="165"/>
      <c r="RGK50" s="162"/>
      <c r="RGL50" s="165"/>
      <c r="RGM50" s="162"/>
      <c r="RGN50" s="165"/>
      <c r="RGO50" s="162"/>
      <c r="RGP50" s="165"/>
      <c r="RGQ50" s="162"/>
      <c r="RGR50" s="165"/>
      <c r="RGS50" s="162"/>
      <c r="RGT50" s="165"/>
      <c r="RGU50" s="162"/>
      <c r="RGV50" s="165"/>
      <c r="RGW50" s="162"/>
      <c r="RGX50" s="165"/>
      <c r="RGY50" s="162"/>
      <c r="RGZ50" s="165"/>
      <c r="RHA50" s="162"/>
      <c r="RHB50" s="165"/>
      <c r="RHC50" s="162"/>
      <c r="RHD50" s="165"/>
      <c r="RHE50" s="162"/>
      <c r="RHF50" s="165"/>
      <c r="RHG50" s="162"/>
      <c r="RHH50" s="165"/>
      <c r="RHI50" s="162"/>
      <c r="RHJ50" s="165"/>
      <c r="RHK50" s="162"/>
      <c r="RHL50" s="165"/>
      <c r="RHM50" s="162"/>
      <c r="RHN50" s="165"/>
      <c r="RHO50" s="162"/>
      <c r="RHP50" s="165"/>
      <c r="RHQ50" s="162"/>
      <c r="RHR50" s="165"/>
      <c r="RHS50" s="162"/>
      <c r="RHT50" s="165"/>
      <c r="RHU50" s="162"/>
      <c r="RHV50" s="165"/>
      <c r="RHW50" s="162"/>
      <c r="RHX50" s="165"/>
      <c r="RHY50" s="162"/>
      <c r="RHZ50" s="165"/>
      <c r="RIA50" s="162"/>
      <c r="RIB50" s="165"/>
      <c r="RIC50" s="162"/>
      <c r="RID50" s="165"/>
      <c r="RIE50" s="162"/>
      <c r="RIF50" s="165"/>
      <c r="RIG50" s="162"/>
      <c r="RIH50" s="165"/>
      <c r="RII50" s="162"/>
      <c r="RIJ50" s="165"/>
      <c r="RIK50" s="162"/>
      <c r="RIL50" s="165"/>
      <c r="RIM50" s="162"/>
      <c r="RIN50" s="165"/>
      <c r="RIO50" s="162"/>
      <c r="RIP50" s="165"/>
      <c r="RIQ50" s="162"/>
      <c r="RIR50" s="165"/>
      <c r="RIS50" s="162"/>
      <c r="RIT50" s="165"/>
      <c r="RIU50" s="162"/>
      <c r="RIV50" s="165"/>
      <c r="RIW50" s="162"/>
      <c r="RIX50" s="165"/>
      <c r="RIY50" s="162"/>
      <c r="RIZ50" s="165"/>
      <c r="RJA50" s="162"/>
      <c r="RJB50" s="165"/>
      <c r="RJC50" s="162"/>
      <c r="RJD50" s="165"/>
      <c r="RJE50" s="162"/>
      <c r="RJF50" s="165"/>
      <c r="RJG50" s="162"/>
      <c r="RJH50" s="165"/>
      <c r="RJI50" s="162"/>
      <c r="RJJ50" s="165"/>
      <c r="RJK50" s="162"/>
      <c r="RJL50" s="165"/>
      <c r="RJM50" s="162"/>
      <c r="RJN50" s="165"/>
      <c r="RJO50" s="162"/>
      <c r="RJP50" s="165"/>
      <c r="RJQ50" s="162"/>
      <c r="RJR50" s="165"/>
      <c r="RJS50" s="162"/>
      <c r="RJT50" s="165"/>
      <c r="RJU50" s="162"/>
      <c r="RJV50" s="165"/>
      <c r="RJW50" s="162"/>
      <c r="RJX50" s="165"/>
      <c r="RJY50" s="162"/>
      <c r="RJZ50" s="165"/>
      <c r="RKA50" s="162"/>
      <c r="RKB50" s="165"/>
      <c r="RKC50" s="162"/>
      <c r="RKD50" s="165"/>
      <c r="RKE50" s="162"/>
      <c r="RKF50" s="165"/>
      <c r="RKG50" s="162"/>
      <c r="RKH50" s="165"/>
      <c r="RKI50" s="162"/>
      <c r="RKJ50" s="165"/>
      <c r="RKK50" s="162"/>
      <c r="RKL50" s="165"/>
      <c r="RKM50" s="162"/>
      <c r="RKN50" s="165"/>
      <c r="RKO50" s="162"/>
      <c r="RKP50" s="165"/>
      <c r="RKQ50" s="162"/>
      <c r="RKR50" s="165"/>
      <c r="RKS50" s="162"/>
      <c r="RKT50" s="165"/>
      <c r="RKU50" s="162"/>
      <c r="RKV50" s="165"/>
      <c r="RKW50" s="162"/>
      <c r="RKX50" s="165"/>
      <c r="RKY50" s="162"/>
      <c r="RKZ50" s="165"/>
      <c r="RLA50" s="162"/>
      <c r="RLB50" s="165"/>
      <c r="RLC50" s="162"/>
      <c r="RLD50" s="165"/>
      <c r="RLE50" s="162"/>
      <c r="RLF50" s="165"/>
      <c r="RLG50" s="162"/>
      <c r="RLH50" s="165"/>
      <c r="RLI50" s="162"/>
      <c r="RLJ50" s="165"/>
      <c r="RLK50" s="162"/>
      <c r="RLL50" s="165"/>
      <c r="RLM50" s="162"/>
      <c r="RLN50" s="165"/>
      <c r="RLO50" s="162"/>
      <c r="RLP50" s="165"/>
      <c r="RLQ50" s="162"/>
      <c r="RLR50" s="165"/>
      <c r="RLS50" s="162"/>
      <c r="RLT50" s="165"/>
      <c r="RLU50" s="162"/>
      <c r="RLV50" s="165"/>
      <c r="RLW50" s="162"/>
      <c r="RLX50" s="165"/>
      <c r="RLY50" s="162"/>
      <c r="RLZ50" s="165"/>
      <c r="RMA50" s="162"/>
      <c r="RMB50" s="165"/>
      <c r="RMC50" s="162"/>
      <c r="RMD50" s="165"/>
      <c r="RME50" s="162"/>
      <c r="RMF50" s="165"/>
      <c r="RMG50" s="162"/>
      <c r="RMH50" s="165"/>
      <c r="RMI50" s="162"/>
      <c r="RMJ50" s="165"/>
      <c r="RMK50" s="162"/>
      <c r="RML50" s="165"/>
      <c r="RMM50" s="162"/>
      <c r="RMN50" s="165"/>
      <c r="RMO50" s="162"/>
      <c r="RMP50" s="165"/>
      <c r="RMQ50" s="162"/>
      <c r="RMR50" s="165"/>
      <c r="RMS50" s="162"/>
      <c r="RMT50" s="165"/>
      <c r="RMU50" s="162"/>
      <c r="RMV50" s="165"/>
      <c r="RMW50" s="162"/>
      <c r="RMX50" s="165"/>
      <c r="RMY50" s="162"/>
      <c r="RMZ50" s="165"/>
      <c r="RNA50" s="162"/>
      <c r="RNB50" s="165"/>
      <c r="RNC50" s="162"/>
      <c r="RND50" s="165"/>
      <c r="RNE50" s="162"/>
      <c r="RNF50" s="165"/>
      <c r="RNG50" s="162"/>
      <c r="RNH50" s="165"/>
      <c r="RNI50" s="162"/>
      <c r="RNJ50" s="165"/>
      <c r="RNK50" s="162"/>
      <c r="RNL50" s="165"/>
      <c r="RNM50" s="162"/>
      <c r="RNN50" s="165"/>
      <c r="RNO50" s="162"/>
      <c r="RNP50" s="165"/>
      <c r="RNQ50" s="162"/>
      <c r="RNR50" s="165"/>
      <c r="RNS50" s="162"/>
      <c r="RNT50" s="165"/>
      <c r="RNU50" s="162"/>
      <c r="RNV50" s="165"/>
      <c r="RNW50" s="162"/>
      <c r="RNX50" s="165"/>
      <c r="RNY50" s="162"/>
      <c r="RNZ50" s="165"/>
      <c r="ROA50" s="162"/>
      <c r="ROB50" s="165"/>
      <c r="ROC50" s="162"/>
      <c r="ROD50" s="165"/>
      <c r="ROE50" s="162"/>
      <c r="ROF50" s="165"/>
      <c r="ROG50" s="162"/>
      <c r="ROH50" s="165"/>
      <c r="ROI50" s="162"/>
      <c r="ROJ50" s="165"/>
      <c r="ROK50" s="162"/>
      <c r="ROL50" s="165"/>
      <c r="ROM50" s="162"/>
      <c r="RON50" s="165"/>
      <c r="ROO50" s="162"/>
      <c r="ROP50" s="165"/>
      <c r="ROQ50" s="162"/>
      <c r="ROR50" s="165"/>
      <c r="ROS50" s="162"/>
      <c r="ROT50" s="165"/>
      <c r="ROU50" s="162"/>
      <c r="ROV50" s="165"/>
      <c r="ROW50" s="162"/>
      <c r="ROX50" s="165"/>
      <c r="ROY50" s="162"/>
      <c r="ROZ50" s="165"/>
      <c r="RPA50" s="162"/>
      <c r="RPB50" s="165"/>
      <c r="RPC50" s="162"/>
      <c r="RPD50" s="165"/>
      <c r="RPE50" s="162"/>
      <c r="RPF50" s="165"/>
      <c r="RPG50" s="162"/>
      <c r="RPH50" s="165"/>
      <c r="RPI50" s="162"/>
      <c r="RPJ50" s="165"/>
      <c r="RPK50" s="162"/>
      <c r="RPL50" s="165"/>
      <c r="RPM50" s="162"/>
      <c r="RPN50" s="165"/>
      <c r="RPO50" s="162"/>
      <c r="RPP50" s="165"/>
      <c r="RPQ50" s="162"/>
      <c r="RPR50" s="165"/>
      <c r="RPS50" s="162"/>
      <c r="RPT50" s="165"/>
      <c r="RPU50" s="162"/>
      <c r="RPV50" s="165"/>
      <c r="RPW50" s="162"/>
      <c r="RPX50" s="165"/>
      <c r="RPY50" s="162"/>
      <c r="RPZ50" s="165"/>
      <c r="RQA50" s="162"/>
      <c r="RQB50" s="165"/>
      <c r="RQC50" s="162"/>
      <c r="RQD50" s="165"/>
      <c r="RQE50" s="162"/>
      <c r="RQF50" s="165"/>
      <c r="RQG50" s="162"/>
      <c r="RQH50" s="165"/>
      <c r="RQI50" s="162"/>
      <c r="RQJ50" s="165"/>
      <c r="RQK50" s="162"/>
      <c r="RQL50" s="165"/>
      <c r="RQM50" s="162"/>
      <c r="RQN50" s="165"/>
      <c r="RQO50" s="162"/>
      <c r="RQP50" s="165"/>
      <c r="RQQ50" s="162"/>
      <c r="RQR50" s="165"/>
      <c r="RQS50" s="162"/>
      <c r="RQT50" s="165"/>
      <c r="RQU50" s="162"/>
      <c r="RQV50" s="165"/>
      <c r="RQW50" s="162"/>
      <c r="RQX50" s="165"/>
      <c r="RQY50" s="162"/>
      <c r="RQZ50" s="165"/>
      <c r="RRA50" s="162"/>
      <c r="RRB50" s="165"/>
      <c r="RRC50" s="162"/>
      <c r="RRD50" s="165"/>
      <c r="RRE50" s="162"/>
      <c r="RRF50" s="165"/>
      <c r="RRG50" s="162"/>
      <c r="RRH50" s="165"/>
      <c r="RRI50" s="162"/>
      <c r="RRJ50" s="165"/>
      <c r="RRK50" s="162"/>
      <c r="RRL50" s="165"/>
      <c r="RRM50" s="162"/>
      <c r="RRN50" s="165"/>
      <c r="RRO50" s="162"/>
      <c r="RRP50" s="165"/>
      <c r="RRQ50" s="162"/>
      <c r="RRR50" s="165"/>
      <c r="RRS50" s="162"/>
      <c r="RRT50" s="165"/>
      <c r="RRU50" s="162"/>
      <c r="RRV50" s="165"/>
      <c r="RRW50" s="162"/>
      <c r="RRX50" s="165"/>
      <c r="RRY50" s="162"/>
      <c r="RRZ50" s="165"/>
      <c r="RSA50" s="162"/>
      <c r="RSB50" s="165"/>
      <c r="RSC50" s="162"/>
      <c r="RSD50" s="165"/>
      <c r="RSE50" s="162"/>
      <c r="RSF50" s="165"/>
      <c r="RSG50" s="162"/>
      <c r="RSH50" s="165"/>
      <c r="RSI50" s="162"/>
      <c r="RSJ50" s="165"/>
      <c r="RSK50" s="162"/>
      <c r="RSL50" s="165"/>
      <c r="RSM50" s="162"/>
      <c r="RSN50" s="165"/>
      <c r="RSO50" s="162"/>
      <c r="RSP50" s="165"/>
      <c r="RSQ50" s="162"/>
      <c r="RSR50" s="165"/>
      <c r="RSS50" s="162"/>
      <c r="RST50" s="165"/>
      <c r="RSU50" s="162"/>
      <c r="RSV50" s="165"/>
      <c r="RSW50" s="162"/>
      <c r="RSX50" s="165"/>
      <c r="RSY50" s="162"/>
      <c r="RSZ50" s="165"/>
      <c r="RTA50" s="162"/>
      <c r="RTB50" s="165"/>
      <c r="RTC50" s="162"/>
      <c r="RTD50" s="165"/>
      <c r="RTE50" s="162"/>
      <c r="RTF50" s="165"/>
      <c r="RTG50" s="162"/>
      <c r="RTH50" s="165"/>
      <c r="RTI50" s="162"/>
      <c r="RTJ50" s="165"/>
      <c r="RTK50" s="162"/>
      <c r="RTL50" s="165"/>
      <c r="RTM50" s="162"/>
      <c r="RTN50" s="165"/>
      <c r="RTO50" s="162"/>
      <c r="RTP50" s="165"/>
      <c r="RTQ50" s="162"/>
      <c r="RTR50" s="165"/>
      <c r="RTS50" s="162"/>
      <c r="RTT50" s="165"/>
      <c r="RTU50" s="162"/>
      <c r="RTV50" s="165"/>
      <c r="RTW50" s="162"/>
      <c r="RTX50" s="165"/>
      <c r="RTY50" s="162"/>
      <c r="RTZ50" s="165"/>
      <c r="RUA50" s="162"/>
      <c r="RUB50" s="165"/>
      <c r="RUC50" s="162"/>
      <c r="RUD50" s="165"/>
      <c r="RUE50" s="162"/>
      <c r="RUF50" s="165"/>
      <c r="RUG50" s="162"/>
      <c r="RUH50" s="165"/>
      <c r="RUI50" s="162"/>
      <c r="RUJ50" s="165"/>
      <c r="RUK50" s="162"/>
      <c r="RUL50" s="165"/>
      <c r="RUM50" s="162"/>
      <c r="RUN50" s="165"/>
      <c r="RUO50" s="162"/>
      <c r="RUP50" s="165"/>
      <c r="RUQ50" s="162"/>
      <c r="RUR50" s="165"/>
      <c r="RUS50" s="162"/>
      <c r="RUT50" s="165"/>
      <c r="RUU50" s="162"/>
      <c r="RUV50" s="165"/>
      <c r="RUW50" s="162"/>
      <c r="RUX50" s="165"/>
      <c r="RUY50" s="162"/>
      <c r="RUZ50" s="165"/>
      <c r="RVA50" s="162"/>
      <c r="RVB50" s="165"/>
      <c r="RVC50" s="162"/>
      <c r="RVD50" s="165"/>
      <c r="RVE50" s="162"/>
      <c r="RVF50" s="165"/>
      <c r="RVG50" s="162"/>
      <c r="RVH50" s="165"/>
      <c r="RVI50" s="162"/>
      <c r="RVJ50" s="165"/>
      <c r="RVK50" s="162"/>
      <c r="RVL50" s="165"/>
      <c r="RVM50" s="162"/>
      <c r="RVN50" s="165"/>
      <c r="RVO50" s="162"/>
      <c r="RVP50" s="165"/>
      <c r="RVQ50" s="162"/>
      <c r="RVR50" s="165"/>
      <c r="RVS50" s="162"/>
      <c r="RVT50" s="165"/>
      <c r="RVU50" s="162"/>
      <c r="RVV50" s="165"/>
      <c r="RVW50" s="162"/>
      <c r="RVX50" s="165"/>
      <c r="RVY50" s="162"/>
      <c r="RVZ50" s="165"/>
      <c r="RWA50" s="162"/>
      <c r="RWB50" s="165"/>
      <c r="RWC50" s="162"/>
      <c r="RWD50" s="165"/>
      <c r="RWE50" s="162"/>
      <c r="RWF50" s="165"/>
      <c r="RWG50" s="162"/>
      <c r="RWH50" s="165"/>
      <c r="RWI50" s="162"/>
      <c r="RWJ50" s="165"/>
      <c r="RWK50" s="162"/>
      <c r="RWL50" s="165"/>
      <c r="RWM50" s="162"/>
      <c r="RWN50" s="165"/>
      <c r="RWO50" s="162"/>
      <c r="RWP50" s="165"/>
      <c r="RWQ50" s="162"/>
      <c r="RWR50" s="165"/>
      <c r="RWS50" s="162"/>
      <c r="RWT50" s="165"/>
      <c r="RWU50" s="162"/>
      <c r="RWV50" s="165"/>
      <c r="RWW50" s="162"/>
      <c r="RWX50" s="165"/>
      <c r="RWY50" s="162"/>
      <c r="RWZ50" s="165"/>
      <c r="RXA50" s="162"/>
      <c r="RXB50" s="165"/>
      <c r="RXC50" s="162"/>
      <c r="RXD50" s="165"/>
      <c r="RXE50" s="162"/>
      <c r="RXF50" s="165"/>
      <c r="RXG50" s="162"/>
      <c r="RXH50" s="165"/>
      <c r="RXI50" s="162"/>
      <c r="RXJ50" s="165"/>
      <c r="RXK50" s="162"/>
      <c r="RXL50" s="165"/>
      <c r="RXM50" s="162"/>
      <c r="RXN50" s="165"/>
      <c r="RXO50" s="162"/>
      <c r="RXP50" s="165"/>
      <c r="RXQ50" s="162"/>
      <c r="RXR50" s="165"/>
      <c r="RXS50" s="162"/>
      <c r="RXT50" s="165"/>
      <c r="RXU50" s="162"/>
      <c r="RXV50" s="165"/>
      <c r="RXW50" s="162"/>
      <c r="RXX50" s="165"/>
      <c r="RXY50" s="162"/>
      <c r="RXZ50" s="165"/>
      <c r="RYA50" s="162"/>
      <c r="RYB50" s="165"/>
      <c r="RYC50" s="162"/>
      <c r="RYD50" s="165"/>
      <c r="RYE50" s="162"/>
      <c r="RYF50" s="165"/>
      <c r="RYG50" s="162"/>
      <c r="RYH50" s="165"/>
      <c r="RYI50" s="162"/>
      <c r="RYJ50" s="165"/>
      <c r="RYK50" s="162"/>
      <c r="RYL50" s="165"/>
      <c r="RYM50" s="162"/>
      <c r="RYN50" s="165"/>
      <c r="RYO50" s="162"/>
      <c r="RYP50" s="165"/>
      <c r="RYQ50" s="162"/>
      <c r="RYR50" s="165"/>
      <c r="RYS50" s="162"/>
      <c r="RYT50" s="165"/>
      <c r="RYU50" s="162"/>
      <c r="RYV50" s="165"/>
      <c r="RYW50" s="162"/>
      <c r="RYX50" s="165"/>
      <c r="RYY50" s="162"/>
      <c r="RYZ50" s="165"/>
      <c r="RZA50" s="162"/>
      <c r="RZB50" s="165"/>
      <c r="RZC50" s="162"/>
      <c r="RZD50" s="165"/>
      <c r="RZE50" s="162"/>
      <c r="RZF50" s="165"/>
      <c r="RZG50" s="162"/>
      <c r="RZH50" s="165"/>
      <c r="RZI50" s="162"/>
      <c r="RZJ50" s="165"/>
      <c r="RZK50" s="162"/>
      <c r="RZL50" s="165"/>
      <c r="RZM50" s="162"/>
      <c r="RZN50" s="165"/>
      <c r="RZO50" s="162"/>
      <c r="RZP50" s="165"/>
      <c r="RZQ50" s="162"/>
      <c r="RZR50" s="165"/>
      <c r="RZS50" s="162"/>
      <c r="RZT50" s="165"/>
      <c r="RZU50" s="162"/>
      <c r="RZV50" s="165"/>
      <c r="RZW50" s="162"/>
      <c r="RZX50" s="165"/>
      <c r="RZY50" s="162"/>
      <c r="RZZ50" s="165"/>
      <c r="SAA50" s="162"/>
      <c r="SAB50" s="165"/>
      <c r="SAC50" s="162"/>
      <c r="SAD50" s="165"/>
      <c r="SAE50" s="162"/>
      <c r="SAF50" s="165"/>
      <c r="SAG50" s="162"/>
      <c r="SAH50" s="165"/>
      <c r="SAI50" s="162"/>
      <c r="SAJ50" s="165"/>
      <c r="SAK50" s="162"/>
      <c r="SAL50" s="165"/>
      <c r="SAM50" s="162"/>
      <c r="SAN50" s="165"/>
      <c r="SAO50" s="162"/>
      <c r="SAP50" s="165"/>
      <c r="SAQ50" s="162"/>
      <c r="SAR50" s="165"/>
      <c r="SAS50" s="162"/>
      <c r="SAT50" s="165"/>
      <c r="SAU50" s="162"/>
      <c r="SAV50" s="165"/>
      <c r="SAW50" s="162"/>
      <c r="SAX50" s="165"/>
      <c r="SAY50" s="162"/>
      <c r="SAZ50" s="165"/>
      <c r="SBA50" s="162"/>
      <c r="SBB50" s="165"/>
      <c r="SBC50" s="162"/>
      <c r="SBD50" s="165"/>
      <c r="SBE50" s="162"/>
      <c r="SBF50" s="165"/>
      <c r="SBG50" s="162"/>
      <c r="SBH50" s="165"/>
      <c r="SBI50" s="162"/>
      <c r="SBJ50" s="165"/>
      <c r="SBK50" s="162"/>
      <c r="SBL50" s="165"/>
      <c r="SBM50" s="162"/>
      <c r="SBN50" s="165"/>
      <c r="SBO50" s="162"/>
      <c r="SBP50" s="165"/>
      <c r="SBQ50" s="162"/>
      <c r="SBR50" s="165"/>
      <c r="SBS50" s="162"/>
      <c r="SBT50" s="165"/>
      <c r="SBU50" s="162"/>
      <c r="SBV50" s="165"/>
      <c r="SBW50" s="162"/>
      <c r="SBX50" s="165"/>
      <c r="SBY50" s="162"/>
      <c r="SBZ50" s="165"/>
      <c r="SCA50" s="162"/>
      <c r="SCB50" s="165"/>
      <c r="SCC50" s="162"/>
      <c r="SCD50" s="165"/>
      <c r="SCE50" s="162"/>
      <c r="SCF50" s="165"/>
      <c r="SCG50" s="162"/>
      <c r="SCH50" s="165"/>
      <c r="SCI50" s="162"/>
      <c r="SCJ50" s="165"/>
      <c r="SCK50" s="162"/>
      <c r="SCL50" s="165"/>
      <c r="SCM50" s="162"/>
      <c r="SCN50" s="165"/>
      <c r="SCO50" s="162"/>
      <c r="SCP50" s="165"/>
      <c r="SCQ50" s="162"/>
      <c r="SCR50" s="165"/>
      <c r="SCS50" s="162"/>
      <c r="SCT50" s="165"/>
      <c r="SCU50" s="162"/>
      <c r="SCV50" s="165"/>
      <c r="SCW50" s="162"/>
      <c r="SCX50" s="165"/>
      <c r="SCY50" s="162"/>
      <c r="SCZ50" s="165"/>
      <c r="SDA50" s="162"/>
      <c r="SDB50" s="165"/>
      <c r="SDC50" s="162"/>
      <c r="SDD50" s="165"/>
      <c r="SDE50" s="162"/>
      <c r="SDF50" s="165"/>
      <c r="SDG50" s="162"/>
      <c r="SDH50" s="165"/>
      <c r="SDI50" s="162"/>
      <c r="SDJ50" s="165"/>
      <c r="SDK50" s="162"/>
      <c r="SDL50" s="165"/>
      <c r="SDM50" s="162"/>
      <c r="SDN50" s="165"/>
      <c r="SDO50" s="162"/>
      <c r="SDP50" s="165"/>
      <c r="SDQ50" s="162"/>
      <c r="SDR50" s="165"/>
      <c r="SDS50" s="162"/>
      <c r="SDT50" s="165"/>
      <c r="SDU50" s="162"/>
      <c r="SDV50" s="165"/>
      <c r="SDW50" s="162"/>
      <c r="SDX50" s="165"/>
      <c r="SDY50" s="162"/>
      <c r="SDZ50" s="165"/>
      <c r="SEA50" s="162"/>
      <c r="SEB50" s="165"/>
      <c r="SEC50" s="162"/>
      <c r="SED50" s="165"/>
      <c r="SEE50" s="162"/>
      <c r="SEF50" s="165"/>
      <c r="SEG50" s="162"/>
      <c r="SEH50" s="165"/>
      <c r="SEI50" s="162"/>
      <c r="SEJ50" s="165"/>
      <c r="SEK50" s="162"/>
      <c r="SEL50" s="165"/>
      <c r="SEM50" s="162"/>
      <c r="SEN50" s="165"/>
      <c r="SEO50" s="162"/>
      <c r="SEP50" s="165"/>
      <c r="SEQ50" s="162"/>
      <c r="SER50" s="165"/>
      <c r="SES50" s="162"/>
      <c r="SET50" s="165"/>
      <c r="SEU50" s="162"/>
      <c r="SEV50" s="165"/>
      <c r="SEW50" s="162"/>
      <c r="SEX50" s="165"/>
      <c r="SEY50" s="162"/>
      <c r="SEZ50" s="165"/>
      <c r="SFA50" s="162"/>
      <c r="SFB50" s="165"/>
      <c r="SFC50" s="162"/>
      <c r="SFD50" s="165"/>
      <c r="SFE50" s="162"/>
      <c r="SFF50" s="165"/>
      <c r="SFG50" s="162"/>
      <c r="SFH50" s="165"/>
      <c r="SFI50" s="162"/>
      <c r="SFJ50" s="165"/>
      <c r="SFK50" s="162"/>
      <c r="SFL50" s="165"/>
      <c r="SFM50" s="162"/>
      <c r="SFN50" s="165"/>
      <c r="SFO50" s="162"/>
      <c r="SFP50" s="165"/>
      <c r="SFQ50" s="162"/>
      <c r="SFR50" s="165"/>
      <c r="SFS50" s="162"/>
      <c r="SFT50" s="165"/>
      <c r="SFU50" s="162"/>
      <c r="SFV50" s="165"/>
      <c r="SFW50" s="162"/>
      <c r="SFX50" s="165"/>
      <c r="SFY50" s="162"/>
      <c r="SFZ50" s="165"/>
      <c r="SGA50" s="162"/>
      <c r="SGB50" s="165"/>
      <c r="SGC50" s="162"/>
      <c r="SGD50" s="165"/>
      <c r="SGE50" s="162"/>
      <c r="SGF50" s="165"/>
      <c r="SGG50" s="162"/>
      <c r="SGH50" s="165"/>
      <c r="SGI50" s="162"/>
      <c r="SGJ50" s="165"/>
      <c r="SGK50" s="162"/>
      <c r="SGL50" s="165"/>
      <c r="SGM50" s="162"/>
      <c r="SGN50" s="165"/>
      <c r="SGO50" s="162"/>
      <c r="SGP50" s="165"/>
      <c r="SGQ50" s="162"/>
      <c r="SGR50" s="165"/>
      <c r="SGS50" s="162"/>
      <c r="SGT50" s="165"/>
      <c r="SGU50" s="162"/>
      <c r="SGV50" s="165"/>
      <c r="SGW50" s="162"/>
      <c r="SGX50" s="165"/>
      <c r="SGY50" s="162"/>
      <c r="SGZ50" s="165"/>
      <c r="SHA50" s="162"/>
      <c r="SHB50" s="165"/>
      <c r="SHC50" s="162"/>
      <c r="SHD50" s="165"/>
      <c r="SHE50" s="162"/>
      <c r="SHF50" s="165"/>
      <c r="SHG50" s="162"/>
      <c r="SHH50" s="165"/>
      <c r="SHI50" s="162"/>
      <c r="SHJ50" s="165"/>
      <c r="SHK50" s="162"/>
      <c r="SHL50" s="165"/>
      <c r="SHM50" s="162"/>
      <c r="SHN50" s="165"/>
      <c r="SHO50" s="162"/>
      <c r="SHP50" s="165"/>
      <c r="SHQ50" s="162"/>
      <c r="SHR50" s="165"/>
      <c r="SHS50" s="162"/>
      <c r="SHT50" s="165"/>
      <c r="SHU50" s="162"/>
      <c r="SHV50" s="165"/>
      <c r="SHW50" s="162"/>
      <c r="SHX50" s="165"/>
      <c r="SHY50" s="162"/>
      <c r="SHZ50" s="165"/>
      <c r="SIA50" s="162"/>
      <c r="SIB50" s="165"/>
      <c r="SIC50" s="162"/>
      <c r="SID50" s="165"/>
      <c r="SIE50" s="162"/>
      <c r="SIF50" s="165"/>
      <c r="SIG50" s="162"/>
      <c r="SIH50" s="165"/>
      <c r="SII50" s="162"/>
      <c r="SIJ50" s="165"/>
      <c r="SIK50" s="162"/>
      <c r="SIL50" s="165"/>
      <c r="SIM50" s="162"/>
      <c r="SIN50" s="165"/>
      <c r="SIO50" s="162"/>
      <c r="SIP50" s="165"/>
      <c r="SIQ50" s="162"/>
      <c r="SIR50" s="165"/>
      <c r="SIS50" s="162"/>
      <c r="SIT50" s="165"/>
      <c r="SIU50" s="162"/>
      <c r="SIV50" s="165"/>
      <c r="SIW50" s="162"/>
      <c r="SIX50" s="165"/>
      <c r="SIY50" s="162"/>
      <c r="SIZ50" s="165"/>
      <c r="SJA50" s="162"/>
      <c r="SJB50" s="165"/>
      <c r="SJC50" s="162"/>
      <c r="SJD50" s="165"/>
      <c r="SJE50" s="162"/>
      <c r="SJF50" s="165"/>
      <c r="SJG50" s="162"/>
      <c r="SJH50" s="165"/>
      <c r="SJI50" s="162"/>
      <c r="SJJ50" s="165"/>
      <c r="SJK50" s="162"/>
      <c r="SJL50" s="165"/>
      <c r="SJM50" s="162"/>
      <c r="SJN50" s="165"/>
      <c r="SJO50" s="162"/>
      <c r="SJP50" s="165"/>
      <c r="SJQ50" s="162"/>
      <c r="SJR50" s="165"/>
      <c r="SJS50" s="162"/>
      <c r="SJT50" s="165"/>
      <c r="SJU50" s="162"/>
      <c r="SJV50" s="165"/>
      <c r="SJW50" s="162"/>
      <c r="SJX50" s="165"/>
      <c r="SJY50" s="162"/>
      <c r="SJZ50" s="165"/>
      <c r="SKA50" s="162"/>
      <c r="SKB50" s="165"/>
      <c r="SKC50" s="162"/>
      <c r="SKD50" s="165"/>
      <c r="SKE50" s="162"/>
      <c r="SKF50" s="165"/>
      <c r="SKG50" s="162"/>
      <c r="SKH50" s="165"/>
      <c r="SKI50" s="162"/>
      <c r="SKJ50" s="165"/>
      <c r="SKK50" s="162"/>
      <c r="SKL50" s="165"/>
      <c r="SKM50" s="162"/>
      <c r="SKN50" s="165"/>
      <c r="SKO50" s="162"/>
      <c r="SKP50" s="165"/>
      <c r="SKQ50" s="162"/>
      <c r="SKR50" s="165"/>
      <c r="SKS50" s="162"/>
      <c r="SKT50" s="165"/>
      <c r="SKU50" s="162"/>
      <c r="SKV50" s="165"/>
      <c r="SKW50" s="162"/>
      <c r="SKX50" s="165"/>
      <c r="SKY50" s="162"/>
      <c r="SKZ50" s="165"/>
      <c r="SLA50" s="162"/>
      <c r="SLB50" s="165"/>
      <c r="SLC50" s="162"/>
      <c r="SLD50" s="165"/>
      <c r="SLE50" s="162"/>
      <c r="SLF50" s="165"/>
      <c r="SLG50" s="162"/>
      <c r="SLH50" s="165"/>
      <c r="SLI50" s="162"/>
      <c r="SLJ50" s="165"/>
      <c r="SLK50" s="162"/>
      <c r="SLL50" s="165"/>
      <c r="SLM50" s="162"/>
      <c r="SLN50" s="165"/>
      <c r="SLO50" s="162"/>
      <c r="SLP50" s="165"/>
      <c r="SLQ50" s="162"/>
      <c r="SLR50" s="165"/>
      <c r="SLS50" s="162"/>
      <c r="SLT50" s="165"/>
      <c r="SLU50" s="162"/>
      <c r="SLV50" s="165"/>
      <c r="SLW50" s="162"/>
      <c r="SLX50" s="165"/>
      <c r="SLY50" s="162"/>
      <c r="SLZ50" s="165"/>
      <c r="SMA50" s="162"/>
      <c r="SMB50" s="165"/>
      <c r="SMC50" s="162"/>
      <c r="SMD50" s="165"/>
      <c r="SME50" s="162"/>
      <c r="SMF50" s="165"/>
      <c r="SMG50" s="162"/>
      <c r="SMH50" s="165"/>
      <c r="SMI50" s="162"/>
      <c r="SMJ50" s="165"/>
      <c r="SMK50" s="162"/>
      <c r="SML50" s="165"/>
      <c r="SMM50" s="162"/>
      <c r="SMN50" s="165"/>
      <c r="SMO50" s="162"/>
      <c r="SMP50" s="165"/>
      <c r="SMQ50" s="162"/>
      <c r="SMR50" s="165"/>
      <c r="SMS50" s="162"/>
      <c r="SMT50" s="165"/>
      <c r="SMU50" s="162"/>
      <c r="SMV50" s="165"/>
      <c r="SMW50" s="162"/>
      <c r="SMX50" s="165"/>
      <c r="SMY50" s="162"/>
      <c r="SMZ50" s="165"/>
      <c r="SNA50" s="162"/>
      <c r="SNB50" s="165"/>
      <c r="SNC50" s="162"/>
      <c r="SND50" s="165"/>
      <c r="SNE50" s="162"/>
      <c r="SNF50" s="165"/>
      <c r="SNG50" s="162"/>
      <c r="SNH50" s="165"/>
      <c r="SNI50" s="162"/>
      <c r="SNJ50" s="165"/>
      <c r="SNK50" s="162"/>
      <c r="SNL50" s="165"/>
      <c r="SNM50" s="162"/>
      <c r="SNN50" s="165"/>
      <c r="SNO50" s="162"/>
      <c r="SNP50" s="165"/>
      <c r="SNQ50" s="162"/>
      <c r="SNR50" s="165"/>
      <c r="SNS50" s="162"/>
      <c r="SNT50" s="165"/>
      <c r="SNU50" s="162"/>
      <c r="SNV50" s="165"/>
      <c r="SNW50" s="162"/>
      <c r="SNX50" s="165"/>
      <c r="SNY50" s="162"/>
      <c r="SNZ50" s="165"/>
      <c r="SOA50" s="162"/>
      <c r="SOB50" s="165"/>
      <c r="SOC50" s="162"/>
      <c r="SOD50" s="165"/>
      <c r="SOE50" s="162"/>
      <c r="SOF50" s="165"/>
      <c r="SOG50" s="162"/>
      <c r="SOH50" s="165"/>
      <c r="SOI50" s="162"/>
      <c r="SOJ50" s="165"/>
      <c r="SOK50" s="162"/>
      <c r="SOL50" s="165"/>
      <c r="SOM50" s="162"/>
      <c r="SON50" s="165"/>
      <c r="SOO50" s="162"/>
      <c r="SOP50" s="165"/>
      <c r="SOQ50" s="162"/>
      <c r="SOR50" s="165"/>
      <c r="SOS50" s="162"/>
      <c r="SOT50" s="165"/>
      <c r="SOU50" s="162"/>
      <c r="SOV50" s="165"/>
      <c r="SOW50" s="162"/>
      <c r="SOX50" s="165"/>
      <c r="SOY50" s="162"/>
      <c r="SOZ50" s="165"/>
      <c r="SPA50" s="162"/>
      <c r="SPB50" s="165"/>
      <c r="SPC50" s="162"/>
      <c r="SPD50" s="165"/>
      <c r="SPE50" s="162"/>
      <c r="SPF50" s="165"/>
      <c r="SPG50" s="162"/>
      <c r="SPH50" s="165"/>
      <c r="SPI50" s="162"/>
      <c r="SPJ50" s="165"/>
      <c r="SPK50" s="162"/>
      <c r="SPL50" s="165"/>
      <c r="SPM50" s="162"/>
      <c r="SPN50" s="165"/>
      <c r="SPO50" s="162"/>
      <c r="SPP50" s="165"/>
      <c r="SPQ50" s="162"/>
      <c r="SPR50" s="165"/>
      <c r="SPS50" s="162"/>
      <c r="SPT50" s="165"/>
      <c r="SPU50" s="162"/>
      <c r="SPV50" s="165"/>
      <c r="SPW50" s="162"/>
      <c r="SPX50" s="165"/>
      <c r="SPY50" s="162"/>
      <c r="SPZ50" s="165"/>
      <c r="SQA50" s="162"/>
      <c r="SQB50" s="165"/>
      <c r="SQC50" s="162"/>
      <c r="SQD50" s="165"/>
      <c r="SQE50" s="162"/>
      <c r="SQF50" s="165"/>
      <c r="SQG50" s="162"/>
      <c r="SQH50" s="165"/>
      <c r="SQI50" s="162"/>
      <c r="SQJ50" s="165"/>
      <c r="SQK50" s="162"/>
      <c r="SQL50" s="165"/>
      <c r="SQM50" s="162"/>
      <c r="SQN50" s="165"/>
      <c r="SQO50" s="162"/>
      <c r="SQP50" s="165"/>
      <c r="SQQ50" s="162"/>
      <c r="SQR50" s="165"/>
      <c r="SQS50" s="162"/>
      <c r="SQT50" s="165"/>
      <c r="SQU50" s="162"/>
      <c r="SQV50" s="165"/>
      <c r="SQW50" s="162"/>
      <c r="SQX50" s="165"/>
      <c r="SQY50" s="162"/>
      <c r="SQZ50" s="165"/>
      <c r="SRA50" s="162"/>
      <c r="SRB50" s="165"/>
      <c r="SRC50" s="162"/>
      <c r="SRD50" s="165"/>
      <c r="SRE50" s="162"/>
      <c r="SRF50" s="165"/>
      <c r="SRG50" s="162"/>
      <c r="SRH50" s="165"/>
      <c r="SRI50" s="162"/>
      <c r="SRJ50" s="165"/>
      <c r="SRK50" s="162"/>
      <c r="SRL50" s="165"/>
      <c r="SRM50" s="162"/>
      <c r="SRN50" s="165"/>
      <c r="SRO50" s="162"/>
      <c r="SRP50" s="165"/>
      <c r="SRQ50" s="162"/>
      <c r="SRR50" s="165"/>
      <c r="SRS50" s="162"/>
      <c r="SRT50" s="165"/>
      <c r="SRU50" s="162"/>
      <c r="SRV50" s="165"/>
      <c r="SRW50" s="162"/>
      <c r="SRX50" s="165"/>
      <c r="SRY50" s="162"/>
      <c r="SRZ50" s="165"/>
      <c r="SSA50" s="162"/>
      <c r="SSB50" s="165"/>
      <c r="SSC50" s="162"/>
      <c r="SSD50" s="165"/>
      <c r="SSE50" s="162"/>
      <c r="SSF50" s="165"/>
      <c r="SSG50" s="162"/>
      <c r="SSH50" s="165"/>
      <c r="SSI50" s="162"/>
      <c r="SSJ50" s="165"/>
      <c r="SSK50" s="162"/>
      <c r="SSL50" s="165"/>
      <c r="SSM50" s="162"/>
      <c r="SSN50" s="165"/>
      <c r="SSO50" s="162"/>
      <c r="SSP50" s="165"/>
      <c r="SSQ50" s="162"/>
      <c r="SSR50" s="165"/>
      <c r="SSS50" s="162"/>
      <c r="SST50" s="165"/>
      <c r="SSU50" s="162"/>
      <c r="SSV50" s="165"/>
      <c r="SSW50" s="162"/>
      <c r="SSX50" s="165"/>
      <c r="SSY50" s="162"/>
      <c r="SSZ50" s="165"/>
      <c r="STA50" s="162"/>
      <c r="STB50" s="165"/>
      <c r="STC50" s="162"/>
      <c r="STD50" s="165"/>
      <c r="STE50" s="162"/>
      <c r="STF50" s="165"/>
      <c r="STG50" s="162"/>
      <c r="STH50" s="165"/>
      <c r="STI50" s="162"/>
      <c r="STJ50" s="165"/>
      <c r="STK50" s="162"/>
      <c r="STL50" s="165"/>
      <c r="STM50" s="162"/>
      <c r="STN50" s="165"/>
      <c r="STO50" s="162"/>
      <c r="STP50" s="165"/>
      <c r="STQ50" s="162"/>
      <c r="STR50" s="165"/>
      <c r="STS50" s="162"/>
      <c r="STT50" s="165"/>
      <c r="STU50" s="162"/>
      <c r="STV50" s="165"/>
      <c r="STW50" s="162"/>
      <c r="STX50" s="165"/>
      <c r="STY50" s="162"/>
      <c r="STZ50" s="165"/>
      <c r="SUA50" s="162"/>
      <c r="SUB50" s="165"/>
      <c r="SUC50" s="162"/>
      <c r="SUD50" s="165"/>
      <c r="SUE50" s="162"/>
      <c r="SUF50" s="165"/>
      <c r="SUG50" s="162"/>
      <c r="SUH50" s="165"/>
      <c r="SUI50" s="162"/>
      <c r="SUJ50" s="165"/>
      <c r="SUK50" s="162"/>
      <c r="SUL50" s="165"/>
      <c r="SUM50" s="162"/>
      <c r="SUN50" s="165"/>
      <c r="SUO50" s="162"/>
      <c r="SUP50" s="165"/>
      <c r="SUQ50" s="162"/>
      <c r="SUR50" s="165"/>
      <c r="SUS50" s="162"/>
      <c r="SUT50" s="165"/>
      <c r="SUU50" s="162"/>
      <c r="SUV50" s="165"/>
      <c r="SUW50" s="162"/>
      <c r="SUX50" s="165"/>
      <c r="SUY50" s="162"/>
      <c r="SUZ50" s="165"/>
      <c r="SVA50" s="162"/>
      <c r="SVB50" s="165"/>
      <c r="SVC50" s="162"/>
      <c r="SVD50" s="165"/>
      <c r="SVE50" s="162"/>
      <c r="SVF50" s="165"/>
      <c r="SVG50" s="162"/>
      <c r="SVH50" s="165"/>
      <c r="SVI50" s="162"/>
      <c r="SVJ50" s="165"/>
      <c r="SVK50" s="162"/>
      <c r="SVL50" s="165"/>
      <c r="SVM50" s="162"/>
      <c r="SVN50" s="165"/>
      <c r="SVO50" s="162"/>
      <c r="SVP50" s="165"/>
      <c r="SVQ50" s="162"/>
      <c r="SVR50" s="165"/>
      <c r="SVS50" s="162"/>
      <c r="SVT50" s="165"/>
      <c r="SVU50" s="162"/>
      <c r="SVV50" s="165"/>
      <c r="SVW50" s="162"/>
      <c r="SVX50" s="165"/>
      <c r="SVY50" s="162"/>
      <c r="SVZ50" s="165"/>
      <c r="SWA50" s="162"/>
      <c r="SWB50" s="165"/>
      <c r="SWC50" s="162"/>
      <c r="SWD50" s="165"/>
      <c r="SWE50" s="162"/>
      <c r="SWF50" s="165"/>
      <c r="SWG50" s="162"/>
      <c r="SWH50" s="165"/>
      <c r="SWI50" s="162"/>
      <c r="SWJ50" s="165"/>
      <c r="SWK50" s="162"/>
      <c r="SWL50" s="165"/>
      <c r="SWM50" s="162"/>
      <c r="SWN50" s="165"/>
      <c r="SWO50" s="162"/>
      <c r="SWP50" s="165"/>
      <c r="SWQ50" s="162"/>
      <c r="SWR50" s="165"/>
      <c r="SWS50" s="162"/>
      <c r="SWT50" s="165"/>
      <c r="SWU50" s="162"/>
      <c r="SWV50" s="165"/>
      <c r="SWW50" s="162"/>
      <c r="SWX50" s="165"/>
      <c r="SWY50" s="162"/>
      <c r="SWZ50" s="165"/>
      <c r="SXA50" s="162"/>
      <c r="SXB50" s="165"/>
      <c r="SXC50" s="162"/>
      <c r="SXD50" s="165"/>
      <c r="SXE50" s="162"/>
      <c r="SXF50" s="165"/>
      <c r="SXG50" s="162"/>
      <c r="SXH50" s="165"/>
      <c r="SXI50" s="162"/>
      <c r="SXJ50" s="165"/>
      <c r="SXK50" s="162"/>
      <c r="SXL50" s="165"/>
      <c r="SXM50" s="162"/>
      <c r="SXN50" s="165"/>
      <c r="SXO50" s="162"/>
      <c r="SXP50" s="165"/>
      <c r="SXQ50" s="162"/>
      <c r="SXR50" s="165"/>
      <c r="SXS50" s="162"/>
      <c r="SXT50" s="165"/>
      <c r="SXU50" s="162"/>
      <c r="SXV50" s="165"/>
      <c r="SXW50" s="162"/>
      <c r="SXX50" s="165"/>
      <c r="SXY50" s="162"/>
      <c r="SXZ50" s="165"/>
      <c r="SYA50" s="162"/>
      <c r="SYB50" s="165"/>
      <c r="SYC50" s="162"/>
      <c r="SYD50" s="165"/>
      <c r="SYE50" s="162"/>
      <c r="SYF50" s="165"/>
      <c r="SYG50" s="162"/>
      <c r="SYH50" s="165"/>
      <c r="SYI50" s="162"/>
      <c r="SYJ50" s="165"/>
      <c r="SYK50" s="162"/>
      <c r="SYL50" s="165"/>
      <c r="SYM50" s="162"/>
      <c r="SYN50" s="165"/>
      <c r="SYO50" s="162"/>
      <c r="SYP50" s="165"/>
      <c r="SYQ50" s="162"/>
      <c r="SYR50" s="165"/>
      <c r="SYS50" s="162"/>
      <c r="SYT50" s="165"/>
      <c r="SYU50" s="162"/>
      <c r="SYV50" s="165"/>
      <c r="SYW50" s="162"/>
      <c r="SYX50" s="165"/>
      <c r="SYY50" s="162"/>
      <c r="SYZ50" s="165"/>
      <c r="SZA50" s="162"/>
      <c r="SZB50" s="165"/>
      <c r="SZC50" s="162"/>
      <c r="SZD50" s="165"/>
      <c r="SZE50" s="162"/>
      <c r="SZF50" s="165"/>
      <c r="SZG50" s="162"/>
      <c r="SZH50" s="165"/>
      <c r="SZI50" s="162"/>
      <c r="SZJ50" s="165"/>
      <c r="SZK50" s="162"/>
      <c r="SZL50" s="165"/>
      <c r="SZM50" s="162"/>
      <c r="SZN50" s="165"/>
      <c r="SZO50" s="162"/>
      <c r="SZP50" s="165"/>
      <c r="SZQ50" s="162"/>
      <c r="SZR50" s="165"/>
      <c r="SZS50" s="162"/>
      <c r="SZT50" s="165"/>
      <c r="SZU50" s="162"/>
      <c r="SZV50" s="165"/>
      <c r="SZW50" s="162"/>
      <c r="SZX50" s="165"/>
      <c r="SZY50" s="162"/>
      <c r="SZZ50" s="165"/>
      <c r="TAA50" s="162"/>
      <c r="TAB50" s="165"/>
      <c r="TAC50" s="162"/>
      <c r="TAD50" s="165"/>
      <c r="TAE50" s="162"/>
      <c r="TAF50" s="165"/>
      <c r="TAG50" s="162"/>
      <c r="TAH50" s="165"/>
      <c r="TAI50" s="162"/>
      <c r="TAJ50" s="165"/>
      <c r="TAK50" s="162"/>
      <c r="TAL50" s="165"/>
      <c r="TAM50" s="162"/>
      <c r="TAN50" s="165"/>
      <c r="TAO50" s="162"/>
      <c r="TAP50" s="165"/>
      <c r="TAQ50" s="162"/>
      <c r="TAR50" s="165"/>
      <c r="TAS50" s="162"/>
      <c r="TAT50" s="165"/>
      <c r="TAU50" s="162"/>
      <c r="TAV50" s="165"/>
      <c r="TAW50" s="162"/>
      <c r="TAX50" s="165"/>
      <c r="TAY50" s="162"/>
      <c r="TAZ50" s="165"/>
      <c r="TBA50" s="162"/>
      <c r="TBB50" s="165"/>
      <c r="TBC50" s="162"/>
      <c r="TBD50" s="165"/>
      <c r="TBE50" s="162"/>
      <c r="TBF50" s="165"/>
      <c r="TBG50" s="162"/>
      <c r="TBH50" s="165"/>
      <c r="TBI50" s="162"/>
      <c r="TBJ50" s="165"/>
      <c r="TBK50" s="162"/>
      <c r="TBL50" s="165"/>
      <c r="TBM50" s="162"/>
      <c r="TBN50" s="165"/>
      <c r="TBO50" s="162"/>
      <c r="TBP50" s="165"/>
      <c r="TBQ50" s="162"/>
      <c r="TBR50" s="165"/>
      <c r="TBS50" s="162"/>
      <c r="TBT50" s="165"/>
      <c r="TBU50" s="162"/>
      <c r="TBV50" s="165"/>
      <c r="TBW50" s="162"/>
      <c r="TBX50" s="165"/>
      <c r="TBY50" s="162"/>
      <c r="TBZ50" s="165"/>
      <c r="TCA50" s="162"/>
      <c r="TCB50" s="165"/>
      <c r="TCC50" s="162"/>
      <c r="TCD50" s="165"/>
      <c r="TCE50" s="162"/>
      <c r="TCF50" s="165"/>
      <c r="TCG50" s="162"/>
      <c r="TCH50" s="165"/>
      <c r="TCI50" s="162"/>
      <c r="TCJ50" s="165"/>
      <c r="TCK50" s="162"/>
      <c r="TCL50" s="165"/>
      <c r="TCM50" s="162"/>
      <c r="TCN50" s="165"/>
      <c r="TCO50" s="162"/>
      <c r="TCP50" s="165"/>
      <c r="TCQ50" s="162"/>
      <c r="TCR50" s="165"/>
      <c r="TCS50" s="162"/>
      <c r="TCT50" s="165"/>
      <c r="TCU50" s="162"/>
      <c r="TCV50" s="165"/>
      <c r="TCW50" s="162"/>
      <c r="TCX50" s="165"/>
      <c r="TCY50" s="162"/>
      <c r="TCZ50" s="165"/>
      <c r="TDA50" s="162"/>
      <c r="TDB50" s="165"/>
      <c r="TDC50" s="162"/>
      <c r="TDD50" s="165"/>
      <c r="TDE50" s="162"/>
      <c r="TDF50" s="165"/>
      <c r="TDG50" s="162"/>
      <c r="TDH50" s="165"/>
      <c r="TDI50" s="162"/>
      <c r="TDJ50" s="165"/>
      <c r="TDK50" s="162"/>
      <c r="TDL50" s="165"/>
      <c r="TDM50" s="162"/>
      <c r="TDN50" s="165"/>
      <c r="TDO50" s="162"/>
      <c r="TDP50" s="165"/>
      <c r="TDQ50" s="162"/>
      <c r="TDR50" s="165"/>
      <c r="TDS50" s="162"/>
      <c r="TDT50" s="165"/>
      <c r="TDU50" s="162"/>
      <c r="TDV50" s="165"/>
      <c r="TDW50" s="162"/>
      <c r="TDX50" s="165"/>
      <c r="TDY50" s="162"/>
      <c r="TDZ50" s="165"/>
      <c r="TEA50" s="162"/>
      <c r="TEB50" s="165"/>
      <c r="TEC50" s="162"/>
      <c r="TED50" s="165"/>
      <c r="TEE50" s="162"/>
      <c r="TEF50" s="165"/>
      <c r="TEG50" s="162"/>
      <c r="TEH50" s="165"/>
      <c r="TEI50" s="162"/>
      <c r="TEJ50" s="165"/>
      <c r="TEK50" s="162"/>
      <c r="TEL50" s="165"/>
      <c r="TEM50" s="162"/>
      <c r="TEN50" s="165"/>
      <c r="TEO50" s="162"/>
      <c r="TEP50" s="165"/>
      <c r="TEQ50" s="162"/>
      <c r="TER50" s="165"/>
      <c r="TES50" s="162"/>
      <c r="TET50" s="165"/>
      <c r="TEU50" s="162"/>
      <c r="TEV50" s="165"/>
      <c r="TEW50" s="162"/>
      <c r="TEX50" s="165"/>
      <c r="TEY50" s="162"/>
      <c r="TEZ50" s="165"/>
      <c r="TFA50" s="162"/>
      <c r="TFB50" s="165"/>
      <c r="TFC50" s="162"/>
      <c r="TFD50" s="165"/>
      <c r="TFE50" s="162"/>
      <c r="TFF50" s="165"/>
      <c r="TFG50" s="162"/>
      <c r="TFH50" s="165"/>
      <c r="TFI50" s="162"/>
      <c r="TFJ50" s="165"/>
      <c r="TFK50" s="162"/>
      <c r="TFL50" s="165"/>
      <c r="TFM50" s="162"/>
      <c r="TFN50" s="165"/>
      <c r="TFO50" s="162"/>
      <c r="TFP50" s="165"/>
      <c r="TFQ50" s="162"/>
      <c r="TFR50" s="165"/>
      <c r="TFS50" s="162"/>
      <c r="TFT50" s="165"/>
      <c r="TFU50" s="162"/>
      <c r="TFV50" s="165"/>
      <c r="TFW50" s="162"/>
      <c r="TFX50" s="165"/>
      <c r="TFY50" s="162"/>
      <c r="TFZ50" s="165"/>
      <c r="TGA50" s="162"/>
      <c r="TGB50" s="165"/>
      <c r="TGC50" s="162"/>
      <c r="TGD50" s="165"/>
      <c r="TGE50" s="162"/>
      <c r="TGF50" s="165"/>
      <c r="TGG50" s="162"/>
      <c r="TGH50" s="165"/>
      <c r="TGI50" s="162"/>
      <c r="TGJ50" s="165"/>
      <c r="TGK50" s="162"/>
      <c r="TGL50" s="165"/>
      <c r="TGM50" s="162"/>
      <c r="TGN50" s="165"/>
      <c r="TGO50" s="162"/>
      <c r="TGP50" s="165"/>
      <c r="TGQ50" s="162"/>
      <c r="TGR50" s="165"/>
      <c r="TGS50" s="162"/>
      <c r="TGT50" s="165"/>
      <c r="TGU50" s="162"/>
      <c r="TGV50" s="165"/>
      <c r="TGW50" s="162"/>
      <c r="TGX50" s="165"/>
      <c r="TGY50" s="162"/>
      <c r="TGZ50" s="165"/>
      <c r="THA50" s="162"/>
      <c r="THB50" s="165"/>
      <c r="THC50" s="162"/>
      <c r="THD50" s="165"/>
      <c r="THE50" s="162"/>
      <c r="THF50" s="165"/>
      <c r="THG50" s="162"/>
      <c r="THH50" s="165"/>
      <c r="THI50" s="162"/>
      <c r="THJ50" s="165"/>
      <c r="THK50" s="162"/>
      <c r="THL50" s="165"/>
      <c r="THM50" s="162"/>
      <c r="THN50" s="165"/>
      <c r="THO50" s="162"/>
      <c r="THP50" s="165"/>
      <c r="THQ50" s="162"/>
      <c r="THR50" s="165"/>
      <c r="THS50" s="162"/>
      <c r="THT50" s="165"/>
      <c r="THU50" s="162"/>
      <c r="THV50" s="165"/>
      <c r="THW50" s="162"/>
      <c r="THX50" s="165"/>
      <c r="THY50" s="162"/>
      <c r="THZ50" s="165"/>
      <c r="TIA50" s="162"/>
      <c r="TIB50" s="165"/>
      <c r="TIC50" s="162"/>
      <c r="TID50" s="165"/>
      <c r="TIE50" s="162"/>
      <c r="TIF50" s="165"/>
      <c r="TIG50" s="162"/>
      <c r="TIH50" s="165"/>
      <c r="TII50" s="162"/>
      <c r="TIJ50" s="165"/>
      <c r="TIK50" s="162"/>
      <c r="TIL50" s="165"/>
      <c r="TIM50" s="162"/>
      <c r="TIN50" s="165"/>
      <c r="TIO50" s="162"/>
      <c r="TIP50" s="165"/>
      <c r="TIQ50" s="162"/>
      <c r="TIR50" s="165"/>
      <c r="TIS50" s="162"/>
      <c r="TIT50" s="165"/>
      <c r="TIU50" s="162"/>
      <c r="TIV50" s="165"/>
      <c r="TIW50" s="162"/>
      <c r="TIX50" s="165"/>
      <c r="TIY50" s="162"/>
      <c r="TIZ50" s="165"/>
      <c r="TJA50" s="162"/>
      <c r="TJB50" s="165"/>
      <c r="TJC50" s="162"/>
      <c r="TJD50" s="165"/>
      <c r="TJE50" s="162"/>
      <c r="TJF50" s="165"/>
      <c r="TJG50" s="162"/>
      <c r="TJH50" s="165"/>
      <c r="TJI50" s="162"/>
      <c r="TJJ50" s="165"/>
      <c r="TJK50" s="162"/>
      <c r="TJL50" s="165"/>
      <c r="TJM50" s="162"/>
      <c r="TJN50" s="165"/>
      <c r="TJO50" s="162"/>
      <c r="TJP50" s="165"/>
      <c r="TJQ50" s="162"/>
      <c r="TJR50" s="165"/>
      <c r="TJS50" s="162"/>
      <c r="TJT50" s="165"/>
      <c r="TJU50" s="162"/>
      <c r="TJV50" s="165"/>
      <c r="TJW50" s="162"/>
      <c r="TJX50" s="165"/>
      <c r="TJY50" s="162"/>
      <c r="TJZ50" s="165"/>
      <c r="TKA50" s="162"/>
      <c r="TKB50" s="165"/>
      <c r="TKC50" s="162"/>
      <c r="TKD50" s="165"/>
      <c r="TKE50" s="162"/>
      <c r="TKF50" s="165"/>
      <c r="TKG50" s="162"/>
      <c r="TKH50" s="165"/>
      <c r="TKI50" s="162"/>
      <c r="TKJ50" s="165"/>
      <c r="TKK50" s="162"/>
      <c r="TKL50" s="165"/>
      <c r="TKM50" s="162"/>
      <c r="TKN50" s="165"/>
      <c r="TKO50" s="162"/>
      <c r="TKP50" s="165"/>
      <c r="TKQ50" s="162"/>
      <c r="TKR50" s="165"/>
      <c r="TKS50" s="162"/>
      <c r="TKT50" s="165"/>
      <c r="TKU50" s="162"/>
      <c r="TKV50" s="165"/>
      <c r="TKW50" s="162"/>
      <c r="TKX50" s="165"/>
      <c r="TKY50" s="162"/>
      <c r="TKZ50" s="165"/>
      <c r="TLA50" s="162"/>
      <c r="TLB50" s="165"/>
      <c r="TLC50" s="162"/>
      <c r="TLD50" s="165"/>
      <c r="TLE50" s="162"/>
      <c r="TLF50" s="165"/>
      <c r="TLG50" s="162"/>
      <c r="TLH50" s="165"/>
      <c r="TLI50" s="162"/>
      <c r="TLJ50" s="165"/>
      <c r="TLK50" s="162"/>
      <c r="TLL50" s="165"/>
      <c r="TLM50" s="162"/>
      <c r="TLN50" s="165"/>
      <c r="TLO50" s="162"/>
      <c r="TLP50" s="165"/>
      <c r="TLQ50" s="162"/>
      <c r="TLR50" s="165"/>
      <c r="TLS50" s="162"/>
      <c r="TLT50" s="165"/>
      <c r="TLU50" s="162"/>
      <c r="TLV50" s="165"/>
      <c r="TLW50" s="162"/>
      <c r="TLX50" s="165"/>
      <c r="TLY50" s="162"/>
      <c r="TLZ50" s="165"/>
      <c r="TMA50" s="162"/>
      <c r="TMB50" s="165"/>
      <c r="TMC50" s="162"/>
      <c r="TMD50" s="165"/>
      <c r="TME50" s="162"/>
      <c r="TMF50" s="165"/>
      <c r="TMG50" s="162"/>
      <c r="TMH50" s="165"/>
      <c r="TMI50" s="162"/>
      <c r="TMJ50" s="165"/>
      <c r="TMK50" s="162"/>
      <c r="TML50" s="165"/>
      <c r="TMM50" s="162"/>
      <c r="TMN50" s="165"/>
      <c r="TMO50" s="162"/>
      <c r="TMP50" s="165"/>
      <c r="TMQ50" s="162"/>
      <c r="TMR50" s="165"/>
      <c r="TMS50" s="162"/>
      <c r="TMT50" s="165"/>
      <c r="TMU50" s="162"/>
      <c r="TMV50" s="165"/>
      <c r="TMW50" s="162"/>
      <c r="TMX50" s="165"/>
      <c r="TMY50" s="162"/>
      <c r="TMZ50" s="165"/>
      <c r="TNA50" s="162"/>
      <c r="TNB50" s="165"/>
      <c r="TNC50" s="162"/>
      <c r="TND50" s="165"/>
      <c r="TNE50" s="162"/>
      <c r="TNF50" s="165"/>
      <c r="TNG50" s="162"/>
      <c r="TNH50" s="165"/>
      <c r="TNI50" s="162"/>
      <c r="TNJ50" s="165"/>
      <c r="TNK50" s="162"/>
      <c r="TNL50" s="165"/>
      <c r="TNM50" s="162"/>
      <c r="TNN50" s="165"/>
      <c r="TNO50" s="162"/>
      <c r="TNP50" s="165"/>
      <c r="TNQ50" s="162"/>
      <c r="TNR50" s="165"/>
      <c r="TNS50" s="162"/>
      <c r="TNT50" s="165"/>
      <c r="TNU50" s="162"/>
      <c r="TNV50" s="165"/>
      <c r="TNW50" s="162"/>
      <c r="TNX50" s="165"/>
      <c r="TNY50" s="162"/>
      <c r="TNZ50" s="165"/>
      <c r="TOA50" s="162"/>
      <c r="TOB50" s="165"/>
      <c r="TOC50" s="162"/>
      <c r="TOD50" s="165"/>
      <c r="TOE50" s="162"/>
      <c r="TOF50" s="165"/>
      <c r="TOG50" s="162"/>
      <c r="TOH50" s="165"/>
      <c r="TOI50" s="162"/>
      <c r="TOJ50" s="165"/>
      <c r="TOK50" s="162"/>
      <c r="TOL50" s="165"/>
      <c r="TOM50" s="162"/>
      <c r="TON50" s="165"/>
      <c r="TOO50" s="162"/>
      <c r="TOP50" s="165"/>
      <c r="TOQ50" s="162"/>
      <c r="TOR50" s="165"/>
      <c r="TOS50" s="162"/>
      <c r="TOT50" s="165"/>
      <c r="TOU50" s="162"/>
      <c r="TOV50" s="165"/>
      <c r="TOW50" s="162"/>
      <c r="TOX50" s="165"/>
      <c r="TOY50" s="162"/>
      <c r="TOZ50" s="165"/>
      <c r="TPA50" s="162"/>
      <c r="TPB50" s="165"/>
      <c r="TPC50" s="162"/>
      <c r="TPD50" s="165"/>
      <c r="TPE50" s="162"/>
      <c r="TPF50" s="165"/>
      <c r="TPG50" s="162"/>
      <c r="TPH50" s="165"/>
      <c r="TPI50" s="162"/>
      <c r="TPJ50" s="165"/>
      <c r="TPK50" s="162"/>
      <c r="TPL50" s="165"/>
      <c r="TPM50" s="162"/>
      <c r="TPN50" s="165"/>
      <c r="TPO50" s="162"/>
      <c r="TPP50" s="165"/>
      <c r="TPQ50" s="162"/>
      <c r="TPR50" s="165"/>
      <c r="TPS50" s="162"/>
      <c r="TPT50" s="165"/>
      <c r="TPU50" s="162"/>
      <c r="TPV50" s="165"/>
      <c r="TPW50" s="162"/>
      <c r="TPX50" s="165"/>
      <c r="TPY50" s="162"/>
      <c r="TPZ50" s="165"/>
      <c r="TQA50" s="162"/>
      <c r="TQB50" s="165"/>
      <c r="TQC50" s="162"/>
      <c r="TQD50" s="165"/>
      <c r="TQE50" s="162"/>
      <c r="TQF50" s="165"/>
      <c r="TQG50" s="162"/>
      <c r="TQH50" s="165"/>
      <c r="TQI50" s="162"/>
      <c r="TQJ50" s="165"/>
      <c r="TQK50" s="162"/>
      <c r="TQL50" s="165"/>
      <c r="TQM50" s="162"/>
      <c r="TQN50" s="165"/>
      <c r="TQO50" s="162"/>
      <c r="TQP50" s="165"/>
      <c r="TQQ50" s="162"/>
      <c r="TQR50" s="165"/>
      <c r="TQS50" s="162"/>
      <c r="TQT50" s="165"/>
      <c r="TQU50" s="162"/>
      <c r="TQV50" s="165"/>
      <c r="TQW50" s="162"/>
      <c r="TQX50" s="165"/>
      <c r="TQY50" s="162"/>
      <c r="TQZ50" s="165"/>
      <c r="TRA50" s="162"/>
      <c r="TRB50" s="165"/>
      <c r="TRC50" s="162"/>
      <c r="TRD50" s="165"/>
      <c r="TRE50" s="162"/>
      <c r="TRF50" s="165"/>
      <c r="TRG50" s="162"/>
      <c r="TRH50" s="165"/>
      <c r="TRI50" s="162"/>
      <c r="TRJ50" s="165"/>
      <c r="TRK50" s="162"/>
      <c r="TRL50" s="165"/>
      <c r="TRM50" s="162"/>
      <c r="TRN50" s="165"/>
      <c r="TRO50" s="162"/>
      <c r="TRP50" s="165"/>
      <c r="TRQ50" s="162"/>
      <c r="TRR50" s="165"/>
      <c r="TRS50" s="162"/>
      <c r="TRT50" s="165"/>
      <c r="TRU50" s="162"/>
      <c r="TRV50" s="165"/>
      <c r="TRW50" s="162"/>
      <c r="TRX50" s="165"/>
      <c r="TRY50" s="162"/>
      <c r="TRZ50" s="165"/>
      <c r="TSA50" s="162"/>
      <c r="TSB50" s="165"/>
      <c r="TSC50" s="162"/>
      <c r="TSD50" s="165"/>
      <c r="TSE50" s="162"/>
      <c r="TSF50" s="165"/>
      <c r="TSG50" s="162"/>
      <c r="TSH50" s="165"/>
      <c r="TSI50" s="162"/>
      <c r="TSJ50" s="165"/>
      <c r="TSK50" s="162"/>
      <c r="TSL50" s="165"/>
      <c r="TSM50" s="162"/>
      <c r="TSN50" s="165"/>
      <c r="TSO50" s="162"/>
      <c r="TSP50" s="165"/>
      <c r="TSQ50" s="162"/>
      <c r="TSR50" s="165"/>
      <c r="TSS50" s="162"/>
      <c r="TST50" s="165"/>
      <c r="TSU50" s="162"/>
      <c r="TSV50" s="165"/>
      <c r="TSW50" s="162"/>
      <c r="TSX50" s="165"/>
      <c r="TSY50" s="162"/>
      <c r="TSZ50" s="165"/>
      <c r="TTA50" s="162"/>
      <c r="TTB50" s="165"/>
      <c r="TTC50" s="162"/>
      <c r="TTD50" s="165"/>
      <c r="TTE50" s="162"/>
      <c r="TTF50" s="165"/>
      <c r="TTG50" s="162"/>
      <c r="TTH50" s="165"/>
      <c r="TTI50" s="162"/>
      <c r="TTJ50" s="165"/>
      <c r="TTK50" s="162"/>
      <c r="TTL50" s="165"/>
      <c r="TTM50" s="162"/>
      <c r="TTN50" s="165"/>
      <c r="TTO50" s="162"/>
      <c r="TTP50" s="165"/>
      <c r="TTQ50" s="162"/>
      <c r="TTR50" s="165"/>
      <c r="TTS50" s="162"/>
      <c r="TTT50" s="165"/>
      <c r="TTU50" s="162"/>
      <c r="TTV50" s="165"/>
      <c r="TTW50" s="162"/>
      <c r="TTX50" s="165"/>
      <c r="TTY50" s="162"/>
      <c r="TTZ50" s="165"/>
      <c r="TUA50" s="162"/>
      <c r="TUB50" s="165"/>
      <c r="TUC50" s="162"/>
      <c r="TUD50" s="165"/>
      <c r="TUE50" s="162"/>
      <c r="TUF50" s="165"/>
      <c r="TUG50" s="162"/>
      <c r="TUH50" s="165"/>
      <c r="TUI50" s="162"/>
      <c r="TUJ50" s="165"/>
      <c r="TUK50" s="162"/>
      <c r="TUL50" s="165"/>
      <c r="TUM50" s="162"/>
      <c r="TUN50" s="165"/>
      <c r="TUO50" s="162"/>
      <c r="TUP50" s="165"/>
      <c r="TUQ50" s="162"/>
      <c r="TUR50" s="165"/>
      <c r="TUS50" s="162"/>
      <c r="TUT50" s="165"/>
      <c r="TUU50" s="162"/>
      <c r="TUV50" s="165"/>
      <c r="TUW50" s="162"/>
      <c r="TUX50" s="165"/>
      <c r="TUY50" s="162"/>
      <c r="TUZ50" s="165"/>
      <c r="TVA50" s="162"/>
      <c r="TVB50" s="165"/>
      <c r="TVC50" s="162"/>
      <c r="TVD50" s="165"/>
      <c r="TVE50" s="162"/>
      <c r="TVF50" s="165"/>
      <c r="TVG50" s="162"/>
      <c r="TVH50" s="165"/>
      <c r="TVI50" s="162"/>
      <c r="TVJ50" s="165"/>
      <c r="TVK50" s="162"/>
      <c r="TVL50" s="165"/>
      <c r="TVM50" s="162"/>
      <c r="TVN50" s="165"/>
      <c r="TVO50" s="162"/>
      <c r="TVP50" s="165"/>
      <c r="TVQ50" s="162"/>
      <c r="TVR50" s="165"/>
      <c r="TVS50" s="162"/>
      <c r="TVT50" s="165"/>
      <c r="TVU50" s="162"/>
      <c r="TVV50" s="165"/>
      <c r="TVW50" s="162"/>
      <c r="TVX50" s="165"/>
      <c r="TVY50" s="162"/>
      <c r="TVZ50" s="165"/>
      <c r="TWA50" s="162"/>
      <c r="TWB50" s="165"/>
      <c r="TWC50" s="162"/>
      <c r="TWD50" s="165"/>
      <c r="TWE50" s="162"/>
      <c r="TWF50" s="165"/>
      <c r="TWG50" s="162"/>
      <c r="TWH50" s="165"/>
      <c r="TWI50" s="162"/>
      <c r="TWJ50" s="165"/>
      <c r="TWK50" s="162"/>
      <c r="TWL50" s="165"/>
      <c r="TWM50" s="162"/>
      <c r="TWN50" s="165"/>
      <c r="TWO50" s="162"/>
      <c r="TWP50" s="165"/>
      <c r="TWQ50" s="162"/>
      <c r="TWR50" s="165"/>
      <c r="TWS50" s="162"/>
      <c r="TWT50" s="165"/>
      <c r="TWU50" s="162"/>
      <c r="TWV50" s="165"/>
      <c r="TWW50" s="162"/>
      <c r="TWX50" s="165"/>
      <c r="TWY50" s="162"/>
      <c r="TWZ50" s="165"/>
      <c r="TXA50" s="162"/>
      <c r="TXB50" s="165"/>
      <c r="TXC50" s="162"/>
      <c r="TXD50" s="165"/>
      <c r="TXE50" s="162"/>
      <c r="TXF50" s="165"/>
      <c r="TXG50" s="162"/>
      <c r="TXH50" s="165"/>
      <c r="TXI50" s="162"/>
      <c r="TXJ50" s="165"/>
      <c r="TXK50" s="162"/>
      <c r="TXL50" s="165"/>
      <c r="TXM50" s="162"/>
      <c r="TXN50" s="165"/>
      <c r="TXO50" s="162"/>
      <c r="TXP50" s="165"/>
      <c r="TXQ50" s="162"/>
      <c r="TXR50" s="165"/>
      <c r="TXS50" s="162"/>
      <c r="TXT50" s="165"/>
      <c r="TXU50" s="162"/>
      <c r="TXV50" s="165"/>
      <c r="TXW50" s="162"/>
      <c r="TXX50" s="165"/>
      <c r="TXY50" s="162"/>
      <c r="TXZ50" s="165"/>
      <c r="TYA50" s="162"/>
      <c r="TYB50" s="165"/>
      <c r="TYC50" s="162"/>
      <c r="TYD50" s="165"/>
      <c r="TYE50" s="162"/>
      <c r="TYF50" s="165"/>
      <c r="TYG50" s="162"/>
      <c r="TYH50" s="165"/>
      <c r="TYI50" s="162"/>
      <c r="TYJ50" s="165"/>
      <c r="TYK50" s="162"/>
      <c r="TYL50" s="165"/>
      <c r="TYM50" s="162"/>
      <c r="TYN50" s="165"/>
      <c r="TYO50" s="162"/>
      <c r="TYP50" s="165"/>
      <c r="TYQ50" s="162"/>
      <c r="TYR50" s="165"/>
      <c r="TYS50" s="162"/>
      <c r="TYT50" s="165"/>
      <c r="TYU50" s="162"/>
      <c r="TYV50" s="165"/>
      <c r="TYW50" s="162"/>
      <c r="TYX50" s="165"/>
      <c r="TYY50" s="162"/>
      <c r="TYZ50" s="165"/>
      <c r="TZA50" s="162"/>
      <c r="TZB50" s="165"/>
      <c r="TZC50" s="162"/>
      <c r="TZD50" s="165"/>
      <c r="TZE50" s="162"/>
      <c r="TZF50" s="165"/>
      <c r="TZG50" s="162"/>
      <c r="TZH50" s="165"/>
      <c r="TZI50" s="162"/>
      <c r="TZJ50" s="165"/>
      <c r="TZK50" s="162"/>
      <c r="TZL50" s="165"/>
      <c r="TZM50" s="162"/>
      <c r="TZN50" s="165"/>
      <c r="TZO50" s="162"/>
      <c r="TZP50" s="165"/>
      <c r="TZQ50" s="162"/>
      <c r="TZR50" s="165"/>
      <c r="TZS50" s="162"/>
      <c r="TZT50" s="165"/>
      <c r="TZU50" s="162"/>
      <c r="TZV50" s="165"/>
      <c r="TZW50" s="162"/>
      <c r="TZX50" s="165"/>
      <c r="TZY50" s="162"/>
      <c r="TZZ50" s="165"/>
      <c r="UAA50" s="162"/>
      <c r="UAB50" s="165"/>
      <c r="UAC50" s="162"/>
      <c r="UAD50" s="165"/>
      <c r="UAE50" s="162"/>
      <c r="UAF50" s="165"/>
      <c r="UAG50" s="162"/>
      <c r="UAH50" s="165"/>
      <c r="UAI50" s="162"/>
      <c r="UAJ50" s="165"/>
      <c r="UAK50" s="162"/>
      <c r="UAL50" s="165"/>
      <c r="UAM50" s="162"/>
      <c r="UAN50" s="165"/>
      <c r="UAO50" s="162"/>
      <c r="UAP50" s="165"/>
      <c r="UAQ50" s="162"/>
      <c r="UAR50" s="165"/>
      <c r="UAS50" s="162"/>
      <c r="UAT50" s="165"/>
      <c r="UAU50" s="162"/>
      <c r="UAV50" s="165"/>
      <c r="UAW50" s="162"/>
      <c r="UAX50" s="165"/>
      <c r="UAY50" s="162"/>
      <c r="UAZ50" s="165"/>
      <c r="UBA50" s="162"/>
      <c r="UBB50" s="165"/>
      <c r="UBC50" s="162"/>
      <c r="UBD50" s="165"/>
      <c r="UBE50" s="162"/>
      <c r="UBF50" s="165"/>
      <c r="UBG50" s="162"/>
      <c r="UBH50" s="165"/>
      <c r="UBI50" s="162"/>
      <c r="UBJ50" s="165"/>
      <c r="UBK50" s="162"/>
      <c r="UBL50" s="165"/>
      <c r="UBM50" s="162"/>
      <c r="UBN50" s="165"/>
      <c r="UBO50" s="162"/>
      <c r="UBP50" s="165"/>
      <c r="UBQ50" s="162"/>
      <c r="UBR50" s="165"/>
      <c r="UBS50" s="162"/>
      <c r="UBT50" s="165"/>
      <c r="UBU50" s="162"/>
      <c r="UBV50" s="165"/>
      <c r="UBW50" s="162"/>
      <c r="UBX50" s="165"/>
      <c r="UBY50" s="162"/>
      <c r="UBZ50" s="165"/>
      <c r="UCA50" s="162"/>
      <c r="UCB50" s="165"/>
      <c r="UCC50" s="162"/>
      <c r="UCD50" s="165"/>
      <c r="UCE50" s="162"/>
      <c r="UCF50" s="165"/>
      <c r="UCG50" s="162"/>
      <c r="UCH50" s="165"/>
      <c r="UCI50" s="162"/>
      <c r="UCJ50" s="165"/>
      <c r="UCK50" s="162"/>
      <c r="UCL50" s="165"/>
      <c r="UCM50" s="162"/>
      <c r="UCN50" s="165"/>
      <c r="UCO50" s="162"/>
      <c r="UCP50" s="165"/>
      <c r="UCQ50" s="162"/>
      <c r="UCR50" s="165"/>
      <c r="UCS50" s="162"/>
      <c r="UCT50" s="165"/>
      <c r="UCU50" s="162"/>
      <c r="UCV50" s="165"/>
      <c r="UCW50" s="162"/>
      <c r="UCX50" s="165"/>
      <c r="UCY50" s="162"/>
      <c r="UCZ50" s="165"/>
      <c r="UDA50" s="162"/>
      <c r="UDB50" s="165"/>
      <c r="UDC50" s="162"/>
      <c r="UDD50" s="165"/>
      <c r="UDE50" s="162"/>
      <c r="UDF50" s="165"/>
      <c r="UDG50" s="162"/>
      <c r="UDH50" s="165"/>
      <c r="UDI50" s="162"/>
      <c r="UDJ50" s="165"/>
      <c r="UDK50" s="162"/>
      <c r="UDL50" s="165"/>
      <c r="UDM50" s="162"/>
      <c r="UDN50" s="165"/>
      <c r="UDO50" s="162"/>
      <c r="UDP50" s="165"/>
      <c r="UDQ50" s="162"/>
      <c r="UDR50" s="165"/>
      <c r="UDS50" s="162"/>
      <c r="UDT50" s="165"/>
      <c r="UDU50" s="162"/>
      <c r="UDV50" s="165"/>
      <c r="UDW50" s="162"/>
      <c r="UDX50" s="165"/>
      <c r="UDY50" s="162"/>
      <c r="UDZ50" s="165"/>
      <c r="UEA50" s="162"/>
      <c r="UEB50" s="165"/>
      <c r="UEC50" s="162"/>
      <c r="UED50" s="165"/>
      <c r="UEE50" s="162"/>
      <c r="UEF50" s="165"/>
      <c r="UEG50" s="162"/>
      <c r="UEH50" s="165"/>
      <c r="UEI50" s="162"/>
      <c r="UEJ50" s="165"/>
      <c r="UEK50" s="162"/>
      <c r="UEL50" s="165"/>
      <c r="UEM50" s="162"/>
      <c r="UEN50" s="165"/>
      <c r="UEO50" s="162"/>
      <c r="UEP50" s="165"/>
      <c r="UEQ50" s="162"/>
      <c r="UER50" s="165"/>
      <c r="UES50" s="162"/>
      <c r="UET50" s="165"/>
      <c r="UEU50" s="162"/>
      <c r="UEV50" s="165"/>
      <c r="UEW50" s="162"/>
      <c r="UEX50" s="165"/>
      <c r="UEY50" s="162"/>
      <c r="UEZ50" s="165"/>
      <c r="UFA50" s="162"/>
      <c r="UFB50" s="165"/>
      <c r="UFC50" s="162"/>
      <c r="UFD50" s="165"/>
      <c r="UFE50" s="162"/>
      <c r="UFF50" s="165"/>
      <c r="UFG50" s="162"/>
      <c r="UFH50" s="165"/>
      <c r="UFI50" s="162"/>
      <c r="UFJ50" s="165"/>
      <c r="UFK50" s="162"/>
      <c r="UFL50" s="165"/>
      <c r="UFM50" s="162"/>
      <c r="UFN50" s="165"/>
      <c r="UFO50" s="162"/>
      <c r="UFP50" s="165"/>
      <c r="UFQ50" s="162"/>
      <c r="UFR50" s="165"/>
      <c r="UFS50" s="162"/>
      <c r="UFT50" s="165"/>
      <c r="UFU50" s="162"/>
      <c r="UFV50" s="165"/>
      <c r="UFW50" s="162"/>
      <c r="UFX50" s="165"/>
      <c r="UFY50" s="162"/>
      <c r="UFZ50" s="165"/>
      <c r="UGA50" s="162"/>
      <c r="UGB50" s="165"/>
      <c r="UGC50" s="162"/>
      <c r="UGD50" s="165"/>
      <c r="UGE50" s="162"/>
      <c r="UGF50" s="165"/>
      <c r="UGG50" s="162"/>
      <c r="UGH50" s="165"/>
      <c r="UGI50" s="162"/>
      <c r="UGJ50" s="165"/>
      <c r="UGK50" s="162"/>
      <c r="UGL50" s="165"/>
      <c r="UGM50" s="162"/>
      <c r="UGN50" s="165"/>
      <c r="UGO50" s="162"/>
      <c r="UGP50" s="165"/>
      <c r="UGQ50" s="162"/>
      <c r="UGR50" s="165"/>
      <c r="UGS50" s="162"/>
      <c r="UGT50" s="165"/>
      <c r="UGU50" s="162"/>
      <c r="UGV50" s="165"/>
      <c r="UGW50" s="162"/>
      <c r="UGX50" s="165"/>
      <c r="UGY50" s="162"/>
      <c r="UGZ50" s="165"/>
      <c r="UHA50" s="162"/>
      <c r="UHB50" s="165"/>
      <c r="UHC50" s="162"/>
      <c r="UHD50" s="165"/>
      <c r="UHE50" s="162"/>
      <c r="UHF50" s="165"/>
      <c r="UHG50" s="162"/>
      <c r="UHH50" s="165"/>
      <c r="UHI50" s="162"/>
      <c r="UHJ50" s="165"/>
      <c r="UHK50" s="162"/>
      <c r="UHL50" s="165"/>
      <c r="UHM50" s="162"/>
      <c r="UHN50" s="165"/>
      <c r="UHO50" s="162"/>
      <c r="UHP50" s="165"/>
      <c r="UHQ50" s="162"/>
      <c r="UHR50" s="165"/>
      <c r="UHS50" s="162"/>
      <c r="UHT50" s="165"/>
      <c r="UHU50" s="162"/>
      <c r="UHV50" s="165"/>
      <c r="UHW50" s="162"/>
      <c r="UHX50" s="165"/>
      <c r="UHY50" s="162"/>
      <c r="UHZ50" s="165"/>
      <c r="UIA50" s="162"/>
      <c r="UIB50" s="165"/>
      <c r="UIC50" s="162"/>
      <c r="UID50" s="165"/>
      <c r="UIE50" s="162"/>
      <c r="UIF50" s="165"/>
      <c r="UIG50" s="162"/>
      <c r="UIH50" s="165"/>
      <c r="UII50" s="162"/>
      <c r="UIJ50" s="165"/>
      <c r="UIK50" s="162"/>
      <c r="UIL50" s="165"/>
      <c r="UIM50" s="162"/>
      <c r="UIN50" s="165"/>
      <c r="UIO50" s="162"/>
      <c r="UIP50" s="165"/>
      <c r="UIQ50" s="162"/>
      <c r="UIR50" s="165"/>
      <c r="UIS50" s="162"/>
      <c r="UIT50" s="165"/>
      <c r="UIU50" s="162"/>
      <c r="UIV50" s="165"/>
      <c r="UIW50" s="162"/>
      <c r="UIX50" s="165"/>
      <c r="UIY50" s="162"/>
      <c r="UIZ50" s="165"/>
      <c r="UJA50" s="162"/>
      <c r="UJB50" s="165"/>
      <c r="UJC50" s="162"/>
      <c r="UJD50" s="165"/>
      <c r="UJE50" s="162"/>
      <c r="UJF50" s="165"/>
      <c r="UJG50" s="162"/>
      <c r="UJH50" s="165"/>
      <c r="UJI50" s="162"/>
      <c r="UJJ50" s="165"/>
      <c r="UJK50" s="162"/>
      <c r="UJL50" s="165"/>
      <c r="UJM50" s="162"/>
      <c r="UJN50" s="165"/>
      <c r="UJO50" s="162"/>
      <c r="UJP50" s="165"/>
      <c r="UJQ50" s="162"/>
      <c r="UJR50" s="165"/>
      <c r="UJS50" s="162"/>
      <c r="UJT50" s="165"/>
      <c r="UJU50" s="162"/>
      <c r="UJV50" s="165"/>
      <c r="UJW50" s="162"/>
      <c r="UJX50" s="165"/>
      <c r="UJY50" s="162"/>
      <c r="UJZ50" s="165"/>
      <c r="UKA50" s="162"/>
      <c r="UKB50" s="165"/>
      <c r="UKC50" s="162"/>
      <c r="UKD50" s="165"/>
      <c r="UKE50" s="162"/>
      <c r="UKF50" s="165"/>
      <c r="UKG50" s="162"/>
      <c r="UKH50" s="165"/>
      <c r="UKI50" s="162"/>
      <c r="UKJ50" s="165"/>
      <c r="UKK50" s="162"/>
      <c r="UKL50" s="165"/>
      <c r="UKM50" s="162"/>
      <c r="UKN50" s="165"/>
      <c r="UKO50" s="162"/>
      <c r="UKP50" s="165"/>
      <c r="UKQ50" s="162"/>
      <c r="UKR50" s="165"/>
      <c r="UKS50" s="162"/>
      <c r="UKT50" s="165"/>
      <c r="UKU50" s="162"/>
      <c r="UKV50" s="165"/>
      <c r="UKW50" s="162"/>
      <c r="UKX50" s="165"/>
      <c r="UKY50" s="162"/>
      <c r="UKZ50" s="165"/>
      <c r="ULA50" s="162"/>
      <c r="ULB50" s="165"/>
      <c r="ULC50" s="162"/>
      <c r="ULD50" s="165"/>
      <c r="ULE50" s="162"/>
      <c r="ULF50" s="165"/>
      <c r="ULG50" s="162"/>
      <c r="ULH50" s="165"/>
      <c r="ULI50" s="162"/>
      <c r="ULJ50" s="165"/>
      <c r="ULK50" s="162"/>
      <c r="ULL50" s="165"/>
      <c r="ULM50" s="162"/>
      <c r="ULN50" s="165"/>
      <c r="ULO50" s="162"/>
      <c r="ULP50" s="165"/>
      <c r="ULQ50" s="162"/>
      <c r="ULR50" s="165"/>
      <c r="ULS50" s="162"/>
      <c r="ULT50" s="165"/>
      <c r="ULU50" s="162"/>
      <c r="ULV50" s="165"/>
      <c r="ULW50" s="162"/>
      <c r="ULX50" s="165"/>
      <c r="ULY50" s="162"/>
      <c r="ULZ50" s="165"/>
      <c r="UMA50" s="162"/>
      <c r="UMB50" s="165"/>
      <c r="UMC50" s="162"/>
      <c r="UMD50" s="165"/>
      <c r="UME50" s="162"/>
      <c r="UMF50" s="165"/>
      <c r="UMG50" s="162"/>
      <c r="UMH50" s="165"/>
      <c r="UMI50" s="162"/>
      <c r="UMJ50" s="165"/>
      <c r="UMK50" s="162"/>
      <c r="UML50" s="165"/>
      <c r="UMM50" s="162"/>
      <c r="UMN50" s="165"/>
      <c r="UMO50" s="162"/>
      <c r="UMP50" s="165"/>
      <c r="UMQ50" s="162"/>
      <c r="UMR50" s="165"/>
      <c r="UMS50" s="162"/>
      <c r="UMT50" s="165"/>
      <c r="UMU50" s="162"/>
      <c r="UMV50" s="165"/>
      <c r="UMW50" s="162"/>
      <c r="UMX50" s="165"/>
      <c r="UMY50" s="162"/>
      <c r="UMZ50" s="165"/>
      <c r="UNA50" s="162"/>
      <c r="UNB50" s="165"/>
      <c r="UNC50" s="162"/>
      <c r="UND50" s="165"/>
      <c r="UNE50" s="162"/>
      <c r="UNF50" s="165"/>
      <c r="UNG50" s="162"/>
      <c r="UNH50" s="165"/>
      <c r="UNI50" s="162"/>
      <c r="UNJ50" s="165"/>
      <c r="UNK50" s="162"/>
      <c r="UNL50" s="165"/>
      <c r="UNM50" s="162"/>
      <c r="UNN50" s="165"/>
      <c r="UNO50" s="162"/>
      <c r="UNP50" s="165"/>
      <c r="UNQ50" s="162"/>
      <c r="UNR50" s="165"/>
      <c r="UNS50" s="162"/>
      <c r="UNT50" s="165"/>
      <c r="UNU50" s="162"/>
      <c r="UNV50" s="165"/>
      <c r="UNW50" s="162"/>
      <c r="UNX50" s="165"/>
      <c r="UNY50" s="162"/>
      <c r="UNZ50" s="165"/>
      <c r="UOA50" s="162"/>
      <c r="UOB50" s="165"/>
      <c r="UOC50" s="162"/>
      <c r="UOD50" s="165"/>
      <c r="UOE50" s="162"/>
      <c r="UOF50" s="165"/>
      <c r="UOG50" s="162"/>
      <c r="UOH50" s="165"/>
      <c r="UOI50" s="162"/>
      <c r="UOJ50" s="165"/>
      <c r="UOK50" s="162"/>
      <c r="UOL50" s="165"/>
      <c r="UOM50" s="162"/>
      <c r="UON50" s="165"/>
      <c r="UOO50" s="162"/>
      <c r="UOP50" s="165"/>
      <c r="UOQ50" s="162"/>
      <c r="UOR50" s="165"/>
      <c r="UOS50" s="162"/>
      <c r="UOT50" s="165"/>
      <c r="UOU50" s="162"/>
      <c r="UOV50" s="165"/>
      <c r="UOW50" s="162"/>
      <c r="UOX50" s="165"/>
      <c r="UOY50" s="162"/>
      <c r="UOZ50" s="165"/>
      <c r="UPA50" s="162"/>
      <c r="UPB50" s="165"/>
      <c r="UPC50" s="162"/>
      <c r="UPD50" s="165"/>
      <c r="UPE50" s="162"/>
      <c r="UPF50" s="165"/>
      <c r="UPG50" s="162"/>
      <c r="UPH50" s="165"/>
      <c r="UPI50" s="162"/>
      <c r="UPJ50" s="165"/>
      <c r="UPK50" s="162"/>
      <c r="UPL50" s="165"/>
      <c r="UPM50" s="162"/>
      <c r="UPN50" s="165"/>
      <c r="UPO50" s="162"/>
      <c r="UPP50" s="165"/>
      <c r="UPQ50" s="162"/>
      <c r="UPR50" s="165"/>
      <c r="UPS50" s="162"/>
      <c r="UPT50" s="165"/>
      <c r="UPU50" s="162"/>
      <c r="UPV50" s="165"/>
      <c r="UPW50" s="162"/>
      <c r="UPX50" s="165"/>
      <c r="UPY50" s="162"/>
      <c r="UPZ50" s="165"/>
      <c r="UQA50" s="162"/>
      <c r="UQB50" s="165"/>
      <c r="UQC50" s="162"/>
      <c r="UQD50" s="165"/>
      <c r="UQE50" s="162"/>
      <c r="UQF50" s="165"/>
      <c r="UQG50" s="162"/>
      <c r="UQH50" s="165"/>
      <c r="UQI50" s="162"/>
      <c r="UQJ50" s="165"/>
      <c r="UQK50" s="162"/>
      <c r="UQL50" s="165"/>
      <c r="UQM50" s="162"/>
      <c r="UQN50" s="165"/>
      <c r="UQO50" s="162"/>
      <c r="UQP50" s="165"/>
      <c r="UQQ50" s="162"/>
      <c r="UQR50" s="165"/>
      <c r="UQS50" s="162"/>
      <c r="UQT50" s="165"/>
      <c r="UQU50" s="162"/>
      <c r="UQV50" s="165"/>
      <c r="UQW50" s="162"/>
      <c r="UQX50" s="165"/>
      <c r="UQY50" s="162"/>
      <c r="UQZ50" s="165"/>
      <c r="URA50" s="162"/>
      <c r="URB50" s="165"/>
      <c r="URC50" s="162"/>
      <c r="URD50" s="165"/>
      <c r="URE50" s="162"/>
      <c r="URF50" s="165"/>
      <c r="URG50" s="162"/>
      <c r="URH50" s="165"/>
      <c r="URI50" s="162"/>
      <c r="URJ50" s="165"/>
      <c r="URK50" s="162"/>
      <c r="URL50" s="165"/>
      <c r="URM50" s="162"/>
      <c r="URN50" s="165"/>
      <c r="URO50" s="162"/>
      <c r="URP50" s="165"/>
      <c r="URQ50" s="162"/>
      <c r="URR50" s="165"/>
      <c r="URS50" s="162"/>
      <c r="URT50" s="165"/>
      <c r="URU50" s="162"/>
      <c r="URV50" s="165"/>
      <c r="URW50" s="162"/>
      <c r="URX50" s="165"/>
      <c r="URY50" s="162"/>
      <c r="URZ50" s="165"/>
      <c r="USA50" s="162"/>
      <c r="USB50" s="165"/>
      <c r="USC50" s="162"/>
      <c r="USD50" s="165"/>
      <c r="USE50" s="162"/>
      <c r="USF50" s="165"/>
      <c r="USG50" s="162"/>
      <c r="USH50" s="165"/>
      <c r="USI50" s="162"/>
      <c r="USJ50" s="165"/>
      <c r="USK50" s="162"/>
      <c r="USL50" s="165"/>
      <c r="USM50" s="162"/>
      <c r="USN50" s="165"/>
      <c r="USO50" s="162"/>
      <c r="USP50" s="165"/>
      <c r="USQ50" s="162"/>
      <c r="USR50" s="165"/>
      <c r="USS50" s="162"/>
      <c r="UST50" s="165"/>
      <c r="USU50" s="162"/>
      <c r="USV50" s="165"/>
      <c r="USW50" s="162"/>
      <c r="USX50" s="165"/>
      <c r="USY50" s="162"/>
      <c r="USZ50" s="165"/>
      <c r="UTA50" s="162"/>
      <c r="UTB50" s="165"/>
      <c r="UTC50" s="162"/>
      <c r="UTD50" s="165"/>
      <c r="UTE50" s="162"/>
      <c r="UTF50" s="165"/>
      <c r="UTG50" s="162"/>
      <c r="UTH50" s="165"/>
      <c r="UTI50" s="162"/>
      <c r="UTJ50" s="165"/>
      <c r="UTK50" s="162"/>
      <c r="UTL50" s="165"/>
      <c r="UTM50" s="162"/>
      <c r="UTN50" s="165"/>
      <c r="UTO50" s="162"/>
      <c r="UTP50" s="165"/>
      <c r="UTQ50" s="162"/>
      <c r="UTR50" s="165"/>
      <c r="UTS50" s="162"/>
      <c r="UTT50" s="165"/>
      <c r="UTU50" s="162"/>
      <c r="UTV50" s="165"/>
      <c r="UTW50" s="162"/>
      <c r="UTX50" s="165"/>
      <c r="UTY50" s="162"/>
      <c r="UTZ50" s="165"/>
      <c r="UUA50" s="162"/>
      <c r="UUB50" s="165"/>
      <c r="UUC50" s="162"/>
      <c r="UUD50" s="165"/>
      <c r="UUE50" s="162"/>
      <c r="UUF50" s="165"/>
      <c r="UUG50" s="162"/>
      <c r="UUH50" s="165"/>
      <c r="UUI50" s="162"/>
      <c r="UUJ50" s="165"/>
      <c r="UUK50" s="162"/>
      <c r="UUL50" s="165"/>
      <c r="UUM50" s="162"/>
      <c r="UUN50" s="165"/>
      <c r="UUO50" s="162"/>
      <c r="UUP50" s="165"/>
      <c r="UUQ50" s="162"/>
      <c r="UUR50" s="165"/>
      <c r="UUS50" s="162"/>
      <c r="UUT50" s="165"/>
      <c r="UUU50" s="162"/>
      <c r="UUV50" s="165"/>
      <c r="UUW50" s="162"/>
      <c r="UUX50" s="165"/>
      <c r="UUY50" s="162"/>
      <c r="UUZ50" s="165"/>
      <c r="UVA50" s="162"/>
      <c r="UVB50" s="165"/>
      <c r="UVC50" s="162"/>
      <c r="UVD50" s="165"/>
      <c r="UVE50" s="162"/>
      <c r="UVF50" s="165"/>
      <c r="UVG50" s="162"/>
      <c r="UVH50" s="165"/>
      <c r="UVI50" s="162"/>
      <c r="UVJ50" s="165"/>
      <c r="UVK50" s="162"/>
      <c r="UVL50" s="165"/>
      <c r="UVM50" s="162"/>
      <c r="UVN50" s="165"/>
      <c r="UVO50" s="162"/>
      <c r="UVP50" s="165"/>
      <c r="UVQ50" s="162"/>
      <c r="UVR50" s="165"/>
      <c r="UVS50" s="162"/>
      <c r="UVT50" s="165"/>
      <c r="UVU50" s="162"/>
      <c r="UVV50" s="165"/>
      <c r="UVW50" s="162"/>
      <c r="UVX50" s="165"/>
      <c r="UVY50" s="162"/>
      <c r="UVZ50" s="165"/>
      <c r="UWA50" s="162"/>
      <c r="UWB50" s="165"/>
      <c r="UWC50" s="162"/>
      <c r="UWD50" s="165"/>
      <c r="UWE50" s="162"/>
      <c r="UWF50" s="165"/>
      <c r="UWG50" s="162"/>
      <c r="UWH50" s="165"/>
      <c r="UWI50" s="162"/>
      <c r="UWJ50" s="165"/>
      <c r="UWK50" s="162"/>
      <c r="UWL50" s="165"/>
      <c r="UWM50" s="162"/>
      <c r="UWN50" s="165"/>
      <c r="UWO50" s="162"/>
      <c r="UWP50" s="165"/>
      <c r="UWQ50" s="162"/>
      <c r="UWR50" s="165"/>
      <c r="UWS50" s="162"/>
      <c r="UWT50" s="165"/>
      <c r="UWU50" s="162"/>
      <c r="UWV50" s="165"/>
      <c r="UWW50" s="162"/>
      <c r="UWX50" s="165"/>
      <c r="UWY50" s="162"/>
      <c r="UWZ50" s="165"/>
      <c r="UXA50" s="162"/>
      <c r="UXB50" s="165"/>
      <c r="UXC50" s="162"/>
      <c r="UXD50" s="165"/>
      <c r="UXE50" s="162"/>
      <c r="UXF50" s="165"/>
      <c r="UXG50" s="162"/>
      <c r="UXH50" s="165"/>
      <c r="UXI50" s="162"/>
      <c r="UXJ50" s="165"/>
      <c r="UXK50" s="162"/>
      <c r="UXL50" s="165"/>
      <c r="UXM50" s="162"/>
      <c r="UXN50" s="165"/>
      <c r="UXO50" s="162"/>
      <c r="UXP50" s="165"/>
      <c r="UXQ50" s="162"/>
      <c r="UXR50" s="165"/>
      <c r="UXS50" s="162"/>
      <c r="UXT50" s="165"/>
      <c r="UXU50" s="162"/>
      <c r="UXV50" s="165"/>
      <c r="UXW50" s="162"/>
      <c r="UXX50" s="165"/>
      <c r="UXY50" s="162"/>
      <c r="UXZ50" s="165"/>
      <c r="UYA50" s="162"/>
      <c r="UYB50" s="165"/>
      <c r="UYC50" s="162"/>
      <c r="UYD50" s="165"/>
      <c r="UYE50" s="162"/>
      <c r="UYF50" s="165"/>
      <c r="UYG50" s="162"/>
      <c r="UYH50" s="165"/>
      <c r="UYI50" s="162"/>
      <c r="UYJ50" s="165"/>
      <c r="UYK50" s="162"/>
      <c r="UYL50" s="165"/>
      <c r="UYM50" s="162"/>
      <c r="UYN50" s="165"/>
      <c r="UYO50" s="162"/>
      <c r="UYP50" s="165"/>
      <c r="UYQ50" s="162"/>
      <c r="UYR50" s="165"/>
      <c r="UYS50" s="162"/>
      <c r="UYT50" s="165"/>
      <c r="UYU50" s="162"/>
      <c r="UYV50" s="165"/>
      <c r="UYW50" s="162"/>
      <c r="UYX50" s="165"/>
      <c r="UYY50" s="162"/>
      <c r="UYZ50" s="165"/>
      <c r="UZA50" s="162"/>
      <c r="UZB50" s="165"/>
      <c r="UZC50" s="162"/>
      <c r="UZD50" s="165"/>
      <c r="UZE50" s="162"/>
      <c r="UZF50" s="165"/>
      <c r="UZG50" s="162"/>
      <c r="UZH50" s="165"/>
      <c r="UZI50" s="162"/>
      <c r="UZJ50" s="165"/>
      <c r="UZK50" s="162"/>
      <c r="UZL50" s="165"/>
      <c r="UZM50" s="162"/>
      <c r="UZN50" s="165"/>
      <c r="UZO50" s="162"/>
      <c r="UZP50" s="165"/>
      <c r="UZQ50" s="162"/>
      <c r="UZR50" s="165"/>
      <c r="UZS50" s="162"/>
      <c r="UZT50" s="165"/>
      <c r="UZU50" s="162"/>
      <c r="UZV50" s="165"/>
      <c r="UZW50" s="162"/>
      <c r="UZX50" s="165"/>
      <c r="UZY50" s="162"/>
      <c r="UZZ50" s="165"/>
      <c r="VAA50" s="162"/>
      <c r="VAB50" s="165"/>
      <c r="VAC50" s="162"/>
      <c r="VAD50" s="165"/>
      <c r="VAE50" s="162"/>
      <c r="VAF50" s="165"/>
      <c r="VAG50" s="162"/>
      <c r="VAH50" s="165"/>
      <c r="VAI50" s="162"/>
      <c r="VAJ50" s="165"/>
      <c r="VAK50" s="162"/>
      <c r="VAL50" s="165"/>
      <c r="VAM50" s="162"/>
      <c r="VAN50" s="165"/>
      <c r="VAO50" s="162"/>
      <c r="VAP50" s="165"/>
      <c r="VAQ50" s="162"/>
      <c r="VAR50" s="165"/>
      <c r="VAS50" s="162"/>
      <c r="VAT50" s="165"/>
      <c r="VAU50" s="162"/>
      <c r="VAV50" s="165"/>
      <c r="VAW50" s="162"/>
      <c r="VAX50" s="165"/>
      <c r="VAY50" s="162"/>
      <c r="VAZ50" s="165"/>
      <c r="VBA50" s="162"/>
      <c r="VBB50" s="165"/>
      <c r="VBC50" s="162"/>
      <c r="VBD50" s="165"/>
      <c r="VBE50" s="162"/>
      <c r="VBF50" s="165"/>
      <c r="VBG50" s="162"/>
      <c r="VBH50" s="165"/>
      <c r="VBI50" s="162"/>
      <c r="VBJ50" s="165"/>
      <c r="VBK50" s="162"/>
      <c r="VBL50" s="165"/>
      <c r="VBM50" s="162"/>
      <c r="VBN50" s="165"/>
      <c r="VBO50" s="162"/>
      <c r="VBP50" s="165"/>
      <c r="VBQ50" s="162"/>
      <c r="VBR50" s="165"/>
      <c r="VBS50" s="162"/>
      <c r="VBT50" s="165"/>
      <c r="VBU50" s="162"/>
      <c r="VBV50" s="165"/>
      <c r="VBW50" s="162"/>
      <c r="VBX50" s="165"/>
      <c r="VBY50" s="162"/>
      <c r="VBZ50" s="165"/>
      <c r="VCA50" s="162"/>
      <c r="VCB50" s="165"/>
      <c r="VCC50" s="162"/>
      <c r="VCD50" s="165"/>
      <c r="VCE50" s="162"/>
      <c r="VCF50" s="165"/>
      <c r="VCG50" s="162"/>
      <c r="VCH50" s="165"/>
      <c r="VCI50" s="162"/>
      <c r="VCJ50" s="165"/>
      <c r="VCK50" s="162"/>
      <c r="VCL50" s="165"/>
      <c r="VCM50" s="162"/>
      <c r="VCN50" s="165"/>
      <c r="VCO50" s="162"/>
      <c r="VCP50" s="165"/>
      <c r="VCQ50" s="162"/>
      <c r="VCR50" s="165"/>
      <c r="VCS50" s="162"/>
      <c r="VCT50" s="165"/>
      <c r="VCU50" s="162"/>
      <c r="VCV50" s="165"/>
      <c r="VCW50" s="162"/>
      <c r="VCX50" s="165"/>
      <c r="VCY50" s="162"/>
      <c r="VCZ50" s="165"/>
      <c r="VDA50" s="162"/>
      <c r="VDB50" s="165"/>
      <c r="VDC50" s="162"/>
      <c r="VDD50" s="165"/>
      <c r="VDE50" s="162"/>
      <c r="VDF50" s="165"/>
      <c r="VDG50" s="162"/>
      <c r="VDH50" s="165"/>
      <c r="VDI50" s="162"/>
      <c r="VDJ50" s="165"/>
      <c r="VDK50" s="162"/>
      <c r="VDL50" s="165"/>
      <c r="VDM50" s="162"/>
      <c r="VDN50" s="165"/>
      <c r="VDO50" s="162"/>
      <c r="VDP50" s="165"/>
      <c r="VDQ50" s="162"/>
      <c r="VDR50" s="165"/>
      <c r="VDS50" s="162"/>
      <c r="VDT50" s="165"/>
      <c r="VDU50" s="162"/>
      <c r="VDV50" s="165"/>
      <c r="VDW50" s="162"/>
      <c r="VDX50" s="165"/>
      <c r="VDY50" s="162"/>
      <c r="VDZ50" s="165"/>
      <c r="VEA50" s="162"/>
      <c r="VEB50" s="165"/>
      <c r="VEC50" s="162"/>
      <c r="VED50" s="165"/>
      <c r="VEE50" s="162"/>
      <c r="VEF50" s="165"/>
      <c r="VEG50" s="162"/>
      <c r="VEH50" s="165"/>
      <c r="VEI50" s="162"/>
      <c r="VEJ50" s="165"/>
      <c r="VEK50" s="162"/>
      <c r="VEL50" s="165"/>
      <c r="VEM50" s="162"/>
      <c r="VEN50" s="165"/>
      <c r="VEO50" s="162"/>
      <c r="VEP50" s="165"/>
      <c r="VEQ50" s="162"/>
      <c r="VER50" s="165"/>
      <c r="VES50" s="162"/>
      <c r="VET50" s="165"/>
      <c r="VEU50" s="162"/>
      <c r="VEV50" s="165"/>
      <c r="VEW50" s="162"/>
      <c r="VEX50" s="165"/>
      <c r="VEY50" s="162"/>
      <c r="VEZ50" s="165"/>
      <c r="VFA50" s="162"/>
      <c r="VFB50" s="165"/>
      <c r="VFC50" s="162"/>
      <c r="VFD50" s="165"/>
      <c r="VFE50" s="162"/>
      <c r="VFF50" s="165"/>
      <c r="VFG50" s="162"/>
      <c r="VFH50" s="165"/>
      <c r="VFI50" s="162"/>
      <c r="VFJ50" s="165"/>
      <c r="VFK50" s="162"/>
      <c r="VFL50" s="165"/>
      <c r="VFM50" s="162"/>
      <c r="VFN50" s="165"/>
      <c r="VFO50" s="162"/>
      <c r="VFP50" s="165"/>
      <c r="VFQ50" s="162"/>
      <c r="VFR50" s="165"/>
      <c r="VFS50" s="162"/>
      <c r="VFT50" s="165"/>
      <c r="VFU50" s="162"/>
      <c r="VFV50" s="165"/>
      <c r="VFW50" s="162"/>
      <c r="VFX50" s="165"/>
      <c r="VFY50" s="162"/>
      <c r="VFZ50" s="165"/>
      <c r="VGA50" s="162"/>
      <c r="VGB50" s="165"/>
      <c r="VGC50" s="162"/>
      <c r="VGD50" s="165"/>
      <c r="VGE50" s="162"/>
      <c r="VGF50" s="165"/>
      <c r="VGG50" s="162"/>
      <c r="VGH50" s="165"/>
      <c r="VGI50" s="162"/>
      <c r="VGJ50" s="165"/>
      <c r="VGK50" s="162"/>
      <c r="VGL50" s="165"/>
      <c r="VGM50" s="162"/>
      <c r="VGN50" s="165"/>
      <c r="VGO50" s="162"/>
      <c r="VGP50" s="165"/>
      <c r="VGQ50" s="162"/>
      <c r="VGR50" s="165"/>
      <c r="VGS50" s="162"/>
      <c r="VGT50" s="165"/>
      <c r="VGU50" s="162"/>
      <c r="VGV50" s="165"/>
      <c r="VGW50" s="162"/>
      <c r="VGX50" s="165"/>
      <c r="VGY50" s="162"/>
      <c r="VGZ50" s="165"/>
      <c r="VHA50" s="162"/>
      <c r="VHB50" s="165"/>
      <c r="VHC50" s="162"/>
      <c r="VHD50" s="165"/>
      <c r="VHE50" s="162"/>
      <c r="VHF50" s="165"/>
      <c r="VHG50" s="162"/>
      <c r="VHH50" s="165"/>
      <c r="VHI50" s="162"/>
      <c r="VHJ50" s="165"/>
      <c r="VHK50" s="162"/>
      <c r="VHL50" s="165"/>
      <c r="VHM50" s="162"/>
      <c r="VHN50" s="165"/>
      <c r="VHO50" s="162"/>
      <c r="VHP50" s="165"/>
      <c r="VHQ50" s="162"/>
      <c r="VHR50" s="165"/>
      <c r="VHS50" s="162"/>
      <c r="VHT50" s="165"/>
      <c r="VHU50" s="162"/>
      <c r="VHV50" s="165"/>
      <c r="VHW50" s="162"/>
      <c r="VHX50" s="165"/>
      <c r="VHY50" s="162"/>
      <c r="VHZ50" s="165"/>
      <c r="VIA50" s="162"/>
      <c r="VIB50" s="165"/>
      <c r="VIC50" s="162"/>
      <c r="VID50" s="165"/>
      <c r="VIE50" s="162"/>
      <c r="VIF50" s="165"/>
      <c r="VIG50" s="162"/>
      <c r="VIH50" s="165"/>
      <c r="VII50" s="162"/>
      <c r="VIJ50" s="165"/>
      <c r="VIK50" s="162"/>
      <c r="VIL50" s="165"/>
      <c r="VIM50" s="162"/>
      <c r="VIN50" s="165"/>
      <c r="VIO50" s="162"/>
      <c r="VIP50" s="165"/>
      <c r="VIQ50" s="162"/>
      <c r="VIR50" s="165"/>
      <c r="VIS50" s="162"/>
      <c r="VIT50" s="165"/>
      <c r="VIU50" s="162"/>
      <c r="VIV50" s="165"/>
      <c r="VIW50" s="162"/>
      <c r="VIX50" s="165"/>
      <c r="VIY50" s="162"/>
      <c r="VIZ50" s="165"/>
      <c r="VJA50" s="162"/>
      <c r="VJB50" s="165"/>
      <c r="VJC50" s="162"/>
      <c r="VJD50" s="165"/>
      <c r="VJE50" s="162"/>
      <c r="VJF50" s="165"/>
      <c r="VJG50" s="162"/>
      <c r="VJH50" s="165"/>
      <c r="VJI50" s="162"/>
      <c r="VJJ50" s="165"/>
      <c r="VJK50" s="162"/>
      <c r="VJL50" s="165"/>
      <c r="VJM50" s="162"/>
      <c r="VJN50" s="165"/>
      <c r="VJO50" s="162"/>
      <c r="VJP50" s="165"/>
      <c r="VJQ50" s="162"/>
      <c r="VJR50" s="165"/>
      <c r="VJS50" s="162"/>
      <c r="VJT50" s="165"/>
      <c r="VJU50" s="162"/>
      <c r="VJV50" s="165"/>
      <c r="VJW50" s="162"/>
      <c r="VJX50" s="165"/>
      <c r="VJY50" s="162"/>
      <c r="VJZ50" s="165"/>
      <c r="VKA50" s="162"/>
      <c r="VKB50" s="165"/>
      <c r="VKC50" s="162"/>
      <c r="VKD50" s="165"/>
      <c r="VKE50" s="162"/>
      <c r="VKF50" s="165"/>
      <c r="VKG50" s="162"/>
      <c r="VKH50" s="165"/>
      <c r="VKI50" s="162"/>
      <c r="VKJ50" s="165"/>
      <c r="VKK50" s="162"/>
      <c r="VKL50" s="165"/>
      <c r="VKM50" s="162"/>
      <c r="VKN50" s="165"/>
      <c r="VKO50" s="162"/>
      <c r="VKP50" s="165"/>
      <c r="VKQ50" s="162"/>
      <c r="VKR50" s="165"/>
      <c r="VKS50" s="162"/>
      <c r="VKT50" s="165"/>
      <c r="VKU50" s="162"/>
      <c r="VKV50" s="165"/>
      <c r="VKW50" s="162"/>
      <c r="VKX50" s="165"/>
      <c r="VKY50" s="162"/>
      <c r="VKZ50" s="165"/>
      <c r="VLA50" s="162"/>
      <c r="VLB50" s="165"/>
      <c r="VLC50" s="162"/>
      <c r="VLD50" s="165"/>
      <c r="VLE50" s="162"/>
      <c r="VLF50" s="165"/>
      <c r="VLG50" s="162"/>
      <c r="VLH50" s="165"/>
      <c r="VLI50" s="162"/>
      <c r="VLJ50" s="165"/>
      <c r="VLK50" s="162"/>
      <c r="VLL50" s="165"/>
      <c r="VLM50" s="162"/>
      <c r="VLN50" s="165"/>
      <c r="VLO50" s="162"/>
      <c r="VLP50" s="165"/>
      <c r="VLQ50" s="162"/>
      <c r="VLR50" s="165"/>
      <c r="VLS50" s="162"/>
      <c r="VLT50" s="165"/>
      <c r="VLU50" s="162"/>
      <c r="VLV50" s="165"/>
      <c r="VLW50" s="162"/>
      <c r="VLX50" s="165"/>
      <c r="VLY50" s="162"/>
      <c r="VLZ50" s="165"/>
      <c r="VMA50" s="162"/>
      <c r="VMB50" s="165"/>
      <c r="VMC50" s="162"/>
      <c r="VMD50" s="165"/>
      <c r="VME50" s="162"/>
      <c r="VMF50" s="165"/>
      <c r="VMG50" s="162"/>
      <c r="VMH50" s="165"/>
      <c r="VMI50" s="162"/>
      <c r="VMJ50" s="165"/>
      <c r="VMK50" s="162"/>
      <c r="VML50" s="165"/>
      <c r="VMM50" s="162"/>
      <c r="VMN50" s="165"/>
      <c r="VMO50" s="162"/>
      <c r="VMP50" s="165"/>
      <c r="VMQ50" s="162"/>
      <c r="VMR50" s="165"/>
      <c r="VMS50" s="162"/>
      <c r="VMT50" s="165"/>
      <c r="VMU50" s="162"/>
      <c r="VMV50" s="165"/>
      <c r="VMW50" s="162"/>
      <c r="VMX50" s="165"/>
      <c r="VMY50" s="162"/>
      <c r="VMZ50" s="165"/>
      <c r="VNA50" s="162"/>
      <c r="VNB50" s="165"/>
      <c r="VNC50" s="162"/>
      <c r="VND50" s="165"/>
      <c r="VNE50" s="162"/>
      <c r="VNF50" s="165"/>
      <c r="VNG50" s="162"/>
      <c r="VNH50" s="165"/>
      <c r="VNI50" s="162"/>
      <c r="VNJ50" s="165"/>
      <c r="VNK50" s="162"/>
      <c r="VNL50" s="165"/>
      <c r="VNM50" s="162"/>
      <c r="VNN50" s="165"/>
      <c r="VNO50" s="162"/>
      <c r="VNP50" s="165"/>
      <c r="VNQ50" s="162"/>
      <c r="VNR50" s="165"/>
      <c r="VNS50" s="162"/>
      <c r="VNT50" s="165"/>
      <c r="VNU50" s="162"/>
      <c r="VNV50" s="165"/>
      <c r="VNW50" s="162"/>
      <c r="VNX50" s="165"/>
      <c r="VNY50" s="162"/>
      <c r="VNZ50" s="165"/>
      <c r="VOA50" s="162"/>
      <c r="VOB50" s="165"/>
      <c r="VOC50" s="162"/>
      <c r="VOD50" s="165"/>
      <c r="VOE50" s="162"/>
      <c r="VOF50" s="165"/>
      <c r="VOG50" s="162"/>
      <c r="VOH50" s="165"/>
      <c r="VOI50" s="162"/>
      <c r="VOJ50" s="165"/>
      <c r="VOK50" s="162"/>
      <c r="VOL50" s="165"/>
      <c r="VOM50" s="162"/>
      <c r="VON50" s="165"/>
      <c r="VOO50" s="162"/>
      <c r="VOP50" s="165"/>
      <c r="VOQ50" s="162"/>
      <c r="VOR50" s="165"/>
      <c r="VOS50" s="162"/>
      <c r="VOT50" s="165"/>
      <c r="VOU50" s="162"/>
      <c r="VOV50" s="165"/>
      <c r="VOW50" s="162"/>
      <c r="VOX50" s="165"/>
      <c r="VOY50" s="162"/>
      <c r="VOZ50" s="165"/>
      <c r="VPA50" s="162"/>
      <c r="VPB50" s="165"/>
      <c r="VPC50" s="162"/>
      <c r="VPD50" s="165"/>
      <c r="VPE50" s="162"/>
      <c r="VPF50" s="165"/>
      <c r="VPG50" s="162"/>
      <c r="VPH50" s="165"/>
      <c r="VPI50" s="162"/>
      <c r="VPJ50" s="165"/>
      <c r="VPK50" s="162"/>
      <c r="VPL50" s="165"/>
      <c r="VPM50" s="162"/>
      <c r="VPN50" s="165"/>
      <c r="VPO50" s="162"/>
      <c r="VPP50" s="165"/>
      <c r="VPQ50" s="162"/>
      <c r="VPR50" s="165"/>
      <c r="VPS50" s="162"/>
      <c r="VPT50" s="165"/>
      <c r="VPU50" s="162"/>
      <c r="VPV50" s="165"/>
      <c r="VPW50" s="162"/>
      <c r="VPX50" s="165"/>
      <c r="VPY50" s="162"/>
      <c r="VPZ50" s="165"/>
      <c r="VQA50" s="162"/>
      <c r="VQB50" s="165"/>
      <c r="VQC50" s="162"/>
      <c r="VQD50" s="165"/>
      <c r="VQE50" s="162"/>
      <c r="VQF50" s="165"/>
      <c r="VQG50" s="162"/>
      <c r="VQH50" s="165"/>
      <c r="VQI50" s="162"/>
      <c r="VQJ50" s="165"/>
      <c r="VQK50" s="162"/>
      <c r="VQL50" s="165"/>
      <c r="VQM50" s="162"/>
      <c r="VQN50" s="165"/>
      <c r="VQO50" s="162"/>
      <c r="VQP50" s="165"/>
      <c r="VQQ50" s="162"/>
      <c r="VQR50" s="165"/>
      <c r="VQS50" s="162"/>
      <c r="VQT50" s="165"/>
      <c r="VQU50" s="162"/>
      <c r="VQV50" s="165"/>
      <c r="VQW50" s="162"/>
      <c r="VQX50" s="165"/>
      <c r="VQY50" s="162"/>
      <c r="VQZ50" s="165"/>
      <c r="VRA50" s="162"/>
      <c r="VRB50" s="165"/>
      <c r="VRC50" s="162"/>
      <c r="VRD50" s="165"/>
      <c r="VRE50" s="162"/>
      <c r="VRF50" s="165"/>
      <c r="VRG50" s="162"/>
      <c r="VRH50" s="165"/>
      <c r="VRI50" s="162"/>
      <c r="VRJ50" s="165"/>
      <c r="VRK50" s="162"/>
      <c r="VRL50" s="165"/>
      <c r="VRM50" s="162"/>
      <c r="VRN50" s="165"/>
      <c r="VRO50" s="162"/>
      <c r="VRP50" s="165"/>
      <c r="VRQ50" s="162"/>
      <c r="VRR50" s="165"/>
      <c r="VRS50" s="162"/>
      <c r="VRT50" s="165"/>
      <c r="VRU50" s="162"/>
      <c r="VRV50" s="165"/>
      <c r="VRW50" s="162"/>
      <c r="VRX50" s="165"/>
      <c r="VRY50" s="162"/>
      <c r="VRZ50" s="165"/>
      <c r="VSA50" s="162"/>
      <c r="VSB50" s="165"/>
      <c r="VSC50" s="162"/>
      <c r="VSD50" s="165"/>
      <c r="VSE50" s="162"/>
      <c r="VSF50" s="165"/>
      <c r="VSG50" s="162"/>
      <c r="VSH50" s="165"/>
      <c r="VSI50" s="162"/>
      <c r="VSJ50" s="165"/>
      <c r="VSK50" s="162"/>
      <c r="VSL50" s="165"/>
      <c r="VSM50" s="162"/>
      <c r="VSN50" s="165"/>
      <c r="VSO50" s="162"/>
      <c r="VSP50" s="165"/>
      <c r="VSQ50" s="162"/>
      <c r="VSR50" s="165"/>
      <c r="VSS50" s="162"/>
      <c r="VST50" s="165"/>
      <c r="VSU50" s="162"/>
      <c r="VSV50" s="165"/>
      <c r="VSW50" s="162"/>
      <c r="VSX50" s="165"/>
      <c r="VSY50" s="162"/>
      <c r="VSZ50" s="165"/>
      <c r="VTA50" s="162"/>
      <c r="VTB50" s="165"/>
      <c r="VTC50" s="162"/>
      <c r="VTD50" s="165"/>
      <c r="VTE50" s="162"/>
      <c r="VTF50" s="165"/>
      <c r="VTG50" s="162"/>
      <c r="VTH50" s="165"/>
      <c r="VTI50" s="162"/>
      <c r="VTJ50" s="165"/>
      <c r="VTK50" s="162"/>
      <c r="VTL50" s="165"/>
      <c r="VTM50" s="162"/>
      <c r="VTN50" s="165"/>
      <c r="VTO50" s="162"/>
      <c r="VTP50" s="165"/>
      <c r="VTQ50" s="162"/>
      <c r="VTR50" s="165"/>
      <c r="VTS50" s="162"/>
      <c r="VTT50" s="165"/>
      <c r="VTU50" s="162"/>
      <c r="VTV50" s="165"/>
      <c r="VTW50" s="162"/>
      <c r="VTX50" s="165"/>
      <c r="VTY50" s="162"/>
      <c r="VTZ50" s="165"/>
      <c r="VUA50" s="162"/>
      <c r="VUB50" s="165"/>
      <c r="VUC50" s="162"/>
      <c r="VUD50" s="165"/>
      <c r="VUE50" s="162"/>
      <c r="VUF50" s="165"/>
      <c r="VUG50" s="162"/>
      <c r="VUH50" s="165"/>
      <c r="VUI50" s="162"/>
      <c r="VUJ50" s="165"/>
      <c r="VUK50" s="162"/>
      <c r="VUL50" s="165"/>
      <c r="VUM50" s="162"/>
      <c r="VUN50" s="165"/>
      <c r="VUO50" s="162"/>
      <c r="VUP50" s="165"/>
      <c r="VUQ50" s="162"/>
      <c r="VUR50" s="165"/>
      <c r="VUS50" s="162"/>
      <c r="VUT50" s="165"/>
      <c r="VUU50" s="162"/>
      <c r="VUV50" s="165"/>
      <c r="VUW50" s="162"/>
      <c r="VUX50" s="165"/>
      <c r="VUY50" s="162"/>
      <c r="VUZ50" s="165"/>
      <c r="VVA50" s="162"/>
      <c r="VVB50" s="165"/>
      <c r="VVC50" s="162"/>
      <c r="VVD50" s="165"/>
      <c r="VVE50" s="162"/>
      <c r="VVF50" s="165"/>
      <c r="VVG50" s="162"/>
      <c r="VVH50" s="165"/>
      <c r="VVI50" s="162"/>
      <c r="VVJ50" s="165"/>
      <c r="VVK50" s="162"/>
      <c r="VVL50" s="165"/>
      <c r="VVM50" s="162"/>
      <c r="VVN50" s="165"/>
      <c r="VVO50" s="162"/>
      <c r="VVP50" s="165"/>
      <c r="VVQ50" s="162"/>
      <c r="VVR50" s="165"/>
      <c r="VVS50" s="162"/>
      <c r="VVT50" s="165"/>
      <c r="VVU50" s="162"/>
      <c r="VVV50" s="165"/>
      <c r="VVW50" s="162"/>
      <c r="VVX50" s="165"/>
      <c r="VVY50" s="162"/>
      <c r="VVZ50" s="165"/>
      <c r="VWA50" s="162"/>
      <c r="VWB50" s="165"/>
      <c r="VWC50" s="162"/>
      <c r="VWD50" s="165"/>
      <c r="VWE50" s="162"/>
      <c r="VWF50" s="165"/>
      <c r="VWG50" s="162"/>
      <c r="VWH50" s="165"/>
      <c r="VWI50" s="162"/>
      <c r="VWJ50" s="165"/>
      <c r="VWK50" s="162"/>
      <c r="VWL50" s="165"/>
      <c r="VWM50" s="162"/>
      <c r="VWN50" s="165"/>
      <c r="VWO50" s="162"/>
      <c r="VWP50" s="165"/>
      <c r="VWQ50" s="162"/>
      <c r="VWR50" s="165"/>
      <c r="VWS50" s="162"/>
      <c r="VWT50" s="165"/>
      <c r="VWU50" s="162"/>
      <c r="VWV50" s="165"/>
      <c r="VWW50" s="162"/>
      <c r="VWX50" s="165"/>
      <c r="VWY50" s="162"/>
      <c r="VWZ50" s="165"/>
      <c r="VXA50" s="162"/>
      <c r="VXB50" s="165"/>
      <c r="VXC50" s="162"/>
      <c r="VXD50" s="165"/>
      <c r="VXE50" s="162"/>
      <c r="VXF50" s="165"/>
      <c r="VXG50" s="162"/>
      <c r="VXH50" s="165"/>
      <c r="VXI50" s="162"/>
      <c r="VXJ50" s="165"/>
      <c r="VXK50" s="162"/>
      <c r="VXL50" s="165"/>
      <c r="VXM50" s="162"/>
      <c r="VXN50" s="165"/>
      <c r="VXO50" s="162"/>
      <c r="VXP50" s="165"/>
      <c r="VXQ50" s="162"/>
      <c r="VXR50" s="165"/>
      <c r="VXS50" s="162"/>
      <c r="VXT50" s="165"/>
      <c r="VXU50" s="162"/>
      <c r="VXV50" s="165"/>
      <c r="VXW50" s="162"/>
      <c r="VXX50" s="165"/>
      <c r="VXY50" s="162"/>
      <c r="VXZ50" s="165"/>
      <c r="VYA50" s="162"/>
      <c r="VYB50" s="165"/>
      <c r="VYC50" s="162"/>
      <c r="VYD50" s="165"/>
      <c r="VYE50" s="162"/>
      <c r="VYF50" s="165"/>
      <c r="VYG50" s="162"/>
      <c r="VYH50" s="165"/>
      <c r="VYI50" s="162"/>
      <c r="VYJ50" s="165"/>
      <c r="VYK50" s="162"/>
      <c r="VYL50" s="165"/>
      <c r="VYM50" s="162"/>
      <c r="VYN50" s="165"/>
      <c r="VYO50" s="162"/>
      <c r="VYP50" s="165"/>
      <c r="VYQ50" s="162"/>
      <c r="VYR50" s="165"/>
      <c r="VYS50" s="162"/>
      <c r="VYT50" s="165"/>
      <c r="VYU50" s="162"/>
      <c r="VYV50" s="165"/>
      <c r="VYW50" s="162"/>
      <c r="VYX50" s="165"/>
      <c r="VYY50" s="162"/>
      <c r="VYZ50" s="165"/>
      <c r="VZA50" s="162"/>
      <c r="VZB50" s="165"/>
      <c r="VZC50" s="162"/>
      <c r="VZD50" s="165"/>
      <c r="VZE50" s="162"/>
      <c r="VZF50" s="165"/>
      <c r="VZG50" s="162"/>
      <c r="VZH50" s="165"/>
      <c r="VZI50" s="162"/>
      <c r="VZJ50" s="165"/>
      <c r="VZK50" s="162"/>
      <c r="VZL50" s="165"/>
      <c r="VZM50" s="162"/>
      <c r="VZN50" s="165"/>
      <c r="VZO50" s="162"/>
      <c r="VZP50" s="165"/>
      <c r="VZQ50" s="162"/>
      <c r="VZR50" s="165"/>
      <c r="VZS50" s="162"/>
      <c r="VZT50" s="165"/>
      <c r="VZU50" s="162"/>
      <c r="VZV50" s="165"/>
      <c r="VZW50" s="162"/>
      <c r="VZX50" s="165"/>
      <c r="VZY50" s="162"/>
      <c r="VZZ50" s="165"/>
      <c r="WAA50" s="162"/>
      <c r="WAB50" s="165"/>
      <c r="WAC50" s="162"/>
      <c r="WAD50" s="165"/>
      <c r="WAE50" s="162"/>
      <c r="WAF50" s="165"/>
      <c r="WAG50" s="162"/>
      <c r="WAH50" s="165"/>
      <c r="WAI50" s="162"/>
      <c r="WAJ50" s="165"/>
      <c r="WAK50" s="162"/>
      <c r="WAL50" s="165"/>
      <c r="WAM50" s="162"/>
      <c r="WAN50" s="165"/>
      <c r="WAO50" s="162"/>
      <c r="WAP50" s="165"/>
      <c r="WAQ50" s="162"/>
      <c r="WAR50" s="165"/>
      <c r="WAS50" s="162"/>
      <c r="WAT50" s="165"/>
      <c r="WAU50" s="162"/>
      <c r="WAV50" s="165"/>
      <c r="WAW50" s="162"/>
      <c r="WAX50" s="165"/>
      <c r="WAY50" s="162"/>
      <c r="WAZ50" s="165"/>
      <c r="WBA50" s="162"/>
      <c r="WBB50" s="165"/>
      <c r="WBC50" s="162"/>
      <c r="WBD50" s="165"/>
      <c r="WBE50" s="162"/>
      <c r="WBF50" s="165"/>
      <c r="WBG50" s="162"/>
      <c r="WBH50" s="165"/>
      <c r="WBI50" s="162"/>
      <c r="WBJ50" s="165"/>
      <c r="WBK50" s="162"/>
      <c r="WBL50" s="165"/>
      <c r="WBM50" s="162"/>
      <c r="WBN50" s="165"/>
      <c r="WBO50" s="162"/>
      <c r="WBP50" s="165"/>
      <c r="WBQ50" s="162"/>
      <c r="WBR50" s="165"/>
      <c r="WBS50" s="162"/>
      <c r="WBT50" s="165"/>
      <c r="WBU50" s="162"/>
      <c r="WBV50" s="165"/>
      <c r="WBW50" s="162"/>
      <c r="WBX50" s="165"/>
      <c r="WBY50" s="162"/>
      <c r="WBZ50" s="165"/>
      <c r="WCA50" s="162"/>
      <c r="WCB50" s="165"/>
      <c r="WCC50" s="162"/>
      <c r="WCD50" s="165"/>
      <c r="WCE50" s="162"/>
      <c r="WCF50" s="165"/>
      <c r="WCG50" s="162"/>
      <c r="WCH50" s="165"/>
      <c r="WCI50" s="162"/>
      <c r="WCJ50" s="165"/>
      <c r="WCK50" s="162"/>
      <c r="WCL50" s="165"/>
      <c r="WCM50" s="162"/>
      <c r="WCN50" s="165"/>
      <c r="WCO50" s="162"/>
      <c r="WCP50" s="165"/>
      <c r="WCQ50" s="162"/>
      <c r="WCR50" s="165"/>
      <c r="WCS50" s="162"/>
      <c r="WCT50" s="165"/>
      <c r="WCU50" s="162"/>
      <c r="WCV50" s="165"/>
      <c r="WCW50" s="162"/>
      <c r="WCX50" s="165"/>
      <c r="WCY50" s="162"/>
      <c r="WCZ50" s="165"/>
      <c r="WDA50" s="162"/>
      <c r="WDB50" s="165"/>
      <c r="WDC50" s="162"/>
      <c r="WDD50" s="165"/>
      <c r="WDE50" s="162"/>
      <c r="WDF50" s="165"/>
      <c r="WDG50" s="162"/>
      <c r="WDH50" s="165"/>
      <c r="WDI50" s="162"/>
      <c r="WDJ50" s="165"/>
      <c r="WDK50" s="162"/>
      <c r="WDL50" s="165"/>
      <c r="WDM50" s="162"/>
      <c r="WDN50" s="165"/>
      <c r="WDO50" s="162"/>
      <c r="WDP50" s="165"/>
      <c r="WDQ50" s="162"/>
      <c r="WDR50" s="165"/>
      <c r="WDS50" s="162"/>
      <c r="WDT50" s="165"/>
      <c r="WDU50" s="162"/>
      <c r="WDV50" s="165"/>
      <c r="WDW50" s="162"/>
      <c r="WDX50" s="165"/>
      <c r="WDY50" s="162"/>
      <c r="WDZ50" s="165"/>
      <c r="WEA50" s="162"/>
      <c r="WEB50" s="165"/>
      <c r="WEC50" s="162"/>
      <c r="WED50" s="165"/>
      <c r="WEE50" s="162"/>
      <c r="WEF50" s="165"/>
      <c r="WEG50" s="162"/>
      <c r="WEH50" s="165"/>
      <c r="WEI50" s="162"/>
      <c r="WEJ50" s="165"/>
      <c r="WEK50" s="162"/>
      <c r="WEL50" s="165"/>
      <c r="WEM50" s="162"/>
      <c r="WEN50" s="165"/>
      <c r="WEO50" s="162"/>
      <c r="WEP50" s="165"/>
      <c r="WEQ50" s="162"/>
      <c r="WER50" s="165"/>
      <c r="WES50" s="162"/>
      <c r="WET50" s="165"/>
      <c r="WEU50" s="162"/>
      <c r="WEV50" s="165"/>
      <c r="WEW50" s="162"/>
      <c r="WEX50" s="165"/>
      <c r="WEY50" s="162"/>
      <c r="WEZ50" s="165"/>
      <c r="WFA50" s="162"/>
      <c r="WFB50" s="165"/>
      <c r="WFC50" s="162"/>
      <c r="WFD50" s="165"/>
      <c r="WFE50" s="162"/>
      <c r="WFF50" s="165"/>
      <c r="WFG50" s="162"/>
      <c r="WFH50" s="165"/>
      <c r="WFI50" s="162"/>
      <c r="WFJ50" s="165"/>
      <c r="WFK50" s="162"/>
      <c r="WFL50" s="165"/>
      <c r="WFM50" s="162"/>
      <c r="WFN50" s="165"/>
      <c r="WFO50" s="162"/>
      <c r="WFP50" s="165"/>
      <c r="WFQ50" s="162"/>
      <c r="WFR50" s="165"/>
      <c r="WFS50" s="162"/>
      <c r="WFT50" s="165"/>
      <c r="WFU50" s="162"/>
      <c r="WFV50" s="165"/>
      <c r="WFW50" s="162"/>
      <c r="WFX50" s="165"/>
      <c r="WFY50" s="162"/>
      <c r="WFZ50" s="165"/>
      <c r="WGA50" s="162"/>
      <c r="WGB50" s="165"/>
      <c r="WGC50" s="162"/>
      <c r="WGD50" s="165"/>
      <c r="WGE50" s="162"/>
      <c r="WGF50" s="165"/>
      <c r="WGG50" s="162"/>
      <c r="WGH50" s="165"/>
      <c r="WGI50" s="162"/>
      <c r="WGJ50" s="165"/>
      <c r="WGK50" s="162"/>
      <c r="WGL50" s="165"/>
      <c r="WGM50" s="162"/>
      <c r="WGN50" s="165"/>
      <c r="WGO50" s="162"/>
      <c r="WGP50" s="165"/>
      <c r="WGQ50" s="162"/>
      <c r="WGR50" s="165"/>
      <c r="WGS50" s="162"/>
      <c r="WGT50" s="165"/>
      <c r="WGU50" s="162"/>
      <c r="WGV50" s="165"/>
      <c r="WGW50" s="162"/>
      <c r="WGX50" s="165"/>
      <c r="WGY50" s="162"/>
      <c r="WGZ50" s="165"/>
      <c r="WHA50" s="162"/>
      <c r="WHB50" s="165"/>
      <c r="WHC50" s="162"/>
      <c r="WHD50" s="165"/>
      <c r="WHE50" s="162"/>
      <c r="WHF50" s="165"/>
      <c r="WHG50" s="162"/>
      <c r="WHH50" s="165"/>
      <c r="WHI50" s="162"/>
      <c r="WHJ50" s="165"/>
      <c r="WHK50" s="162"/>
      <c r="WHL50" s="165"/>
      <c r="WHM50" s="162"/>
      <c r="WHN50" s="165"/>
      <c r="WHO50" s="162"/>
      <c r="WHP50" s="165"/>
      <c r="WHQ50" s="162"/>
      <c r="WHR50" s="165"/>
      <c r="WHS50" s="162"/>
      <c r="WHT50" s="165"/>
      <c r="WHU50" s="162"/>
      <c r="WHV50" s="165"/>
      <c r="WHW50" s="162"/>
      <c r="WHX50" s="165"/>
      <c r="WHY50" s="162"/>
      <c r="WHZ50" s="165"/>
      <c r="WIA50" s="162"/>
      <c r="WIB50" s="165"/>
      <c r="WIC50" s="162"/>
      <c r="WID50" s="165"/>
      <c r="WIE50" s="162"/>
      <c r="WIF50" s="165"/>
      <c r="WIG50" s="162"/>
      <c r="WIH50" s="165"/>
      <c r="WII50" s="162"/>
      <c r="WIJ50" s="165"/>
      <c r="WIK50" s="162"/>
      <c r="WIL50" s="165"/>
      <c r="WIM50" s="162"/>
      <c r="WIN50" s="165"/>
      <c r="WIO50" s="162"/>
      <c r="WIP50" s="165"/>
      <c r="WIQ50" s="162"/>
      <c r="WIR50" s="165"/>
      <c r="WIS50" s="162"/>
      <c r="WIT50" s="165"/>
      <c r="WIU50" s="162"/>
      <c r="WIV50" s="165"/>
      <c r="WIW50" s="162"/>
      <c r="WIX50" s="165"/>
      <c r="WIY50" s="162"/>
      <c r="WIZ50" s="165"/>
      <c r="WJA50" s="162"/>
      <c r="WJB50" s="165"/>
      <c r="WJC50" s="162"/>
      <c r="WJD50" s="165"/>
      <c r="WJE50" s="162"/>
      <c r="WJF50" s="165"/>
      <c r="WJG50" s="162"/>
      <c r="WJH50" s="165"/>
      <c r="WJI50" s="162"/>
      <c r="WJJ50" s="165"/>
      <c r="WJK50" s="162"/>
      <c r="WJL50" s="165"/>
      <c r="WJM50" s="162"/>
      <c r="WJN50" s="165"/>
      <c r="WJO50" s="162"/>
      <c r="WJP50" s="165"/>
      <c r="WJQ50" s="162"/>
      <c r="WJR50" s="165"/>
      <c r="WJS50" s="162"/>
      <c r="WJT50" s="165"/>
      <c r="WJU50" s="162"/>
      <c r="WJV50" s="165"/>
      <c r="WJW50" s="162"/>
      <c r="WJX50" s="165"/>
      <c r="WJY50" s="162"/>
      <c r="WJZ50" s="165"/>
      <c r="WKA50" s="162"/>
      <c r="WKB50" s="165"/>
      <c r="WKC50" s="162"/>
      <c r="WKD50" s="165"/>
      <c r="WKE50" s="162"/>
      <c r="WKF50" s="165"/>
      <c r="WKG50" s="162"/>
      <c r="WKH50" s="165"/>
      <c r="WKI50" s="162"/>
      <c r="WKJ50" s="165"/>
      <c r="WKK50" s="162"/>
      <c r="WKL50" s="165"/>
      <c r="WKM50" s="162"/>
      <c r="WKN50" s="165"/>
      <c r="WKO50" s="162"/>
      <c r="WKP50" s="165"/>
      <c r="WKQ50" s="162"/>
      <c r="WKR50" s="165"/>
      <c r="WKS50" s="162"/>
      <c r="WKT50" s="165"/>
      <c r="WKU50" s="162"/>
      <c r="WKV50" s="165"/>
      <c r="WKW50" s="162"/>
      <c r="WKX50" s="165"/>
      <c r="WKY50" s="162"/>
      <c r="WKZ50" s="165"/>
      <c r="WLA50" s="162"/>
      <c r="WLB50" s="165"/>
      <c r="WLC50" s="162"/>
      <c r="WLD50" s="165"/>
      <c r="WLE50" s="162"/>
      <c r="WLF50" s="165"/>
      <c r="WLG50" s="162"/>
      <c r="WLH50" s="165"/>
      <c r="WLI50" s="162"/>
      <c r="WLJ50" s="165"/>
      <c r="WLK50" s="162"/>
      <c r="WLL50" s="165"/>
      <c r="WLM50" s="162"/>
      <c r="WLN50" s="165"/>
      <c r="WLO50" s="162"/>
      <c r="WLP50" s="165"/>
      <c r="WLQ50" s="162"/>
      <c r="WLR50" s="165"/>
      <c r="WLS50" s="162"/>
      <c r="WLT50" s="165"/>
      <c r="WLU50" s="162"/>
      <c r="WLV50" s="165"/>
      <c r="WLW50" s="162"/>
      <c r="WLX50" s="165"/>
      <c r="WLY50" s="162"/>
      <c r="WLZ50" s="165"/>
      <c r="WMA50" s="162"/>
      <c r="WMB50" s="165"/>
      <c r="WMC50" s="162"/>
      <c r="WMD50" s="165"/>
      <c r="WME50" s="162"/>
      <c r="WMF50" s="165"/>
      <c r="WMG50" s="162"/>
      <c r="WMH50" s="165"/>
      <c r="WMI50" s="162"/>
      <c r="WMJ50" s="165"/>
      <c r="WMK50" s="162"/>
      <c r="WML50" s="165"/>
      <c r="WMM50" s="162"/>
      <c r="WMN50" s="165"/>
      <c r="WMO50" s="162"/>
      <c r="WMP50" s="165"/>
      <c r="WMQ50" s="162"/>
      <c r="WMR50" s="165"/>
      <c r="WMS50" s="162"/>
      <c r="WMT50" s="165"/>
      <c r="WMU50" s="162"/>
      <c r="WMV50" s="165"/>
      <c r="WMW50" s="162"/>
      <c r="WMX50" s="165"/>
      <c r="WMY50" s="162"/>
      <c r="WMZ50" s="165"/>
      <c r="WNA50" s="162"/>
      <c r="WNB50" s="165"/>
      <c r="WNC50" s="162"/>
      <c r="WND50" s="165"/>
      <c r="WNE50" s="162"/>
      <c r="WNF50" s="165"/>
      <c r="WNG50" s="162"/>
      <c r="WNH50" s="165"/>
      <c r="WNI50" s="162"/>
      <c r="WNJ50" s="165"/>
      <c r="WNK50" s="162"/>
      <c r="WNL50" s="165"/>
      <c r="WNM50" s="162"/>
      <c r="WNN50" s="165"/>
      <c r="WNO50" s="162"/>
      <c r="WNP50" s="165"/>
      <c r="WNQ50" s="162"/>
      <c r="WNR50" s="165"/>
      <c r="WNS50" s="162"/>
      <c r="WNT50" s="165"/>
      <c r="WNU50" s="162"/>
      <c r="WNV50" s="165"/>
      <c r="WNW50" s="162"/>
      <c r="WNX50" s="165"/>
      <c r="WNY50" s="162"/>
      <c r="WNZ50" s="165"/>
      <c r="WOA50" s="162"/>
      <c r="WOB50" s="165"/>
      <c r="WOC50" s="162"/>
      <c r="WOD50" s="165"/>
      <c r="WOE50" s="162"/>
      <c r="WOF50" s="165"/>
      <c r="WOG50" s="162"/>
      <c r="WOH50" s="165"/>
      <c r="WOI50" s="162"/>
      <c r="WOJ50" s="165"/>
      <c r="WOK50" s="162"/>
      <c r="WOL50" s="165"/>
      <c r="WOM50" s="162"/>
      <c r="WON50" s="165"/>
      <c r="WOO50" s="162"/>
      <c r="WOP50" s="165"/>
      <c r="WOQ50" s="162"/>
      <c r="WOR50" s="165"/>
      <c r="WOS50" s="162"/>
      <c r="WOT50" s="165"/>
      <c r="WOU50" s="162"/>
      <c r="WOV50" s="165"/>
      <c r="WOW50" s="162"/>
      <c r="WOX50" s="165"/>
      <c r="WOY50" s="162"/>
      <c r="WOZ50" s="165"/>
      <c r="WPA50" s="162"/>
      <c r="WPB50" s="165"/>
      <c r="WPC50" s="162"/>
      <c r="WPD50" s="165"/>
      <c r="WPE50" s="162"/>
      <c r="WPF50" s="165"/>
      <c r="WPG50" s="162"/>
      <c r="WPH50" s="165"/>
      <c r="WPI50" s="162"/>
      <c r="WPJ50" s="165"/>
      <c r="WPK50" s="162"/>
      <c r="WPL50" s="165"/>
      <c r="WPM50" s="162"/>
      <c r="WPN50" s="165"/>
      <c r="WPO50" s="162"/>
      <c r="WPP50" s="165"/>
      <c r="WPQ50" s="162"/>
      <c r="WPR50" s="165"/>
      <c r="WPS50" s="162"/>
      <c r="WPT50" s="165"/>
      <c r="WPU50" s="162"/>
      <c r="WPV50" s="165"/>
      <c r="WPW50" s="162"/>
      <c r="WPX50" s="165"/>
      <c r="WPY50" s="162"/>
      <c r="WPZ50" s="165"/>
      <c r="WQA50" s="162"/>
      <c r="WQB50" s="165"/>
      <c r="WQC50" s="162"/>
      <c r="WQD50" s="165"/>
      <c r="WQE50" s="162"/>
      <c r="WQF50" s="165"/>
      <c r="WQG50" s="162"/>
      <c r="WQH50" s="165"/>
      <c r="WQI50" s="162"/>
      <c r="WQJ50" s="165"/>
      <c r="WQK50" s="162"/>
      <c r="WQL50" s="165"/>
      <c r="WQM50" s="162"/>
      <c r="WQN50" s="165"/>
      <c r="WQO50" s="162"/>
      <c r="WQP50" s="165"/>
      <c r="WQQ50" s="162"/>
      <c r="WQR50" s="165"/>
      <c r="WQS50" s="162"/>
      <c r="WQT50" s="165"/>
      <c r="WQU50" s="162"/>
      <c r="WQV50" s="165"/>
      <c r="WQW50" s="162"/>
      <c r="WQX50" s="165"/>
      <c r="WQY50" s="162"/>
      <c r="WQZ50" s="165"/>
      <c r="WRA50" s="162"/>
      <c r="WRB50" s="165"/>
      <c r="WRC50" s="162"/>
      <c r="WRD50" s="165"/>
      <c r="WRE50" s="162"/>
      <c r="WRF50" s="165"/>
      <c r="WRG50" s="162"/>
      <c r="WRH50" s="165"/>
      <c r="WRI50" s="162"/>
      <c r="WRJ50" s="165"/>
      <c r="WRK50" s="162"/>
      <c r="WRL50" s="165"/>
      <c r="WRM50" s="162"/>
      <c r="WRN50" s="165"/>
      <c r="WRO50" s="162"/>
      <c r="WRP50" s="165"/>
      <c r="WRQ50" s="162"/>
      <c r="WRR50" s="165"/>
      <c r="WRS50" s="162"/>
      <c r="WRT50" s="165"/>
      <c r="WRU50" s="162"/>
      <c r="WRV50" s="165"/>
      <c r="WRW50" s="162"/>
      <c r="WRX50" s="165"/>
      <c r="WRY50" s="162"/>
      <c r="WRZ50" s="165"/>
      <c r="WSA50" s="162"/>
      <c r="WSB50" s="165"/>
      <c r="WSC50" s="162"/>
      <c r="WSD50" s="165"/>
      <c r="WSE50" s="162"/>
      <c r="WSF50" s="165"/>
      <c r="WSG50" s="162"/>
      <c r="WSH50" s="165"/>
      <c r="WSI50" s="162"/>
      <c r="WSJ50" s="165"/>
      <c r="WSK50" s="162"/>
      <c r="WSL50" s="165"/>
      <c r="WSM50" s="162"/>
      <c r="WSN50" s="165"/>
      <c r="WSO50" s="162"/>
      <c r="WSP50" s="165"/>
      <c r="WSQ50" s="162"/>
      <c r="WSR50" s="165"/>
      <c r="WSS50" s="162"/>
      <c r="WST50" s="165"/>
      <c r="WSU50" s="162"/>
      <c r="WSV50" s="165"/>
      <c r="WSW50" s="162"/>
      <c r="WSX50" s="165"/>
      <c r="WSY50" s="162"/>
      <c r="WSZ50" s="165"/>
      <c r="WTA50" s="162"/>
      <c r="WTB50" s="165"/>
      <c r="WTC50" s="162"/>
      <c r="WTD50" s="165"/>
      <c r="WTE50" s="162"/>
      <c r="WTF50" s="165"/>
      <c r="WTG50" s="162"/>
      <c r="WTH50" s="165"/>
      <c r="WTI50" s="162"/>
      <c r="WTJ50" s="165"/>
      <c r="WTK50" s="162"/>
      <c r="WTL50" s="165"/>
      <c r="WTM50" s="162"/>
      <c r="WTN50" s="165"/>
      <c r="WTO50" s="162"/>
      <c r="WTP50" s="165"/>
      <c r="WTQ50" s="162"/>
      <c r="WTR50" s="165"/>
      <c r="WTS50" s="162"/>
      <c r="WTT50" s="165"/>
      <c r="WTU50" s="162"/>
      <c r="WTV50" s="165"/>
      <c r="WTW50" s="162"/>
      <c r="WTX50" s="165"/>
      <c r="WTY50" s="162"/>
      <c r="WTZ50" s="165"/>
      <c r="WUA50" s="162"/>
      <c r="WUB50" s="165"/>
      <c r="WUC50" s="162"/>
      <c r="WUD50" s="165"/>
      <c r="WUE50" s="162"/>
      <c r="WUF50" s="165"/>
      <c r="WUG50" s="162"/>
      <c r="WUH50" s="165"/>
      <c r="WUI50" s="162"/>
      <c r="WUJ50" s="165"/>
      <c r="WUK50" s="162"/>
      <c r="WUL50" s="165"/>
      <c r="WUM50" s="162"/>
      <c r="WUN50" s="165"/>
      <c r="WUO50" s="162"/>
      <c r="WUP50" s="165"/>
      <c r="WUQ50" s="162"/>
      <c r="WUR50" s="165"/>
      <c r="WUS50" s="162"/>
      <c r="WUT50" s="165"/>
      <c r="WUU50" s="162"/>
      <c r="WUV50" s="165"/>
      <c r="WUW50" s="162"/>
      <c r="WUX50" s="165"/>
      <c r="WUY50" s="162"/>
      <c r="WUZ50" s="165"/>
      <c r="WVA50" s="162"/>
      <c r="WVB50" s="165"/>
      <c r="WVC50" s="162"/>
      <c r="WVD50" s="165"/>
      <c r="WVE50" s="162"/>
      <c r="WVF50" s="165"/>
      <c r="WVG50" s="162"/>
      <c r="WVH50" s="165"/>
      <c r="WVI50" s="162"/>
      <c r="WVJ50" s="165"/>
      <c r="WVK50" s="162"/>
      <c r="WVL50" s="165"/>
      <c r="WVM50" s="162"/>
      <c r="WVN50" s="165"/>
      <c r="WVO50" s="162"/>
      <c r="WVP50" s="165"/>
      <c r="WVQ50" s="162"/>
      <c r="WVR50" s="165"/>
      <c r="WVS50" s="162"/>
      <c r="WVT50" s="165"/>
      <c r="WVU50" s="162"/>
      <c r="WVV50" s="165"/>
      <c r="WVW50" s="162"/>
      <c r="WVX50" s="165"/>
      <c r="WVY50" s="162"/>
      <c r="WVZ50" s="165"/>
      <c r="WWA50" s="162"/>
      <c r="WWB50" s="165"/>
      <c r="WWC50" s="162"/>
      <c r="WWD50" s="165"/>
      <c r="WWE50" s="162"/>
      <c r="WWF50" s="165"/>
      <c r="WWG50" s="162"/>
      <c r="WWH50" s="165"/>
      <c r="WWI50" s="162"/>
      <c r="WWJ50" s="165"/>
      <c r="WWK50" s="162"/>
      <c r="WWL50" s="165"/>
      <c r="WWM50" s="162"/>
      <c r="WWN50" s="165"/>
      <c r="WWO50" s="162"/>
      <c r="WWP50" s="165"/>
      <c r="WWQ50" s="162"/>
      <c r="WWR50" s="165"/>
      <c r="WWS50" s="162"/>
      <c r="WWT50" s="165"/>
      <c r="WWU50" s="162"/>
      <c r="WWV50" s="165"/>
      <c r="WWW50" s="162"/>
      <c r="WWX50" s="165"/>
      <c r="WWY50" s="162"/>
      <c r="WWZ50" s="165"/>
      <c r="WXA50" s="162"/>
      <c r="WXB50" s="165"/>
      <c r="WXC50" s="162"/>
      <c r="WXD50" s="165"/>
      <c r="WXE50" s="162"/>
      <c r="WXF50" s="165"/>
      <c r="WXG50" s="162"/>
      <c r="WXH50" s="165"/>
      <c r="WXI50" s="162"/>
      <c r="WXJ50" s="165"/>
      <c r="WXK50" s="162"/>
      <c r="WXL50" s="165"/>
      <c r="WXM50" s="162"/>
      <c r="WXN50" s="165"/>
      <c r="WXO50" s="162"/>
      <c r="WXP50" s="165"/>
      <c r="WXQ50" s="162"/>
      <c r="WXR50" s="165"/>
      <c r="WXS50" s="162"/>
      <c r="WXT50" s="165"/>
      <c r="WXU50" s="162"/>
      <c r="WXV50" s="165"/>
      <c r="WXW50" s="162"/>
      <c r="WXX50" s="165"/>
      <c r="WXY50" s="162"/>
      <c r="WXZ50" s="165"/>
      <c r="WYA50" s="162"/>
      <c r="WYB50" s="165"/>
      <c r="WYC50" s="162"/>
      <c r="WYD50" s="165"/>
      <c r="WYE50" s="162"/>
      <c r="WYF50" s="165"/>
      <c r="WYG50" s="162"/>
      <c r="WYH50" s="165"/>
      <c r="WYI50" s="162"/>
      <c r="WYJ50" s="165"/>
      <c r="WYK50" s="162"/>
      <c r="WYL50" s="165"/>
      <c r="WYM50" s="162"/>
      <c r="WYN50" s="165"/>
      <c r="WYO50" s="162"/>
      <c r="WYP50" s="165"/>
      <c r="WYQ50" s="162"/>
      <c r="WYR50" s="165"/>
      <c r="WYS50" s="162"/>
      <c r="WYT50" s="165"/>
      <c r="WYU50" s="162"/>
      <c r="WYV50" s="165"/>
      <c r="WYW50" s="162"/>
      <c r="WYX50" s="165"/>
      <c r="WYY50" s="162"/>
      <c r="WYZ50" s="165"/>
      <c r="WZA50" s="162"/>
      <c r="WZB50" s="165"/>
      <c r="WZC50" s="162"/>
      <c r="WZD50" s="165"/>
      <c r="WZE50" s="162"/>
      <c r="WZF50" s="165"/>
      <c r="WZG50" s="162"/>
      <c r="WZH50" s="165"/>
      <c r="WZI50" s="162"/>
      <c r="WZJ50" s="165"/>
      <c r="WZK50" s="162"/>
      <c r="WZL50" s="165"/>
      <c r="WZM50" s="162"/>
      <c r="WZN50" s="165"/>
      <c r="WZO50" s="162"/>
      <c r="WZP50" s="165"/>
      <c r="WZQ50" s="162"/>
      <c r="WZR50" s="165"/>
      <c r="WZS50" s="162"/>
      <c r="WZT50" s="165"/>
      <c r="WZU50" s="162"/>
      <c r="WZV50" s="165"/>
      <c r="WZW50" s="162"/>
      <c r="WZX50" s="165"/>
      <c r="WZY50" s="162"/>
      <c r="WZZ50" s="165"/>
      <c r="XAA50" s="162"/>
      <c r="XAB50" s="165"/>
      <c r="XAC50" s="162"/>
      <c r="XAD50" s="165"/>
      <c r="XAE50" s="162"/>
      <c r="XAF50" s="165"/>
      <c r="XAG50" s="162"/>
      <c r="XAH50" s="165"/>
      <c r="XAI50" s="162"/>
      <c r="XAJ50" s="165"/>
      <c r="XAK50" s="162"/>
      <c r="XAL50" s="165"/>
      <c r="XAM50" s="162"/>
      <c r="XAN50" s="165"/>
      <c r="XAO50" s="162"/>
      <c r="XAP50" s="165"/>
      <c r="XAQ50" s="162"/>
      <c r="XAR50" s="165"/>
      <c r="XAS50" s="162"/>
      <c r="XAT50" s="165"/>
      <c r="XAU50" s="162"/>
      <c r="XAV50" s="165"/>
      <c r="XAW50" s="162"/>
      <c r="XAX50" s="165"/>
      <c r="XAY50" s="162"/>
      <c r="XAZ50" s="165"/>
      <c r="XBA50" s="162"/>
      <c r="XBB50" s="165"/>
      <c r="XBC50" s="162"/>
      <c r="XBD50" s="165"/>
      <c r="XBE50" s="162"/>
      <c r="XBF50" s="165"/>
      <c r="XBG50" s="162"/>
      <c r="XBH50" s="165"/>
      <c r="XBI50" s="162"/>
      <c r="XBJ50" s="165"/>
      <c r="XBK50" s="162"/>
      <c r="XBL50" s="165"/>
      <c r="XBM50" s="162"/>
      <c r="XBN50" s="165"/>
      <c r="XBO50" s="162"/>
      <c r="XBP50" s="165"/>
      <c r="XBQ50" s="162"/>
      <c r="XBR50" s="165"/>
      <c r="XBS50" s="162"/>
      <c r="XBT50" s="165"/>
      <c r="XBU50" s="162"/>
      <c r="XBV50" s="165"/>
      <c r="XBW50" s="162"/>
      <c r="XBX50" s="165"/>
      <c r="XBY50" s="162"/>
      <c r="XBZ50" s="165"/>
      <c r="XCA50" s="162"/>
      <c r="XCB50" s="165"/>
      <c r="XCC50" s="162"/>
      <c r="XCD50" s="165"/>
      <c r="XCE50" s="162"/>
      <c r="XCF50" s="165"/>
      <c r="XCG50" s="162"/>
      <c r="XCH50" s="165"/>
      <c r="XCI50" s="162"/>
      <c r="XCJ50" s="165"/>
      <c r="XCK50" s="162"/>
      <c r="XCL50" s="165"/>
      <c r="XCM50" s="162"/>
      <c r="XCN50" s="165"/>
      <c r="XCO50" s="162"/>
      <c r="XCP50" s="165"/>
      <c r="XCQ50" s="162"/>
      <c r="XCR50" s="165"/>
      <c r="XCS50" s="162"/>
      <c r="XCT50" s="165"/>
      <c r="XCU50" s="162"/>
      <c r="XCV50" s="165"/>
      <c r="XCW50" s="162"/>
      <c r="XCX50" s="165"/>
      <c r="XCY50" s="162"/>
      <c r="XCZ50" s="165"/>
      <c r="XDA50" s="162"/>
      <c r="XDB50" s="165"/>
      <c r="XDC50" s="162"/>
      <c r="XDD50" s="165"/>
      <c r="XDE50" s="162"/>
      <c r="XDF50" s="165"/>
      <c r="XDG50" s="162"/>
      <c r="XDH50" s="165"/>
      <c r="XDI50" s="162"/>
      <c r="XDJ50" s="165"/>
      <c r="XDK50" s="162"/>
      <c r="XDL50" s="165"/>
      <c r="XDM50" s="162"/>
      <c r="XDN50" s="165"/>
      <c r="XDO50" s="162"/>
      <c r="XDP50" s="165"/>
      <c r="XDQ50" s="162"/>
      <c r="XDR50" s="165"/>
      <c r="XDS50" s="162"/>
      <c r="XDT50" s="165"/>
      <c r="XDU50" s="162"/>
      <c r="XDV50" s="165"/>
      <c r="XDW50" s="162"/>
      <c r="XDX50" s="165"/>
      <c r="XDY50" s="162"/>
      <c r="XDZ50" s="165"/>
      <c r="XEA50" s="162"/>
      <c r="XEB50" s="165"/>
      <c r="XEC50" s="162"/>
      <c r="XED50" s="165"/>
      <c r="XEE50" s="162"/>
      <c r="XEF50" s="165"/>
      <c r="XEG50" s="162"/>
      <c r="XEH50" s="165"/>
      <c r="XEI50" s="162"/>
      <c r="XEJ50" s="165"/>
      <c r="XEK50" s="162"/>
      <c r="XEL50" s="165"/>
      <c r="XEM50" s="162"/>
      <c r="XEN50" s="165"/>
      <c r="XEO50" s="162"/>
      <c r="XEP50" s="165"/>
      <c r="XEQ50" s="162"/>
      <c r="XER50" s="165"/>
      <c r="XES50" s="162"/>
      <c r="XET50" s="165"/>
      <c r="XEU50" s="162"/>
      <c r="XEV50" s="165"/>
      <c r="XEW50" s="162"/>
      <c r="XEX50" s="165"/>
      <c r="XEY50" s="162"/>
      <c r="XEZ50" s="165"/>
      <c r="XFA50" s="162"/>
      <c r="XFB50" s="165"/>
      <c r="XFC50" s="166" t="s">
        <v>8</v>
      </c>
    </row>
    <row r="51" spans="1:16383" ht="17.5">
      <c r="A51" s="163" t="s">
        <v>70</v>
      </c>
      <c r="B51" s="173" t="s">
        <v>71</v>
      </c>
      <c r="XFB51" s="174"/>
    </row>
    <row r="52" spans="1:16383" ht="17.5">
      <c r="A52" s="167" t="s">
        <v>72</v>
      </c>
      <c r="B52" s="177"/>
    </row>
    <row r="53" spans="1:16383" ht="17.899999999999999" customHeight="1">
      <c r="A53" s="160" t="s">
        <v>7</v>
      </c>
      <c r="B53" s="161" t="s">
        <v>8</v>
      </c>
      <c r="C53" s="162"/>
      <c r="D53" s="165"/>
      <c r="E53" s="162"/>
      <c r="F53" s="165"/>
      <c r="G53" s="162"/>
      <c r="H53" s="165"/>
      <c r="I53" s="162"/>
      <c r="J53" s="165"/>
      <c r="K53" s="162"/>
      <c r="L53" s="165"/>
      <c r="M53" s="162"/>
      <c r="N53" s="165"/>
      <c r="O53" s="162"/>
      <c r="P53" s="165"/>
      <c r="Q53" s="162"/>
      <c r="R53" s="165"/>
      <c r="S53" s="162"/>
      <c r="T53" s="165"/>
      <c r="U53" s="162"/>
      <c r="V53" s="165"/>
      <c r="W53" s="162"/>
      <c r="X53" s="165"/>
      <c r="Y53" s="162"/>
      <c r="Z53" s="165"/>
      <c r="AA53" s="162"/>
      <c r="AB53" s="165"/>
      <c r="AC53" s="162"/>
      <c r="AD53" s="165"/>
      <c r="AE53" s="162"/>
      <c r="AF53" s="165"/>
      <c r="AG53" s="162"/>
      <c r="AH53" s="165"/>
      <c r="AI53" s="162"/>
      <c r="AJ53" s="165"/>
      <c r="AK53" s="162"/>
      <c r="AL53" s="165"/>
      <c r="AM53" s="162"/>
      <c r="AN53" s="165"/>
      <c r="AO53" s="162"/>
      <c r="AP53" s="165"/>
      <c r="AQ53" s="162"/>
      <c r="AR53" s="165"/>
      <c r="AS53" s="162"/>
      <c r="AT53" s="165"/>
      <c r="AU53" s="162"/>
      <c r="AV53" s="165"/>
      <c r="AW53" s="162"/>
      <c r="AX53" s="165"/>
      <c r="AY53" s="162"/>
      <c r="AZ53" s="165"/>
      <c r="BA53" s="162"/>
      <c r="BB53" s="165"/>
      <c r="BC53" s="162"/>
      <c r="BD53" s="165"/>
      <c r="BE53" s="162"/>
      <c r="BF53" s="165"/>
      <c r="BG53" s="162"/>
      <c r="BH53" s="165"/>
      <c r="BI53" s="162"/>
      <c r="BJ53" s="165"/>
      <c r="BK53" s="162"/>
      <c r="BL53" s="165"/>
      <c r="BM53" s="162"/>
      <c r="BN53" s="165"/>
      <c r="BO53" s="162"/>
      <c r="BP53" s="165"/>
      <c r="BQ53" s="162"/>
      <c r="BR53" s="165"/>
      <c r="BS53" s="162"/>
      <c r="BT53" s="165"/>
      <c r="BU53" s="162"/>
      <c r="BV53" s="165"/>
      <c r="BW53" s="162"/>
      <c r="BX53" s="165"/>
      <c r="BY53" s="162"/>
      <c r="BZ53" s="165"/>
      <c r="CA53" s="162"/>
      <c r="CB53" s="165"/>
      <c r="CC53" s="162"/>
      <c r="CD53" s="165"/>
      <c r="CE53" s="162"/>
      <c r="CF53" s="165"/>
      <c r="CG53" s="162"/>
      <c r="CH53" s="165"/>
      <c r="CI53" s="162"/>
      <c r="CJ53" s="165"/>
      <c r="CK53" s="162"/>
      <c r="CL53" s="165"/>
      <c r="CM53" s="162"/>
      <c r="CN53" s="165"/>
      <c r="CO53" s="162"/>
      <c r="CP53" s="165"/>
      <c r="CQ53" s="162"/>
      <c r="CR53" s="165"/>
      <c r="CS53" s="162"/>
      <c r="CT53" s="165"/>
      <c r="CU53" s="162"/>
      <c r="CV53" s="165"/>
      <c r="CW53" s="162"/>
      <c r="CX53" s="165"/>
      <c r="CY53" s="162"/>
      <c r="CZ53" s="165"/>
      <c r="DA53" s="162"/>
      <c r="DB53" s="165"/>
      <c r="DC53" s="162"/>
      <c r="DD53" s="165"/>
      <c r="DE53" s="162"/>
      <c r="DF53" s="165"/>
      <c r="DG53" s="162"/>
      <c r="DH53" s="165"/>
      <c r="DI53" s="162"/>
      <c r="DJ53" s="165"/>
      <c r="DK53" s="162"/>
      <c r="DL53" s="165"/>
      <c r="DM53" s="162"/>
      <c r="DN53" s="165"/>
      <c r="DO53" s="162"/>
      <c r="DP53" s="165"/>
      <c r="DQ53" s="162"/>
      <c r="DR53" s="165"/>
      <c r="DS53" s="162"/>
      <c r="DT53" s="165"/>
      <c r="DU53" s="162"/>
      <c r="DV53" s="165"/>
      <c r="DW53" s="162"/>
      <c r="DX53" s="165"/>
      <c r="DY53" s="162"/>
      <c r="DZ53" s="165"/>
      <c r="EA53" s="162"/>
      <c r="EB53" s="165"/>
      <c r="EC53" s="162"/>
      <c r="ED53" s="165"/>
      <c r="EE53" s="162"/>
      <c r="EF53" s="165"/>
      <c r="EG53" s="162"/>
      <c r="EH53" s="165"/>
      <c r="EI53" s="162"/>
      <c r="EJ53" s="165"/>
      <c r="EK53" s="162"/>
      <c r="EL53" s="165"/>
      <c r="EM53" s="162"/>
      <c r="EN53" s="165"/>
      <c r="EO53" s="162"/>
      <c r="EP53" s="165"/>
      <c r="EQ53" s="162"/>
      <c r="ER53" s="165"/>
      <c r="ES53" s="162"/>
      <c r="ET53" s="165"/>
      <c r="EU53" s="162"/>
      <c r="EV53" s="165"/>
      <c r="EW53" s="162"/>
      <c r="EX53" s="165"/>
      <c r="EY53" s="162"/>
      <c r="EZ53" s="165"/>
      <c r="FA53" s="162"/>
      <c r="FB53" s="165"/>
      <c r="FC53" s="162"/>
      <c r="FD53" s="165"/>
      <c r="FE53" s="162"/>
      <c r="FF53" s="165"/>
      <c r="FG53" s="162"/>
      <c r="FH53" s="165"/>
      <c r="FI53" s="162"/>
      <c r="FJ53" s="165"/>
      <c r="FK53" s="162"/>
      <c r="FL53" s="165"/>
      <c r="FM53" s="162"/>
      <c r="FN53" s="165"/>
      <c r="FO53" s="162"/>
      <c r="FP53" s="165"/>
      <c r="FQ53" s="162"/>
      <c r="FR53" s="165"/>
      <c r="FS53" s="162"/>
      <c r="FT53" s="165"/>
      <c r="FU53" s="162"/>
      <c r="FV53" s="165"/>
      <c r="FW53" s="162"/>
      <c r="FX53" s="165"/>
      <c r="FY53" s="162"/>
      <c r="FZ53" s="165"/>
      <c r="GA53" s="162"/>
      <c r="GB53" s="165"/>
      <c r="GC53" s="162"/>
      <c r="GD53" s="165"/>
      <c r="GE53" s="162"/>
      <c r="GF53" s="165"/>
      <c r="GG53" s="162"/>
      <c r="GH53" s="165"/>
      <c r="GI53" s="162"/>
      <c r="GJ53" s="165"/>
      <c r="GK53" s="162"/>
      <c r="GL53" s="165"/>
      <c r="GM53" s="162"/>
      <c r="GN53" s="165"/>
      <c r="GO53" s="162"/>
      <c r="GP53" s="165"/>
      <c r="GQ53" s="162"/>
      <c r="GR53" s="165"/>
      <c r="GS53" s="162"/>
      <c r="GT53" s="165"/>
      <c r="GU53" s="162"/>
      <c r="GV53" s="165"/>
      <c r="GW53" s="162"/>
      <c r="GX53" s="165"/>
      <c r="GY53" s="162"/>
      <c r="GZ53" s="165"/>
      <c r="HA53" s="162"/>
      <c r="HB53" s="165"/>
      <c r="HC53" s="162"/>
      <c r="HD53" s="165"/>
      <c r="HE53" s="162"/>
      <c r="HF53" s="165"/>
      <c r="HG53" s="162"/>
      <c r="HH53" s="165"/>
      <c r="HI53" s="162"/>
      <c r="HJ53" s="165"/>
      <c r="HK53" s="162"/>
      <c r="HL53" s="165"/>
      <c r="HM53" s="162"/>
      <c r="HN53" s="165"/>
      <c r="HO53" s="162"/>
      <c r="HP53" s="165"/>
      <c r="HQ53" s="162"/>
      <c r="HR53" s="165"/>
      <c r="HS53" s="162"/>
      <c r="HT53" s="165"/>
      <c r="HU53" s="162"/>
      <c r="HV53" s="165"/>
      <c r="HW53" s="162"/>
      <c r="HX53" s="165"/>
      <c r="HY53" s="162"/>
      <c r="HZ53" s="165"/>
      <c r="IA53" s="162"/>
      <c r="IB53" s="165"/>
      <c r="IC53" s="162"/>
      <c r="ID53" s="165"/>
      <c r="IE53" s="162"/>
      <c r="IF53" s="165"/>
      <c r="IG53" s="162"/>
      <c r="IH53" s="165"/>
      <c r="II53" s="162"/>
      <c r="IJ53" s="165"/>
      <c r="IK53" s="162"/>
      <c r="IL53" s="165"/>
      <c r="IM53" s="162"/>
      <c r="IN53" s="165"/>
      <c r="IO53" s="162"/>
      <c r="IP53" s="165"/>
      <c r="IQ53" s="162"/>
      <c r="IR53" s="165"/>
      <c r="IS53" s="162"/>
      <c r="IT53" s="165"/>
      <c r="IU53" s="162"/>
      <c r="IV53" s="165"/>
      <c r="IW53" s="162"/>
      <c r="IX53" s="165"/>
      <c r="IY53" s="162"/>
      <c r="IZ53" s="165"/>
      <c r="JA53" s="162"/>
      <c r="JB53" s="165"/>
      <c r="JC53" s="162"/>
      <c r="JD53" s="165"/>
      <c r="JE53" s="162"/>
      <c r="JF53" s="165"/>
      <c r="JG53" s="162"/>
      <c r="JH53" s="165"/>
      <c r="JI53" s="162"/>
      <c r="JJ53" s="165"/>
      <c r="JK53" s="162"/>
      <c r="JL53" s="165"/>
      <c r="JM53" s="162"/>
      <c r="JN53" s="165"/>
      <c r="JO53" s="162"/>
      <c r="JP53" s="165"/>
      <c r="JQ53" s="162"/>
      <c r="JR53" s="165"/>
      <c r="JS53" s="162"/>
      <c r="JT53" s="165"/>
      <c r="JU53" s="162"/>
      <c r="JV53" s="165"/>
      <c r="JW53" s="162"/>
      <c r="JX53" s="165"/>
      <c r="JY53" s="162"/>
      <c r="JZ53" s="165"/>
      <c r="KA53" s="162"/>
      <c r="KB53" s="165"/>
      <c r="KC53" s="162"/>
      <c r="KD53" s="165"/>
      <c r="KE53" s="162"/>
      <c r="KF53" s="165"/>
      <c r="KG53" s="162"/>
      <c r="KH53" s="165"/>
      <c r="KI53" s="162"/>
      <c r="KJ53" s="165"/>
      <c r="KK53" s="162"/>
      <c r="KL53" s="165"/>
      <c r="KM53" s="162"/>
      <c r="KN53" s="165"/>
      <c r="KO53" s="162"/>
      <c r="KP53" s="165"/>
      <c r="KQ53" s="162"/>
      <c r="KR53" s="165"/>
      <c r="KS53" s="162"/>
      <c r="KT53" s="165"/>
      <c r="KU53" s="162"/>
      <c r="KV53" s="165"/>
      <c r="KW53" s="162"/>
      <c r="KX53" s="165"/>
      <c r="KY53" s="162"/>
      <c r="KZ53" s="165"/>
      <c r="LA53" s="162"/>
      <c r="LB53" s="165"/>
      <c r="LC53" s="162"/>
      <c r="LD53" s="165"/>
      <c r="LE53" s="162"/>
      <c r="LF53" s="165"/>
      <c r="LG53" s="162"/>
      <c r="LH53" s="165"/>
      <c r="LI53" s="162"/>
      <c r="LJ53" s="165"/>
      <c r="LK53" s="162"/>
      <c r="LL53" s="165"/>
      <c r="LM53" s="162"/>
      <c r="LN53" s="165"/>
      <c r="LO53" s="162"/>
      <c r="LP53" s="165"/>
      <c r="LQ53" s="162"/>
      <c r="LR53" s="165"/>
      <c r="LS53" s="162"/>
      <c r="LT53" s="165"/>
      <c r="LU53" s="162"/>
      <c r="LV53" s="165"/>
      <c r="LW53" s="162"/>
      <c r="LX53" s="165"/>
      <c r="LY53" s="162"/>
      <c r="LZ53" s="165"/>
      <c r="MA53" s="162"/>
      <c r="MB53" s="165"/>
      <c r="MC53" s="162"/>
      <c r="MD53" s="165"/>
      <c r="ME53" s="162"/>
      <c r="MF53" s="165"/>
      <c r="MG53" s="162"/>
      <c r="MH53" s="165"/>
      <c r="MI53" s="162"/>
      <c r="MJ53" s="165"/>
      <c r="MK53" s="162"/>
      <c r="ML53" s="165"/>
      <c r="MM53" s="162"/>
      <c r="MN53" s="165"/>
      <c r="MO53" s="162"/>
      <c r="MP53" s="165"/>
      <c r="MQ53" s="162"/>
      <c r="MR53" s="165"/>
      <c r="MS53" s="162"/>
      <c r="MT53" s="165"/>
      <c r="MU53" s="162"/>
      <c r="MV53" s="165"/>
      <c r="MW53" s="162"/>
      <c r="MX53" s="165"/>
      <c r="MY53" s="162"/>
      <c r="MZ53" s="165"/>
      <c r="NA53" s="162"/>
      <c r="NB53" s="165"/>
      <c r="NC53" s="162"/>
      <c r="ND53" s="165"/>
      <c r="NE53" s="162"/>
      <c r="NF53" s="165"/>
      <c r="NG53" s="162"/>
      <c r="NH53" s="165"/>
      <c r="NI53" s="162"/>
      <c r="NJ53" s="165"/>
      <c r="NK53" s="162"/>
      <c r="NL53" s="165"/>
      <c r="NM53" s="162"/>
      <c r="NN53" s="165"/>
      <c r="NO53" s="162"/>
      <c r="NP53" s="165"/>
      <c r="NQ53" s="162"/>
      <c r="NR53" s="165"/>
      <c r="NS53" s="162"/>
      <c r="NT53" s="165"/>
      <c r="NU53" s="162"/>
      <c r="NV53" s="165"/>
      <c r="NW53" s="162"/>
      <c r="NX53" s="165"/>
      <c r="NY53" s="162"/>
      <c r="NZ53" s="165"/>
      <c r="OA53" s="162"/>
      <c r="OB53" s="165"/>
      <c r="OC53" s="162"/>
      <c r="OD53" s="165"/>
      <c r="OE53" s="162"/>
      <c r="OF53" s="165"/>
      <c r="OG53" s="162"/>
      <c r="OH53" s="165"/>
      <c r="OI53" s="162"/>
      <c r="OJ53" s="165"/>
      <c r="OK53" s="162"/>
      <c r="OL53" s="165"/>
      <c r="OM53" s="162"/>
      <c r="ON53" s="165"/>
      <c r="OO53" s="162"/>
      <c r="OP53" s="165"/>
      <c r="OQ53" s="162"/>
      <c r="OR53" s="165"/>
      <c r="OS53" s="162"/>
      <c r="OT53" s="165"/>
      <c r="OU53" s="162"/>
      <c r="OV53" s="165"/>
      <c r="OW53" s="162"/>
      <c r="OX53" s="165"/>
      <c r="OY53" s="162"/>
      <c r="OZ53" s="165"/>
      <c r="PA53" s="162"/>
      <c r="PB53" s="165"/>
      <c r="PC53" s="162"/>
      <c r="PD53" s="165"/>
      <c r="PE53" s="162"/>
      <c r="PF53" s="165"/>
      <c r="PG53" s="162"/>
      <c r="PH53" s="165"/>
      <c r="PI53" s="162"/>
      <c r="PJ53" s="165"/>
      <c r="PK53" s="162"/>
      <c r="PL53" s="165"/>
      <c r="PM53" s="162"/>
      <c r="PN53" s="165"/>
      <c r="PO53" s="162"/>
      <c r="PP53" s="165"/>
      <c r="PQ53" s="162"/>
      <c r="PR53" s="165"/>
      <c r="PS53" s="162"/>
      <c r="PT53" s="165"/>
      <c r="PU53" s="162"/>
      <c r="PV53" s="165"/>
      <c r="PW53" s="162"/>
      <c r="PX53" s="165"/>
      <c r="PY53" s="162"/>
      <c r="PZ53" s="165"/>
      <c r="QA53" s="162"/>
      <c r="QB53" s="165"/>
      <c r="QC53" s="162"/>
      <c r="QD53" s="165"/>
      <c r="QE53" s="162"/>
      <c r="QF53" s="165"/>
      <c r="QG53" s="162"/>
      <c r="QH53" s="165"/>
      <c r="QI53" s="162"/>
      <c r="QJ53" s="165"/>
      <c r="QK53" s="162"/>
      <c r="QL53" s="165"/>
      <c r="QM53" s="162"/>
      <c r="QN53" s="165"/>
      <c r="QO53" s="162"/>
      <c r="QP53" s="165"/>
      <c r="QQ53" s="162"/>
      <c r="QR53" s="165"/>
      <c r="QS53" s="162"/>
      <c r="QT53" s="165"/>
      <c r="QU53" s="162"/>
      <c r="QV53" s="165"/>
      <c r="QW53" s="162"/>
      <c r="QX53" s="165"/>
      <c r="QY53" s="162"/>
      <c r="QZ53" s="165"/>
      <c r="RA53" s="162"/>
      <c r="RB53" s="165"/>
      <c r="RC53" s="162"/>
      <c r="RD53" s="165"/>
      <c r="RE53" s="162"/>
      <c r="RF53" s="165"/>
      <c r="RG53" s="162"/>
      <c r="RH53" s="165"/>
      <c r="RI53" s="162"/>
      <c r="RJ53" s="165"/>
      <c r="RK53" s="162"/>
      <c r="RL53" s="165"/>
      <c r="RM53" s="162"/>
      <c r="RN53" s="165"/>
      <c r="RO53" s="162"/>
      <c r="RP53" s="165"/>
      <c r="RQ53" s="162"/>
      <c r="RR53" s="165"/>
      <c r="RS53" s="162"/>
      <c r="RT53" s="165"/>
      <c r="RU53" s="162"/>
      <c r="RV53" s="165"/>
      <c r="RW53" s="162"/>
      <c r="RX53" s="165"/>
      <c r="RY53" s="162"/>
      <c r="RZ53" s="165"/>
      <c r="SA53" s="162"/>
      <c r="SB53" s="165"/>
      <c r="SC53" s="162"/>
      <c r="SD53" s="165"/>
      <c r="SE53" s="162"/>
      <c r="SF53" s="165"/>
      <c r="SG53" s="162"/>
      <c r="SH53" s="165"/>
      <c r="SI53" s="162"/>
      <c r="SJ53" s="165"/>
      <c r="SK53" s="162"/>
      <c r="SL53" s="165"/>
      <c r="SM53" s="162"/>
      <c r="SN53" s="165"/>
      <c r="SO53" s="162"/>
      <c r="SP53" s="165"/>
      <c r="SQ53" s="162"/>
      <c r="SR53" s="165"/>
      <c r="SS53" s="162"/>
      <c r="ST53" s="165"/>
      <c r="SU53" s="162"/>
      <c r="SV53" s="165"/>
      <c r="SW53" s="162"/>
      <c r="SX53" s="165"/>
      <c r="SY53" s="162"/>
      <c r="SZ53" s="165"/>
      <c r="TA53" s="162"/>
      <c r="TB53" s="165"/>
      <c r="TC53" s="162"/>
      <c r="TD53" s="165"/>
      <c r="TE53" s="162"/>
      <c r="TF53" s="165"/>
      <c r="TG53" s="162"/>
      <c r="TH53" s="165"/>
      <c r="TI53" s="162"/>
      <c r="TJ53" s="165"/>
      <c r="TK53" s="162"/>
      <c r="TL53" s="165"/>
      <c r="TM53" s="162"/>
      <c r="TN53" s="165"/>
      <c r="TO53" s="162"/>
      <c r="TP53" s="165"/>
      <c r="TQ53" s="162"/>
      <c r="TR53" s="165"/>
      <c r="TS53" s="162"/>
      <c r="TT53" s="165"/>
      <c r="TU53" s="162"/>
      <c r="TV53" s="165"/>
      <c r="TW53" s="162"/>
      <c r="TX53" s="165"/>
      <c r="TY53" s="162"/>
      <c r="TZ53" s="165"/>
      <c r="UA53" s="162"/>
      <c r="UB53" s="165"/>
      <c r="UC53" s="162"/>
      <c r="UD53" s="165"/>
      <c r="UE53" s="162"/>
      <c r="UF53" s="165"/>
      <c r="UG53" s="162"/>
      <c r="UH53" s="165"/>
      <c r="UI53" s="162"/>
      <c r="UJ53" s="165"/>
      <c r="UK53" s="162"/>
      <c r="UL53" s="165"/>
      <c r="UM53" s="162"/>
      <c r="UN53" s="165"/>
      <c r="UO53" s="162"/>
      <c r="UP53" s="165"/>
      <c r="UQ53" s="162"/>
      <c r="UR53" s="165"/>
      <c r="US53" s="162"/>
      <c r="UT53" s="165"/>
      <c r="UU53" s="162"/>
      <c r="UV53" s="165"/>
      <c r="UW53" s="162"/>
      <c r="UX53" s="165"/>
      <c r="UY53" s="162"/>
      <c r="UZ53" s="165"/>
      <c r="VA53" s="162"/>
      <c r="VB53" s="165"/>
      <c r="VC53" s="162"/>
      <c r="VD53" s="165"/>
      <c r="VE53" s="162"/>
      <c r="VF53" s="165"/>
      <c r="VG53" s="162"/>
      <c r="VH53" s="165"/>
      <c r="VI53" s="162"/>
      <c r="VJ53" s="165"/>
      <c r="VK53" s="162"/>
      <c r="VL53" s="165"/>
      <c r="VM53" s="162"/>
      <c r="VN53" s="165"/>
      <c r="VO53" s="162"/>
      <c r="VP53" s="165"/>
      <c r="VQ53" s="162"/>
      <c r="VR53" s="165"/>
      <c r="VS53" s="162"/>
      <c r="VT53" s="165"/>
      <c r="VU53" s="162"/>
      <c r="VV53" s="165"/>
      <c r="VW53" s="162"/>
      <c r="VX53" s="165"/>
      <c r="VY53" s="162"/>
      <c r="VZ53" s="165"/>
      <c r="WA53" s="162"/>
      <c r="WB53" s="165"/>
      <c r="WC53" s="162"/>
      <c r="WD53" s="165"/>
      <c r="WE53" s="162"/>
      <c r="WF53" s="165"/>
      <c r="WG53" s="162"/>
      <c r="WH53" s="165"/>
      <c r="WI53" s="162"/>
      <c r="WJ53" s="165"/>
      <c r="WK53" s="162"/>
      <c r="WL53" s="165"/>
      <c r="WM53" s="162"/>
      <c r="WN53" s="165"/>
      <c r="WO53" s="162"/>
      <c r="WP53" s="165"/>
      <c r="WQ53" s="162"/>
      <c r="WR53" s="165"/>
      <c r="WS53" s="162"/>
      <c r="WT53" s="165"/>
      <c r="WU53" s="162"/>
      <c r="WV53" s="165"/>
      <c r="WW53" s="162"/>
      <c r="WX53" s="165"/>
      <c r="WY53" s="162"/>
      <c r="WZ53" s="165"/>
      <c r="XA53" s="162"/>
      <c r="XB53" s="165"/>
      <c r="XC53" s="162"/>
      <c r="XD53" s="165"/>
      <c r="XE53" s="162"/>
      <c r="XF53" s="165"/>
      <c r="XG53" s="162"/>
      <c r="XH53" s="165"/>
      <c r="XI53" s="162"/>
      <c r="XJ53" s="165"/>
      <c r="XK53" s="162"/>
      <c r="XL53" s="165"/>
      <c r="XM53" s="162"/>
      <c r="XN53" s="165"/>
      <c r="XO53" s="162"/>
      <c r="XP53" s="165"/>
      <c r="XQ53" s="162"/>
      <c r="XR53" s="165"/>
      <c r="XS53" s="162"/>
      <c r="XT53" s="165"/>
      <c r="XU53" s="162"/>
      <c r="XV53" s="165"/>
      <c r="XW53" s="162"/>
      <c r="XX53" s="165"/>
      <c r="XY53" s="162"/>
      <c r="XZ53" s="165"/>
      <c r="YA53" s="162"/>
      <c r="YB53" s="165"/>
      <c r="YC53" s="162"/>
      <c r="YD53" s="165"/>
      <c r="YE53" s="162"/>
      <c r="YF53" s="165"/>
      <c r="YG53" s="162"/>
      <c r="YH53" s="165"/>
      <c r="YI53" s="162"/>
      <c r="YJ53" s="165"/>
      <c r="YK53" s="162"/>
      <c r="YL53" s="165"/>
      <c r="YM53" s="162"/>
      <c r="YN53" s="165"/>
      <c r="YO53" s="162"/>
      <c r="YP53" s="165"/>
      <c r="YQ53" s="162"/>
      <c r="YR53" s="165"/>
      <c r="YS53" s="162"/>
      <c r="YT53" s="165"/>
      <c r="YU53" s="162"/>
      <c r="YV53" s="165"/>
      <c r="YW53" s="162"/>
      <c r="YX53" s="165"/>
      <c r="YY53" s="162"/>
      <c r="YZ53" s="165"/>
      <c r="ZA53" s="162"/>
      <c r="ZB53" s="165"/>
      <c r="ZC53" s="162"/>
      <c r="ZD53" s="165"/>
      <c r="ZE53" s="162"/>
      <c r="ZF53" s="165"/>
      <c r="ZG53" s="162"/>
      <c r="ZH53" s="165"/>
      <c r="ZI53" s="162"/>
      <c r="ZJ53" s="165"/>
      <c r="ZK53" s="162"/>
      <c r="ZL53" s="165"/>
      <c r="ZM53" s="162"/>
      <c r="ZN53" s="165"/>
      <c r="ZO53" s="162"/>
      <c r="ZP53" s="165"/>
      <c r="ZQ53" s="162"/>
      <c r="ZR53" s="165"/>
      <c r="ZS53" s="162"/>
      <c r="ZT53" s="165"/>
      <c r="ZU53" s="162"/>
      <c r="ZV53" s="165"/>
      <c r="ZW53" s="162"/>
      <c r="ZX53" s="165"/>
      <c r="ZY53" s="162"/>
      <c r="ZZ53" s="165"/>
      <c r="AAA53" s="162"/>
      <c r="AAB53" s="165"/>
      <c r="AAC53" s="162"/>
      <c r="AAD53" s="165"/>
      <c r="AAE53" s="162"/>
      <c r="AAF53" s="165"/>
      <c r="AAG53" s="162"/>
      <c r="AAH53" s="165"/>
      <c r="AAI53" s="162"/>
      <c r="AAJ53" s="165"/>
      <c r="AAK53" s="162"/>
      <c r="AAL53" s="165"/>
      <c r="AAM53" s="162"/>
      <c r="AAN53" s="165"/>
      <c r="AAO53" s="162"/>
      <c r="AAP53" s="165"/>
      <c r="AAQ53" s="162"/>
      <c r="AAR53" s="165"/>
      <c r="AAS53" s="162"/>
      <c r="AAT53" s="165"/>
      <c r="AAU53" s="162"/>
      <c r="AAV53" s="165"/>
      <c r="AAW53" s="162"/>
      <c r="AAX53" s="165"/>
      <c r="AAY53" s="162"/>
      <c r="AAZ53" s="165"/>
      <c r="ABA53" s="162"/>
      <c r="ABB53" s="165"/>
      <c r="ABC53" s="162"/>
      <c r="ABD53" s="165"/>
      <c r="ABE53" s="162"/>
      <c r="ABF53" s="165"/>
      <c r="ABG53" s="162"/>
      <c r="ABH53" s="165"/>
      <c r="ABI53" s="162"/>
      <c r="ABJ53" s="165"/>
      <c r="ABK53" s="162"/>
      <c r="ABL53" s="165"/>
      <c r="ABM53" s="162"/>
      <c r="ABN53" s="165"/>
      <c r="ABO53" s="162"/>
      <c r="ABP53" s="165"/>
      <c r="ABQ53" s="162"/>
      <c r="ABR53" s="165"/>
      <c r="ABS53" s="162"/>
      <c r="ABT53" s="165"/>
      <c r="ABU53" s="162"/>
      <c r="ABV53" s="165"/>
      <c r="ABW53" s="162"/>
      <c r="ABX53" s="165"/>
      <c r="ABY53" s="162"/>
      <c r="ABZ53" s="165"/>
      <c r="ACA53" s="162"/>
      <c r="ACB53" s="165"/>
      <c r="ACC53" s="162"/>
      <c r="ACD53" s="165"/>
      <c r="ACE53" s="162"/>
      <c r="ACF53" s="165"/>
      <c r="ACG53" s="162"/>
      <c r="ACH53" s="165"/>
      <c r="ACI53" s="162"/>
      <c r="ACJ53" s="165"/>
      <c r="ACK53" s="162"/>
      <c r="ACL53" s="165"/>
      <c r="ACM53" s="162"/>
      <c r="ACN53" s="165"/>
      <c r="ACO53" s="162"/>
      <c r="ACP53" s="165"/>
      <c r="ACQ53" s="162"/>
      <c r="ACR53" s="165"/>
      <c r="ACS53" s="162"/>
      <c r="ACT53" s="165"/>
      <c r="ACU53" s="162"/>
      <c r="ACV53" s="165"/>
      <c r="ACW53" s="162"/>
      <c r="ACX53" s="165"/>
      <c r="ACY53" s="162"/>
      <c r="ACZ53" s="165"/>
      <c r="ADA53" s="162"/>
      <c r="ADB53" s="165"/>
      <c r="ADC53" s="162"/>
      <c r="ADD53" s="165"/>
      <c r="ADE53" s="162"/>
      <c r="ADF53" s="165"/>
      <c r="ADG53" s="162"/>
      <c r="ADH53" s="165"/>
      <c r="ADI53" s="162"/>
      <c r="ADJ53" s="165"/>
      <c r="ADK53" s="162"/>
      <c r="ADL53" s="165"/>
      <c r="ADM53" s="162"/>
      <c r="ADN53" s="165"/>
      <c r="ADO53" s="162"/>
      <c r="ADP53" s="165"/>
      <c r="ADQ53" s="162"/>
      <c r="ADR53" s="165"/>
      <c r="ADS53" s="162"/>
      <c r="ADT53" s="165"/>
      <c r="ADU53" s="162"/>
      <c r="ADV53" s="165"/>
      <c r="ADW53" s="162"/>
      <c r="ADX53" s="165"/>
      <c r="ADY53" s="162"/>
      <c r="ADZ53" s="165"/>
      <c r="AEA53" s="162"/>
      <c r="AEB53" s="165"/>
      <c r="AEC53" s="162"/>
      <c r="AED53" s="165"/>
      <c r="AEE53" s="162"/>
      <c r="AEF53" s="165"/>
      <c r="AEG53" s="162"/>
      <c r="AEH53" s="165"/>
      <c r="AEI53" s="162"/>
      <c r="AEJ53" s="165"/>
      <c r="AEK53" s="162"/>
      <c r="AEL53" s="165"/>
      <c r="AEM53" s="162"/>
      <c r="AEN53" s="165"/>
      <c r="AEO53" s="162"/>
      <c r="AEP53" s="165"/>
      <c r="AEQ53" s="162"/>
      <c r="AER53" s="165"/>
      <c r="AES53" s="162"/>
      <c r="AET53" s="165"/>
      <c r="AEU53" s="162"/>
      <c r="AEV53" s="165"/>
      <c r="AEW53" s="162"/>
      <c r="AEX53" s="165"/>
      <c r="AEY53" s="162"/>
      <c r="AEZ53" s="165"/>
      <c r="AFA53" s="162"/>
      <c r="AFB53" s="165"/>
      <c r="AFC53" s="162"/>
      <c r="AFD53" s="165"/>
      <c r="AFE53" s="162"/>
      <c r="AFF53" s="165"/>
      <c r="AFG53" s="162"/>
      <c r="AFH53" s="165"/>
      <c r="AFI53" s="162"/>
      <c r="AFJ53" s="165"/>
      <c r="AFK53" s="162"/>
      <c r="AFL53" s="165"/>
      <c r="AFM53" s="162"/>
      <c r="AFN53" s="165"/>
      <c r="AFO53" s="162"/>
      <c r="AFP53" s="165"/>
      <c r="AFQ53" s="162"/>
      <c r="AFR53" s="165"/>
      <c r="AFS53" s="162"/>
      <c r="AFT53" s="165"/>
      <c r="AFU53" s="162"/>
      <c r="AFV53" s="165"/>
      <c r="AFW53" s="162"/>
      <c r="AFX53" s="165"/>
      <c r="AFY53" s="162"/>
      <c r="AFZ53" s="165"/>
      <c r="AGA53" s="162"/>
      <c r="AGB53" s="165"/>
      <c r="AGC53" s="162"/>
      <c r="AGD53" s="165"/>
      <c r="AGE53" s="162"/>
      <c r="AGF53" s="165"/>
      <c r="AGG53" s="162"/>
      <c r="AGH53" s="165"/>
      <c r="AGI53" s="162"/>
      <c r="AGJ53" s="165"/>
      <c r="AGK53" s="162"/>
      <c r="AGL53" s="165"/>
      <c r="AGM53" s="162"/>
      <c r="AGN53" s="165"/>
      <c r="AGO53" s="162"/>
      <c r="AGP53" s="165"/>
      <c r="AGQ53" s="162"/>
      <c r="AGR53" s="165"/>
      <c r="AGS53" s="162"/>
      <c r="AGT53" s="165"/>
      <c r="AGU53" s="162"/>
      <c r="AGV53" s="165"/>
      <c r="AGW53" s="162"/>
      <c r="AGX53" s="165"/>
      <c r="AGY53" s="162"/>
      <c r="AGZ53" s="165"/>
      <c r="AHA53" s="162"/>
      <c r="AHB53" s="165"/>
      <c r="AHC53" s="162"/>
      <c r="AHD53" s="165"/>
      <c r="AHE53" s="162"/>
      <c r="AHF53" s="165"/>
      <c r="AHG53" s="162"/>
      <c r="AHH53" s="165"/>
      <c r="AHI53" s="162"/>
      <c r="AHJ53" s="165"/>
      <c r="AHK53" s="162"/>
      <c r="AHL53" s="165"/>
      <c r="AHM53" s="162"/>
      <c r="AHN53" s="165"/>
      <c r="AHO53" s="162"/>
      <c r="AHP53" s="165"/>
      <c r="AHQ53" s="162"/>
      <c r="AHR53" s="165"/>
      <c r="AHS53" s="162"/>
      <c r="AHT53" s="165"/>
      <c r="AHU53" s="162"/>
      <c r="AHV53" s="165"/>
      <c r="AHW53" s="162"/>
      <c r="AHX53" s="165"/>
      <c r="AHY53" s="162"/>
      <c r="AHZ53" s="165"/>
      <c r="AIA53" s="162"/>
      <c r="AIB53" s="165"/>
      <c r="AIC53" s="162"/>
      <c r="AID53" s="165"/>
      <c r="AIE53" s="162"/>
      <c r="AIF53" s="165"/>
      <c r="AIG53" s="162"/>
      <c r="AIH53" s="165"/>
      <c r="AII53" s="162"/>
      <c r="AIJ53" s="165"/>
      <c r="AIK53" s="162"/>
      <c r="AIL53" s="165"/>
      <c r="AIM53" s="162"/>
      <c r="AIN53" s="165"/>
      <c r="AIO53" s="162"/>
      <c r="AIP53" s="165"/>
      <c r="AIQ53" s="162"/>
      <c r="AIR53" s="165"/>
      <c r="AIS53" s="162"/>
      <c r="AIT53" s="165"/>
      <c r="AIU53" s="162"/>
      <c r="AIV53" s="165"/>
      <c r="AIW53" s="162"/>
      <c r="AIX53" s="165"/>
      <c r="AIY53" s="162"/>
      <c r="AIZ53" s="165"/>
      <c r="AJA53" s="162"/>
      <c r="AJB53" s="165"/>
      <c r="AJC53" s="162"/>
      <c r="AJD53" s="165"/>
      <c r="AJE53" s="162"/>
      <c r="AJF53" s="165"/>
      <c r="AJG53" s="162"/>
      <c r="AJH53" s="165"/>
      <c r="AJI53" s="162"/>
      <c r="AJJ53" s="165"/>
      <c r="AJK53" s="162"/>
      <c r="AJL53" s="165"/>
      <c r="AJM53" s="162"/>
      <c r="AJN53" s="165"/>
      <c r="AJO53" s="162"/>
      <c r="AJP53" s="165"/>
      <c r="AJQ53" s="162"/>
      <c r="AJR53" s="165"/>
      <c r="AJS53" s="162"/>
      <c r="AJT53" s="165"/>
      <c r="AJU53" s="162"/>
      <c r="AJV53" s="165"/>
      <c r="AJW53" s="162"/>
      <c r="AJX53" s="165"/>
      <c r="AJY53" s="162"/>
      <c r="AJZ53" s="165"/>
      <c r="AKA53" s="162"/>
      <c r="AKB53" s="165"/>
      <c r="AKC53" s="162"/>
      <c r="AKD53" s="165"/>
      <c r="AKE53" s="162"/>
      <c r="AKF53" s="165"/>
      <c r="AKG53" s="162"/>
      <c r="AKH53" s="165"/>
      <c r="AKI53" s="162"/>
      <c r="AKJ53" s="165"/>
      <c r="AKK53" s="162"/>
      <c r="AKL53" s="165"/>
      <c r="AKM53" s="162"/>
      <c r="AKN53" s="165"/>
      <c r="AKO53" s="162"/>
      <c r="AKP53" s="165"/>
      <c r="AKQ53" s="162"/>
      <c r="AKR53" s="165"/>
      <c r="AKS53" s="162"/>
      <c r="AKT53" s="165"/>
      <c r="AKU53" s="162"/>
      <c r="AKV53" s="165"/>
      <c r="AKW53" s="162"/>
      <c r="AKX53" s="165"/>
      <c r="AKY53" s="162"/>
      <c r="AKZ53" s="165"/>
      <c r="ALA53" s="162"/>
      <c r="ALB53" s="165"/>
      <c r="ALC53" s="162"/>
      <c r="ALD53" s="165"/>
      <c r="ALE53" s="162"/>
      <c r="ALF53" s="165"/>
      <c r="ALG53" s="162"/>
      <c r="ALH53" s="165"/>
      <c r="ALI53" s="162"/>
      <c r="ALJ53" s="165"/>
      <c r="ALK53" s="162"/>
      <c r="ALL53" s="165"/>
      <c r="ALM53" s="162"/>
      <c r="ALN53" s="165"/>
      <c r="ALO53" s="162"/>
      <c r="ALP53" s="165"/>
      <c r="ALQ53" s="162"/>
      <c r="ALR53" s="165"/>
      <c r="ALS53" s="162"/>
      <c r="ALT53" s="165"/>
      <c r="ALU53" s="162"/>
      <c r="ALV53" s="165"/>
      <c r="ALW53" s="162"/>
      <c r="ALX53" s="165"/>
      <c r="ALY53" s="162"/>
      <c r="ALZ53" s="165"/>
      <c r="AMA53" s="162"/>
      <c r="AMB53" s="165"/>
      <c r="AMC53" s="162"/>
      <c r="AMD53" s="165"/>
      <c r="AME53" s="162"/>
      <c r="AMF53" s="165"/>
      <c r="AMG53" s="162"/>
      <c r="AMH53" s="165"/>
      <c r="AMI53" s="162"/>
      <c r="AMJ53" s="165"/>
      <c r="AMK53" s="162"/>
      <c r="AML53" s="165"/>
      <c r="AMM53" s="162"/>
      <c r="AMN53" s="165"/>
      <c r="AMO53" s="162"/>
      <c r="AMP53" s="165"/>
      <c r="AMQ53" s="162"/>
      <c r="AMR53" s="165"/>
      <c r="AMS53" s="162"/>
      <c r="AMT53" s="165"/>
      <c r="AMU53" s="162"/>
      <c r="AMV53" s="165"/>
      <c r="AMW53" s="162"/>
      <c r="AMX53" s="165"/>
      <c r="AMY53" s="162"/>
      <c r="AMZ53" s="165"/>
      <c r="ANA53" s="162"/>
      <c r="ANB53" s="165"/>
      <c r="ANC53" s="162"/>
      <c r="AND53" s="165"/>
      <c r="ANE53" s="162"/>
      <c r="ANF53" s="165"/>
      <c r="ANG53" s="162"/>
      <c r="ANH53" s="165"/>
      <c r="ANI53" s="162"/>
      <c r="ANJ53" s="165"/>
      <c r="ANK53" s="162"/>
      <c r="ANL53" s="165"/>
      <c r="ANM53" s="162"/>
      <c r="ANN53" s="165"/>
      <c r="ANO53" s="162"/>
      <c r="ANP53" s="165"/>
      <c r="ANQ53" s="162"/>
      <c r="ANR53" s="165"/>
      <c r="ANS53" s="162"/>
      <c r="ANT53" s="165"/>
      <c r="ANU53" s="162"/>
      <c r="ANV53" s="165"/>
      <c r="ANW53" s="162"/>
      <c r="ANX53" s="165"/>
      <c r="ANY53" s="162"/>
      <c r="ANZ53" s="165"/>
      <c r="AOA53" s="162"/>
      <c r="AOB53" s="165"/>
      <c r="AOC53" s="162"/>
      <c r="AOD53" s="165"/>
      <c r="AOE53" s="162"/>
      <c r="AOF53" s="165"/>
      <c r="AOG53" s="162"/>
      <c r="AOH53" s="165"/>
      <c r="AOI53" s="162"/>
      <c r="AOJ53" s="165"/>
      <c r="AOK53" s="162"/>
      <c r="AOL53" s="165"/>
      <c r="AOM53" s="162"/>
      <c r="AON53" s="165"/>
      <c r="AOO53" s="162"/>
      <c r="AOP53" s="165"/>
      <c r="AOQ53" s="162"/>
      <c r="AOR53" s="165"/>
      <c r="AOS53" s="162"/>
      <c r="AOT53" s="165"/>
      <c r="AOU53" s="162"/>
      <c r="AOV53" s="165"/>
      <c r="AOW53" s="162"/>
      <c r="AOX53" s="165"/>
      <c r="AOY53" s="162"/>
      <c r="AOZ53" s="165"/>
      <c r="APA53" s="162"/>
      <c r="APB53" s="165"/>
      <c r="APC53" s="162"/>
      <c r="APD53" s="165"/>
      <c r="APE53" s="162"/>
      <c r="APF53" s="165"/>
      <c r="APG53" s="162"/>
      <c r="APH53" s="165"/>
      <c r="API53" s="162"/>
      <c r="APJ53" s="165"/>
      <c r="APK53" s="162"/>
      <c r="APL53" s="165"/>
      <c r="APM53" s="162"/>
      <c r="APN53" s="165"/>
      <c r="APO53" s="162"/>
      <c r="APP53" s="165"/>
      <c r="APQ53" s="162"/>
      <c r="APR53" s="165"/>
      <c r="APS53" s="162"/>
      <c r="APT53" s="165"/>
      <c r="APU53" s="162"/>
      <c r="APV53" s="165"/>
      <c r="APW53" s="162"/>
      <c r="APX53" s="165"/>
      <c r="APY53" s="162"/>
      <c r="APZ53" s="165"/>
      <c r="AQA53" s="162"/>
      <c r="AQB53" s="165"/>
      <c r="AQC53" s="162"/>
      <c r="AQD53" s="165"/>
      <c r="AQE53" s="162"/>
      <c r="AQF53" s="165"/>
      <c r="AQG53" s="162"/>
      <c r="AQH53" s="165"/>
      <c r="AQI53" s="162"/>
      <c r="AQJ53" s="165"/>
      <c r="AQK53" s="162"/>
      <c r="AQL53" s="165"/>
      <c r="AQM53" s="162"/>
      <c r="AQN53" s="165"/>
      <c r="AQO53" s="162"/>
      <c r="AQP53" s="165"/>
      <c r="AQQ53" s="162"/>
      <c r="AQR53" s="165"/>
      <c r="AQS53" s="162"/>
      <c r="AQT53" s="165"/>
      <c r="AQU53" s="162"/>
      <c r="AQV53" s="165"/>
      <c r="AQW53" s="162"/>
      <c r="AQX53" s="165"/>
      <c r="AQY53" s="162"/>
      <c r="AQZ53" s="165"/>
      <c r="ARA53" s="162"/>
      <c r="ARB53" s="165"/>
      <c r="ARC53" s="162"/>
      <c r="ARD53" s="165"/>
      <c r="ARE53" s="162"/>
      <c r="ARF53" s="165"/>
      <c r="ARG53" s="162"/>
      <c r="ARH53" s="165"/>
      <c r="ARI53" s="162"/>
      <c r="ARJ53" s="165"/>
      <c r="ARK53" s="162"/>
      <c r="ARL53" s="165"/>
      <c r="ARM53" s="162"/>
      <c r="ARN53" s="165"/>
      <c r="ARO53" s="162"/>
      <c r="ARP53" s="165"/>
      <c r="ARQ53" s="162"/>
      <c r="ARR53" s="165"/>
      <c r="ARS53" s="162"/>
      <c r="ART53" s="165"/>
      <c r="ARU53" s="162"/>
      <c r="ARV53" s="165"/>
      <c r="ARW53" s="162"/>
      <c r="ARX53" s="165"/>
      <c r="ARY53" s="162"/>
      <c r="ARZ53" s="165"/>
      <c r="ASA53" s="162"/>
      <c r="ASB53" s="165"/>
      <c r="ASC53" s="162"/>
      <c r="ASD53" s="165"/>
      <c r="ASE53" s="162"/>
      <c r="ASF53" s="165"/>
      <c r="ASG53" s="162"/>
      <c r="ASH53" s="165"/>
      <c r="ASI53" s="162"/>
      <c r="ASJ53" s="165"/>
      <c r="ASK53" s="162"/>
      <c r="ASL53" s="165"/>
      <c r="ASM53" s="162"/>
      <c r="ASN53" s="165"/>
      <c r="ASO53" s="162"/>
      <c r="ASP53" s="165"/>
      <c r="ASQ53" s="162"/>
      <c r="ASR53" s="165"/>
      <c r="ASS53" s="162"/>
      <c r="AST53" s="165"/>
      <c r="ASU53" s="162"/>
      <c r="ASV53" s="165"/>
      <c r="ASW53" s="162"/>
      <c r="ASX53" s="165"/>
      <c r="ASY53" s="162"/>
      <c r="ASZ53" s="165"/>
      <c r="ATA53" s="162"/>
      <c r="ATB53" s="165"/>
      <c r="ATC53" s="162"/>
      <c r="ATD53" s="165"/>
      <c r="ATE53" s="162"/>
      <c r="ATF53" s="165"/>
      <c r="ATG53" s="162"/>
      <c r="ATH53" s="165"/>
      <c r="ATI53" s="162"/>
      <c r="ATJ53" s="165"/>
      <c r="ATK53" s="162"/>
      <c r="ATL53" s="165"/>
      <c r="ATM53" s="162"/>
      <c r="ATN53" s="165"/>
      <c r="ATO53" s="162"/>
      <c r="ATP53" s="165"/>
      <c r="ATQ53" s="162"/>
      <c r="ATR53" s="165"/>
      <c r="ATS53" s="162"/>
      <c r="ATT53" s="165"/>
      <c r="ATU53" s="162"/>
      <c r="ATV53" s="165"/>
      <c r="ATW53" s="162"/>
      <c r="ATX53" s="165"/>
      <c r="ATY53" s="162"/>
      <c r="ATZ53" s="165"/>
      <c r="AUA53" s="162"/>
      <c r="AUB53" s="165"/>
      <c r="AUC53" s="162"/>
      <c r="AUD53" s="165"/>
      <c r="AUE53" s="162"/>
      <c r="AUF53" s="165"/>
      <c r="AUG53" s="162"/>
      <c r="AUH53" s="165"/>
      <c r="AUI53" s="162"/>
      <c r="AUJ53" s="165"/>
      <c r="AUK53" s="162"/>
      <c r="AUL53" s="165"/>
      <c r="AUM53" s="162"/>
      <c r="AUN53" s="165"/>
      <c r="AUO53" s="162"/>
      <c r="AUP53" s="165"/>
      <c r="AUQ53" s="162"/>
      <c r="AUR53" s="165"/>
      <c r="AUS53" s="162"/>
      <c r="AUT53" s="165"/>
      <c r="AUU53" s="162"/>
      <c r="AUV53" s="165"/>
      <c r="AUW53" s="162"/>
      <c r="AUX53" s="165"/>
      <c r="AUY53" s="162"/>
      <c r="AUZ53" s="165"/>
      <c r="AVA53" s="162"/>
      <c r="AVB53" s="165"/>
      <c r="AVC53" s="162"/>
      <c r="AVD53" s="165"/>
      <c r="AVE53" s="162"/>
      <c r="AVF53" s="165"/>
      <c r="AVG53" s="162"/>
      <c r="AVH53" s="165"/>
      <c r="AVI53" s="162"/>
      <c r="AVJ53" s="165"/>
      <c r="AVK53" s="162"/>
      <c r="AVL53" s="165"/>
      <c r="AVM53" s="162"/>
      <c r="AVN53" s="165"/>
      <c r="AVO53" s="162"/>
      <c r="AVP53" s="165"/>
      <c r="AVQ53" s="162"/>
      <c r="AVR53" s="165"/>
      <c r="AVS53" s="162"/>
      <c r="AVT53" s="165"/>
      <c r="AVU53" s="162"/>
      <c r="AVV53" s="165"/>
      <c r="AVW53" s="162"/>
      <c r="AVX53" s="165"/>
      <c r="AVY53" s="162"/>
      <c r="AVZ53" s="165"/>
      <c r="AWA53" s="162"/>
      <c r="AWB53" s="165"/>
      <c r="AWC53" s="162"/>
      <c r="AWD53" s="165"/>
      <c r="AWE53" s="162"/>
      <c r="AWF53" s="165"/>
      <c r="AWG53" s="162"/>
      <c r="AWH53" s="165"/>
      <c r="AWI53" s="162"/>
      <c r="AWJ53" s="165"/>
      <c r="AWK53" s="162"/>
      <c r="AWL53" s="165"/>
      <c r="AWM53" s="162"/>
      <c r="AWN53" s="165"/>
      <c r="AWO53" s="162"/>
      <c r="AWP53" s="165"/>
      <c r="AWQ53" s="162"/>
      <c r="AWR53" s="165"/>
      <c r="AWS53" s="162"/>
      <c r="AWT53" s="165"/>
      <c r="AWU53" s="162"/>
      <c r="AWV53" s="165"/>
      <c r="AWW53" s="162"/>
      <c r="AWX53" s="165"/>
      <c r="AWY53" s="162"/>
      <c r="AWZ53" s="165"/>
      <c r="AXA53" s="162"/>
      <c r="AXB53" s="165"/>
      <c r="AXC53" s="162"/>
      <c r="AXD53" s="165"/>
      <c r="AXE53" s="162"/>
      <c r="AXF53" s="165"/>
      <c r="AXG53" s="162"/>
      <c r="AXH53" s="165"/>
      <c r="AXI53" s="162"/>
      <c r="AXJ53" s="165"/>
      <c r="AXK53" s="162"/>
      <c r="AXL53" s="165"/>
      <c r="AXM53" s="162"/>
      <c r="AXN53" s="165"/>
      <c r="AXO53" s="162"/>
      <c r="AXP53" s="165"/>
      <c r="AXQ53" s="162"/>
      <c r="AXR53" s="165"/>
      <c r="AXS53" s="162"/>
      <c r="AXT53" s="165"/>
      <c r="AXU53" s="162"/>
      <c r="AXV53" s="165"/>
      <c r="AXW53" s="162"/>
      <c r="AXX53" s="165"/>
      <c r="AXY53" s="162"/>
      <c r="AXZ53" s="165"/>
      <c r="AYA53" s="162"/>
      <c r="AYB53" s="165"/>
      <c r="AYC53" s="162"/>
      <c r="AYD53" s="165"/>
      <c r="AYE53" s="162"/>
      <c r="AYF53" s="165"/>
      <c r="AYG53" s="162"/>
      <c r="AYH53" s="165"/>
      <c r="AYI53" s="162"/>
      <c r="AYJ53" s="165"/>
      <c r="AYK53" s="162"/>
      <c r="AYL53" s="165"/>
      <c r="AYM53" s="162"/>
      <c r="AYN53" s="165"/>
      <c r="AYO53" s="162"/>
      <c r="AYP53" s="165"/>
      <c r="AYQ53" s="162"/>
      <c r="AYR53" s="165"/>
      <c r="AYS53" s="162"/>
      <c r="AYT53" s="165"/>
      <c r="AYU53" s="162"/>
      <c r="AYV53" s="165"/>
      <c r="AYW53" s="162"/>
      <c r="AYX53" s="165"/>
      <c r="AYY53" s="162"/>
      <c r="AYZ53" s="165"/>
      <c r="AZA53" s="162"/>
      <c r="AZB53" s="165"/>
      <c r="AZC53" s="162"/>
      <c r="AZD53" s="165"/>
      <c r="AZE53" s="162"/>
      <c r="AZF53" s="165"/>
      <c r="AZG53" s="162"/>
      <c r="AZH53" s="165"/>
      <c r="AZI53" s="162"/>
      <c r="AZJ53" s="165"/>
      <c r="AZK53" s="162"/>
      <c r="AZL53" s="165"/>
      <c r="AZM53" s="162"/>
      <c r="AZN53" s="165"/>
      <c r="AZO53" s="162"/>
      <c r="AZP53" s="165"/>
      <c r="AZQ53" s="162"/>
      <c r="AZR53" s="165"/>
      <c r="AZS53" s="162"/>
      <c r="AZT53" s="165"/>
      <c r="AZU53" s="162"/>
      <c r="AZV53" s="165"/>
      <c r="AZW53" s="162"/>
      <c r="AZX53" s="165"/>
      <c r="AZY53" s="162"/>
      <c r="AZZ53" s="165"/>
      <c r="BAA53" s="162"/>
      <c r="BAB53" s="165"/>
      <c r="BAC53" s="162"/>
      <c r="BAD53" s="165"/>
      <c r="BAE53" s="162"/>
      <c r="BAF53" s="165"/>
      <c r="BAG53" s="162"/>
      <c r="BAH53" s="165"/>
      <c r="BAI53" s="162"/>
      <c r="BAJ53" s="165"/>
      <c r="BAK53" s="162"/>
      <c r="BAL53" s="165"/>
      <c r="BAM53" s="162"/>
      <c r="BAN53" s="165"/>
      <c r="BAO53" s="162"/>
      <c r="BAP53" s="165"/>
      <c r="BAQ53" s="162"/>
      <c r="BAR53" s="165"/>
      <c r="BAS53" s="162"/>
      <c r="BAT53" s="165"/>
      <c r="BAU53" s="162"/>
      <c r="BAV53" s="165"/>
      <c r="BAW53" s="162"/>
      <c r="BAX53" s="165"/>
      <c r="BAY53" s="162"/>
      <c r="BAZ53" s="165"/>
      <c r="BBA53" s="162"/>
      <c r="BBB53" s="165"/>
      <c r="BBC53" s="162"/>
      <c r="BBD53" s="165"/>
      <c r="BBE53" s="162"/>
      <c r="BBF53" s="165"/>
      <c r="BBG53" s="162"/>
      <c r="BBH53" s="165"/>
      <c r="BBI53" s="162"/>
      <c r="BBJ53" s="165"/>
      <c r="BBK53" s="162"/>
      <c r="BBL53" s="165"/>
      <c r="BBM53" s="162"/>
      <c r="BBN53" s="165"/>
      <c r="BBO53" s="162"/>
      <c r="BBP53" s="165"/>
      <c r="BBQ53" s="162"/>
      <c r="BBR53" s="165"/>
      <c r="BBS53" s="162"/>
      <c r="BBT53" s="165"/>
      <c r="BBU53" s="162"/>
      <c r="BBV53" s="165"/>
      <c r="BBW53" s="162"/>
      <c r="BBX53" s="165"/>
      <c r="BBY53" s="162"/>
      <c r="BBZ53" s="165"/>
      <c r="BCA53" s="162"/>
      <c r="BCB53" s="165"/>
      <c r="BCC53" s="162"/>
      <c r="BCD53" s="165"/>
      <c r="BCE53" s="162"/>
      <c r="BCF53" s="165"/>
      <c r="BCG53" s="162"/>
      <c r="BCH53" s="165"/>
      <c r="BCI53" s="162"/>
      <c r="BCJ53" s="165"/>
      <c r="BCK53" s="162"/>
      <c r="BCL53" s="165"/>
      <c r="BCM53" s="162"/>
      <c r="BCN53" s="165"/>
      <c r="BCO53" s="162"/>
      <c r="BCP53" s="165"/>
      <c r="BCQ53" s="162"/>
      <c r="BCR53" s="165"/>
      <c r="BCS53" s="162"/>
      <c r="BCT53" s="165"/>
      <c r="BCU53" s="162"/>
      <c r="BCV53" s="165"/>
      <c r="BCW53" s="162"/>
      <c r="BCX53" s="165"/>
      <c r="BCY53" s="162"/>
      <c r="BCZ53" s="165"/>
      <c r="BDA53" s="162"/>
      <c r="BDB53" s="165"/>
      <c r="BDC53" s="162"/>
      <c r="BDD53" s="165"/>
      <c r="BDE53" s="162"/>
      <c r="BDF53" s="165"/>
      <c r="BDG53" s="162"/>
      <c r="BDH53" s="165"/>
      <c r="BDI53" s="162"/>
      <c r="BDJ53" s="165"/>
      <c r="BDK53" s="162"/>
      <c r="BDL53" s="165"/>
      <c r="BDM53" s="162"/>
      <c r="BDN53" s="165"/>
      <c r="BDO53" s="162"/>
      <c r="BDP53" s="165"/>
      <c r="BDQ53" s="162"/>
      <c r="BDR53" s="165"/>
      <c r="BDS53" s="162"/>
      <c r="BDT53" s="165"/>
      <c r="BDU53" s="162"/>
      <c r="BDV53" s="165"/>
      <c r="BDW53" s="162"/>
      <c r="BDX53" s="165"/>
      <c r="BDY53" s="162"/>
      <c r="BDZ53" s="165"/>
      <c r="BEA53" s="162"/>
      <c r="BEB53" s="165"/>
      <c r="BEC53" s="162"/>
      <c r="BED53" s="165"/>
      <c r="BEE53" s="162"/>
      <c r="BEF53" s="165"/>
      <c r="BEG53" s="162"/>
      <c r="BEH53" s="165"/>
      <c r="BEI53" s="162"/>
      <c r="BEJ53" s="165"/>
      <c r="BEK53" s="162"/>
      <c r="BEL53" s="165"/>
      <c r="BEM53" s="162"/>
      <c r="BEN53" s="165"/>
      <c r="BEO53" s="162"/>
      <c r="BEP53" s="165"/>
      <c r="BEQ53" s="162"/>
      <c r="BER53" s="165"/>
      <c r="BES53" s="162"/>
      <c r="BET53" s="165"/>
      <c r="BEU53" s="162"/>
      <c r="BEV53" s="165"/>
      <c r="BEW53" s="162"/>
      <c r="BEX53" s="165"/>
      <c r="BEY53" s="162"/>
      <c r="BEZ53" s="165"/>
      <c r="BFA53" s="162"/>
      <c r="BFB53" s="165"/>
      <c r="BFC53" s="162"/>
      <c r="BFD53" s="165"/>
      <c r="BFE53" s="162"/>
      <c r="BFF53" s="165"/>
      <c r="BFG53" s="162"/>
      <c r="BFH53" s="165"/>
      <c r="BFI53" s="162"/>
      <c r="BFJ53" s="165"/>
      <c r="BFK53" s="162"/>
      <c r="BFL53" s="165"/>
      <c r="BFM53" s="162"/>
      <c r="BFN53" s="165"/>
      <c r="BFO53" s="162"/>
      <c r="BFP53" s="165"/>
      <c r="BFQ53" s="162"/>
      <c r="BFR53" s="165"/>
      <c r="BFS53" s="162"/>
      <c r="BFT53" s="165"/>
      <c r="BFU53" s="162"/>
      <c r="BFV53" s="165"/>
      <c r="BFW53" s="162"/>
      <c r="BFX53" s="165"/>
      <c r="BFY53" s="162"/>
      <c r="BFZ53" s="165"/>
      <c r="BGA53" s="162"/>
      <c r="BGB53" s="165"/>
      <c r="BGC53" s="162"/>
      <c r="BGD53" s="165"/>
      <c r="BGE53" s="162"/>
      <c r="BGF53" s="165"/>
      <c r="BGG53" s="162"/>
      <c r="BGH53" s="165"/>
      <c r="BGI53" s="162"/>
      <c r="BGJ53" s="165"/>
      <c r="BGK53" s="162"/>
      <c r="BGL53" s="165"/>
      <c r="BGM53" s="162"/>
      <c r="BGN53" s="165"/>
      <c r="BGO53" s="162"/>
      <c r="BGP53" s="165"/>
      <c r="BGQ53" s="162"/>
      <c r="BGR53" s="165"/>
      <c r="BGS53" s="162"/>
      <c r="BGT53" s="165"/>
      <c r="BGU53" s="162"/>
      <c r="BGV53" s="165"/>
      <c r="BGW53" s="162"/>
      <c r="BGX53" s="165"/>
      <c r="BGY53" s="162"/>
      <c r="BGZ53" s="165"/>
      <c r="BHA53" s="162"/>
      <c r="BHB53" s="165"/>
      <c r="BHC53" s="162"/>
      <c r="BHD53" s="165"/>
      <c r="BHE53" s="162"/>
      <c r="BHF53" s="165"/>
      <c r="BHG53" s="162"/>
      <c r="BHH53" s="165"/>
      <c r="BHI53" s="162"/>
      <c r="BHJ53" s="165"/>
      <c r="BHK53" s="162"/>
      <c r="BHL53" s="165"/>
      <c r="BHM53" s="162"/>
      <c r="BHN53" s="165"/>
      <c r="BHO53" s="162"/>
      <c r="BHP53" s="165"/>
      <c r="BHQ53" s="162"/>
      <c r="BHR53" s="165"/>
      <c r="BHS53" s="162"/>
      <c r="BHT53" s="165"/>
      <c r="BHU53" s="162"/>
      <c r="BHV53" s="165"/>
      <c r="BHW53" s="162"/>
      <c r="BHX53" s="165"/>
      <c r="BHY53" s="162"/>
      <c r="BHZ53" s="165"/>
      <c r="BIA53" s="162"/>
      <c r="BIB53" s="165"/>
      <c r="BIC53" s="162"/>
      <c r="BID53" s="165"/>
      <c r="BIE53" s="162"/>
      <c r="BIF53" s="165"/>
      <c r="BIG53" s="162"/>
      <c r="BIH53" s="165"/>
      <c r="BII53" s="162"/>
      <c r="BIJ53" s="165"/>
      <c r="BIK53" s="162"/>
      <c r="BIL53" s="165"/>
      <c r="BIM53" s="162"/>
      <c r="BIN53" s="165"/>
      <c r="BIO53" s="162"/>
      <c r="BIP53" s="165"/>
      <c r="BIQ53" s="162"/>
      <c r="BIR53" s="165"/>
      <c r="BIS53" s="162"/>
      <c r="BIT53" s="165"/>
      <c r="BIU53" s="162"/>
      <c r="BIV53" s="165"/>
      <c r="BIW53" s="162"/>
      <c r="BIX53" s="165"/>
      <c r="BIY53" s="162"/>
      <c r="BIZ53" s="165"/>
      <c r="BJA53" s="162"/>
      <c r="BJB53" s="165"/>
      <c r="BJC53" s="162"/>
      <c r="BJD53" s="165"/>
      <c r="BJE53" s="162"/>
      <c r="BJF53" s="165"/>
      <c r="BJG53" s="162"/>
      <c r="BJH53" s="165"/>
      <c r="BJI53" s="162"/>
      <c r="BJJ53" s="165"/>
      <c r="BJK53" s="162"/>
      <c r="BJL53" s="165"/>
      <c r="BJM53" s="162"/>
      <c r="BJN53" s="165"/>
      <c r="BJO53" s="162"/>
      <c r="BJP53" s="165"/>
      <c r="BJQ53" s="162"/>
      <c r="BJR53" s="165"/>
      <c r="BJS53" s="162"/>
      <c r="BJT53" s="165"/>
      <c r="BJU53" s="162"/>
      <c r="BJV53" s="165"/>
      <c r="BJW53" s="162"/>
      <c r="BJX53" s="165"/>
      <c r="BJY53" s="162"/>
      <c r="BJZ53" s="165"/>
      <c r="BKA53" s="162"/>
      <c r="BKB53" s="165"/>
      <c r="BKC53" s="162"/>
      <c r="BKD53" s="165"/>
      <c r="BKE53" s="162"/>
      <c r="BKF53" s="165"/>
      <c r="BKG53" s="162"/>
      <c r="BKH53" s="165"/>
      <c r="BKI53" s="162"/>
      <c r="BKJ53" s="165"/>
      <c r="BKK53" s="162"/>
      <c r="BKL53" s="165"/>
      <c r="BKM53" s="162"/>
      <c r="BKN53" s="165"/>
      <c r="BKO53" s="162"/>
      <c r="BKP53" s="165"/>
      <c r="BKQ53" s="162"/>
      <c r="BKR53" s="165"/>
      <c r="BKS53" s="162"/>
      <c r="BKT53" s="165"/>
      <c r="BKU53" s="162"/>
      <c r="BKV53" s="165"/>
      <c r="BKW53" s="162"/>
      <c r="BKX53" s="165"/>
      <c r="BKY53" s="162"/>
      <c r="BKZ53" s="165"/>
      <c r="BLA53" s="162"/>
      <c r="BLB53" s="165"/>
      <c r="BLC53" s="162"/>
      <c r="BLD53" s="165"/>
      <c r="BLE53" s="162"/>
      <c r="BLF53" s="165"/>
      <c r="BLG53" s="162"/>
      <c r="BLH53" s="165"/>
      <c r="BLI53" s="162"/>
      <c r="BLJ53" s="165"/>
      <c r="BLK53" s="162"/>
      <c r="BLL53" s="165"/>
      <c r="BLM53" s="162"/>
      <c r="BLN53" s="165"/>
      <c r="BLO53" s="162"/>
      <c r="BLP53" s="165"/>
      <c r="BLQ53" s="162"/>
      <c r="BLR53" s="165"/>
      <c r="BLS53" s="162"/>
      <c r="BLT53" s="165"/>
      <c r="BLU53" s="162"/>
      <c r="BLV53" s="165"/>
      <c r="BLW53" s="162"/>
      <c r="BLX53" s="165"/>
      <c r="BLY53" s="162"/>
      <c r="BLZ53" s="165"/>
      <c r="BMA53" s="162"/>
      <c r="BMB53" s="165"/>
      <c r="BMC53" s="162"/>
      <c r="BMD53" s="165"/>
      <c r="BME53" s="162"/>
      <c r="BMF53" s="165"/>
      <c r="BMG53" s="162"/>
      <c r="BMH53" s="165"/>
      <c r="BMI53" s="162"/>
      <c r="BMJ53" s="165"/>
      <c r="BMK53" s="162"/>
      <c r="BML53" s="165"/>
      <c r="BMM53" s="162"/>
      <c r="BMN53" s="165"/>
      <c r="BMO53" s="162"/>
      <c r="BMP53" s="165"/>
      <c r="BMQ53" s="162"/>
      <c r="BMR53" s="165"/>
      <c r="BMS53" s="162"/>
      <c r="BMT53" s="165"/>
      <c r="BMU53" s="162"/>
      <c r="BMV53" s="165"/>
      <c r="BMW53" s="162"/>
      <c r="BMX53" s="165"/>
      <c r="BMY53" s="162"/>
      <c r="BMZ53" s="165"/>
      <c r="BNA53" s="162"/>
      <c r="BNB53" s="165"/>
      <c r="BNC53" s="162"/>
      <c r="BND53" s="165"/>
      <c r="BNE53" s="162"/>
      <c r="BNF53" s="165"/>
      <c r="BNG53" s="162"/>
      <c r="BNH53" s="165"/>
      <c r="BNI53" s="162"/>
      <c r="BNJ53" s="165"/>
      <c r="BNK53" s="162"/>
      <c r="BNL53" s="165"/>
      <c r="BNM53" s="162"/>
      <c r="BNN53" s="165"/>
      <c r="BNO53" s="162"/>
      <c r="BNP53" s="165"/>
      <c r="BNQ53" s="162"/>
      <c r="BNR53" s="165"/>
      <c r="BNS53" s="162"/>
      <c r="BNT53" s="165"/>
      <c r="BNU53" s="162"/>
      <c r="BNV53" s="165"/>
      <c r="BNW53" s="162"/>
      <c r="BNX53" s="165"/>
      <c r="BNY53" s="162"/>
      <c r="BNZ53" s="165"/>
      <c r="BOA53" s="162"/>
      <c r="BOB53" s="165"/>
      <c r="BOC53" s="162"/>
      <c r="BOD53" s="165"/>
      <c r="BOE53" s="162"/>
      <c r="BOF53" s="165"/>
      <c r="BOG53" s="162"/>
      <c r="BOH53" s="165"/>
      <c r="BOI53" s="162"/>
      <c r="BOJ53" s="165"/>
      <c r="BOK53" s="162"/>
      <c r="BOL53" s="165"/>
      <c r="BOM53" s="162"/>
      <c r="BON53" s="165"/>
      <c r="BOO53" s="162"/>
      <c r="BOP53" s="165"/>
      <c r="BOQ53" s="162"/>
      <c r="BOR53" s="165"/>
      <c r="BOS53" s="162"/>
      <c r="BOT53" s="165"/>
      <c r="BOU53" s="162"/>
      <c r="BOV53" s="165"/>
      <c r="BOW53" s="162"/>
      <c r="BOX53" s="165"/>
      <c r="BOY53" s="162"/>
      <c r="BOZ53" s="165"/>
      <c r="BPA53" s="162"/>
      <c r="BPB53" s="165"/>
      <c r="BPC53" s="162"/>
      <c r="BPD53" s="165"/>
      <c r="BPE53" s="162"/>
      <c r="BPF53" s="165"/>
      <c r="BPG53" s="162"/>
      <c r="BPH53" s="165"/>
      <c r="BPI53" s="162"/>
      <c r="BPJ53" s="165"/>
      <c r="BPK53" s="162"/>
      <c r="BPL53" s="165"/>
      <c r="BPM53" s="162"/>
      <c r="BPN53" s="165"/>
      <c r="BPO53" s="162"/>
      <c r="BPP53" s="165"/>
      <c r="BPQ53" s="162"/>
      <c r="BPR53" s="165"/>
      <c r="BPS53" s="162"/>
      <c r="BPT53" s="165"/>
      <c r="BPU53" s="162"/>
      <c r="BPV53" s="165"/>
      <c r="BPW53" s="162"/>
      <c r="BPX53" s="165"/>
      <c r="BPY53" s="162"/>
      <c r="BPZ53" s="165"/>
      <c r="BQA53" s="162"/>
      <c r="BQB53" s="165"/>
      <c r="BQC53" s="162"/>
      <c r="BQD53" s="165"/>
      <c r="BQE53" s="162"/>
      <c r="BQF53" s="165"/>
      <c r="BQG53" s="162"/>
      <c r="BQH53" s="165"/>
      <c r="BQI53" s="162"/>
      <c r="BQJ53" s="165"/>
      <c r="BQK53" s="162"/>
      <c r="BQL53" s="165"/>
      <c r="BQM53" s="162"/>
      <c r="BQN53" s="165"/>
      <c r="BQO53" s="162"/>
      <c r="BQP53" s="165"/>
      <c r="BQQ53" s="162"/>
      <c r="BQR53" s="165"/>
      <c r="BQS53" s="162"/>
      <c r="BQT53" s="165"/>
      <c r="BQU53" s="162"/>
      <c r="BQV53" s="165"/>
      <c r="BQW53" s="162"/>
      <c r="BQX53" s="165"/>
      <c r="BQY53" s="162"/>
      <c r="BQZ53" s="165"/>
      <c r="BRA53" s="162"/>
      <c r="BRB53" s="165"/>
      <c r="BRC53" s="162"/>
      <c r="BRD53" s="165"/>
      <c r="BRE53" s="162"/>
      <c r="BRF53" s="165"/>
      <c r="BRG53" s="162"/>
      <c r="BRH53" s="165"/>
      <c r="BRI53" s="162"/>
      <c r="BRJ53" s="165"/>
      <c r="BRK53" s="162"/>
      <c r="BRL53" s="165"/>
      <c r="BRM53" s="162"/>
      <c r="BRN53" s="165"/>
      <c r="BRO53" s="162"/>
      <c r="BRP53" s="165"/>
      <c r="BRQ53" s="162"/>
      <c r="BRR53" s="165"/>
      <c r="BRS53" s="162"/>
      <c r="BRT53" s="165"/>
      <c r="BRU53" s="162"/>
      <c r="BRV53" s="165"/>
      <c r="BRW53" s="162"/>
      <c r="BRX53" s="165"/>
      <c r="BRY53" s="162"/>
      <c r="BRZ53" s="165"/>
      <c r="BSA53" s="162"/>
      <c r="BSB53" s="165"/>
      <c r="BSC53" s="162"/>
      <c r="BSD53" s="165"/>
      <c r="BSE53" s="162"/>
      <c r="BSF53" s="165"/>
      <c r="BSG53" s="162"/>
      <c r="BSH53" s="165"/>
      <c r="BSI53" s="162"/>
      <c r="BSJ53" s="165"/>
      <c r="BSK53" s="162"/>
      <c r="BSL53" s="165"/>
      <c r="BSM53" s="162"/>
      <c r="BSN53" s="165"/>
      <c r="BSO53" s="162"/>
      <c r="BSP53" s="165"/>
      <c r="BSQ53" s="162"/>
      <c r="BSR53" s="165"/>
      <c r="BSS53" s="162"/>
      <c r="BST53" s="165"/>
      <c r="BSU53" s="162"/>
      <c r="BSV53" s="165"/>
      <c r="BSW53" s="162"/>
      <c r="BSX53" s="165"/>
      <c r="BSY53" s="162"/>
      <c r="BSZ53" s="165"/>
      <c r="BTA53" s="162"/>
      <c r="BTB53" s="165"/>
      <c r="BTC53" s="162"/>
      <c r="BTD53" s="165"/>
      <c r="BTE53" s="162"/>
      <c r="BTF53" s="165"/>
      <c r="BTG53" s="162"/>
      <c r="BTH53" s="165"/>
      <c r="BTI53" s="162"/>
      <c r="BTJ53" s="165"/>
      <c r="BTK53" s="162"/>
      <c r="BTL53" s="165"/>
      <c r="BTM53" s="162"/>
      <c r="BTN53" s="165"/>
      <c r="BTO53" s="162"/>
      <c r="BTP53" s="165"/>
      <c r="BTQ53" s="162"/>
      <c r="BTR53" s="165"/>
      <c r="BTS53" s="162"/>
      <c r="BTT53" s="165"/>
      <c r="BTU53" s="162"/>
      <c r="BTV53" s="165"/>
      <c r="BTW53" s="162"/>
      <c r="BTX53" s="165"/>
      <c r="BTY53" s="162"/>
      <c r="BTZ53" s="165"/>
      <c r="BUA53" s="162"/>
      <c r="BUB53" s="165"/>
      <c r="BUC53" s="162"/>
      <c r="BUD53" s="165"/>
      <c r="BUE53" s="162"/>
      <c r="BUF53" s="165"/>
      <c r="BUG53" s="162"/>
      <c r="BUH53" s="165"/>
      <c r="BUI53" s="162"/>
      <c r="BUJ53" s="165"/>
      <c r="BUK53" s="162"/>
      <c r="BUL53" s="165"/>
      <c r="BUM53" s="162"/>
      <c r="BUN53" s="165"/>
      <c r="BUO53" s="162"/>
      <c r="BUP53" s="165"/>
      <c r="BUQ53" s="162"/>
      <c r="BUR53" s="165"/>
      <c r="BUS53" s="162"/>
      <c r="BUT53" s="165"/>
      <c r="BUU53" s="162"/>
      <c r="BUV53" s="165"/>
      <c r="BUW53" s="162"/>
      <c r="BUX53" s="165"/>
      <c r="BUY53" s="162"/>
      <c r="BUZ53" s="165"/>
      <c r="BVA53" s="162"/>
      <c r="BVB53" s="165"/>
      <c r="BVC53" s="162"/>
      <c r="BVD53" s="165"/>
      <c r="BVE53" s="162"/>
      <c r="BVF53" s="165"/>
      <c r="BVG53" s="162"/>
      <c r="BVH53" s="165"/>
      <c r="BVI53" s="162"/>
      <c r="BVJ53" s="165"/>
      <c r="BVK53" s="162"/>
      <c r="BVL53" s="165"/>
      <c r="BVM53" s="162"/>
      <c r="BVN53" s="165"/>
      <c r="BVO53" s="162"/>
      <c r="BVP53" s="165"/>
      <c r="BVQ53" s="162"/>
      <c r="BVR53" s="165"/>
      <c r="BVS53" s="162"/>
      <c r="BVT53" s="165"/>
      <c r="BVU53" s="162"/>
      <c r="BVV53" s="165"/>
      <c r="BVW53" s="162"/>
      <c r="BVX53" s="165"/>
      <c r="BVY53" s="162"/>
      <c r="BVZ53" s="165"/>
      <c r="BWA53" s="162"/>
      <c r="BWB53" s="165"/>
      <c r="BWC53" s="162"/>
      <c r="BWD53" s="165"/>
      <c r="BWE53" s="162"/>
      <c r="BWF53" s="165"/>
      <c r="BWG53" s="162"/>
      <c r="BWH53" s="165"/>
      <c r="BWI53" s="162"/>
      <c r="BWJ53" s="165"/>
      <c r="BWK53" s="162"/>
      <c r="BWL53" s="165"/>
      <c r="BWM53" s="162"/>
      <c r="BWN53" s="165"/>
      <c r="BWO53" s="162"/>
      <c r="BWP53" s="165"/>
      <c r="BWQ53" s="162"/>
      <c r="BWR53" s="165"/>
      <c r="BWS53" s="162"/>
      <c r="BWT53" s="165"/>
      <c r="BWU53" s="162"/>
      <c r="BWV53" s="165"/>
      <c r="BWW53" s="162"/>
      <c r="BWX53" s="165"/>
      <c r="BWY53" s="162"/>
      <c r="BWZ53" s="165"/>
      <c r="BXA53" s="162"/>
      <c r="BXB53" s="165"/>
      <c r="BXC53" s="162"/>
      <c r="BXD53" s="165"/>
      <c r="BXE53" s="162"/>
      <c r="BXF53" s="165"/>
      <c r="BXG53" s="162"/>
      <c r="BXH53" s="165"/>
      <c r="BXI53" s="162"/>
      <c r="BXJ53" s="165"/>
      <c r="BXK53" s="162"/>
      <c r="BXL53" s="165"/>
      <c r="BXM53" s="162"/>
      <c r="BXN53" s="165"/>
      <c r="BXO53" s="162"/>
      <c r="BXP53" s="165"/>
      <c r="BXQ53" s="162"/>
      <c r="BXR53" s="165"/>
      <c r="BXS53" s="162"/>
      <c r="BXT53" s="165"/>
      <c r="BXU53" s="162"/>
      <c r="BXV53" s="165"/>
      <c r="BXW53" s="162"/>
      <c r="BXX53" s="165"/>
      <c r="BXY53" s="162"/>
      <c r="BXZ53" s="165"/>
      <c r="BYA53" s="162"/>
      <c r="BYB53" s="165"/>
      <c r="BYC53" s="162"/>
      <c r="BYD53" s="165"/>
      <c r="BYE53" s="162"/>
      <c r="BYF53" s="165"/>
      <c r="BYG53" s="162"/>
      <c r="BYH53" s="165"/>
      <c r="BYI53" s="162"/>
      <c r="BYJ53" s="165"/>
      <c r="BYK53" s="162"/>
      <c r="BYL53" s="165"/>
      <c r="BYM53" s="162"/>
      <c r="BYN53" s="165"/>
      <c r="BYO53" s="162"/>
      <c r="BYP53" s="165"/>
      <c r="BYQ53" s="162"/>
      <c r="BYR53" s="165"/>
      <c r="BYS53" s="162"/>
      <c r="BYT53" s="165"/>
      <c r="BYU53" s="162"/>
      <c r="BYV53" s="165"/>
      <c r="BYW53" s="162"/>
      <c r="BYX53" s="165"/>
      <c r="BYY53" s="162"/>
      <c r="BYZ53" s="165"/>
      <c r="BZA53" s="162"/>
      <c r="BZB53" s="165"/>
      <c r="BZC53" s="162"/>
      <c r="BZD53" s="165"/>
      <c r="BZE53" s="162"/>
      <c r="BZF53" s="165"/>
      <c r="BZG53" s="162"/>
      <c r="BZH53" s="165"/>
      <c r="BZI53" s="162"/>
      <c r="BZJ53" s="165"/>
      <c r="BZK53" s="162"/>
      <c r="BZL53" s="165"/>
      <c r="BZM53" s="162"/>
      <c r="BZN53" s="165"/>
      <c r="BZO53" s="162"/>
      <c r="BZP53" s="165"/>
      <c r="BZQ53" s="162"/>
      <c r="BZR53" s="165"/>
      <c r="BZS53" s="162"/>
      <c r="BZT53" s="165"/>
      <c r="BZU53" s="162"/>
      <c r="BZV53" s="165"/>
      <c r="BZW53" s="162"/>
      <c r="BZX53" s="165"/>
      <c r="BZY53" s="162"/>
      <c r="BZZ53" s="165"/>
      <c r="CAA53" s="162"/>
      <c r="CAB53" s="165"/>
      <c r="CAC53" s="162"/>
      <c r="CAD53" s="165"/>
      <c r="CAE53" s="162"/>
      <c r="CAF53" s="165"/>
      <c r="CAG53" s="162"/>
      <c r="CAH53" s="165"/>
      <c r="CAI53" s="162"/>
      <c r="CAJ53" s="165"/>
      <c r="CAK53" s="162"/>
      <c r="CAL53" s="165"/>
      <c r="CAM53" s="162"/>
      <c r="CAN53" s="165"/>
      <c r="CAO53" s="162"/>
      <c r="CAP53" s="165"/>
      <c r="CAQ53" s="162"/>
      <c r="CAR53" s="165"/>
      <c r="CAS53" s="162"/>
      <c r="CAT53" s="165"/>
      <c r="CAU53" s="162"/>
      <c r="CAV53" s="165"/>
      <c r="CAW53" s="162"/>
      <c r="CAX53" s="165"/>
      <c r="CAY53" s="162"/>
      <c r="CAZ53" s="165"/>
      <c r="CBA53" s="162"/>
      <c r="CBB53" s="165"/>
      <c r="CBC53" s="162"/>
      <c r="CBD53" s="165"/>
      <c r="CBE53" s="162"/>
      <c r="CBF53" s="165"/>
      <c r="CBG53" s="162"/>
      <c r="CBH53" s="165"/>
      <c r="CBI53" s="162"/>
      <c r="CBJ53" s="165"/>
      <c r="CBK53" s="162"/>
      <c r="CBL53" s="165"/>
      <c r="CBM53" s="162"/>
      <c r="CBN53" s="165"/>
      <c r="CBO53" s="162"/>
      <c r="CBP53" s="165"/>
      <c r="CBQ53" s="162"/>
      <c r="CBR53" s="165"/>
      <c r="CBS53" s="162"/>
      <c r="CBT53" s="165"/>
      <c r="CBU53" s="162"/>
      <c r="CBV53" s="165"/>
      <c r="CBW53" s="162"/>
      <c r="CBX53" s="165"/>
      <c r="CBY53" s="162"/>
      <c r="CBZ53" s="165"/>
      <c r="CCA53" s="162"/>
      <c r="CCB53" s="165"/>
      <c r="CCC53" s="162"/>
      <c r="CCD53" s="165"/>
      <c r="CCE53" s="162"/>
      <c r="CCF53" s="165"/>
      <c r="CCG53" s="162"/>
      <c r="CCH53" s="165"/>
      <c r="CCI53" s="162"/>
      <c r="CCJ53" s="165"/>
      <c r="CCK53" s="162"/>
      <c r="CCL53" s="165"/>
      <c r="CCM53" s="162"/>
      <c r="CCN53" s="165"/>
      <c r="CCO53" s="162"/>
      <c r="CCP53" s="165"/>
      <c r="CCQ53" s="162"/>
      <c r="CCR53" s="165"/>
      <c r="CCS53" s="162"/>
      <c r="CCT53" s="165"/>
      <c r="CCU53" s="162"/>
      <c r="CCV53" s="165"/>
      <c r="CCW53" s="162"/>
      <c r="CCX53" s="165"/>
      <c r="CCY53" s="162"/>
      <c r="CCZ53" s="165"/>
      <c r="CDA53" s="162"/>
      <c r="CDB53" s="165"/>
      <c r="CDC53" s="162"/>
      <c r="CDD53" s="165"/>
      <c r="CDE53" s="162"/>
      <c r="CDF53" s="165"/>
      <c r="CDG53" s="162"/>
      <c r="CDH53" s="165"/>
      <c r="CDI53" s="162"/>
      <c r="CDJ53" s="165"/>
      <c r="CDK53" s="162"/>
      <c r="CDL53" s="165"/>
      <c r="CDM53" s="162"/>
      <c r="CDN53" s="165"/>
      <c r="CDO53" s="162"/>
      <c r="CDP53" s="165"/>
      <c r="CDQ53" s="162"/>
      <c r="CDR53" s="165"/>
      <c r="CDS53" s="162"/>
      <c r="CDT53" s="165"/>
      <c r="CDU53" s="162"/>
      <c r="CDV53" s="165"/>
      <c r="CDW53" s="162"/>
      <c r="CDX53" s="165"/>
      <c r="CDY53" s="162"/>
      <c r="CDZ53" s="165"/>
      <c r="CEA53" s="162"/>
      <c r="CEB53" s="165"/>
      <c r="CEC53" s="162"/>
      <c r="CED53" s="165"/>
      <c r="CEE53" s="162"/>
      <c r="CEF53" s="165"/>
      <c r="CEG53" s="162"/>
      <c r="CEH53" s="165"/>
      <c r="CEI53" s="162"/>
      <c r="CEJ53" s="165"/>
      <c r="CEK53" s="162"/>
      <c r="CEL53" s="165"/>
      <c r="CEM53" s="162"/>
      <c r="CEN53" s="165"/>
      <c r="CEO53" s="162"/>
      <c r="CEP53" s="165"/>
      <c r="CEQ53" s="162"/>
      <c r="CER53" s="165"/>
      <c r="CES53" s="162"/>
      <c r="CET53" s="165"/>
      <c r="CEU53" s="162"/>
      <c r="CEV53" s="165"/>
      <c r="CEW53" s="162"/>
      <c r="CEX53" s="165"/>
      <c r="CEY53" s="162"/>
      <c r="CEZ53" s="165"/>
      <c r="CFA53" s="162"/>
      <c r="CFB53" s="165"/>
      <c r="CFC53" s="162"/>
      <c r="CFD53" s="165"/>
      <c r="CFE53" s="162"/>
      <c r="CFF53" s="165"/>
      <c r="CFG53" s="162"/>
      <c r="CFH53" s="165"/>
      <c r="CFI53" s="162"/>
      <c r="CFJ53" s="165"/>
      <c r="CFK53" s="162"/>
      <c r="CFL53" s="165"/>
      <c r="CFM53" s="162"/>
      <c r="CFN53" s="165"/>
      <c r="CFO53" s="162"/>
      <c r="CFP53" s="165"/>
      <c r="CFQ53" s="162"/>
      <c r="CFR53" s="165"/>
      <c r="CFS53" s="162"/>
      <c r="CFT53" s="165"/>
      <c r="CFU53" s="162"/>
      <c r="CFV53" s="165"/>
      <c r="CFW53" s="162"/>
      <c r="CFX53" s="165"/>
      <c r="CFY53" s="162"/>
      <c r="CFZ53" s="165"/>
      <c r="CGA53" s="162"/>
      <c r="CGB53" s="165"/>
      <c r="CGC53" s="162"/>
      <c r="CGD53" s="165"/>
      <c r="CGE53" s="162"/>
      <c r="CGF53" s="165"/>
      <c r="CGG53" s="162"/>
      <c r="CGH53" s="165"/>
      <c r="CGI53" s="162"/>
      <c r="CGJ53" s="165"/>
      <c r="CGK53" s="162"/>
      <c r="CGL53" s="165"/>
      <c r="CGM53" s="162"/>
      <c r="CGN53" s="165"/>
      <c r="CGO53" s="162"/>
      <c r="CGP53" s="165"/>
      <c r="CGQ53" s="162"/>
      <c r="CGR53" s="165"/>
      <c r="CGS53" s="162"/>
      <c r="CGT53" s="165"/>
      <c r="CGU53" s="162"/>
      <c r="CGV53" s="165"/>
      <c r="CGW53" s="162"/>
      <c r="CGX53" s="165"/>
      <c r="CGY53" s="162"/>
      <c r="CGZ53" s="165"/>
      <c r="CHA53" s="162"/>
      <c r="CHB53" s="165"/>
      <c r="CHC53" s="162"/>
      <c r="CHD53" s="165"/>
      <c r="CHE53" s="162"/>
      <c r="CHF53" s="165"/>
      <c r="CHG53" s="162"/>
      <c r="CHH53" s="165"/>
      <c r="CHI53" s="162"/>
      <c r="CHJ53" s="165"/>
      <c r="CHK53" s="162"/>
      <c r="CHL53" s="165"/>
      <c r="CHM53" s="162"/>
      <c r="CHN53" s="165"/>
      <c r="CHO53" s="162"/>
      <c r="CHP53" s="165"/>
      <c r="CHQ53" s="162"/>
      <c r="CHR53" s="165"/>
      <c r="CHS53" s="162"/>
      <c r="CHT53" s="165"/>
      <c r="CHU53" s="162"/>
      <c r="CHV53" s="165"/>
      <c r="CHW53" s="162"/>
      <c r="CHX53" s="165"/>
      <c r="CHY53" s="162"/>
      <c r="CHZ53" s="165"/>
      <c r="CIA53" s="162"/>
      <c r="CIB53" s="165"/>
      <c r="CIC53" s="162"/>
      <c r="CID53" s="165"/>
      <c r="CIE53" s="162"/>
      <c r="CIF53" s="165"/>
      <c r="CIG53" s="162"/>
      <c r="CIH53" s="165"/>
      <c r="CII53" s="162"/>
      <c r="CIJ53" s="165"/>
      <c r="CIK53" s="162"/>
      <c r="CIL53" s="165"/>
      <c r="CIM53" s="162"/>
      <c r="CIN53" s="165"/>
      <c r="CIO53" s="162"/>
      <c r="CIP53" s="165"/>
      <c r="CIQ53" s="162"/>
      <c r="CIR53" s="165"/>
      <c r="CIS53" s="162"/>
      <c r="CIT53" s="165"/>
      <c r="CIU53" s="162"/>
      <c r="CIV53" s="165"/>
      <c r="CIW53" s="162"/>
      <c r="CIX53" s="165"/>
      <c r="CIY53" s="162"/>
      <c r="CIZ53" s="165"/>
      <c r="CJA53" s="162"/>
      <c r="CJB53" s="165"/>
      <c r="CJC53" s="162"/>
      <c r="CJD53" s="165"/>
      <c r="CJE53" s="162"/>
      <c r="CJF53" s="165"/>
      <c r="CJG53" s="162"/>
      <c r="CJH53" s="165"/>
      <c r="CJI53" s="162"/>
      <c r="CJJ53" s="165"/>
      <c r="CJK53" s="162"/>
      <c r="CJL53" s="165"/>
      <c r="CJM53" s="162"/>
      <c r="CJN53" s="165"/>
      <c r="CJO53" s="162"/>
      <c r="CJP53" s="165"/>
      <c r="CJQ53" s="162"/>
      <c r="CJR53" s="165"/>
      <c r="CJS53" s="162"/>
      <c r="CJT53" s="165"/>
      <c r="CJU53" s="162"/>
      <c r="CJV53" s="165"/>
      <c r="CJW53" s="162"/>
      <c r="CJX53" s="165"/>
      <c r="CJY53" s="162"/>
      <c r="CJZ53" s="165"/>
      <c r="CKA53" s="162"/>
      <c r="CKB53" s="165"/>
      <c r="CKC53" s="162"/>
      <c r="CKD53" s="165"/>
      <c r="CKE53" s="162"/>
      <c r="CKF53" s="165"/>
      <c r="CKG53" s="162"/>
      <c r="CKH53" s="165"/>
      <c r="CKI53" s="162"/>
      <c r="CKJ53" s="165"/>
      <c r="CKK53" s="162"/>
      <c r="CKL53" s="165"/>
      <c r="CKM53" s="162"/>
      <c r="CKN53" s="165"/>
      <c r="CKO53" s="162"/>
      <c r="CKP53" s="165"/>
      <c r="CKQ53" s="162"/>
      <c r="CKR53" s="165"/>
      <c r="CKS53" s="162"/>
      <c r="CKT53" s="165"/>
      <c r="CKU53" s="162"/>
      <c r="CKV53" s="165"/>
      <c r="CKW53" s="162"/>
      <c r="CKX53" s="165"/>
      <c r="CKY53" s="162"/>
      <c r="CKZ53" s="165"/>
      <c r="CLA53" s="162"/>
      <c r="CLB53" s="165"/>
      <c r="CLC53" s="162"/>
      <c r="CLD53" s="165"/>
      <c r="CLE53" s="162"/>
      <c r="CLF53" s="165"/>
      <c r="CLG53" s="162"/>
      <c r="CLH53" s="165"/>
      <c r="CLI53" s="162"/>
      <c r="CLJ53" s="165"/>
      <c r="CLK53" s="162"/>
      <c r="CLL53" s="165"/>
      <c r="CLM53" s="162"/>
      <c r="CLN53" s="165"/>
      <c r="CLO53" s="162"/>
      <c r="CLP53" s="165"/>
      <c r="CLQ53" s="162"/>
      <c r="CLR53" s="165"/>
      <c r="CLS53" s="162"/>
      <c r="CLT53" s="165"/>
      <c r="CLU53" s="162"/>
      <c r="CLV53" s="165"/>
      <c r="CLW53" s="162"/>
      <c r="CLX53" s="165"/>
      <c r="CLY53" s="162"/>
      <c r="CLZ53" s="165"/>
      <c r="CMA53" s="162"/>
      <c r="CMB53" s="165"/>
      <c r="CMC53" s="162"/>
      <c r="CMD53" s="165"/>
      <c r="CME53" s="162"/>
      <c r="CMF53" s="165"/>
      <c r="CMG53" s="162"/>
      <c r="CMH53" s="165"/>
      <c r="CMI53" s="162"/>
      <c r="CMJ53" s="165"/>
      <c r="CMK53" s="162"/>
      <c r="CML53" s="165"/>
      <c r="CMM53" s="162"/>
      <c r="CMN53" s="165"/>
      <c r="CMO53" s="162"/>
      <c r="CMP53" s="165"/>
      <c r="CMQ53" s="162"/>
      <c r="CMR53" s="165"/>
      <c r="CMS53" s="162"/>
      <c r="CMT53" s="165"/>
      <c r="CMU53" s="162"/>
      <c r="CMV53" s="165"/>
      <c r="CMW53" s="162"/>
      <c r="CMX53" s="165"/>
      <c r="CMY53" s="162"/>
      <c r="CMZ53" s="165"/>
      <c r="CNA53" s="162"/>
      <c r="CNB53" s="165"/>
      <c r="CNC53" s="162"/>
      <c r="CND53" s="165"/>
      <c r="CNE53" s="162"/>
      <c r="CNF53" s="165"/>
      <c r="CNG53" s="162"/>
      <c r="CNH53" s="165"/>
      <c r="CNI53" s="162"/>
      <c r="CNJ53" s="165"/>
      <c r="CNK53" s="162"/>
      <c r="CNL53" s="165"/>
      <c r="CNM53" s="162"/>
      <c r="CNN53" s="165"/>
      <c r="CNO53" s="162"/>
      <c r="CNP53" s="165"/>
      <c r="CNQ53" s="162"/>
      <c r="CNR53" s="165"/>
      <c r="CNS53" s="162"/>
      <c r="CNT53" s="165"/>
      <c r="CNU53" s="162"/>
      <c r="CNV53" s="165"/>
      <c r="CNW53" s="162"/>
      <c r="CNX53" s="165"/>
      <c r="CNY53" s="162"/>
      <c r="CNZ53" s="165"/>
      <c r="COA53" s="162"/>
      <c r="COB53" s="165"/>
      <c r="COC53" s="162"/>
      <c r="COD53" s="165"/>
      <c r="COE53" s="162"/>
      <c r="COF53" s="165"/>
      <c r="COG53" s="162"/>
      <c r="COH53" s="165"/>
      <c r="COI53" s="162"/>
      <c r="COJ53" s="165"/>
      <c r="COK53" s="162"/>
      <c r="COL53" s="165"/>
      <c r="COM53" s="162"/>
      <c r="CON53" s="165"/>
      <c r="COO53" s="162"/>
      <c r="COP53" s="165"/>
      <c r="COQ53" s="162"/>
      <c r="COR53" s="165"/>
      <c r="COS53" s="162"/>
      <c r="COT53" s="165"/>
      <c r="COU53" s="162"/>
      <c r="COV53" s="165"/>
      <c r="COW53" s="162"/>
      <c r="COX53" s="165"/>
      <c r="COY53" s="162"/>
      <c r="COZ53" s="165"/>
      <c r="CPA53" s="162"/>
      <c r="CPB53" s="165"/>
      <c r="CPC53" s="162"/>
      <c r="CPD53" s="165"/>
      <c r="CPE53" s="162"/>
      <c r="CPF53" s="165"/>
      <c r="CPG53" s="162"/>
      <c r="CPH53" s="165"/>
      <c r="CPI53" s="162"/>
      <c r="CPJ53" s="165"/>
      <c r="CPK53" s="162"/>
      <c r="CPL53" s="165"/>
      <c r="CPM53" s="162"/>
      <c r="CPN53" s="165"/>
      <c r="CPO53" s="162"/>
      <c r="CPP53" s="165"/>
      <c r="CPQ53" s="162"/>
      <c r="CPR53" s="165"/>
      <c r="CPS53" s="162"/>
      <c r="CPT53" s="165"/>
      <c r="CPU53" s="162"/>
      <c r="CPV53" s="165"/>
      <c r="CPW53" s="162"/>
      <c r="CPX53" s="165"/>
      <c r="CPY53" s="162"/>
      <c r="CPZ53" s="165"/>
      <c r="CQA53" s="162"/>
      <c r="CQB53" s="165"/>
      <c r="CQC53" s="162"/>
      <c r="CQD53" s="165"/>
      <c r="CQE53" s="162"/>
      <c r="CQF53" s="165"/>
      <c r="CQG53" s="162"/>
      <c r="CQH53" s="165"/>
      <c r="CQI53" s="162"/>
      <c r="CQJ53" s="165"/>
      <c r="CQK53" s="162"/>
      <c r="CQL53" s="165"/>
      <c r="CQM53" s="162"/>
      <c r="CQN53" s="165"/>
      <c r="CQO53" s="162"/>
      <c r="CQP53" s="165"/>
      <c r="CQQ53" s="162"/>
      <c r="CQR53" s="165"/>
      <c r="CQS53" s="162"/>
      <c r="CQT53" s="165"/>
      <c r="CQU53" s="162"/>
      <c r="CQV53" s="165"/>
      <c r="CQW53" s="162"/>
      <c r="CQX53" s="165"/>
      <c r="CQY53" s="162"/>
      <c r="CQZ53" s="165"/>
      <c r="CRA53" s="162"/>
      <c r="CRB53" s="165"/>
      <c r="CRC53" s="162"/>
      <c r="CRD53" s="165"/>
      <c r="CRE53" s="162"/>
      <c r="CRF53" s="165"/>
      <c r="CRG53" s="162"/>
      <c r="CRH53" s="165"/>
      <c r="CRI53" s="162"/>
      <c r="CRJ53" s="165"/>
      <c r="CRK53" s="162"/>
      <c r="CRL53" s="165"/>
      <c r="CRM53" s="162"/>
      <c r="CRN53" s="165"/>
      <c r="CRO53" s="162"/>
      <c r="CRP53" s="165"/>
      <c r="CRQ53" s="162"/>
      <c r="CRR53" s="165"/>
      <c r="CRS53" s="162"/>
      <c r="CRT53" s="165"/>
      <c r="CRU53" s="162"/>
      <c r="CRV53" s="165"/>
      <c r="CRW53" s="162"/>
      <c r="CRX53" s="165"/>
      <c r="CRY53" s="162"/>
      <c r="CRZ53" s="165"/>
      <c r="CSA53" s="162"/>
      <c r="CSB53" s="165"/>
      <c r="CSC53" s="162"/>
      <c r="CSD53" s="165"/>
      <c r="CSE53" s="162"/>
      <c r="CSF53" s="165"/>
      <c r="CSG53" s="162"/>
      <c r="CSH53" s="165"/>
      <c r="CSI53" s="162"/>
      <c r="CSJ53" s="165"/>
      <c r="CSK53" s="162"/>
      <c r="CSL53" s="165"/>
      <c r="CSM53" s="162"/>
      <c r="CSN53" s="165"/>
      <c r="CSO53" s="162"/>
      <c r="CSP53" s="165"/>
      <c r="CSQ53" s="162"/>
      <c r="CSR53" s="165"/>
      <c r="CSS53" s="162"/>
      <c r="CST53" s="165"/>
      <c r="CSU53" s="162"/>
      <c r="CSV53" s="165"/>
      <c r="CSW53" s="162"/>
      <c r="CSX53" s="165"/>
      <c r="CSY53" s="162"/>
      <c r="CSZ53" s="165"/>
      <c r="CTA53" s="162"/>
      <c r="CTB53" s="165"/>
      <c r="CTC53" s="162"/>
      <c r="CTD53" s="165"/>
      <c r="CTE53" s="162"/>
      <c r="CTF53" s="165"/>
      <c r="CTG53" s="162"/>
      <c r="CTH53" s="165"/>
      <c r="CTI53" s="162"/>
      <c r="CTJ53" s="165"/>
      <c r="CTK53" s="162"/>
      <c r="CTL53" s="165"/>
      <c r="CTM53" s="162"/>
      <c r="CTN53" s="165"/>
      <c r="CTO53" s="162"/>
      <c r="CTP53" s="165"/>
      <c r="CTQ53" s="162"/>
      <c r="CTR53" s="165"/>
      <c r="CTS53" s="162"/>
      <c r="CTT53" s="165"/>
      <c r="CTU53" s="162"/>
      <c r="CTV53" s="165"/>
      <c r="CTW53" s="162"/>
      <c r="CTX53" s="165"/>
      <c r="CTY53" s="162"/>
      <c r="CTZ53" s="165"/>
      <c r="CUA53" s="162"/>
      <c r="CUB53" s="165"/>
      <c r="CUC53" s="162"/>
      <c r="CUD53" s="165"/>
      <c r="CUE53" s="162"/>
      <c r="CUF53" s="165"/>
      <c r="CUG53" s="162"/>
      <c r="CUH53" s="165"/>
      <c r="CUI53" s="162"/>
      <c r="CUJ53" s="165"/>
      <c r="CUK53" s="162"/>
      <c r="CUL53" s="165"/>
      <c r="CUM53" s="162"/>
      <c r="CUN53" s="165"/>
      <c r="CUO53" s="162"/>
      <c r="CUP53" s="165"/>
      <c r="CUQ53" s="162"/>
      <c r="CUR53" s="165"/>
      <c r="CUS53" s="162"/>
      <c r="CUT53" s="165"/>
      <c r="CUU53" s="162"/>
      <c r="CUV53" s="165"/>
      <c r="CUW53" s="162"/>
      <c r="CUX53" s="165"/>
      <c r="CUY53" s="162"/>
      <c r="CUZ53" s="165"/>
      <c r="CVA53" s="162"/>
      <c r="CVB53" s="165"/>
      <c r="CVC53" s="162"/>
      <c r="CVD53" s="165"/>
      <c r="CVE53" s="162"/>
      <c r="CVF53" s="165"/>
      <c r="CVG53" s="162"/>
      <c r="CVH53" s="165"/>
      <c r="CVI53" s="162"/>
      <c r="CVJ53" s="165"/>
      <c r="CVK53" s="162"/>
      <c r="CVL53" s="165"/>
      <c r="CVM53" s="162"/>
      <c r="CVN53" s="165"/>
      <c r="CVO53" s="162"/>
      <c r="CVP53" s="165"/>
      <c r="CVQ53" s="162"/>
      <c r="CVR53" s="165"/>
      <c r="CVS53" s="162"/>
      <c r="CVT53" s="165"/>
      <c r="CVU53" s="162"/>
      <c r="CVV53" s="165"/>
      <c r="CVW53" s="162"/>
      <c r="CVX53" s="165"/>
      <c r="CVY53" s="162"/>
      <c r="CVZ53" s="165"/>
      <c r="CWA53" s="162"/>
      <c r="CWB53" s="165"/>
      <c r="CWC53" s="162"/>
      <c r="CWD53" s="165"/>
      <c r="CWE53" s="162"/>
      <c r="CWF53" s="165"/>
      <c r="CWG53" s="162"/>
      <c r="CWH53" s="165"/>
      <c r="CWI53" s="162"/>
      <c r="CWJ53" s="165"/>
      <c r="CWK53" s="162"/>
      <c r="CWL53" s="165"/>
      <c r="CWM53" s="162"/>
      <c r="CWN53" s="165"/>
      <c r="CWO53" s="162"/>
      <c r="CWP53" s="165"/>
      <c r="CWQ53" s="162"/>
      <c r="CWR53" s="165"/>
      <c r="CWS53" s="162"/>
      <c r="CWT53" s="165"/>
      <c r="CWU53" s="162"/>
      <c r="CWV53" s="165"/>
      <c r="CWW53" s="162"/>
      <c r="CWX53" s="165"/>
      <c r="CWY53" s="162"/>
      <c r="CWZ53" s="165"/>
      <c r="CXA53" s="162"/>
      <c r="CXB53" s="165"/>
      <c r="CXC53" s="162"/>
      <c r="CXD53" s="165"/>
      <c r="CXE53" s="162"/>
      <c r="CXF53" s="165"/>
      <c r="CXG53" s="162"/>
      <c r="CXH53" s="165"/>
      <c r="CXI53" s="162"/>
      <c r="CXJ53" s="165"/>
      <c r="CXK53" s="162"/>
      <c r="CXL53" s="165"/>
      <c r="CXM53" s="162"/>
      <c r="CXN53" s="165"/>
      <c r="CXO53" s="162"/>
      <c r="CXP53" s="165"/>
      <c r="CXQ53" s="162"/>
      <c r="CXR53" s="165"/>
      <c r="CXS53" s="162"/>
      <c r="CXT53" s="165"/>
      <c r="CXU53" s="162"/>
      <c r="CXV53" s="165"/>
      <c r="CXW53" s="162"/>
      <c r="CXX53" s="165"/>
      <c r="CXY53" s="162"/>
      <c r="CXZ53" s="165"/>
      <c r="CYA53" s="162"/>
      <c r="CYB53" s="165"/>
      <c r="CYC53" s="162"/>
      <c r="CYD53" s="165"/>
      <c r="CYE53" s="162"/>
      <c r="CYF53" s="165"/>
      <c r="CYG53" s="162"/>
      <c r="CYH53" s="165"/>
      <c r="CYI53" s="162"/>
      <c r="CYJ53" s="165"/>
      <c r="CYK53" s="162"/>
      <c r="CYL53" s="165"/>
      <c r="CYM53" s="162"/>
      <c r="CYN53" s="165"/>
      <c r="CYO53" s="162"/>
      <c r="CYP53" s="165"/>
      <c r="CYQ53" s="162"/>
      <c r="CYR53" s="165"/>
      <c r="CYS53" s="162"/>
      <c r="CYT53" s="165"/>
      <c r="CYU53" s="162"/>
      <c r="CYV53" s="165"/>
      <c r="CYW53" s="162"/>
      <c r="CYX53" s="165"/>
      <c r="CYY53" s="162"/>
      <c r="CYZ53" s="165"/>
      <c r="CZA53" s="162"/>
      <c r="CZB53" s="165"/>
      <c r="CZC53" s="162"/>
      <c r="CZD53" s="165"/>
      <c r="CZE53" s="162"/>
      <c r="CZF53" s="165"/>
      <c r="CZG53" s="162"/>
      <c r="CZH53" s="165"/>
      <c r="CZI53" s="162"/>
      <c r="CZJ53" s="165"/>
      <c r="CZK53" s="162"/>
      <c r="CZL53" s="165"/>
      <c r="CZM53" s="162"/>
      <c r="CZN53" s="165"/>
      <c r="CZO53" s="162"/>
      <c r="CZP53" s="165"/>
      <c r="CZQ53" s="162"/>
      <c r="CZR53" s="165"/>
      <c r="CZS53" s="162"/>
      <c r="CZT53" s="165"/>
      <c r="CZU53" s="162"/>
      <c r="CZV53" s="165"/>
      <c r="CZW53" s="162"/>
      <c r="CZX53" s="165"/>
      <c r="CZY53" s="162"/>
      <c r="CZZ53" s="165"/>
      <c r="DAA53" s="162"/>
      <c r="DAB53" s="165"/>
      <c r="DAC53" s="162"/>
      <c r="DAD53" s="165"/>
      <c r="DAE53" s="162"/>
      <c r="DAF53" s="165"/>
      <c r="DAG53" s="162"/>
      <c r="DAH53" s="165"/>
      <c r="DAI53" s="162"/>
      <c r="DAJ53" s="165"/>
      <c r="DAK53" s="162"/>
      <c r="DAL53" s="165"/>
      <c r="DAM53" s="162"/>
      <c r="DAN53" s="165"/>
      <c r="DAO53" s="162"/>
      <c r="DAP53" s="165"/>
      <c r="DAQ53" s="162"/>
      <c r="DAR53" s="165"/>
      <c r="DAS53" s="162"/>
      <c r="DAT53" s="165"/>
      <c r="DAU53" s="162"/>
      <c r="DAV53" s="165"/>
      <c r="DAW53" s="162"/>
      <c r="DAX53" s="165"/>
      <c r="DAY53" s="162"/>
      <c r="DAZ53" s="165"/>
      <c r="DBA53" s="162"/>
      <c r="DBB53" s="165"/>
      <c r="DBC53" s="162"/>
      <c r="DBD53" s="165"/>
      <c r="DBE53" s="162"/>
      <c r="DBF53" s="165"/>
      <c r="DBG53" s="162"/>
      <c r="DBH53" s="165"/>
      <c r="DBI53" s="162"/>
      <c r="DBJ53" s="165"/>
      <c r="DBK53" s="162"/>
      <c r="DBL53" s="165"/>
      <c r="DBM53" s="162"/>
      <c r="DBN53" s="165"/>
      <c r="DBO53" s="162"/>
      <c r="DBP53" s="165"/>
      <c r="DBQ53" s="162"/>
      <c r="DBR53" s="165"/>
      <c r="DBS53" s="162"/>
      <c r="DBT53" s="165"/>
      <c r="DBU53" s="162"/>
      <c r="DBV53" s="165"/>
      <c r="DBW53" s="162"/>
      <c r="DBX53" s="165"/>
      <c r="DBY53" s="162"/>
      <c r="DBZ53" s="165"/>
      <c r="DCA53" s="162"/>
      <c r="DCB53" s="165"/>
      <c r="DCC53" s="162"/>
      <c r="DCD53" s="165"/>
      <c r="DCE53" s="162"/>
      <c r="DCF53" s="165"/>
      <c r="DCG53" s="162"/>
      <c r="DCH53" s="165"/>
      <c r="DCI53" s="162"/>
      <c r="DCJ53" s="165"/>
      <c r="DCK53" s="162"/>
      <c r="DCL53" s="165"/>
      <c r="DCM53" s="162"/>
      <c r="DCN53" s="165"/>
      <c r="DCO53" s="162"/>
      <c r="DCP53" s="165"/>
      <c r="DCQ53" s="162"/>
      <c r="DCR53" s="165"/>
      <c r="DCS53" s="162"/>
      <c r="DCT53" s="165"/>
      <c r="DCU53" s="162"/>
      <c r="DCV53" s="165"/>
      <c r="DCW53" s="162"/>
      <c r="DCX53" s="165"/>
      <c r="DCY53" s="162"/>
      <c r="DCZ53" s="165"/>
      <c r="DDA53" s="162"/>
      <c r="DDB53" s="165"/>
      <c r="DDC53" s="162"/>
      <c r="DDD53" s="165"/>
      <c r="DDE53" s="162"/>
      <c r="DDF53" s="165"/>
      <c r="DDG53" s="162"/>
      <c r="DDH53" s="165"/>
      <c r="DDI53" s="162"/>
      <c r="DDJ53" s="165"/>
      <c r="DDK53" s="162"/>
      <c r="DDL53" s="165"/>
      <c r="DDM53" s="162"/>
      <c r="DDN53" s="165"/>
      <c r="DDO53" s="162"/>
      <c r="DDP53" s="165"/>
      <c r="DDQ53" s="162"/>
      <c r="DDR53" s="165"/>
      <c r="DDS53" s="162"/>
      <c r="DDT53" s="165"/>
      <c r="DDU53" s="162"/>
      <c r="DDV53" s="165"/>
      <c r="DDW53" s="162"/>
      <c r="DDX53" s="165"/>
      <c r="DDY53" s="162"/>
      <c r="DDZ53" s="165"/>
      <c r="DEA53" s="162"/>
      <c r="DEB53" s="165"/>
      <c r="DEC53" s="162"/>
      <c r="DED53" s="165"/>
      <c r="DEE53" s="162"/>
      <c r="DEF53" s="165"/>
      <c r="DEG53" s="162"/>
      <c r="DEH53" s="165"/>
      <c r="DEI53" s="162"/>
      <c r="DEJ53" s="165"/>
      <c r="DEK53" s="162"/>
      <c r="DEL53" s="165"/>
      <c r="DEM53" s="162"/>
      <c r="DEN53" s="165"/>
      <c r="DEO53" s="162"/>
      <c r="DEP53" s="165"/>
      <c r="DEQ53" s="162"/>
      <c r="DER53" s="165"/>
      <c r="DES53" s="162"/>
      <c r="DET53" s="165"/>
      <c r="DEU53" s="162"/>
      <c r="DEV53" s="165"/>
      <c r="DEW53" s="162"/>
      <c r="DEX53" s="165"/>
      <c r="DEY53" s="162"/>
      <c r="DEZ53" s="165"/>
      <c r="DFA53" s="162"/>
      <c r="DFB53" s="165"/>
      <c r="DFC53" s="162"/>
      <c r="DFD53" s="165"/>
      <c r="DFE53" s="162"/>
      <c r="DFF53" s="165"/>
      <c r="DFG53" s="162"/>
      <c r="DFH53" s="165"/>
      <c r="DFI53" s="162"/>
      <c r="DFJ53" s="165"/>
      <c r="DFK53" s="162"/>
      <c r="DFL53" s="165"/>
      <c r="DFM53" s="162"/>
      <c r="DFN53" s="165"/>
      <c r="DFO53" s="162"/>
      <c r="DFP53" s="165"/>
      <c r="DFQ53" s="162"/>
      <c r="DFR53" s="165"/>
      <c r="DFS53" s="162"/>
      <c r="DFT53" s="165"/>
      <c r="DFU53" s="162"/>
      <c r="DFV53" s="165"/>
      <c r="DFW53" s="162"/>
      <c r="DFX53" s="165"/>
      <c r="DFY53" s="162"/>
      <c r="DFZ53" s="165"/>
      <c r="DGA53" s="162"/>
      <c r="DGB53" s="165"/>
      <c r="DGC53" s="162"/>
      <c r="DGD53" s="165"/>
      <c r="DGE53" s="162"/>
      <c r="DGF53" s="165"/>
      <c r="DGG53" s="162"/>
      <c r="DGH53" s="165"/>
      <c r="DGI53" s="162"/>
      <c r="DGJ53" s="165"/>
      <c r="DGK53" s="162"/>
      <c r="DGL53" s="165"/>
      <c r="DGM53" s="162"/>
      <c r="DGN53" s="165"/>
      <c r="DGO53" s="162"/>
      <c r="DGP53" s="165"/>
      <c r="DGQ53" s="162"/>
      <c r="DGR53" s="165"/>
      <c r="DGS53" s="162"/>
      <c r="DGT53" s="165"/>
      <c r="DGU53" s="162"/>
      <c r="DGV53" s="165"/>
      <c r="DGW53" s="162"/>
      <c r="DGX53" s="165"/>
      <c r="DGY53" s="162"/>
      <c r="DGZ53" s="165"/>
      <c r="DHA53" s="162"/>
      <c r="DHB53" s="165"/>
      <c r="DHC53" s="162"/>
      <c r="DHD53" s="165"/>
      <c r="DHE53" s="162"/>
      <c r="DHF53" s="165"/>
      <c r="DHG53" s="162"/>
      <c r="DHH53" s="165"/>
      <c r="DHI53" s="162"/>
      <c r="DHJ53" s="165"/>
      <c r="DHK53" s="162"/>
      <c r="DHL53" s="165"/>
      <c r="DHM53" s="162"/>
      <c r="DHN53" s="165"/>
      <c r="DHO53" s="162"/>
      <c r="DHP53" s="165"/>
      <c r="DHQ53" s="162"/>
      <c r="DHR53" s="165"/>
      <c r="DHS53" s="162"/>
      <c r="DHT53" s="165"/>
      <c r="DHU53" s="162"/>
      <c r="DHV53" s="165"/>
      <c r="DHW53" s="162"/>
      <c r="DHX53" s="165"/>
      <c r="DHY53" s="162"/>
      <c r="DHZ53" s="165"/>
      <c r="DIA53" s="162"/>
      <c r="DIB53" s="165"/>
      <c r="DIC53" s="162"/>
      <c r="DID53" s="165"/>
      <c r="DIE53" s="162"/>
      <c r="DIF53" s="165"/>
      <c r="DIG53" s="162"/>
      <c r="DIH53" s="165"/>
      <c r="DII53" s="162"/>
      <c r="DIJ53" s="165"/>
      <c r="DIK53" s="162"/>
      <c r="DIL53" s="165"/>
      <c r="DIM53" s="162"/>
      <c r="DIN53" s="165"/>
      <c r="DIO53" s="162"/>
      <c r="DIP53" s="165"/>
      <c r="DIQ53" s="162"/>
      <c r="DIR53" s="165"/>
      <c r="DIS53" s="162"/>
      <c r="DIT53" s="165"/>
      <c r="DIU53" s="162"/>
      <c r="DIV53" s="165"/>
      <c r="DIW53" s="162"/>
      <c r="DIX53" s="165"/>
      <c r="DIY53" s="162"/>
      <c r="DIZ53" s="165"/>
      <c r="DJA53" s="162"/>
      <c r="DJB53" s="165"/>
      <c r="DJC53" s="162"/>
      <c r="DJD53" s="165"/>
      <c r="DJE53" s="162"/>
      <c r="DJF53" s="165"/>
      <c r="DJG53" s="162"/>
      <c r="DJH53" s="165"/>
      <c r="DJI53" s="162"/>
      <c r="DJJ53" s="165"/>
      <c r="DJK53" s="162"/>
      <c r="DJL53" s="165"/>
      <c r="DJM53" s="162"/>
      <c r="DJN53" s="165"/>
      <c r="DJO53" s="162"/>
      <c r="DJP53" s="165"/>
      <c r="DJQ53" s="162"/>
      <c r="DJR53" s="165"/>
      <c r="DJS53" s="162"/>
      <c r="DJT53" s="165"/>
      <c r="DJU53" s="162"/>
      <c r="DJV53" s="165"/>
      <c r="DJW53" s="162"/>
      <c r="DJX53" s="165"/>
      <c r="DJY53" s="162"/>
      <c r="DJZ53" s="165"/>
      <c r="DKA53" s="162"/>
      <c r="DKB53" s="165"/>
      <c r="DKC53" s="162"/>
      <c r="DKD53" s="165"/>
      <c r="DKE53" s="162"/>
      <c r="DKF53" s="165"/>
      <c r="DKG53" s="162"/>
      <c r="DKH53" s="165"/>
      <c r="DKI53" s="162"/>
      <c r="DKJ53" s="165"/>
      <c r="DKK53" s="162"/>
      <c r="DKL53" s="165"/>
      <c r="DKM53" s="162"/>
      <c r="DKN53" s="165"/>
      <c r="DKO53" s="162"/>
      <c r="DKP53" s="165"/>
      <c r="DKQ53" s="162"/>
      <c r="DKR53" s="165"/>
      <c r="DKS53" s="162"/>
      <c r="DKT53" s="165"/>
      <c r="DKU53" s="162"/>
      <c r="DKV53" s="165"/>
      <c r="DKW53" s="162"/>
      <c r="DKX53" s="165"/>
      <c r="DKY53" s="162"/>
      <c r="DKZ53" s="165"/>
      <c r="DLA53" s="162"/>
      <c r="DLB53" s="165"/>
      <c r="DLC53" s="162"/>
      <c r="DLD53" s="165"/>
      <c r="DLE53" s="162"/>
      <c r="DLF53" s="165"/>
      <c r="DLG53" s="162"/>
      <c r="DLH53" s="165"/>
      <c r="DLI53" s="162"/>
      <c r="DLJ53" s="165"/>
      <c r="DLK53" s="162"/>
      <c r="DLL53" s="165"/>
      <c r="DLM53" s="162"/>
      <c r="DLN53" s="165"/>
      <c r="DLO53" s="162"/>
      <c r="DLP53" s="165"/>
      <c r="DLQ53" s="162"/>
      <c r="DLR53" s="165"/>
      <c r="DLS53" s="162"/>
      <c r="DLT53" s="165"/>
      <c r="DLU53" s="162"/>
      <c r="DLV53" s="165"/>
      <c r="DLW53" s="162"/>
      <c r="DLX53" s="165"/>
      <c r="DLY53" s="162"/>
      <c r="DLZ53" s="165"/>
      <c r="DMA53" s="162"/>
      <c r="DMB53" s="165"/>
      <c r="DMC53" s="162"/>
      <c r="DMD53" s="165"/>
      <c r="DME53" s="162"/>
      <c r="DMF53" s="165"/>
      <c r="DMG53" s="162"/>
      <c r="DMH53" s="165"/>
      <c r="DMI53" s="162"/>
      <c r="DMJ53" s="165"/>
      <c r="DMK53" s="162"/>
      <c r="DML53" s="165"/>
      <c r="DMM53" s="162"/>
      <c r="DMN53" s="165"/>
      <c r="DMO53" s="162"/>
      <c r="DMP53" s="165"/>
      <c r="DMQ53" s="162"/>
      <c r="DMR53" s="165"/>
      <c r="DMS53" s="162"/>
      <c r="DMT53" s="165"/>
      <c r="DMU53" s="162"/>
      <c r="DMV53" s="165"/>
      <c r="DMW53" s="162"/>
      <c r="DMX53" s="165"/>
      <c r="DMY53" s="162"/>
      <c r="DMZ53" s="165"/>
      <c r="DNA53" s="162"/>
      <c r="DNB53" s="165"/>
      <c r="DNC53" s="162"/>
      <c r="DND53" s="165"/>
      <c r="DNE53" s="162"/>
      <c r="DNF53" s="165"/>
      <c r="DNG53" s="162"/>
      <c r="DNH53" s="165"/>
      <c r="DNI53" s="162"/>
      <c r="DNJ53" s="165"/>
      <c r="DNK53" s="162"/>
      <c r="DNL53" s="165"/>
      <c r="DNM53" s="162"/>
      <c r="DNN53" s="165"/>
      <c r="DNO53" s="162"/>
      <c r="DNP53" s="165"/>
      <c r="DNQ53" s="162"/>
      <c r="DNR53" s="165"/>
      <c r="DNS53" s="162"/>
      <c r="DNT53" s="165"/>
      <c r="DNU53" s="162"/>
      <c r="DNV53" s="165"/>
      <c r="DNW53" s="162"/>
      <c r="DNX53" s="165"/>
      <c r="DNY53" s="162"/>
      <c r="DNZ53" s="165"/>
      <c r="DOA53" s="162"/>
      <c r="DOB53" s="165"/>
      <c r="DOC53" s="162"/>
      <c r="DOD53" s="165"/>
      <c r="DOE53" s="162"/>
      <c r="DOF53" s="165"/>
      <c r="DOG53" s="162"/>
      <c r="DOH53" s="165"/>
      <c r="DOI53" s="162"/>
      <c r="DOJ53" s="165"/>
      <c r="DOK53" s="162"/>
      <c r="DOL53" s="165"/>
      <c r="DOM53" s="162"/>
      <c r="DON53" s="165"/>
      <c r="DOO53" s="162"/>
      <c r="DOP53" s="165"/>
      <c r="DOQ53" s="162"/>
      <c r="DOR53" s="165"/>
      <c r="DOS53" s="162"/>
      <c r="DOT53" s="165"/>
      <c r="DOU53" s="162"/>
      <c r="DOV53" s="165"/>
      <c r="DOW53" s="162"/>
      <c r="DOX53" s="165"/>
      <c r="DOY53" s="162"/>
      <c r="DOZ53" s="165"/>
      <c r="DPA53" s="162"/>
      <c r="DPB53" s="165"/>
      <c r="DPC53" s="162"/>
      <c r="DPD53" s="165"/>
      <c r="DPE53" s="162"/>
      <c r="DPF53" s="165"/>
      <c r="DPG53" s="162"/>
      <c r="DPH53" s="165"/>
      <c r="DPI53" s="162"/>
      <c r="DPJ53" s="165"/>
      <c r="DPK53" s="162"/>
      <c r="DPL53" s="165"/>
      <c r="DPM53" s="162"/>
      <c r="DPN53" s="165"/>
      <c r="DPO53" s="162"/>
      <c r="DPP53" s="165"/>
      <c r="DPQ53" s="162"/>
      <c r="DPR53" s="165"/>
      <c r="DPS53" s="162"/>
      <c r="DPT53" s="165"/>
      <c r="DPU53" s="162"/>
      <c r="DPV53" s="165"/>
      <c r="DPW53" s="162"/>
      <c r="DPX53" s="165"/>
      <c r="DPY53" s="162"/>
      <c r="DPZ53" s="165"/>
      <c r="DQA53" s="162"/>
      <c r="DQB53" s="165"/>
      <c r="DQC53" s="162"/>
      <c r="DQD53" s="165"/>
      <c r="DQE53" s="162"/>
      <c r="DQF53" s="165"/>
      <c r="DQG53" s="162"/>
      <c r="DQH53" s="165"/>
      <c r="DQI53" s="162"/>
      <c r="DQJ53" s="165"/>
      <c r="DQK53" s="162"/>
      <c r="DQL53" s="165"/>
      <c r="DQM53" s="162"/>
      <c r="DQN53" s="165"/>
      <c r="DQO53" s="162"/>
      <c r="DQP53" s="165"/>
      <c r="DQQ53" s="162"/>
      <c r="DQR53" s="165"/>
      <c r="DQS53" s="162"/>
      <c r="DQT53" s="165"/>
      <c r="DQU53" s="162"/>
      <c r="DQV53" s="165"/>
      <c r="DQW53" s="162"/>
      <c r="DQX53" s="165"/>
      <c r="DQY53" s="162"/>
      <c r="DQZ53" s="165"/>
      <c r="DRA53" s="162"/>
      <c r="DRB53" s="165"/>
      <c r="DRC53" s="162"/>
      <c r="DRD53" s="165"/>
      <c r="DRE53" s="162"/>
      <c r="DRF53" s="165"/>
      <c r="DRG53" s="162"/>
      <c r="DRH53" s="165"/>
      <c r="DRI53" s="162"/>
      <c r="DRJ53" s="165"/>
      <c r="DRK53" s="162"/>
      <c r="DRL53" s="165"/>
      <c r="DRM53" s="162"/>
      <c r="DRN53" s="165"/>
      <c r="DRO53" s="162"/>
      <c r="DRP53" s="165"/>
      <c r="DRQ53" s="162"/>
      <c r="DRR53" s="165"/>
      <c r="DRS53" s="162"/>
      <c r="DRT53" s="165"/>
      <c r="DRU53" s="162"/>
      <c r="DRV53" s="165"/>
      <c r="DRW53" s="162"/>
      <c r="DRX53" s="165"/>
      <c r="DRY53" s="162"/>
      <c r="DRZ53" s="165"/>
      <c r="DSA53" s="162"/>
      <c r="DSB53" s="165"/>
      <c r="DSC53" s="162"/>
      <c r="DSD53" s="165"/>
      <c r="DSE53" s="162"/>
      <c r="DSF53" s="165"/>
      <c r="DSG53" s="162"/>
      <c r="DSH53" s="165"/>
      <c r="DSI53" s="162"/>
      <c r="DSJ53" s="165"/>
      <c r="DSK53" s="162"/>
      <c r="DSL53" s="165"/>
      <c r="DSM53" s="162"/>
      <c r="DSN53" s="165"/>
      <c r="DSO53" s="162"/>
      <c r="DSP53" s="165"/>
      <c r="DSQ53" s="162"/>
      <c r="DSR53" s="165"/>
      <c r="DSS53" s="162"/>
      <c r="DST53" s="165"/>
      <c r="DSU53" s="162"/>
      <c r="DSV53" s="165"/>
      <c r="DSW53" s="162"/>
      <c r="DSX53" s="165"/>
      <c r="DSY53" s="162"/>
      <c r="DSZ53" s="165"/>
      <c r="DTA53" s="162"/>
      <c r="DTB53" s="165"/>
      <c r="DTC53" s="162"/>
      <c r="DTD53" s="165"/>
      <c r="DTE53" s="162"/>
      <c r="DTF53" s="165"/>
      <c r="DTG53" s="162"/>
      <c r="DTH53" s="165"/>
      <c r="DTI53" s="162"/>
      <c r="DTJ53" s="165"/>
      <c r="DTK53" s="162"/>
      <c r="DTL53" s="165"/>
      <c r="DTM53" s="162"/>
      <c r="DTN53" s="165"/>
      <c r="DTO53" s="162"/>
      <c r="DTP53" s="165"/>
      <c r="DTQ53" s="162"/>
      <c r="DTR53" s="165"/>
      <c r="DTS53" s="162"/>
      <c r="DTT53" s="165"/>
      <c r="DTU53" s="162"/>
      <c r="DTV53" s="165"/>
      <c r="DTW53" s="162"/>
      <c r="DTX53" s="165"/>
      <c r="DTY53" s="162"/>
      <c r="DTZ53" s="165"/>
      <c r="DUA53" s="162"/>
      <c r="DUB53" s="165"/>
      <c r="DUC53" s="162"/>
      <c r="DUD53" s="165"/>
      <c r="DUE53" s="162"/>
      <c r="DUF53" s="165"/>
      <c r="DUG53" s="162"/>
      <c r="DUH53" s="165"/>
      <c r="DUI53" s="162"/>
      <c r="DUJ53" s="165"/>
      <c r="DUK53" s="162"/>
      <c r="DUL53" s="165"/>
      <c r="DUM53" s="162"/>
      <c r="DUN53" s="165"/>
      <c r="DUO53" s="162"/>
      <c r="DUP53" s="165"/>
      <c r="DUQ53" s="162"/>
      <c r="DUR53" s="165"/>
      <c r="DUS53" s="162"/>
      <c r="DUT53" s="165"/>
      <c r="DUU53" s="162"/>
      <c r="DUV53" s="165"/>
      <c r="DUW53" s="162"/>
      <c r="DUX53" s="165"/>
      <c r="DUY53" s="162"/>
      <c r="DUZ53" s="165"/>
      <c r="DVA53" s="162"/>
      <c r="DVB53" s="165"/>
      <c r="DVC53" s="162"/>
      <c r="DVD53" s="165"/>
      <c r="DVE53" s="162"/>
      <c r="DVF53" s="165"/>
      <c r="DVG53" s="162"/>
      <c r="DVH53" s="165"/>
      <c r="DVI53" s="162"/>
      <c r="DVJ53" s="165"/>
      <c r="DVK53" s="162"/>
      <c r="DVL53" s="165"/>
      <c r="DVM53" s="162"/>
      <c r="DVN53" s="165"/>
      <c r="DVO53" s="162"/>
      <c r="DVP53" s="165"/>
      <c r="DVQ53" s="162"/>
      <c r="DVR53" s="165"/>
      <c r="DVS53" s="162"/>
      <c r="DVT53" s="165"/>
      <c r="DVU53" s="162"/>
      <c r="DVV53" s="165"/>
      <c r="DVW53" s="162"/>
      <c r="DVX53" s="165"/>
      <c r="DVY53" s="162"/>
      <c r="DVZ53" s="165"/>
      <c r="DWA53" s="162"/>
      <c r="DWB53" s="165"/>
      <c r="DWC53" s="162"/>
      <c r="DWD53" s="165"/>
      <c r="DWE53" s="162"/>
      <c r="DWF53" s="165"/>
      <c r="DWG53" s="162"/>
      <c r="DWH53" s="165"/>
      <c r="DWI53" s="162"/>
      <c r="DWJ53" s="165"/>
      <c r="DWK53" s="162"/>
      <c r="DWL53" s="165"/>
      <c r="DWM53" s="162"/>
      <c r="DWN53" s="165"/>
      <c r="DWO53" s="162"/>
      <c r="DWP53" s="165"/>
      <c r="DWQ53" s="162"/>
      <c r="DWR53" s="165"/>
      <c r="DWS53" s="162"/>
      <c r="DWT53" s="165"/>
      <c r="DWU53" s="162"/>
      <c r="DWV53" s="165"/>
      <c r="DWW53" s="162"/>
      <c r="DWX53" s="165"/>
      <c r="DWY53" s="162"/>
      <c r="DWZ53" s="165"/>
      <c r="DXA53" s="162"/>
      <c r="DXB53" s="165"/>
      <c r="DXC53" s="162"/>
      <c r="DXD53" s="165"/>
      <c r="DXE53" s="162"/>
      <c r="DXF53" s="165"/>
      <c r="DXG53" s="162"/>
      <c r="DXH53" s="165"/>
      <c r="DXI53" s="162"/>
      <c r="DXJ53" s="165"/>
      <c r="DXK53" s="162"/>
      <c r="DXL53" s="165"/>
      <c r="DXM53" s="162"/>
      <c r="DXN53" s="165"/>
      <c r="DXO53" s="162"/>
      <c r="DXP53" s="165"/>
      <c r="DXQ53" s="162"/>
      <c r="DXR53" s="165"/>
      <c r="DXS53" s="162"/>
      <c r="DXT53" s="165"/>
      <c r="DXU53" s="162"/>
      <c r="DXV53" s="165"/>
      <c r="DXW53" s="162"/>
      <c r="DXX53" s="165"/>
      <c r="DXY53" s="162"/>
      <c r="DXZ53" s="165"/>
      <c r="DYA53" s="162"/>
      <c r="DYB53" s="165"/>
      <c r="DYC53" s="162"/>
      <c r="DYD53" s="165"/>
      <c r="DYE53" s="162"/>
      <c r="DYF53" s="165"/>
      <c r="DYG53" s="162"/>
      <c r="DYH53" s="165"/>
      <c r="DYI53" s="162"/>
      <c r="DYJ53" s="165"/>
      <c r="DYK53" s="162"/>
      <c r="DYL53" s="165"/>
      <c r="DYM53" s="162"/>
      <c r="DYN53" s="165"/>
      <c r="DYO53" s="162"/>
      <c r="DYP53" s="165"/>
      <c r="DYQ53" s="162"/>
      <c r="DYR53" s="165"/>
      <c r="DYS53" s="162"/>
      <c r="DYT53" s="165"/>
      <c r="DYU53" s="162"/>
      <c r="DYV53" s="165"/>
      <c r="DYW53" s="162"/>
      <c r="DYX53" s="165"/>
      <c r="DYY53" s="162"/>
      <c r="DYZ53" s="165"/>
      <c r="DZA53" s="162"/>
      <c r="DZB53" s="165"/>
      <c r="DZC53" s="162"/>
      <c r="DZD53" s="165"/>
      <c r="DZE53" s="162"/>
      <c r="DZF53" s="165"/>
      <c r="DZG53" s="162"/>
      <c r="DZH53" s="165"/>
      <c r="DZI53" s="162"/>
      <c r="DZJ53" s="165"/>
      <c r="DZK53" s="162"/>
      <c r="DZL53" s="165"/>
      <c r="DZM53" s="162"/>
      <c r="DZN53" s="165"/>
      <c r="DZO53" s="162"/>
      <c r="DZP53" s="165"/>
      <c r="DZQ53" s="162"/>
      <c r="DZR53" s="165"/>
      <c r="DZS53" s="162"/>
      <c r="DZT53" s="165"/>
      <c r="DZU53" s="162"/>
      <c r="DZV53" s="165"/>
      <c r="DZW53" s="162"/>
      <c r="DZX53" s="165"/>
      <c r="DZY53" s="162"/>
      <c r="DZZ53" s="165"/>
      <c r="EAA53" s="162"/>
      <c r="EAB53" s="165"/>
      <c r="EAC53" s="162"/>
      <c r="EAD53" s="165"/>
      <c r="EAE53" s="162"/>
      <c r="EAF53" s="165"/>
      <c r="EAG53" s="162"/>
      <c r="EAH53" s="165"/>
      <c r="EAI53" s="162"/>
      <c r="EAJ53" s="165"/>
      <c r="EAK53" s="162"/>
      <c r="EAL53" s="165"/>
      <c r="EAM53" s="162"/>
      <c r="EAN53" s="165"/>
      <c r="EAO53" s="162"/>
      <c r="EAP53" s="165"/>
      <c r="EAQ53" s="162"/>
      <c r="EAR53" s="165"/>
      <c r="EAS53" s="162"/>
      <c r="EAT53" s="165"/>
      <c r="EAU53" s="162"/>
      <c r="EAV53" s="165"/>
      <c r="EAW53" s="162"/>
      <c r="EAX53" s="165"/>
      <c r="EAY53" s="162"/>
      <c r="EAZ53" s="165"/>
      <c r="EBA53" s="162"/>
      <c r="EBB53" s="165"/>
      <c r="EBC53" s="162"/>
      <c r="EBD53" s="165"/>
      <c r="EBE53" s="162"/>
      <c r="EBF53" s="165"/>
      <c r="EBG53" s="162"/>
      <c r="EBH53" s="165"/>
      <c r="EBI53" s="162"/>
      <c r="EBJ53" s="165"/>
      <c r="EBK53" s="162"/>
      <c r="EBL53" s="165"/>
      <c r="EBM53" s="162"/>
      <c r="EBN53" s="165"/>
      <c r="EBO53" s="162"/>
      <c r="EBP53" s="165"/>
      <c r="EBQ53" s="162"/>
      <c r="EBR53" s="165"/>
      <c r="EBS53" s="162"/>
      <c r="EBT53" s="165"/>
      <c r="EBU53" s="162"/>
      <c r="EBV53" s="165"/>
      <c r="EBW53" s="162"/>
      <c r="EBX53" s="165"/>
      <c r="EBY53" s="162"/>
      <c r="EBZ53" s="165"/>
      <c r="ECA53" s="162"/>
      <c r="ECB53" s="165"/>
      <c r="ECC53" s="162"/>
      <c r="ECD53" s="165"/>
      <c r="ECE53" s="162"/>
      <c r="ECF53" s="165"/>
      <c r="ECG53" s="162"/>
      <c r="ECH53" s="165"/>
      <c r="ECI53" s="162"/>
      <c r="ECJ53" s="165"/>
      <c r="ECK53" s="162"/>
      <c r="ECL53" s="165"/>
      <c r="ECM53" s="162"/>
      <c r="ECN53" s="165"/>
      <c r="ECO53" s="162"/>
      <c r="ECP53" s="165"/>
      <c r="ECQ53" s="162"/>
      <c r="ECR53" s="165"/>
      <c r="ECS53" s="162"/>
      <c r="ECT53" s="165"/>
      <c r="ECU53" s="162"/>
      <c r="ECV53" s="165"/>
      <c r="ECW53" s="162"/>
      <c r="ECX53" s="165"/>
      <c r="ECY53" s="162"/>
      <c r="ECZ53" s="165"/>
      <c r="EDA53" s="162"/>
      <c r="EDB53" s="165"/>
      <c r="EDC53" s="162"/>
      <c r="EDD53" s="165"/>
      <c r="EDE53" s="162"/>
      <c r="EDF53" s="165"/>
      <c r="EDG53" s="162"/>
      <c r="EDH53" s="165"/>
      <c r="EDI53" s="162"/>
      <c r="EDJ53" s="165"/>
      <c r="EDK53" s="162"/>
      <c r="EDL53" s="165"/>
      <c r="EDM53" s="162"/>
      <c r="EDN53" s="165"/>
      <c r="EDO53" s="162"/>
      <c r="EDP53" s="165"/>
      <c r="EDQ53" s="162"/>
      <c r="EDR53" s="165"/>
      <c r="EDS53" s="162"/>
      <c r="EDT53" s="165"/>
      <c r="EDU53" s="162"/>
      <c r="EDV53" s="165"/>
      <c r="EDW53" s="162"/>
      <c r="EDX53" s="165"/>
      <c r="EDY53" s="162"/>
      <c r="EDZ53" s="165"/>
      <c r="EEA53" s="162"/>
      <c r="EEB53" s="165"/>
      <c r="EEC53" s="162"/>
      <c r="EED53" s="165"/>
      <c r="EEE53" s="162"/>
      <c r="EEF53" s="165"/>
      <c r="EEG53" s="162"/>
      <c r="EEH53" s="165"/>
      <c r="EEI53" s="162"/>
      <c r="EEJ53" s="165"/>
      <c r="EEK53" s="162"/>
      <c r="EEL53" s="165"/>
      <c r="EEM53" s="162"/>
      <c r="EEN53" s="165"/>
      <c r="EEO53" s="162"/>
      <c r="EEP53" s="165"/>
      <c r="EEQ53" s="162"/>
      <c r="EER53" s="165"/>
      <c r="EES53" s="162"/>
      <c r="EET53" s="165"/>
      <c r="EEU53" s="162"/>
      <c r="EEV53" s="165"/>
      <c r="EEW53" s="162"/>
      <c r="EEX53" s="165"/>
      <c r="EEY53" s="162"/>
      <c r="EEZ53" s="165"/>
      <c r="EFA53" s="162"/>
      <c r="EFB53" s="165"/>
      <c r="EFC53" s="162"/>
      <c r="EFD53" s="165"/>
      <c r="EFE53" s="162"/>
      <c r="EFF53" s="165"/>
      <c r="EFG53" s="162"/>
      <c r="EFH53" s="165"/>
      <c r="EFI53" s="162"/>
      <c r="EFJ53" s="165"/>
      <c r="EFK53" s="162"/>
      <c r="EFL53" s="165"/>
      <c r="EFM53" s="162"/>
      <c r="EFN53" s="165"/>
      <c r="EFO53" s="162"/>
      <c r="EFP53" s="165"/>
      <c r="EFQ53" s="162"/>
      <c r="EFR53" s="165"/>
      <c r="EFS53" s="162"/>
      <c r="EFT53" s="165"/>
      <c r="EFU53" s="162"/>
      <c r="EFV53" s="165"/>
      <c r="EFW53" s="162"/>
      <c r="EFX53" s="165"/>
      <c r="EFY53" s="162"/>
      <c r="EFZ53" s="165"/>
      <c r="EGA53" s="162"/>
      <c r="EGB53" s="165"/>
      <c r="EGC53" s="162"/>
      <c r="EGD53" s="165"/>
      <c r="EGE53" s="162"/>
      <c r="EGF53" s="165"/>
      <c r="EGG53" s="162"/>
      <c r="EGH53" s="165"/>
      <c r="EGI53" s="162"/>
      <c r="EGJ53" s="165"/>
      <c r="EGK53" s="162"/>
      <c r="EGL53" s="165"/>
      <c r="EGM53" s="162"/>
      <c r="EGN53" s="165"/>
      <c r="EGO53" s="162"/>
      <c r="EGP53" s="165"/>
      <c r="EGQ53" s="162"/>
      <c r="EGR53" s="165"/>
      <c r="EGS53" s="162"/>
      <c r="EGT53" s="165"/>
      <c r="EGU53" s="162"/>
      <c r="EGV53" s="165"/>
      <c r="EGW53" s="162"/>
      <c r="EGX53" s="165"/>
      <c r="EGY53" s="162"/>
      <c r="EGZ53" s="165"/>
      <c r="EHA53" s="162"/>
      <c r="EHB53" s="165"/>
      <c r="EHC53" s="162"/>
      <c r="EHD53" s="165"/>
      <c r="EHE53" s="162"/>
      <c r="EHF53" s="165"/>
      <c r="EHG53" s="162"/>
      <c r="EHH53" s="165"/>
      <c r="EHI53" s="162"/>
      <c r="EHJ53" s="165"/>
      <c r="EHK53" s="162"/>
      <c r="EHL53" s="165"/>
      <c r="EHM53" s="162"/>
      <c r="EHN53" s="165"/>
      <c r="EHO53" s="162"/>
      <c r="EHP53" s="165"/>
      <c r="EHQ53" s="162"/>
      <c r="EHR53" s="165"/>
      <c r="EHS53" s="162"/>
      <c r="EHT53" s="165"/>
      <c r="EHU53" s="162"/>
      <c r="EHV53" s="165"/>
      <c r="EHW53" s="162"/>
      <c r="EHX53" s="165"/>
      <c r="EHY53" s="162"/>
      <c r="EHZ53" s="165"/>
      <c r="EIA53" s="162"/>
      <c r="EIB53" s="165"/>
      <c r="EIC53" s="162"/>
      <c r="EID53" s="165"/>
      <c r="EIE53" s="162"/>
      <c r="EIF53" s="165"/>
      <c r="EIG53" s="162"/>
      <c r="EIH53" s="165"/>
      <c r="EII53" s="162"/>
      <c r="EIJ53" s="165"/>
      <c r="EIK53" s="162"/>
      <c r="EIL53" s="165"/>
      <c r="EIM53" s="162"/>
      <c r="EIN53" s="165"/>
      <c r="EIO53" s="162"/>
      <c r="EIP53" s="165"/>
      <c r="EIQ53" s="162"/>
      <c r="EIR53" s="165"/>
      <c r="EIS53" s="162"/>
      <c r="EIT53" s="165"/>
      <c r="EIU53" s="162"/>
      <c r="EIV53" s="165"/>
      <c r="EIW53" s="162"/>
      <c r="EIX53" s="165"/>
      <c r="EIY53" s="162"/>
      <c r="EIZ53" s="165"/>
      <c r="EJA53" s="162"/>
      <c r="EJB53" s="165"/>
      <c r="EJC53" s="162"/>
      <c r="EJD53" s="165"/>
      <c r="EJE53" s="162"/>
      <c r="EJF53" s="165"/>
      <c r="EJG53" s="162"/>
      <c r="EJH53" s="165"/>
      <c r="EJI53" s="162"/>
      <c r="EJJ53" s="165"/>
      <c r="EJK53" s="162"/>
      <c r="EJL53" s="165"/>
      <c r="EJM53" s="162"/>
      <c r="EJN53" s="165"/>
      <c r="EJO53" s="162"/>
      <c r="EJP53" s="165"/>
      <c r="EJQ53" s="162"/>
      <c r="EJR53" s="165"/>
      <c r="EJS53" s="162"/>
      <c r="EJT53" s="165"/>
      <c r="EJU53" s="162"/>
      <c r="EJV53" s="165"/>
      <c r="EJW53" s="162"/>
      <c r="EJX53" s="165"/>
      <c r="EJY53" s="162"/>
      <c r="EJZ53" s="165"/>
      <c r="EKA53" s="162"/>
      <c r="EKB53" s="165"/>
      <c r="EKC53" s="162"/>
      <c r="EKD53" s="165"/>
      <c r="EKE53" s="162"/>
      <c r="EKF53" s="165"/>
      <c r="EKG53" s="162"/>
      <c r="EKH53" s="165"/>
      <c r="EKI53" s="162"/>
      <c r="EKJ53" s="165"/>
      <c r="EKK53" s="162"/>
      <c r="EKL53" s="165"/>
      <c r="EKM53" s="162"/>
      <c r="EKN53" s="165"/>
      <c r="EKO53" s="162"/>
      <c r="EKP53" s="165"/>
      <c r="EKQ53" s="162"/>
      <c r="EKR53" s="165"/>
      <c r="EKS53" s="162"/>
      <c r="EKT53" s="165"/>
      <c r="EKU53" s="162"/>
      <c r="EKV53" s="165"/>
      <c r="EKW53" s="162"/>
      <c r="EKX53" s="165"/>
      <c r="EKY53" s="162"/>
      <c r="EKZ53" s="165"/>
      <c r="ELA53" s="162"/>
      <c r="ELB53" s="165"/>
      <c r="ELC53" s="162"/>
      <c r="ELD53" s="165"/>
      <c r="ELE53" s="162"/>
      <c r="ELF53" s="165"/>
      <c r="ELG53" s="162"/>
      <c r="ELH53" s="165"/>
      <c r="ELI53" s="162"/>
      <c r="ELJ53" s="165"/>
      <c r="ELK53" s="162"/>
      <c r="ELL53" s="165"/>
      <c r="ELM53" s="162"/>
      <c r="ELN53" s="165"/>
      <c r="ELO53" s="162"/>
      <c r="ELP53" s="165"/>
      <c r="ELQ53" s="162"/>
      <c r="ELR53" s="165"/>
      <c r="ELS53" s="162"/>
      <c r="ELT53" s="165"/>
      <c r="ELU53" s="162"/>
      <c r="ELV53" s="165"/>
      <c r="ELW53" s="162"/>
      <c r="ELX53" s="165"/>
      <c r="ELY53" s="162"/>
      <c r="ELZ53" s="165"/>
      <c r="EMA53" s="162"/>
      <c r="EMB53" s="165"/>
      <c r="EMC53" s="162"/>
      <c r="EMD53" s="165"/>
      <c r="EME53" s="162"/>
      <c r="EMF53" s="165"/>
      <c r="EMG53" s="162"/>
      <c r="EMH53" s="165"/>
      <c r="EMI53" s="162"/>
      <c r="EMJ53" s="165"/>
      <c r="EMK53" s="162"/>
      <c r="EML53" s="165"/>
      <c r="EMM53" s="162"/>
      <c r="EMN53" s="165"/>
      <c r="EMO53" s="162"/>
      <c r="EMP53" s="165"/>
      <c r="EMQ53" s="162"/>
      <c r="EMR53" s="165"/>
      <c r="EMS53" s="162"/>
      <c r="EMT53" s="165"/>
      <c r="EMU53" s="162"/>
      <c r="EMV53" s="165"/>
      <c r="EMW53" s="162"/>
      <c r="EMX53" s="165"/>
      <c r="EMY53" s="162"/>
      <c r="EMZ53" s="165"/>
      <c r="ENA53" s="162"/>
      <c r="ENB53" s="165"/>
      <c r="ENC53" s="162"/>
      <c r="END53" s="165"/>
      <c r="ENE53" s="162"/>
      <c r="ENF53" s="165"/>
      <c r="ENG53" s="162"/>
      <c r="ENH53" s="165"/>
      <c r="ENI53" s="162"/>
      <c r="ENJ53" s="165"/>
      <c r="ENK53" s="162"/>
      <c r="ENL53" s="165"/>
      <c r="ENM53" s="162"/>
      <c r="ENN53" s="165"/>
      <c r="ENO53" s="162"/>
      <c r="ENP53" s="165"/>
      <c r="ENQ53" s="162"/>
      <c r="ENR53" s="165"/>
      <c r="ENS53" s="162"/>
      <c r="ENT53" s="165"/>
      <c r="ENU53" s="162"/>
      <c r="ENV53" s="165"/>
      <c r="ENW53" s="162"/>
      <c r="ENX53" s="165"/>
      <c r="ENY53" s="162"/>
      <c r="ENZ53" s="165"/>
      <c r="EOA53" s="162"/>
      <c r="EOB53" s="165"/>
      <c r="EOC53" s="162"/>
      <c r="EOD53" s="165"/>
      <c r="EOE53" s="162"/>
      <c r="EOF53" s="165"/>
      <c r="EOG53" s="162"/>
      <c r="EOH53" s="165"/>
      <c r="EOI53" s="162"/>
      <c r="EOJ53" s="165"/>
      <c r="EOK53" s="162"/>
      <c r="EOL53" s="165"/>
      <c r="EOM53" s="162"/>
      <c r="EON53" s="165"/>
      <c r="EOO53" s="162"/>
      <c r="EOP53" s="165"/>
      <c r="EOQ53" s="162"/>
      <c r="EOR53" s="165"/>
      <c r="EOS53" s="162"/>
      <c r="EOT53" s="165"/>
      <c r="EOU53" s="162"/>
      <c r="EOV53" s="165"/>
      <c r="EOW53" s="162"/>
      <c r="EOX53" s="165"/>
      <c r="EOY53" s="162"/>
      <c r="EOZ53" s="165"/>
      <c r="EPA53" s="162"/>
      <c r="EPB53" s="165"/>
      <c r="EPC53" s="162"/>
      <c r="EPD53" s="165"/>
      <c r="EPE53" s="162"/>
      <c r="EPF53" s="165"/>
      <c r="EPG53" s="162"/>
      <c r="EPH53" s="165"/>
      <c r="EPI53" s="162"/>
      <c r="EPJ53" s="165"/>
      <c r="EPK53" s="162"/>
      <c r="EPL53" s="165"/>
      <c r="EPM53" s="162"/>
      <c r="EPN53" s="165"/>
      <c r="EPO53" s="162"/>
      <c r="EPP53" s="165"/>
      <c r="EPQ53" s="162"/>
      <c r="EPR53" s="165"/>
      <c r="EPS53" s="162"/>
      <c r="EPT53" s="165"/>
      <c r="EPU53" s="162"/>
      <c r="EPV53" s="165"/>
      <c r="EPW53" s="162"/>
      <c r="EPX53" s="165"/>
      <c r="EPY53" s="162"/>
      <c r="EPZ53" s="165"/>
      <c r="EQA53" s="162"/>
      <c r="EQB53" s="165"/>
      <c r="EQC53" s="162"/>
      <c r="EQD53" s="165"/>
      <c r="EQE53" s="162"/>
      <c r="EQF53" s="165"/>
      <c r="EQG53" s="162"/>
      <c r="EQH53" s="165"/>
      <c r="EQI53" s="162"/>
      <c r="EQJ53" s="165"/>
      <c r="EQK53" s="162"/>
      <c r="EQL53" s="165"/>
      <c r="EQM53" s="162"/>
      <c r="EQN53" s="165"/>
      <c r="EQO53" s="162"/>
      <c r="EQP53" s="165"/>
      <c r="EQQ53" s="162"/>
      <c r="EQR53" s="165"/>
      <c r="EQS53" s="162"/>
      <c r="EQT53" s="165"/>
      <c r="EQU53" s="162"/>
      <c r="EQV53" s="165"/>
      <c r="EQW53" s="162"/>
      <c r="EQX53" s="165"/>
      <c r="EQY53" s="162"/>
      <c r="EQZ53" s="165"/>
      <c r="ERA53" s="162"/>
      <c r="ERB53" s="165"/>
      <c r="ERC53" s="162"/>
      <c r="ERD53" s="165"/>
      <c r="ERE53" s="162"/>
      <c r="ERF53" s="165"/>
      <c r="ERG53" s="162"/>
      <c r="ERH53" s="165"/>
      <c r="ERI53" s="162"/>
      <c r="ERJ53" s="165"/>
      <c r="ERK53" s="162"/>
      <c r="ERL53" s="165"/>
      <c r="ERM53" s="162"/>
      <c r="ERN53" s="165"/>
      <c r="ERO53" s="162"/>
      <c r="ERP53" s="165"/>
      <c r="ERQ53" s="162"/>
      <c r="ERR53" s="165"/>
      <c r="ERS53" s="162"/>
      <c r="ERT53" s="165"/>
      <c r="ERU53" s="162"/>
      <c r="ERV53" s="165"/>
      <c r="ERW53" s="162"/>
      <c r="ERX53" s="165"/>
      <c r="ERY53" s="162"/>
      <c r="ERZ53" s="165"/>
      <c r="ESA53" s="162"/>
      <c r="ESB53" s="165"/>
      <c r="ESC53" s="162"/>
      <c r="ESD53" s="165"/>
      <c r="ESE53" s="162"/>
      <c r="ESF53" s="165"/>
      <c r="ESG53" s="162"/>
      <c r="ESH53" s="165"/>
      <c r="ESI53" s="162"/>
      <c r="ESJ53" s="165"/>
      <c r="ESK53" s="162"/>
      <c r="ESL53" s="165"/>
      <c r="ESM53" s="162"/>
      <c r="ESN53" s="165"/>
      <c r="ESO53" s="162"/>
      <c r="ESP53" s="165"/>
      <c r="ESQ53" s="162"/>
      <c r="ESR53" s="165"/>
      <c r="ESS53" s="162"/>
      <c r="EST53" s="165"/>
      <c r="ESU53" s="162"/>
      <c r="ESV53" s="165"/>
      <c r="ESW53" s="162"/>
      <c r="ESX53" s="165"/>
      <c r="ESY53" s="162"/>
      <c r="ESZ53" s="165"/>
      <c r="ETA53" s="162"/>
      <c r="ETB53" s="165"/>
      <c r="ETC53" s="162"/>
      <c r="ETD53" s="165"/>
      <c r="ETE53" s="162"/>
      <c r="ETF53" s="165"/>
      <c r="ETG53" s="162"/>
      <c r="ETH53" s="165"/>
      <c r="ETI53" s="162"/>
      <c r="ETJ53" s="165"/>
      <c r="ETK53" s="162"/>
      <c r="ETL53" s="165"/>
      <c r="ETM53" s="162"/>
      <c r="ETN53" s="165"/>
      <c r="ETO53" s="162"/>
      <c r="ETP53" s="165"/>
      <c r="ETQ53" s="162"/>
      <c r="ETR53" s="165"/>
      <c r="ETS53" s="162"/>
      <c r="ETT53" s="165"/>
      <c r="ETU53" s="162"/>
      <c r="ETV53" s="165"/>
      <c r="ETW53" s="162"/>
      <c r="ETX53" s="165"/>
      <c r="ETY53" s="162"/>
      <c r="ETZ53" s="165"/>
      <c r="EUA53" s="162"/>
      <c r="EUB53" s="165"/>
      <c r="EUC53" s="162"/>
      <c r="EUD53" s="165"/>
      <c r="EUE53" s="162"/>
      <c r="EUF53" s="165"/>
      <c r="EUG53" s="162"/>
      <c r="EUH53" s="165"/>
      <c r="EUI53" s="162"/>
      <c r="EUJ53" s="165"/>
      <c r="EUK53" s="162"/>
      <c r="EUL53" s="165"/>
      <c r="EUM53" s="162"/>
      <c r="EUN53" s="165"/>
      <c r="EUO53" s="162"/>
      <c r="EUP53" s="165"/>
      <c r="EUQ53" s="162"/>
      <c r="EUR53" s="165"/>
      <c r="EUS53" s="162"/>
      <c r="EUT53" s="165"/>
      <c r="EUU53" s="162"/>
      <c r="EUV53" s="165"/>
      <c r="EUW53" s="162"/>
      <c r="EUX53" s="165"/>
      <c r="EUY53" s="162"/>
      <c r="EUZ53" s="165"/>
      <c r="EVA53" s="162"/>
      <c r="EVB53" s="165"/>
      <c r="EVC53" s="162"/>
      <c r="EVD53" s="165"/>
      <c r="EVE53" s="162"/>
      <c r="EVF53" s="165"/>
      <c r="EVG53" s="162"/>
      <c r="EVH53" s="165"/>
      <c r="EVI53" s="162"/>
      <c r="EVJ53" s="165"/>
      <c r="EVK53" s="162"/>
      <c r="EVL53" s="165"/>
      <c r="EVM53" s="162"/>
      <c r="EVN53" s="165"/>
      <c r="EVO53" s="162"/>
      <c r="EVP53" s="165"/>
      <c r="EVQ53" s="162"/>
      <c r="EVR53" s="165"/>
      <c r="EVS53" s="162"/>
      <c r="EVT53" s="165"/>
      <c r="EVU53" s="162"/>
      <c r="EVV53" s="165"/>
      <c r="EVW53" s="162"/>
      <c r="EVX53" s="165"/>
      <c r="EVY53" s="162"/>
      <c r="EVZ53" s="165"/>
      <c r="EWA53" s="162"/>
      <c r="EWB53" s="165"/>
      <c r="EWC53" s="162"/>
      <c r="EWD53" s="165"/>
      <c r="EWE53" s="162"/>
      <c r="EWF53" s="165"/>
      <c r="EWG53" s="162"/>
      <c r="EWH53" s="165"/>
      <c r="EWI53" s="162"/>
      <c r="EWJ53" s="165"/>
      <c r="EWK53" s="162"/>
      <c r="EWL53" s="165"/>
      <c r="EWM53" s="162"/>
      <c r="EWN53" s="165"/>
      <c r="EWO53" s="162"/>
      <c r="EWP53" s="165"/>
      <c r="EWQ53" s="162"/>
      <c r="EWR53" s="165"/>
      <c r="EWS53" s="162"/>
      <c r="EWT53" s="165"/>
      <c r="EWU53" s="162"/>
      <c r="EWV53" s="165"/>
      <c r="EWW53" s="162"/>
      <c r="EWX53" s="165"/>
      <c r="EWY53" s="162"/>
      <c r="EWZ53" s="165"/>
      <c r="EXA53" s="162"/>
      <c r="EXB53" s="165"/>
      <c r="EXC53" s="162"/>
      <c r="EXD53" s="165"/>
      <c r="EXE53" s="162"/>
      <c r="EXF53" s="165"/>
      <c r="EXG53" s="162"/>
      <c r="EXH53" s="165"/>
      <c r="EXI53" s="162"/>
      <c r="EXJ53" s="165"/>
      <c r="EXK53" s="162"/>
      <c r="EXL53" s="165"/>
      <c r="EXM53" s="162"/>
      <c r="EXN53" s="165"/>
      <c r="EXO53" s="162"/>
      <c r="EXP53" s="165"/>
      <c r="EXQ53" s="162"/>
      <c r="EXR53" s="165"/>
      <c r="EXS53" s="162"/>
      <c r="EXT53" s="165"/>
      <c r="EXU53" s="162"/>
      <c r="EXV53" s="165"/>
      <c r="EXW53" s="162"/>
      <c r="EXX53" s="165"/>
      <c r="EXY53" s="162"/>
      <c r="EXZ53" s="165"/>
      <c r="EYA53" s="162"/>
      <c r="EYB53" s="165"/>
      <c r="EYC53" s="162"/>
      <c r="EYD53" s="165"/>
      <c r="EYE53" s="162"/>
      <c r="EYF53" s="165"/>
      <c r="EYG53" s="162"/>
      <c r="EYH53" s="165"/>
      <c r="EYI53" s="162"/>
      <c r="EYJ53" s="165"/>
      <c r="EYK53" s="162"/>
      <c r="EYL53" s="165"/>
      <c r="EYM53" s="162"/>
      <c r="EYN53" s="165"/>
      <c r="EYO53" s="162"/>
      <c r="EYP53" s="165"/>
      <c r="EYQ53" s="162"/>
      <c r="EYR53" s="165"/>
      <c r="EYS53" s="162"/>
      <c r="EYT53" s="165"/>
      <c r="EYU53" s="162"/>
      <c r="EYV53" s="165"/>
      <c r="EYW53" s="162"/>
      <c r="EYX53" s="165"/>
      <c r="EYY53" s="162"/>
      <c r="EYZ53" s="165"/>
      <c r="EZA53" s="162"/>
      <c r="EZB53" s="165"/>
      <c r="EZC53" s="162"/>
      <c r="EZD53" s="165"/>
      <c r="EZE53" s="162"/>
      <c r="EZF53" s="165"/>
      <c r="EZG53" s="162"/>
      <c r="EZH53" s="165"/>
      <c r="EZI53" s="162"/>
      <c r="EZJ53" s="165"/>
      <c r="EZK53" s="162"/>
      <c r="EZL53" s="165"/>
      <c r="EZM53" s="162"/>
      <c r="EZN53" s="165"/>
      <c r="EZO53" s="162"/>
      <c r="EZP53" s="165"/>
      <c r="EZQ53" s="162"/>
      <c r="EZR53" s="165"/>
      <c r="EZS53" s="162"/>
      <c r="EZT53" s="165"/>
      <c r="EZU53" s="162"/>
      <c r="EZV53" s="165"/>
      <c r="EZW53" s="162"/>
      <c r="EZX53" s="165"/>
      <c r="EZY53" s="162"/>
      <c r="EZZ53" s="165"/>
      <c r="FAA53" s="162"/>
      <c r="FAB53" s="165"/>
      <c r="FAC53" s="162"/>
      <c r="FAD53" s="165"/>
      <c r="FAE53" s="162"/>
      <c r="FAF53" s="165"/>
      <c r="FAG53" s="162"/>
      <c r="FAH53" s="165"/>
      <c r="FAI53" s="162"/>
      <c r="FAJ53" s="165"/>
      <c r="FAK53" s="162"/>
      <c r="FAL53" s="165"/>
      <c r="FAM53" s="162"/>
      <c r="FAN53" s="165"/>
      <c r="FAO53" s="162"/>
      <c r="FAP53" s="165"/>
      <c r="FAQ53" s="162"/>
      <c r="FAR53" s="165"/>
      <c r="FAS53" s="162"/>
      <c r="FAT53" s="165"/>
      <c r="FAU53" s="162"/>
      <c r="FAV53" s="165"/>
      <c r="FAW53" s="162"/>
      <c r="FAX53" s="165"/>
      <c r="FAY53" s="162"/>
      <c r="FAZ53" s="165"/>
      <c r="FBA53" s="162"/>
      <c r="FBB53" s="165"/>
      <c r="FBC53" s="162"/>
      <c r="FBD53" s="165"/>
      <c r="FBE53" s="162"/>
      <c r="FBF53" s="165"/>
      <c r="FBG53" s="162"/>
      <c r="FBH53" s="165"/>
      <c r="FBI53" s="162"/>
      <c r="FBJ53" s="165"/>
      <c r="FBK53" s="162"/>
      <c r="FBL53" s="165"/>
      <c r="FBM53" s="162"/>
      <c r="FBN53" s="165"/>
      <c r="FBO53" s="162"/>
      <c r="FBP53" s="165"/>
      <c r="FBQ53" s="162"/>
      <c r="FBR53" s="165"/>
      <c r="FBS53" s="162"/>
      <c r="FBT53" s="165"/>
      <c r="FBU53" s="162"/>
      <c r="FBV53" s="165"/>
      <c r="FBW53" s="162"/>
      <c r="FBX53" s="165"/>
      <c r="FBY53" s="162"/>
      <c r="FBZ53" s="165"/>
      <c r="FCA53" s="162"/>
      <c r="FCB53" s="165"/>
      <c r="FCC53" s="162"/>
      <c r="FCD53" s="165"/>
      <c r="FCE53" s="162"/>
      <c r="FCF53" s="165"/>
      <c r="FCG53" s="162"/>
      <c r="FCH53" s="165"/>
      <c r="FCI53" s="162"/>
      <c r="FCJ53" s="165"/>
      <c r="FCK53" s="162"/>
      <c r="FCL53" s="165"/>
      <c r="FCM53" s="162"/>
      <c r="FCN53" s="165"/>
      <c r="FCO53" s="162"/>
      <c r="FCP53" s="165"/>
      <c r="FCQ53" s="162"/>
      <c r="FCR53" s="165"/>
      <c r="FCS53" s="162"/>
      <c r="FCT53" s="165"/>
      <c r="FCU53" s="162"/>
      <c r="FCV53" s="165"/>
      <c r="FCW53" s="162"/>
      <c r="FCX53" s="165"/>
      <c r="FCY53" s="162"/>
      <c r="FCZ53" s="165"/>
      <c r="FDA53" s="162"/>
      <c r="FDB53" s="165"/>
      <c r="FDC53" s="162"/>
      <c r="FDD53" s="165"/>
      <c r="FDE53" s="162"/>
      <c r="FDF53" s="165"/>
      <c r="FDG53" s="162"/>
      <c r="FDH53" s="165"/>
      <c r="FDI53" s="162"/>
      <c r="FDJ53" s="165"/>
      <c r="FDK53" s="162"/>
      <c r="FDL53" s="165"/>
      <c r="FDM53" s="162"/>
      <c r="FDN53" s="165"/>
      <c r="FDO53" s="162"/>
      <c r="FDP53" s="165"/>
      <c r="FDQ53" s="162"/>
      <c r="FDR53" s="165"/>
      <c r="FDS53" s="162"/>
      <c r="FDT53" s="165"/>
      <c r="FDU53" s="162"/>
      <c r="FDV53" s="165"/>
      <c r="FDW53" s="162"/>
      <c r="FDX53" s="165"/>
      <c r="FDY53" s="162"/>
      <c r="FDZ53" s="165"/>
      <c r="FEA53" s="162"/>
      <c r="FEB53" s="165"/>
      <c r="FEC53" s="162"/>
      <c r="FED53" s="165"/>
      <c r="FEE53" s="162"/>
      <c r="FEF53" s="165"/>
      <c r="FEG53" s="162"/>
      <c r="FEH53" s="165"/>
      <c r="FEI53" s="162"/>
      <c r="FEJ53" s="165"/>
      <c r="FEK53" s="162"/>
      <c r="FEL53" s="165"/>
      <c r="FEM53" s="162"/>
      <c r="FEN53" s="165"/>
      <c r="FEO53" s="162"/>
      <c r="FEP53" s="165"/>
      <c r="FEQ53" s="162"/>
      <c r="FER53" s="165"/>
      <c r="FES53" s="162"/>
      <c r="FET53" s="165"/>
      <c r="FEU53" s="162"/>
      <c r="FEV53" s="165"/>
      <c r="FEW53" s="162"/>
      <c r="FEX53" s="165"/>
      <c r="FEY53" s="162"/>
      <c r="FEZ53" s="165"/>
      <c r="FFA53" s="162"/>
      <c r="FFB53" s="165"/>
      <c r="FFC53" s="162"/>
      <c r="FFD53" s="165"/>
      <c r="FFE53" s="162"/>
      <c r="FFF53" s="165"/>
      <c r="FFG53" s="162"/>
      <c r="FFH53" s="165"/>
      <c r="FFI53" s="162"/>
      <c r="FFJ53" s="165"/>
      <c r="FFK53" s="162"/>
      <c r="FFL53" s="165"/>
      <c r="FFM53" s="162"/>
      <c r="FFN53" s="165"/>
      <c r="FFO53" s="162"/>
      <c r="FFP53" s="165"/>
      <c r="FFQ53" s="162"/>
      <c r="FFR53" s="165"/>
      <c r="FFS53" s="162"/>
      <c r="FFT53" s="165"/>
      <c r="FFU53" s="162"/>
      <c r="FFV53" s="165"/>
      <c r="FFW53" s="162"/>
      <c r="FFX53" s="165"/>
      <c r="FFY53" s="162"/>
      <c r="FFZ53" s="165"/>
      <c r="FGA53" s="162"/>
      <c r="FGB53" s="165"/>
      <c r="FGC53" s="162"/>
      <c r="FGD53" s="165"/>
      <c r="FGE53" s="162"/>
      <c r="FGF53" s="165"/>
      <c r="FGG53" s="162"/>
      <c r="FGH53" s="165"/>
      <c r="FGI53" s="162"/>
      <c r="FGJ53" s="165"/>
      <c r="FGK53" s="162"/>
      <c r="FGL53" s="165"/>
      <c r="FGM53" s="162"/>
      <c r="FGN53" s="165"/>
      <c r="FGO53" s="162"/>
      <c r="FGP53" s="165"/>
      <c r="FGQ53" s="162"/>
      <c r="FGR53" s="165"/>
      <c r="FGS53" s="162"/>
      <c r="FGT53" s="165"/>
      <c r="FGU53" s="162"/>
      <c r="FGV53" s="165"/>
      <c r="FGW53" s="162"/>
      <c r="FGX53" s="165"/>
      <c r="FGY53" s="162"/>
      <c r="FGZ53" s="165"/>
      <c r="FHA53" s="162"/>
      <c r="FHB53" s="165"/>
      <c r="FHC53" s="162"/>
      <c r="FHD53" s="165"/>
      <c r="FHE53" s="162"/>
      <c r="FHF53" s="165"/>
      <c r="FHG53" s="162"/>
      <c r="FHH53" s="165"/>
      <c r="FHI53" s="162"/>
      <c r="FHJ53" s="165"/>
      <c r="FHK53" s="162"/>
      <c r="FHL53" s="165"/>
      <c r="FHM53" s="162"/>
      <c r="FHN53" s="165"/>
      <c r="FHO53" s="162"/>
      <c r="FHP53" s="165"/>
      <c r="FHQ53" s="162"/>
      <c r="FHR53" s="165"/>
      <c r="FHS53" s="162"/>
      <c r="FHT53" s="165"/>
      <c r="FHU53" s="162"/>
      <c r="FHV53" s="165"/>
      <c r="FHW53" s="162"/>
      <c r="FHX53" s="165"/>
      <c r="FHY53" s="162"/>
      <c r="FHZ53" s="165"/>
      <c r="FIA53" s="162"/>
      <c r="FIB53" s="165"/>
      <c r="FIC53" s="162"/>
      <c r="FID53" s="165"/>
      <c r="FIE53" s="162"/>
      <c r="FIF53" s="165"/>
      <c r="FIG53" s="162"/>
      <c r="FIH53" s="165"/>
      <c r="FII53" s="162"/>
      <c r="FIJ53" s="165"/>
      <c r="FIK53" s="162"/>
      <c r="FIL53" s="165"/>
      <c r="FIM53" s="162"/>
      <c r="FIN53" s="165"/>
      <c r="FIO53" s="162"/>
      <c r="FIP53" s="165"/>
      <c r="FIQ53" s="162"/>
      <c r="FIR53" s="165"/>
      <c r="FIS53" s="162"/>
      <c r="FIT53" s="165"/>
      <c r="FIU53" s="162"/>
      <c r="FIV53" s="165"/>
      <c r="FIW53" s="162"/>
      <c r="FIX53" s="165"/>
      <c r="FIY53" s="162"/>
      <c r="FIZ53" s="165"/>
      <c r="FJA53" s="162"/>
      <c r="FJB53" s="165"/>
      <c r="FJC53" s="162"/>
      <c r="FJD53" s="165"/>
      <c r="FJE53" s="162"/>
      <c r="FJF53" s="165"/>
      <c r="FJG53" s="162"/>
      <c r="FJH53" s="165"/>
      <c r="FJI53" s="162"/>
      <c r="FJJ53" s="165"/>
      <c r="FJK53" s="162"/>
      <c r="FJL53" s="165"/>
      <c r="FJM53" s="162"/>
      <c r="FJN53" s="165"/>
      <c r="FJO53" s="162"/>
      <c r="FJP53" s="165"/>
      <c r="FJQ53" s="162"/>
      <c r="FJR53" s="165"/>
      <c r="FJS53" s="162"/>
      <c r="FJT53" s="165"/>
      <c r="FJU53" s="162"/>
      <c r="FJV53" s="165"/>
      <c r="FJW53" s="162"/>
      <c r="FJX53" s="165"/>
      <c r="FJY53" s="162"/>
      <c r="FJZ53" s="165"/>
      <c r="FKA53" s="162"/>
      <c r="FKB53" s="165"/>
      <c r="FKC53" s="162"/>
      <c r="FKD53" s="165"/>
      <c r="FKE53" s="162"/>
      <c r="FKF53" s="165"/>
      <c r="FKG53" s="162"/>
      <c r="FKH53" s="165"/>
      <c r="FKI53" s="162"/>
      <c r="FKJ53" s="165"/>
      <c r="FKK53" s="162"/>
      <c r="FKL53" s="165"/>
      <c r="FKM53" s="162"/>
      <c r="FKN53" s="165"/>
      <c r="FKO53" s="162"/>
      <c r="FKP53" s="165"/>
      <c r="FKQ53" s="162"/>
      <c r="FKR53" s="165"/>
      <c r="FKS53" s="162"/>
      <c r="FKT53" s="165"/>
      <c r="FKU53" s="162"/>
      <c r="FKV53" s="165"/>
      <c r="FKW53" s="162"/>
      <c r="FKX53" s="165"/>
      <c r="FKY53" s="162"/>
      <c r="FKZ53" s="165"/>
      <c r="FLA53" s="162"/>
      <c r="FLB53" s="165"/>
      <c r="FLC53" s="162"/>
      <c r="FLD53" s="165"/>
      <c r="FLE53" s="162"/>
      <c r="FLF53" s="165"/>
      <c r="FLG53" s="162"/>
      <c r="FLH53" s="165"/>
      <c r="FLI53" s="162"/>
      <c r="FLJ53" s="165"/>
      <c r="FLK53" s="162"/>
      <c r="FLL53" s="165"/>
      <c r="FLM53" s="162"/>
      <c r="FLN53" s="165"/>
      <c r="FLO53" s="162"/>
      <c r="FLP53" s="165"/>
      <c r="FLQ53" s="162"/>
      <c r="FLR53" s="165"/>
      <c r="FLS53" s="162"/>
      <c r="FLT53" s="165"/>
      <c r="FLU53" s="162"/>
      <c r="FLV53" s="165"/>
      <c r="FLW53" s="162"/>
      <c r="FLX53" s="165"/>
      <c r="FLY53" s="162"/>
      <c r="FLZ53" s="165"/>
      <c r="FMA53" s="162"/>
      <c r="FMB53" s="165"/>
      <c r="FMC53" s="162"/>
      <c r="FMD53" s="165"/>
      <c r="FME53" s="162"/>
      <c r="FMF53" s="165"/>
      <c r="FMG53" s="162"/>
      <c r="FMH53" s="165"/>
      <c r="FMI53" s="162"/>
      <c r="FMJ53" s="165"/>
      <c r="FMK53" s="162"/>
      <c r="FML53" s="165"/>
      <c r="FMM53" s="162"/>
      <c r="FMN53" s="165"/>
      <c r="FMO53" s="162"/>
      <c r="FMP53" s="165"/>
      <c r="FMQ53" s="162"/>
      <c r="FMR53" s="165"/>
      <c r="FMS53" s="162"/>
      <c r="FMT53" s="165"/>
      <c r="FMU53" s="162"/>
      <c r="FMV53" s="165"/>
      <c r="FMW53" s="162"/>
      <c r="FMX53" s="165"/>
      <c r="FMY53" s="162"/>
      <c r="FMZ53" s="165"/>
      <c r="FNA53" s="162"/>
      <c r="FNB53" s="165"/>
      <c r="FNC53" s="162"/>
      <c r="FND53" s="165"/>
      <c r="FNE53" s="162"/>
      <c r="FNF53" s="165"/>
      <c r="FNG53" s="162"/>
      <c r="FNH53" s="165"/>
      <c r="FNI53" s="162"/>
      <c r="FNJ53" s="165"/>
      <c r="FNK53" s="162"/>
      <c r="FNL53" s="165"/>
      <c r="FNM53" s="162"/>
      <c r="FNN53" s="165"/>
      <c r="FNO53" s="162"/>
      <c r="FNP53" s="165"/>
      <c r="FNQ53" s="162"/>
      <c r="FNR53" s="165"/>
      <c r="FNS53" s="162"/>
      <c r="FNT53" s="165"/>
      <c r="FNU53" s="162"/>
      <c r="FNV53" s="165"/>
      <c r="FNW53" s="162"/>
      <c r="FNX53" s="165"/>
      <c r="FNY53" s="162"/>
      <c r="FNZ53" s="165"/>
      <c r="FOA53" s="162"/>
      <c r="FOB53" s="165"/>
      <c r="FOC53" s="162"/>
      <c r="FOD53" s="165"/>
      <c r="FOE53" s="162"/>
      <c r="FOF53" s="165"/>
      <c r="FOG53" s="162"/>
      <c r="FOH53" s="165"/>
      <c r="FOI53" s="162"/>
      <c r="FOJ53" s="165"/>
      <c r="FOK53" s="162"/>
      <c r="FOL53" s="165"/>
      <c r="FOM53" s="162"/>
      <c r="FON53" s="165"/>
      <c r="FOO53" s="162"/>
      <c r="FOP53" s="165"/>
      <c r="FOQ53" s="162"/>
      <c r="FOR53" s="165"/>
      <c r="FOS53" s="162"/>
      <c r="FOT53" s="165"/>
      <c r="FOU53" s="162"/>
      <c r="FOV53" s="165"/>
      <c r="FOW53" s="162"/>
      <c r="FOX53" s="165"/>
      <c r="FOY53" s="162"/>
      <c r="FOZ53" s="165"/>
      <c r="FPA53" s="162"/>
      <c r="FPB53" s="165"/>
      <c r="FPC53" s="162"/>
      <c r="FPD53" s="165"/>
      <c r="FPE53" s="162"/>
      <c r="FPF53" s="165"/>
      <c r="FPG53" s="162"/>
      <c r="FPH53" s="165"/>
      <c r="FPI53" s="162"/>
      <c r="FPJ53" s="165"/>
      <c r="FPK53" s="162"/>
      <c r="FPL53" s="165"/>
      <c r="FPM53" s="162"/>
      <c r="FPN53" s="165"/>
      <c r="FPO53" s="162"/>
      <c r="FPP53" s="165"/>
      <c r="FPQ53" s="162"/>
      <c r="FPR53" s="165"/>
      <c r="FPS53" s="162"/>
      <c r="FPT53" s="165"/>
      <c r="FPU53" s="162"/>
      <c r="FPV53" s="165"/>
      <c r="FPW53" s="162"/>
      <c r="FPX53" s="165"/>
      <c r="FPY53" s="162"/>
      <c r="FPZ53" s="165"/>
      <c r="FQA53" s="162"/>
      <c r="FQB53" s="165"/>
      <c r="FQC53" s="162"/>
      <c r="FQD53" s="165"/>
      <c r="FQE53" s="162"/>
      <c r="FQF53" s="165"/>
      <c r="FQG53" s="162"/>
      <c r="FQH53" s="165"/>
      <c r="FQI53" s="162"/>
      <c r="FQJ53" s="165"/>
      <c r="FQK53" s="162"/>
      <c r="FQL53" s="165"/>
      <c r="FQM53" s="162"/>
      <c r="FQN53" s="165"/>
      <c r="FQO53" s="162"/>
      <c r="FQP53" s="165"/>
      <c r="FQQ53" s="162"/>
      <c r="FQR53" s="165"/>
      <c r="FQS53" s="162"/>
      <c r="FQT53" s="165"/>
      <c r="FQU53" s="162"/>
      <c r="FQV53" s="165"/>
      <c r="FQW53" s="162"/>
      <c r="FQX53" s="165"/>
      <c r="FQY53" s="162"/>
      <c r="FQZ53" s="165"/>
      <c r="FRA53" s="162"/>
      <c r="FRB53" s="165"/>
      <c r="FRC53" s="162"/>
      <c r="FRD53" s="165"/>
      <c r="FRE53" s="162"/>
      <c r="FRF53" s="165"/>
      <c r="FRG53" s="162"/>
      <c r="FRH53" s="165"/>
      <c r="FRI53" s="162"/>
      <c r="FRJ53" s="165"/>
      <c r="FRK53" s="162"/>
      <c r="FRL53" s="165"/>
      <c r="FRM53" s="162"/>
      <c r="FRN53" s="165"/>
      <c r="FRO53" s="162"/>
      <c r="FRP53" s="165"/>
      <c r="FRQ53" s="162"/>
      <c r="FRR53" s="165"/>
      <c r="FRS53" s="162"/>
      <c r="FRT53" s="165"/>
      <c r="FRU53" s="162"/>
      <c r="FRV53" s="165"/>
      <c r="FRW53" s="162"/>
      <c r="FRX53" s="165"/>
      <c r="FRY53" s="162"/>
      <c r="FRZ53" s="165"/>
      <c r="FSA53" s="162"/>
      <c r="FSB53" s="165"/>
      <c r="FSC53" s="162"/>
      <c r="FSD53" s="165"/>
      <c r="FSE53" s="162"/>
      <c r="FSF53" s="165"/>
      <c r="FSG53" s="162"/>
      <c r="FSH53" s="165"/>
      <c r="FSI53" s="162"/>
      <c r="FSJ53" s="165"/>
      <c r="FSK53" s="162"/>
      <c r="FSL53" s="165"/>
      <c r="FSM53" s="162"/>
      <c r="FSN53" s="165"/>
      <c r="FSO53" s="162"/>
      <c r="FSP53" s="165"/>
      <c r="FSQ53" s="162"/>
      <c r="FSR53" s="165"/>
      <c r="FSS53" s="162"/>
      <c r="FST53" s="165"/>
      <c r="FSU53" s="162"/>
      <c r="FSV53" s="165"/>
      <c r="FSW53" s="162"/>
      <c r="FSX53" s="165"/>
      <c r="FSY53" s="162"/>
      <c r="FSZ53" s="165"/>
      <c r="FTA53" s="162"/>
      <c r="FTB53" s="165"/>
      <c r="FTC53" s="162"/>
      <c r="FTD53" s="165"/>
      <c r="FTE53" s="162"/>
      <c r="FTF53" s="165"/>
      <c r="FTG53" s="162"/>
      <c r="FTH53" s="165"/>
      <c r="FTI53" s="162"/>
      <c r="FTJ53" s="165"/>
      <c r="FTK53" s="162"/>
      <c r="FTL53" s="165"/>
      <c r="FTM53" s="162"/>
      <c r="FTN53" s="165"/>
      <c r="FTO53" s="162"/>
      <c r="FTP53" s="165"/>
      <c r="FTQ53" s="162"/>
      <c r="FTR53" s="165"/>
      <c r="FTS53" s="162"/>
      <c r="FTT53" s="165"/>
      <c r="FTU53" s="162"/>
      <c r="FTV53" s="165"/>
      <c r="FTW53" s="162"/>
      <c r="FTX53" s="165"/>
      <c r="FTY53" s="162"/>
      <c r="FTZ53" s="165"/>
      <c r="FUA53" s="162"/>
      <c r="FUB53" s="165"/>
      <c r="FUC53" s="162"/>
      <c r="FUD53" s="165"/>
      <c r="FUE53" s="162"/>
      <c r="FUF53" s="165"/>
      <c r="FUG53" s="162"/>
      <c r="FUH53" s="165"/>
      <c r="FUI53" s="162"/>
      <c r="FUJ53" s="165"/>
      <c r="FUK53" s="162"/>
      <c r="FUL53" s="165"/>
      <c r="FUM53" s="162"/>
      <c r="FUN53" s="165"/>
      <c r="FUO53" s="162"/>
      <c r="FUP53" s="165"/>
      <c r="FUQ53" s="162"/>
      <c r="FUR53" s="165"/>
      <c r="FUS53" s="162"/>
      <c r="FUT53" s="165"/>
      <c r="FUU53" s="162"/>
      <c r="FUV53" s="165"/>
      <c r="FUW53" s="162"/>
      <c r="FUX53" s="165"/>
      <c r="FUY53" s="162"/>
      <c r="FUZ53" s="165"/>
      <c r="FVA53" s="162"/>
      <c r="FVB53" s="165"/>
      <c r="FVC53" s="162"/>
      <c r="FVD53" s="165"/>
      <c r="FVE53" s="162"/>
      <c r="FVF53" s="165"/>
      <c r="FVG53" s="162"/>
      <c r="FVH53" s="165"/>
      <c r="FVI53" s="162"/>
      <c r="FVJ53" s="165"/>
      <c r="FVK53" s="162"/>
      <c r="FVL53" s="165"/>
      <c r="FVM53" s="162"/>
      <c r="FVN53" s="165"/>
      <c r="FVO53" s="162"/>
      <c r="FVP53" s="165"/>
      <c r="FVQ53" s="162"/>
      <c r="FVR53" s="165"/>
      <c r="FVS53" s="162"/>
      <c r="FVT53" s="165"/>
      <c r="FVU53" s="162"/>
      <c r="FVV53" s="165"/>
      <c r="FVW53" s="162"/>
      <c r="FVX53" s="165"/>
      <c r="FVY53" s="162"/>
      <c r="FVZ53" s="165"/>
      <c r="FWA53" s="162"/>
      <c r="FWB53" s="165"/>
      <c r="FWC53" s="162"/>
      <c r="FWD53" s="165"/>
      <c r="FWE53" s="162"/>
      <c r="FWF53" s="165"/>
      <c r="FWG53" s="162"/>
      <c r="FWH53" s="165"/>
      <c r="FWI53" s="162"/>
      <c r="FWJ53" s="165"/>
      <c r="FWK53" s="162"/>
      <c r="FWL53" s="165"/>
      <c r="FWM53" s="162"/>
      <c r="FWN53" s="165"/>
      <c r="FWO53" s="162"/>
      <c r="FWP53" s="165"/>
      <c r="FWQ53" s="162"/>
      <c r="FWR53" s="165"/>
      <c r="FWS53" s="162"/>
      <c r="FWT53" s="165"/>
      <c r="FWU53" s="162"/>
      <c r="FWV53" s="165"/>
      <c r="FWW53" s="162"/>
      <c r="FWX53" s="165"/>
      <c r="FWY53" s="162"/>
      <c r="FWZ53" s="165"/>
      <c r="FXA53" s="162"/>
      <c r="FXB53" s="165"/>
      <c r="FXC53" s="162"/>
      <c r="FXD53" s="165"/>
      <c r="FXE53" s="162"/>
      <c r="FXF53" s="165"/>
      <c r="FXG53" s="162"/>
      <c r="FXH53" s="165"/>
      <c r="FXI53" s="162"/>
      <c r="FXJ53" s="165"/>
      <c r="FXK53" s="162"/>
      <c r="FXL53" s="165"/>
      <c r="FXM53" s="162"/>
      <c r="FXN53" s="165"/>
      <c r="FXO53" s="162"/>
      <c r="FXP53" s="165"/>
      <c r="FXQ53" s="162"/>
      <c r="FXR53" s="165"/>
      <c r="FXS53" s="162"/>
      <c r="FXT53" s="165"/>
      <c r="FXU53" s="162"/>
      <c r="FXV53" s="165"/>
      <c r="FXW53" s="162"/>
      <c r="FXX53" s="165"/>
      <c r="FXY53" s="162"/>
      <c r="FXZ53" s="165"/>
      <c r="FYA53" s="162"/>
      <c r="FYB53" s="165"/>
      <c r="FYC53" s="162"/>
      <c r="FYD53" s="165"/>
      <c r="FYE53" s="162"/>
      <c r="FYF53" s="165"/>
      <c r="FYG53" s="162"/>
      <c r="FYH53" s="165"/>
      <c r="FYI53" s="162"/>
      <c r="FYJ53" s="165"/>
      <c r="FYK53" s="162"/>
      <c r="FYL53" s="165"/>
      <c r="FYM53" s="162"/>
      <c r="FYN53" s="165"/>
      <c r="FYO53" s="162"/>
      <c r="FYP53" s="165"/>
      <c r="FYQ53" s="162"/>
      <c r="FYR53" s="165"/>
      <c r="FYS53" s="162"/>
      <c r="FYT53" s="165"/>
      <c r="FYU53" s="162"/>
      <c r="FYV53" s="165"/>
      <c r="FYW53" s="162"/>
      <c r="FYX53" s="165"/>
      <c r="FYY53" s="162"/>
      <c r="FYZ53" s="165"/>
      <c r="FZA53" s="162"/>
      <c r="FZB53" s="165"/>
      <c r="FZC53" s="162"/>
      <c r="FZD53" s="165"/>
      <c r="FZE53" s="162"/>
      <c r="FZF53" s="165"/>
      <c r="FZG53" s="162"/>
      <c r="FZH53" s="165"/>
      <c r="FZI53" s="162"/>
      <c r="FZJ53" s="165"/>
      <c r="FZK53" s="162"/>
      <c r="FZL53" s="165"/>
      <c r="FZM53" s="162"/>
      <c r="FZN53" s="165"/>
      <c r="FZO53" s="162"/>
      <c r="FZP53" s="165"/>
      <c r="FZQ53" s="162"/>
      <c r="FZR53" s="165"/>
      <c r="FZS53" s="162"/>
      <c r="FZT53" s="165"/>
      <c r="FZU53" s="162"/>
      <c r="FZV53" s="165"/>
      <c r="FZW53" s="162"/>
      <c r="FZX53" s="165"/>
      <c r="FZY53" s="162"/>
      <c r="FZZ53" s="165"/>
      <c r="GAA53" s="162"/>
      <c r="GAB53" s="165"/>
      <c r="GAC53" s="162"/>
      <c r="GAD53" s="165"/>
      <c r="GAE53" s="162"/>
      <c r="GAF53" s="165"/>
      <c r="GAG53" s="162"/>
      <c r="GAH53" s="165"/>
      <c r="GAI53" s="162"/>
      <c r="GAJ53" s="165"/>
      <c r="GAK53" s="162"/>
      <c r="GAL53" s="165"/>
      <c r="GAM53" s="162"/>
      <c r="GAN53" s="165"/>
      <c r="GAO53" s="162"/>
      <c r="GAP53" s="165"/>
      <c r="GAQ53" s="162"/>
      <c r="GAR53" s="165"/>
      <c r="GAS53" s="162"/>
      <c r="GAT53" s="165"/>
      <c r="GAU53" s="162"/>
      <c r="GAV53" s="165"/>
      <c r="GAW53" s="162"/>
      <c r="GAX53" s="165"/>
      <c r="GAY53" s="162"/>
      <c r="GAZ53" s="165"/>
      <c r="GBA53" s="162"/>
      <c r="GBB53" s="165"/>
      <c r="GBC53" s="162"/>
      <c r="GBD53" s="165"/>
      <c r="GBE53" s="162"/>
      <c r="GBF53" s="165"/>
      <c r="GBG53" s="162"/>
      <c r="GBH53" s="165"/>
      <c r="GBI53" s="162"/>
      <c r="GBJ53" s="165"/>
      <c r="GBK53" s="162"/>
      <c r="GBL53" s="165"/>
      <c r="GBM53" s="162"/>
      <c r="GBN53" s="165"/>
      <c r="GBO53" s="162"/>
      <c r="GBP53" s="165"/>
      <c r="GBQ53" s="162"/>
      <c r="GBR53" s="165"/>
      <c r="GBS53" s="162"/>
      <c r="GBT53" s="165"/>
      <c r="GBU53" s="162"/>
      <c r="GBV53" s="165"/>
      <c r="GBW53" s="162"/>
      <c r="GBX53" s="165"/>
      <c r="GBY53" s="162"/>
      <c r="GBZ53" s="165"/>
      <c r="GCA53" s="162"/>
      <c r="GCB53" s="165"/>
      <c r="GCC53" s="162"/>
      <c r="GCD53" s="165"/>
      <c r="GCE53" s="162"/>
      <c r="GCF53" s="165"/>
      <c r="GCG53" s="162"/>
      <c r="GCH53" s="165"/>
      <c r="GCI53" s="162"/>
      <c r="GCJ53" s="165"/>
      <c r="GCK53" s="162"/>
      <c r="GCL53" s="165"/>
      <c r="GCM53" s="162"/>
      <c r="GCN53" s="165"/>
      <c r="GCO53" s="162"/>
      <c r="GCP53" s="165"/>
      <c r="GCQ53" s="162"/>
      <c r="GCR53" s="165"/>
      <c r="GCS53" s="162"/>
      <c r="GCT53" s="165"/>
      <c r="GCU53" s="162"/>
      <c r="GCV53" s="165"/>
      <c r="GCW53" s="162"/>
      <c r="GCX53" s="165"/>
      <c r="GCY53" s="162"/>
      <c r="GCZ53" s="165"/>
      <c r="GDA53" s="162"/>
      <c r="GDB53" s="165"/>
      <c r="GDC53" s="162"/>
      <c r="GDD53" s="165"/>
      <c r="GDE53" s="162"/>
      <c r="GDF53" s="165"/>
      <c r="GDG53" s="162"/>
      <c r="GDH53" s="165"/>
      <c r="GDI53" s="162"/>
      <c r="GDJ53" s="165"/>
      <c r="GDK53" s="162"/>
      <c r="GDL53" s="165"/>
      <c r="GDM53" s="162"/>
      <c r="GDN53" s="165"/>
      <c r="GDO53" s="162"/>
      <c r="GDP53" s="165"/>
      <c r="GDQ53" s="162"/>
      <c r="GDR53" s="165"/>
      <c r="GDS53" s="162"/>
      <c r="GDT53" s="165"/>
      <c r="GDU53" s="162"/>
      <c r="GDV53" s="165"/>
      <c r="GDW53" s="162"/>
      <c r="GDX53" s="165"/>
      <c r="GDY53" s="162"/>
      <c r="GDZ53" s="165"/>
      <c r="GEA53" s="162"/>
      <c r="GEB53" s="165"/>
      <c r="GEC53" s="162"/>
      <c r="GED53" s="165"/>
      <c r="GEE53" s="162"/>
      <c r="GEF53" s="165"/>
      <c r="GEG53" s="162"/>
      <c r="GEH53" s="165"/>
      <c r="GEI53" s="162"/>
      <c r="GEJ53" s="165"/>
      <c r="GEK53" s="162"/>
      <c r="GEL53" s="165"/>
      <c r="GEM53" s="162"/>
      <c r="GEN53" s="165"/>
      <c r="GEO53" s="162"/>
      <c r="GEP53" s="165"/>
      <c r="GEQ53" s="162"/>
      <c r="GER53" s="165"/>
      <c r="GES53" s="162"/>
      <c r="GET53" s="165"/>
      <c r="GEU53" s="162"/>
      <c r="GEV53" s="165"/>
      <c r="GEW53" s="162"/>
      <c r="GEX53" s="165"/>
      <c r="GEY53" s="162"/>
      <c r="GEZ53" s="165"/>
      <c r="GFA53" s="162"/>
      <c r="GFB53" s="165"/>
      <c r="GFC53" s="162"/>
      <c r="GFD53" s="165"/>
      <c r="GFE53" s="162"/>
      <c r="GFF53" s="165"/>
      <c r="GFG53" s="162"/>
      <c r="GFH53" s="165"/>
      <c r="GFI53" s="162"/>
      <c r="GFJ53" s="165"/>
      <c r="GFK53" s="162"/>
      <c r="GFL53" s="165"/>
      <c r="GFM53" s="162"/>
      <c r="GFN53" s="165"/>
      <c r="GFO53" s="162"/>
      <c r="GFP53" s="165"/>
      <c r="GFQ53" s="162"/>
      <c r="GFR53" s="165"/>
      <c r="GFS53" s="162"/>
      <c r="GFT53" s="165"/>
      <c r="GFU53" s="162"/>
      <c r="GFV53" s="165"/>
      <c r="GFW53" s="162"/>
      <c r="GFX53" s="165"/>
      <c r="GFY53" s="162"/>
      <c r="GFZ53" s="165"/>
      <c r="GGA53" s="162"/>
      <c r="GGB53" s="165"/>
      <c r="GGC53" s="162"/>
      <c r="GGD53" s="165"/>
      <c r="GGE53" s="162"/>
      <c r="GGF53" s="165"/>
      <c r="GGG53" s="162"/>
      <c r="GGH53" s="165"/>
      <c r="GGI53" s="162"/>
      <c r="GGJ53" s="165"/>
      <c r="GGK53" s="162"/>
      <c r="GGL53" s="165"/>
      <c r="GGM53" s="162"/>
      <c r="GGN53" s="165"/>
      <c r="GGO53" s="162"/>
      <c r="GGP53" s="165"/>
      <c r="GGQ53" s="162"/>
      <c r="GGR53" s="165"/>
      <c r="GGS53" s="162"/>
      <c r="GGT53" s="165"/>
      <c r="GGU53" s="162"/>
      <c r="GGV53" s="165"/>
      <c r="GGW53" s="162"/>
      <c r="GGX53" s="165"/>
      <c r="GGY53" s="162"/>
      <c r="GGZ53" s="165"/>
      <c r="GHA53" s="162"/>
      <c r="GHB53" s="165"/>
      <c r="GHC53" s="162"/>
      <c r="GHD53" s="165"/>
      <c r="GHE53" s="162"/>
      <c r="GHF53" s="165"/>
      <c r="GHG53" s="162"/>
      <c r="GHH53" s="165"/>
      <c r="GHI53" s="162"/>
      <c r="GHJ53" s="165"/>
      <c r="GHK53" s="162"/>
      <c r="GHL53" s="165"/>
      <c r="GHM53" s="162"/>
      <c r="GHN53" s="165"/>
      <c r="GHO53" s="162"/>
      <c r="GHP53" s="165"/>
      <c r="GHQ53" s="162"/>
      <c r="GHR53" s="165"/>
      <c r="GHS53" s="162"/>
      <c r="GHT53" s="165"/>
      <c r="GHU53" s="162"/>
      <c r="GHV53" s="165"/>
      <c r="GHW53" s="162"/>
      <c r="GHX53" s="165"/>
      <c r="GHY53" s="162"/>
      <c r="GHZ53" s="165"/>
      <c r="GIA53" s="162"/>
      <c r="GIB53" s="165"/>
      <c r="GIC53" s="162"/>
      <c r="GID53" s="165"/>
      <c r="GIE53" s="162"/>
      <c r="GIF53" s="165"/>
      <c r="GIG53" s="162"/>
      <c r="GIH53" s="165"/>
      <c r="GII53" s="162"/>
      <c r="GIJ53" s="165"/>
      <c r="GIK53" s="162"/>
      <c r="GIL53" s="165"/>
      <c r="GIM53" s="162"/>
      <c r="GIN53" s="165"/>
      <c r="GIO53" s="162"/>
      <c r="GIP53" s="165"/>
      <c r="GIQ53" s="162"/>
      <c r="GIR53" s="165"/>
      <c r="GIS53" s="162"/>
      <c r="GIT53" s="165"/>
      <c r="GIU53" s="162"/>
      <c r="GIV53" s="165"/>
      <c r="GIW53" s="162"/>
      <c r="GIX53" s="165"/>
      <c r="GIY53" s="162"/>
      <c r="GIZ53" s="165"/>
      <c r="GJA53" s="162"/>
      <c r="GJB53" s="165"/>
      <c r="GJC53" s="162"/>
      <c r="GJD53" s="165"/>
      <c r="GJE53" s="162"/>
      <c r="GJF53" s="165"/>
      <c r="GJG53" s="162"/>
      <c r="GJH53" s="165"/>
      <c r="GJI53" s="162"/>
      <c r="GJJ53" s="165"/>
      <c r="GJK53" s="162"/>
      <c r="GJL53" s="165"/>
      <c r="GJM53" s="162"/>
      <c r="GJN53" s="165"/>
      <c r="GJO53" s="162"/>
      <c r="GJP53" s="165"/>
      <c r="GJQ53" s="162"/>
      <c r="GJR53" s="165"/>
      <c r="GJS53" s="162"/>
      <c r="GJT53" s="165"/>
      <c r="GJU53" s="162"/>
      <c r="GJV53" s="165"/>
      <c r="GJW53" s="162"/>
      <c r="GJX53" s="165"/>
      <c r="GJY53" s="162"/>
      <c r="GJZ53" s="165"/>
      <c r="GKA53" s="162"/>
      <c r="GKB53" s="165"/>
      <c r="GKC53" s="162"/>
      <c r="GKD53" s="165"/>
      <c r="GKE53" s="162"/>
      <c r="GKF53" s="165"/>
      <c r="GKG53" s="162"/>
      <c r="GKH53" s="165"/>
      <c r="GKI53" s="162"/>
      <c r="GKJ53" s="165"/>
      <c r="GKK53" s="162"/>
      <c r="GKL53" s="165"/>
      <c r="GKM53" s="162"/>
      <c r="GKN53" s="165"/>
      <c r="GKO53" s="162"/>
      <c r="GKP53" s="165"/>
      <c r="GKQ53" s="162"/>
      <c r="GKR53" s="165"/>
      <c r="GKS53" s="162"/>
      <c r="GKT53" s="165"/>
      <c r="GKU53" s="162"/>
      <c r="GKV53" s="165"/>
      <c r="GKW53" s="162"/>
      <c r="GKX53" s="165"/>
      <c r="GKY53" s="162"/>
      <c r="GKZ53" s="165"/>
      <c r="GLA53" s="162"/>
      <c r="GLB53" s="165"/>
      <c r="GLC53" s="162"/>
      <c r="GLD53" s="165"/>
      <c r="GLE53" s="162"/>
      <c r="GLF53" s="165"/>
      <c r="GLG53" s="162"/>
      <c r="GLH53" s="165"/>
      <c r="GLI53" s="162"/>
      <c r="GLJ53" s="165"/>
      <c r="GLK53" s="162"/>
      <c r="GLL53" s="165"/>
      <c r="GLM53" s="162"/>
      <c r="GLN53" s="165"/>
      <c r="GLO53" s="162"/>
      <c r="GLP53" s="165"/>
      <c r="GLQ53" s="162"/>
      <c r="GLR53" s="165"/>
      <c r="GLS53" s="162"/>
      <c r="GLT53" s="165"/>
      <c r="GLU53" s="162"/>
      <c r="GLV53" s="165"/>
      <c r="GLW53" s="162"/>
      <c r="GLX53" s="165"/>
      <c r="GLY53" s="162"/>
      <c r="GLZ53" s="165"/>
      <c r="GMA53" s="162"/>
      <c r="GMB53" s="165"/>
      <c r="GMC53" s="162"/>
      <c r="GMD53" s="165"/>
      <c r="GME53" s="162"/>
      <c r="GMF53" s="165"/>
      <c r="GMG53" s="162"/>
      <c r="GMH53" s="165"/>
      <c r="GMI53" s="162"/>
      <c r="GMJ53" s="165"/>
      <c r="GMK53" s="162"/>
      <c r="GML53" s="165"/>
      <c r="GMM53" s="162"/>
      <c r="GMN53" s="165"/>
      <c r="GMO53" s="162"/>
      <c r="GMP53" s="165"/>
      <c r="GMQ53" s="162"/>
      <c r="GMR53" s="165"/>
      <c r="GMS53" s="162"/>
      <c r="GMT53" s="165"/>
      <c r="GMU53" s="162"/>
      <c r="GMV53" s="165"/>
      <c r="GMW53" s="162"/>
      <c r="GMX53" s="165"/>
      <c r="GMY53" s="162"/>
      <c r="GMZ53" s="165"/>
      <c r="GNA53" s="162"/>
      <c r="GNB53" s="165"/>
      <c r="GNC53" s="162"/>
      <c r="GND53" s="165"/>
      <c r="GNE53" s="162"/>
      <c r="GNF53" s="165"/>
      <c r="GNG53" s="162"/>
      <c r="GNH53" s="165"/>
      <c r="GNI53" s="162"/>
      <c r="GNJ53" s="165"/>
      <c r="GNK53" s="162"/>
      <c r="GNL53" s="165"/>
      <c r="GNM53" s="162"/>
      <c r="GNN53" s="165"/>
      <c r="GNO53" s="162"/>
      <c r="GNP53" s="165"/>
      <c r="GNQ53" s="162"/>
      <c r="GNR53" s="165"/>
      <c r="GNS53" s="162"/>
      <c r="GNT53" s="165"/>
      <c r="GNU53" s="162"/>
      <c r="GNV53" s="165"/>
      <c r="GNW53" s="162"/>
      <c r="GNX53" s="165"/>
      <c r="GNY53" s="162"/>
      <c r="GNZ53" s="165"/>
      <c r="GOA53" s="162"/>
      <c r="GOB53" s="165"/>
      <c r="GOC53" s="162"/>
      <c r="GOD53" s="165"/>
      <c r="GOE53" s="162"/>
      <c r="GOF53" s="165"/>
      <c r="GOG53" s="162"/>
      <c r="GOH53" s="165"/>
      <c r="GOI53" s="162"/>
      <c r="GOJ53" s="165"/>
      <c r="GOK53" s="162"/>
      <c r="GOL53" s="165"/>
      <c r="GOM53" s="162"/>
      <c r="GON53" s="165"/>
      <c r="GOO53" s="162"/>
      <c r="GOP53" s="165"/>
      <c r="GOQ53" s="162"/>
      <c r="GOR53" s="165"/>
      <c r="GOS53" s="162"/>
      <c r="GOT53" s="165"/>
      <c r="GOU53" s="162"/>
      <c r="GOV53" s="165"/>
      <c r="GOW53" s="162"/>
      <c r="GOX53" s="165"/>
      <c r="GOY53" s="162"/>
      <c r="GOZ53" s="165"/>
      <c r="GPA53" s="162"/>
      <c r="GPB53" s="165"/>
      <c r="GPC53" s="162"/>
      <c r="GPD53" s="165"/>
      <c r="GPE53" s="162"/>
      <c r="GPF53" s="165"/>
      <c r="GPG53" s="162"/>
      <c r="GPH53" s="165"/>
      <c r="GPI53" s="162"/>
      <c r="GPJ53" s="165"/>
      <c r="GPK53" s="162"/>
      <c r="GPL53" s="165"/>
      <c r="GPM53" s="162"/>
      <c r="GPN53" s="165"/>
      <c r="GPO53" s="162"/>
      <c r="GPP53" s="165"/>
      <c r="GPQ53" s="162"/>
      <c r="GPR53" s="165"/>
      <c r="GPS53" s="162"/>
      <c r="GPT53" s="165"/>
      <c r="GPU53" s="162"/>
      <c r="GPV53" s="165"/>
      <c r="GPW53" s="162"/>
      <c r="GPX53" s="165"/>
      <c r="GPY53" s="162"/>
      <c r="GPZ53" s="165"/>
      <c r="GQA53" s="162"/>
      <c r="GQB53" s="165"/>
      <c r="GQC53" s="162"/>
      <c r="GQD53" s="165"/>
      <c r="GQE53" s="162"/>
      <c r="GQF53" s="165"/>
      <c r="GQG53" s="162"/>
      <c r="GQH53" s="165"/>
      <c r="GQI53" s="162"/>
      <c r="GQJ53" s="165"/>
      <c r="GQK53" s="162"/>
      <c r="GQL53" s="165"/>
      <c r="GQM53" s="162"/>
      <c r="GQN53" s="165"/>
      <c r="GQO53" s="162"/>
      <c r="GQP53" s="165"/>
      <c r="GQQ53" s="162"/>
      <c r="GQR53" s="165"/>
      <c r="GQS53" s="162"/>
      <c r="GQT53" s="165"/>
      <c r="GQU53" s="162"/>
      <c r="GQV53" s="165"/>
      <c r="GQW53" s="162"/>
      <c r="GQX53" s="165"/>
      <c r="GQY53" s="162"/>
      <c r="GQZ53" s="165"/>
      <c r="GRA53" s="162"/>
      <c r="GRB53" s="165"/>
      <c r="GRC53" s="162"/>
      <c r="GRD53" s="165"/>
      <c r="GRE53" s="162"/>
      <c r="GRF53" s="165"/>
      <c r="GRG53" s="162"/>
      <c r="GRH53" s="165"/>
      <c r="GRI53" s="162"/>
      <c r="GRJ53" s="165"/>
      <c r="GRK53" s="162"/>
      <c r="GRL53" s="165"/>
      <c r="GRM53" s="162"/>
      <c r="GRN53" s="165"/>
      <c r="GRO53" s="162"/>
      <c r="GRP53" s="165"/>
      <c r="GRQ53" s="162"/>
      <c r="GRR53" s="165"/>
      <c r="GRS53" s="162"/>
      <c r="GRT53" s="165"/>
      <c r="GRU53" s="162"/>
      <c r="GRV53" s="165"/>
      <c r="GRW53" s="162"/>
      <c r="GRX53" s="165"/>
      <c r="GRY53" s="162"/>
      <c r="GRZ53" s="165"/>
      <c r="GSA53" s="162"/>
      <c r="GSB53" s="165"/>
      <c r="GSC53" s="162"/>
      <c r="GSD53" s="165"/>
      <c r="GSE53" s="162"/>
      <c r="GSF53" s="165"/>
      <c r="GSG53" s="162"/>
      <c r="GSH53" s="165"/>
      <c r="GSI53" s="162"/>
      <c r="GSJ53" s="165"/>
      <c r="GSK53" s="162"/>
      <c r="GSL53" s="165"/>
      <c r="GSM53" s="162"/>
      <c r="GSN53" s="165"/>
      <c r="GSO53" s="162"/>
      <c r="GSP53" s="165"/>
      <c r="GSQ53" s="162"/>
      <c r="GSR53" s="165"/>
      <c r="GSS53" s="162"/>
      <c r="GST53" s="165"/>
      <c r="GSU53" s="162"/>
      <c r="GSV53" s="165"/>
      <c r="GSW53" s="162"/>
      <c r="GSX53" s="165"/>
      <c r="GSY53" s="162"/>
      <c r="GSZ53" s="165"/>
      <c r="GTA53" s="162"/>
      <c r="GTB53" s="165"/>
      <c r="GTC53" s="162"/>
      <c r="GTD53" s="165"/>
      <c r="GTE53" s="162"/>
      <c r="GTF53" s="165"/>
      <c r="GTG53" s="162"/>
      <c r="GTH53" s="165"/>
      <c r="GTI53" s="162"/>
      <c r="GTJ53" s="165"/>
      <c r="GTK53" s="162"/>
      <c r="GTL53" s="165"/>
      <c r="GTM53" s="162"/>
      <c r="GTN53" s="165"/>
      <c r="GTO53" s="162"/>
      <c r="GTP53" s="165"/>
      <c r="GTQ53" s="162"/>
      <c r="GTR53" s="165"/>
      <c r="GTS53" s="162"/>
      <c r="GTT53" s="165"/>
      <c r="GTU53" s="162"/>
      <c r="GTV53" s="165"/>
      <c r="GTW53" s="162"/>
      <c r="GTX53" s="165"/>
      <c r="GTY53" s="162"/>
      <c r="GTZ53" s="165"/>
      <c r="GUA53" s="162"/>
      <c r="GUB53" s="165"/>
      <c r="GUC53" s="162"/>
      <c r="GUD53" s="165"/>
      <c r="GUE53" s="162"/>
      <c r="GUF53" s="165"/>
      <c r="GUG53" s="162"/>
      <c r="GUH53" s="165"/>
      <c r="GUI53" s="162"/>
      <c r="GUJ53" s="165"/>
      <c r="GUK53" s="162"/>
      <c r="GUL53" s="165"/>
      <c r="GUM53" s="162"/>
      <c r="GUN53" s="165"/>
      <c r="GUO53" s="162"/>
      <c r="GUP53" s="165"/>
      <c r="GUQ53" s="162"/>
      <c r="GUR53" s="165"/>
      <c r="GUS53" s="162"/>
      <c r="GUT53" s="165"/>
      <c r="GUU53" s="162"/>
      <c r="GUV53" s="165"/>
      <c r="GUW53" s="162"/>
      <c r="GUX53" s="165"/>
      <c r="GUY53" s="162"/>
      <c r="GUZ53" s="165"/>
      <c r="GVA53" s="162"/>
      <c r="GVB53" s="165"/>
      <c r="GVC53" s="162"/>
      <c r="GVD53" s="165"/>
      <c r="GVE53" s="162"/>
      <c r="GVF53" s="165"/>
      <c r="GVG53" s="162"/>
      <c r="GVH53" s="165"/>
      <c r="GVI53" s="162"/>
      <c r="GVJ53" s="165"/>
      <c r="GVK53" s="162"/>
      <c r="GVL53" s="165"/>
      <c r="GVM53" s="162"/>
      <c r="GVN53" s="165"/>
      <c r="GVO53" s="162"/>
      <c r="GVP53" s="165"/>
      <c r="GVQ53" s="162"/>
      <c r="GVR53" s="165"/>
      <c r="GVS53" s="162"/>
      <c r="GVT53" s="165"/>
      <c r="GVU53" s="162"/>
      <c r="GVV53" s="165"/>
      <c r="GVW53" s="162"/>
      <c r="GVX53" s="165"/>
      <c r="GVY53" s="162"/>
      <c r="GVZ53" s="165"/>
      <c r="GWA53" s="162"/>
      <c r="GWB53" s="165"/>
      <c r="GWC53" s="162"/>
      <c r="GWD53" s="165"/>
      <c r="GWE53" s="162"/>
      <c r="GWF53" s="165"/>
      <c r="GWG53" s="162"/>
      <c r="GWH53" s="165"/>
      <c r="GWI53" s="162"/>
      <c r="GWJ53" s="165"/>
      <c r="GWK53" s="162"/>
      <c r="GWL53" s="165"/>
      <c r="GWM53" s="162"/>
      <c r="GWN53" s="165"/>
      <c r="GWO53" s="162"/>
      <c r="GWP53" s="165"/>
      <c r="GWQ53" s="162"/>
      <c r="GWR53" s="165"/>
      <c r="GWS53" s="162"/>
      <c r="GWT53" s="165"/>
      <c r="GWU53" s="162"/>
      <c r="GWV53" s="165"/>
      <c r="GWW53" s="162"/>
      <c r="GWX53" s="165"/>
      <c r="GWY53" s="162"/>
      <c r="GWZ53" s="165"/>
      <c r="GXA53" s="162"/>
      <c r="GXB53" s="165"/>
      <c r="GXC53" s="162"/>
      <c r="GXD53" s="165"/>
      <c r="GXE53" s="162"/>
      <c r="GXF53" s="165"/>
      <c r="GXG53" s="162"/>
      <c r="GXH53" s="165"/>
      <c r="GXI53" s="162"/>
      <c r="GXJ53" s="165"/>
      <c r="GXK53" s="162"/>
      <c r="GXL53" s="165"/>
      <c r="GXM53" s="162"/>
      <c r="GXN53" s="165"/>
      <c r="GXO53" s="162"/>
      <c r="GXP53" s="165"/>
      <c r="GXQ53" s="162"/>
      <c r="GXR53" s="165"/>
      <c r="GXS53" s="162"/>
      <c r="GXT53" s="165"/>
      <c r="GXU53" s="162"/>
      <c r="GXV53" s="165"/>
      <c r="GXW53" s="162"/>
      <c r="GXX53" s="165"/>
      <c r="GXY53" s="162"/>
      <c r="GXZ53" s="165"/>
      <c r="GYA53" s="162"/>
      <c r="GYB53" s="165"/>
      <c r="GYC53" s="162"/>
      <c r="GYD53" s="165"/>
      <c r="GYE53" s="162"/>
      <c r="GYF53" s="165"/>
      <c r="GYG53" s="162"/>
      <c r="GYH53" s="165"/>
      <c r="GYI53" s="162"/>
      <c r="GYJ53" s="165"/>
      <c r="GYK53" s="162"/>
      <c r="GYL53" s="165"/>
      <c r="GYM53" s="162"/>
      <c r="GYN53" s="165"/>
      <c r="GYO53" s="162"/>
      <c r="GYP53" s="165"/>
      <c r="GYQ53" s="162"/>
      <c r="GYR53" s="165"/>
      <c r="GYS53" s="162"/>
      <c r="GYT53" s="165"/>
      <c r="GYU53" s="162"/>
      <c r="GYV53" s="165"/>
      <c r="GYW53" s="162"/>
      <c r="GYX53" s="165"/>
      <c r="GYY53" s="162"/>
      <c r="GYZ53" s="165"/>
      <c r="GZA53" s="162"/>
      <c r="GZB53" s="165"/>
      <c r="GZC53" s="162"/>
      <c r="GZD53" s="165"/>
      <c r="GZE53" s="162"/>
      <c r="GZF53" s="165"/>
      <c r="GZG53" s="162"/>
      <c r="GZH53" s="165"/>
      <c r="GZI53" s="162"/>
      <c r="GZJ53" s="165"/>
      <c r="GZK53" s="162"/>
      <c r="GZL53" s="165"/>
      <c r="GZM53" s="162"/>
      <c r="GZN53" s="165"/>
      <c r="GZO53" s="162"/>
      <c r="GZP53" s="165"/>
      <c r="GZQ53" s="162"/>
      <c r="GZR53" s="165"/>
      <c r="GZS53" s="162"/>
      <c r="GZT53" s="165"/>
      <c r="GZU53" s="162"/>
      <c r="GZV53" s="165"/>
      <c r="GZW53" s="162"/>
      <c r="GZX53" s="165"/>
      <c r="GZY53" s="162"/>
      <c r="GZZ53" s="165"/>
      <c r="HAA53" s="162"/>
      <c r="HAB53" s="165"/>
      <c r="HAC53" s="162"/>
      <c r="HAD53" s="165"/>
      <c r="HAE53" s="162"/>
      <c r="HAF53" s="165"/>
      <c r="HAG53" s="162"/>
      <c r="HAH53" s="165"/>
      <c r="HAI53" s="162"/>
      <c r="HAJ53" s="165"/>
      <c r="HAK53" s="162"/>
      <c r="HAL53" s="165"/>
      <c r="HAM53" s="162"/>
      <c r="HAN53" s="165"/>
      <c r="HAO53" s="162"/>
      <c r="HAP53" s="165"/>
      <c r="HAQ53" s="162"/>
      <c r="HAR53" s="165"/>
      <c r="HAS53" s="162"/>
      <c r="HAT53" s="165"/>
      <c r="HAU53" s="162"/>
      <c r="HAV53" s="165"/>
      <c r="HAW53" s="162"/>
      <c r="HAX53" s="165"/>
      <c r="HAY53" s="162"/>
      <c r="HAZ53" s="165"/>
      <c r="HBA53" s="162"/>
      <c r="HBB53" s="165"/>
      <c r="HBC53" s="162"/>
      <c r="HBD53" s="165"/>
      <c r="HBE53" s="162"/>
      <c r="HBF53" s="165"/>
      <c r="HBG53" s="162"/>
      <c r="HBH53" s="165"/>
      <c r="HBI53" s="162"/>
      <c r="HBJ53" s="165"/>
      <c r="HBK53" s="162"/>
      <c r="HBL53" s="165"/>
      <c r="HBM53" s="162"/>
      <c r="HBN53" s="165"/>
      <c r="HBO53" s="162"/>
      <c r="HBP53" s="165"/>
      <c r="HBQ53" s="162"/>
      <c r="HBR53" s="165"/>
      <c r="HBS53" s="162"/>
      <c r="HBT53" s="165"/>
      <c r="HBU53" s="162"/>
      <c r="HBV53" s="165"/>
      <c r="HBW53" s="162"/>
      <c r="HBX53" s="165"/>
      <c r="HBY53" s="162"/>
      <c r="HBZ53" s="165"/>
      <c r="HCA53" s="162"/>
      <c r="HCB53" s="165"/>
      <c r="HCC53" s="162"/>
      <c r="HCD53" s="165"/>
      <c r="HCE53" s="162"/>
      <c r="HCF53" s="165"/>
      <c r="HCG53" s="162"/>
      <c r="HCH53" s="165"/>
      <c r="HCI53" s="162"/>
      <c r="HCJ53" s="165"/>
      <c r="HCK53" s="162"/>
      <c r="HCL53" s="165"/>
      <c r="HCM53" s="162"/>
      <c r="HCN53" s="165"/>
      <c r="HCO53" s="162"/>
      <c r="HCP53" s="165"/>
      <c r="HCQ53" s="162"/>
      <c r="HCR53" s="165"/>
      <c r="HCS53" s="162"/>
      <c r="HCT53" s="165"/>
      <c r="HCU53" s="162"/>
      <c r="HCV53" s="165"/>
      <c r="HCW53" s="162"/>
      <c r="HCX53" s="165"/>
      <c r="HCY53" s="162"/>
      <c r="HCZ53" s="165"/>
      <c r="HDA53" s="162"/>
      <c r="HDB53" s="165"/>
      <c r="HDC53" s="162"/>
      <c r="HDD53" s="165"/>
      <c r="HDE53" s="162"/>
      <c r="HDF53" s="165"/>
      <c r="HDG53" s="162"/>
      <c r="HDH53" s="165"/>
      <c r="HDI53" s="162"/>
      <c r="HDJ53" s="165"/>
      <c r="HDK53" s="162"/>
      <c r="HDL53" s="165"/>
      <c r="HDM53" s="162"/>
      <c r="HDN53" s="165"/>
      <c r="HDO53" s="162"/>
      <c r="HDP53" s="165"/>
      <c r="HDQ53" s="162"/>
      <c r="HDR53" s="165"/>
      <c r="HDS53" s="162"/>
      <c r="HDT53" s="165"/>
      <c r="HDU53" s="162"/>
      <c r="HDV53" s="165"/>
      <c r="HDW53" s="162"/>
      <c r="HDX53" s="165"/>
      <c r="HDY53" s="162"/>
      <c r="HDZ53" s="165"/>
      <c r="HEA53" s="162"/>
      <c r="HEB53" s="165"/>
      <c r="HEC53" s="162"/>
      <c r="HED53" s="165"/>
      <c r="HEE53" s="162"/>
      <c r="HEF53" s="165"/>
      <c r="HEG53" s="162"/>
      <c r="HEH53" s="165"/>
      <c r="HEI53" s="162"/>
      <c r="HEJ53" s="165"/>
      <c r="HEK53" s="162"/>
      <c r="HEL53" s="165"/>
      <c r="HEM53" s="162"/>
      <c r="HEN53" s="165"/>
      <c r="HEO53" s="162"/>
      <c r="HEP53" s="165"/>
      <c r="HEQ53" s="162"/>
      <c r="HER53" s="165"/>
      <c r="HES53" s="162"/>
      <c r="HET53" s="165"/>
      <c r="HEU53" s="162"/>
      <c r="HEV53" s="165"/>
      <c r="HEW53" s="162"/>
      <c r="HEX53" s="165"/>
      <c r="HEY53" s="162"/>
      <c r="HEZ53" s="165"/>
      <c r="HFA53" s="162"/>
      <c r="HFB53" s="165"/>
      <c r="HFC53" s="162"/>
      <c r="HFD53" s="165"/>
      <c r="HFE53" s="162"/>
      <c r="HFF53" s="165"/>
      <c r="HFG53" s="162"/>
      <c r="HFH53" s="165"/>
      <c r="HFI53" s="162"/>
      <c r="HFJ53" s="165"/>
      <c r="HFK53" s="162"/>
      <c r="HFL53" s="165"/>
      <c r="HFM53" s="162"/>
      <c r="HFN53" s="165"/>
      <c r="HFO53" s="162"/>
      <c r="HFP53" s="165"/>
      <c r="HFQ53" s="162"/>
      <c r="HFR53" s="165"/>
      <c r="HFS53" s="162"/>
      <c r="HFT53" s="165"/>
      <c r="HFU53" s="162"/>
      <c r="HFV53" s="165"/>
      <c r="HFW53" s="162"/>
      <c r="HFX53" s="165"/>
      <c r="HFY53" s="162"/>
      <c r="HFZ53" s="165"/>
      <c r="HGA53" s="162"/>
      <c r="HGB53" s="165"/>
      <c r="HGC53" s="162"/>
      <c r="HGD53" s="165"/>
      <c r="HGE53" s="162"/>
      <c r="HGF53" s="165"/>
      <c r="HGG53" s="162"/>
      <c r="HGH53" s="165"/>
      <c r="HGI53" s="162"/>
      <c r="HGJ53" s="165"/>
      <c r="HGK53" s="162"/>
      <c r="HGL53" s="165"/>
      <c r="HGM53" s="162"/>
      <c r="HGN53" s="165"/>
      <c r="HGO53" s="162"/>
      <c r="HGP53" s="165"/>
      <c r="HGQ53" s="162"/>
      <c r="HGR53" s="165"/>
      <c r="HGS53" s="162"/>
      <c r="HGT53" s="165"/>
      <c r="HGU53" s="162"/>
      <c r="HGV53" s="165"/>
      <c r="HGW53" s="162"/>
      <c r="HGX53" s="165"/>
      <c r="HGY53" s="162"/>
      <c r="HGZ53" s="165"/>
      <c r="HHA53" s="162"/>
      <c r="HHB53" s="165"/>
      <c r="HHC53" s="162"/>
      <c r="HHD53" s="165"/>
      <c r="HHE53" s="162"/>
      <c r="HHF53" s="165"/>
      <c r="HHG53" s="162"/>
      <c r="HHH53" s="165"/>
      <c r="HHI53" s="162"/>
      <c r="HHJ53" s="165"/>
      <c r="HHK53" s="162"/>
      <c r="HHL53" s="165"/>
      <c r="HHM53" s="162"/>
      <c r="HHN53" s="165"/>
      <c r="HHO53" s="162"/>
      <c r="HHP53" s="165"/>
      <c r="HHQ53" s="162"/>
      <c r="HHR53" s="165"/>
      <c r="HHS53" s="162"/>
      <c r="HHT53" s="165"/>
      <c r="HHU53" s="162"/>
      <c r="HHV53" s="165"/>
      <c r="HHW53" s="162"/>
      <c r="HHX53" s="165"/>
      <c r="HHY53" s="162"/>
      <c r="HHZ53" s="165"/>
      <c r="HIA53" s="162"/>
      <c r="HIB53" s="165"/>
      <c r="HIC53" s="162"/>
      <c r="HID53" s="165"/>
      <c r="HIE53" s="162"/>
      <c r="HIF53" s="165"/>
      <c r="HIG53" s="162"/>
      <c r="HIH53" s="165"/>
      <c r="HII53" s="162"/>
      <c r="HIJ53" s="165"/>
      <c r="HIK53" s="162"/>
      <c r="HIL53" s="165"/>
      <c r="HIM53" s="162"/>
      <c r="HIN53" s="165"/>
      <c r="HIO53" s="162"/>
      <c r="HIP53" s="165"/>
      <c r="HIQ53" s="162"/>
      <c r="HIR53" s="165"/>
      <c r="HIS53" s="162"/>
      <c r="HIT53" s="165"/>
      <c r="HIU53" s="162"/>
      <c r="HIV53" s="165"/>
      <c r="HIW53" s="162"/>
      <c r="HIX53" s="165"/>
      <c r="HIY53" s="162"/>
      <c r="HIZ53" s="165"/>
      <c r="HJA53" s="162"/>
      <c r="HJB53" s="165"/>
      <c r="HJC53" s="162"/>
      <c r="HJD53" s="165"/>
      <c r="HJE53" s="162"/>
      <c r="HJF53" s="165"/>
      <c r="HJG53" s="162"/>
      <c r="HJH53" s="165"/>
      <c r="HJI53" s="162"/>
      <c r="HJJ53" s="165"/>
      <c r="HJK53" s="162"/>
      <c r="HJL53" s="165"/>
      <c r="HJM53" s="162"/>
      <c r="HJN53" s="165"/>
      <c r="HJO53" s="162"/>
      <c r="HJP53" s="165"/>
      <c r="HJQ53" s="162"/>
      <c r="HJR53" s="165"/>
      <c r="HJS53" s="162"/>
      <c r="HJT53" s="165"/>
      <c r="HJU53" s="162"/>
      <c r="HJV53" s="165"/>
      <c r="HJW53" s="162"/>
      <c r="HJX53" s="165"/>
      <c r="HJY53" s="162"/>
      <c r="HJZ53" s="165"/>
      <c r="HKA53" s="162"/>
      <c r="HKB53" s="165"/>
      <c r="HKC53" s="162"/>
      <c r="HKD53" s="165"/>
      <c r="HKE53" s="162"/>
      <c r="HKF53" s="165"/>
      <c r="HKG53" s="162"/>
      <c r="HKH53" s="165"/>
      <c r="HKI53" s="162"/>
      <c r="HKJ53" s="165"/>
      <c r="HKK53" s="162"/>
      <c r="HKL53" s="165"/>
      <c r="HKM53" s="162"/>
      <c r="HKN53" s="165"/>
      <c r="HKO53" s="162"/>
      <c r="HKP53" s="165"/>
      <c r="HKQ53" s="162"/>
      <c r="HKR53" s="165"/>
      <c r="HKS53" s="162"/>
      <c r="HKT53" s="165"/>
      <c r="HKU53" s="162"/>
      <c r="HKV53" s="165"/>
      <c r="HKW53" s="162"/>
      <c r="HKX53" s="165"/>
      <c r="HKY53" s="162"/>
      <c r="HKZ53" s="165"/>
      <c r="HLA53" s="162"/>
      <c r="HLB53" s="165"/>
      <c r="HLC53" s="162"/>
      <c r="HLD53" s="165"/>
      <c r="HLE53" s="162"/>
      <c r="HLF53" s="165"/>
      <c r="HLG53" s="162"/>
      <c r="HLH53" s="165"/>
      <c r="HLI53" s="162"/>
      <c r="HLJ53" s="165"/>
      <c r="HLK53" s="162"/>
      <c r="HLL53" s="165"/>
      <c r="HLM53" s="162"/>
      <c r="HLN53" s="165"/>
      <c r="HLO53" s="162"/>
      <c r="HLP53" s="165"/>
      <c r="HLQ53" s="162"/>
      <c r="HLR53" s="165"/>
      <c r="HLS53" s="162"/>
      <c r="HLT53" s="165"/>
      <c r="HLU53" s="162"/>
      <c r="HLV53" s="165"/>
      <c r="HLW53" s="162"/>
      <c r="HLX53" s="165"/>
      <c r="HLY53" s="162"/>
      <c r="HLZ53" s="165"/>
      <c r="HMA53" s="162"/>
      <c r="HMB53" s="165"/>
      <c r="HMC53" s="162"/>
      <c r="HMD53" s="165"/>
      <c r="HME53" s="162"/>
      <c r="HMF53" s="165"/>
      <c r="HMG53" s="162"/>
      <c r="HMH53" s="165"/>
      <c r="HMI53" s="162"/>
      <c r="HMJ53" s="165"/>
      <c r="HMK53" s="162"/>
      <c r="HML53" s="165"/>
      <c r="HMM53" s="162"/>
      <c r="HMN53" s="165"/>
      <c r="HMO53" s="162"/>
      <c r="HMP53" s="165"/>
      <c r="HMQ53" s="162"/>
      <c r="HMR53" s="165"/>
      <c r="HMS53" s="162"/>
      <c r="HMT53" s="165"/>
      <c r="HMU53" s="162"/>
      <c r="HMV53" s="165"/>
      <c r="HMW53" s="162"/>
      <c r="HMX53" s="165"/>
      <c r="HMY53" s="162"/>
      <c r="HMZ53" s="165"/>
      <c r="HNA53" s="162"/>
      <c r="HNB53" s="165"/>
      <c r="HNC53" s="162"/>
      <c r="HND53" s="165"/>
      <c r="HNE53" s="162"/>
      <c r="HNF53" s="165"/>
      <c r="HNG53" s="162"/>
      <c r="HNH53" s="165"/>
      <c r="HNI53" s="162"/>
      <c r="HNJ53" s="165"/>
      <c r="HNK53" s="162"/>
      <c r="HNL53" s="165"/>
      <c r="HNM53" s="162"/>
      <c r="HNN53" s="165"/>
      <c r="HNO53" s="162"/>
      <c r="HNP53" s="165"/>
      <c r="HNQ53" s="162"/>
      <c r="HNR53" s="165"/>
      <c r="HNS53" s="162"/>
      <c r="HNT53" s="165"/>
      <c r="HNU53" s="162"/>
      <c r="HNV53" s="165"/>
      <c r="HNW53" s="162"/>
      <c r="HNX53" s="165"/>
      <c r="HNY53" s="162"/>
      <c r="HNZ53" s="165"/>
      <c r="HOA53" s="162"/>
      <c r="HOB53" s="165"/>
      <c r="HOC53" s="162"/>
      <c r="HOD53" s="165"/>
      <c r="HOE53" s="162"/>
      <c r="HOF53" s="165"/>
      <c r="HOG53" s="162"/>
      <c r="HOH53" s="165"/>
      <c r="HOI53" s="162"/>
      <c r="HOJ53" s="165"/>
      <c r="HOK53" s="162"/>
      <c r="HOL53" s="165"/>
      <c r="HOM53" s="162"/>
      <c r="HON53" s="165"/>
      <c r="HOO53" s="162"/>
      <c r="HOP53" s="165"/>
      <c r="HOQ53" s="162"/>
      <c r="HOR53" s="165"/>
      <c r="HOS53" s="162"/>
      <c r="HOT53" s="165"/>
      <c r="HOU53" s="162"/>
      <c r="HOV53" s="165"/>
      <c r="HOW53" s="162"/>
      <c r="HOX53" s="165"/>
      <c r="HOY53" s="162"/>
      <c r="HOZ53" s="165"/>
      <c r="HPA53" s="162"/>
      <c r="HPB53" s="165"/>
      <c r="HPC53" s="162"/>
      <c r="HPD53" s="165"/>
      <c r="HPE53" s="162"/>
      <c r="HPF53" s="165"/>
      <c r="HPG53" s="162"/>
      <c r="HPH53" s="165"/>
      <c r="HPI53" s="162"/>
      <c r="HPJ53" s="165"/>
      <c r="HPK53" s="162"/>
      <c r="HPL53" s="165"/>
      <c r="HPM53" s="162"/>
      <c r="HPN53" s="165"/>
      <c r="HPO53" s="162"/>
      <c r="HPP53" s="165"/>
      <c r="HPQ53" s="162"/>
      <c r="HPR53" s="165"/>
      <c r="HPS53" s="162"/>
      <c r="HPT53" s="165"/>
      <c r="HPU53" s="162"/>
      <c r="HPV53" s="165"/>
      <c r="HPW53" s="162"/>
      <c r="HPX53" s="165"/>
      <c r="HPY53" s="162"/>
      <c r="HPZ53" s="165"/>
      <c r="HQA53" s="162"/>
      <c r="HQB53" s="165"/>
      <c r="HQC53" s="162"/>
      <c r="HQD53" s="165"/>
      <c r="HQE53" s="162"/>
      <c r="HQF53" s="165"/>
      <c r="HQG53" s="162"/>
      <c r="HQH53" s="165"/>
      <c r="HQI53" s="162"/>
      <c r="HQJ53" s="165"/>
      <c r="HQK53" s="162"/>
      <c r="HQL53" s="165"/>
      <c r="HQM53" s="162"/>
      <c r="HQN53" s="165"/>
      <c r="HQO53" s="162"/>
      <c r="HQP53" s="165"/>
      <c r="HQQ53" s="162"/>
      <c r="HQR53" s="165"/>
      <c r="HQS53" s="162"/>
      <c r="HQT53" s="165"/>
      <c r="HQU53" s="162"/>
      <c r="HQV53" s="165"/>
      <c r="HQW53" s="162"/>
      <c r="HQX53" s="165"/>
      <c r="HQY53" s="162"/>
      <c r="HQZ53" s="165"/>
      <c r="HRA53" s="162"/>
      <c r="HRB53" s="165"/>
      <c r="HRC53" s="162"/>
      <c r="HRD53" s="165"/>
      <c r="HRE53" s="162"/>
      <c r="HRF53" s="165"/>
      <c r="HRG53" s="162"/>
      <c r="HRH53" s="165"/>
      <c r="HRI53" s="162"/>
      <c r="HRJ53" s="165"/>
      <c r="HRK53" s="162"/>
      <c r="HRL53" s="165"/>
      <c r="HRM53" s="162"/>
      <c r="HRN53" s="165"/>
      <c r="HRO53" s="162"/>
      <c r="HRP53" s="165"/>
      <c r="HRQ53" s="162"/>
      <c r="HRR53" s="165"/>
      <c r="HRS53" s="162"/>
      <c r="HRT53" s="165"/>
      <c r="HRU53" s="162"/>
      <c r="HRV53" s="165"/>
      <c r="HRW53" s="162"/>
      <c r="HRX53" s="165"/>
      <c r="HRY53" s="162"/>
      <c r="HRZ53" s="165"/>
      <c r="HSA53" s="162"/>
      <c r="HSB53" s="165"/>
      <c r="HSC53" s="162"/>
      <c r="HSD53" s="165"/>
      <c r="HSE53" s="162"/>
      <c r="HSF53" s="165"/>
      <c r="HSG53" s="162"/>
      <c r="HSH53" s="165"/>
      <c r="HSI53" s="162"/>
      <c r="HSJ53" s="165"/>
      <c r="HSK53" s="162"/>
      <c r="HSL53" s="165"/>
      <c r="HSM53" s="162"/>
      <c r="HSN53" s="165"/>
      <c r="HSO53" s="162"/>
      <c r="HSP53" s="165"/>
      <c r="HSQ53" s="162"/>
      <c r="HSR53" s="165"/>
      <c r="HSS53" s="162"/>
      <c r="HST53" s="165"/>
      <c r="HSU53" s="162"/>
      <c r="HSV53" s="165"/>
      <c r="HSW53" s="162"/>
      <c r="HSX53" s="165"/>
      <c r="HSY53" s="162"/>
      <c r="HSZ53" s="165"/>
      <c r="HTA53" s="162"/>
      <c r="HTB53" s="165"/>
      <c r="HTC53" s="162"/>
      <c r="HTD53" s="165"/>
      <c r="HTE53" s="162"/>
      <c r="HTF53" s="165"/>
      <c r="HTG53" s="162"/>
      <c r="HTH53" s="165"/>
      <c r="HTI53" s="162"/>
      <c r="HTJ53" s="165"/>
      <c r="HTK53" s="162"/>
      <c r="HTL53" s="165"/>
      <c r="HTM53" s="162"/>
      <c r="HTN53" s="165"/>
      <c r="HTO53" s="162"/>
      <c r="HTP53" s="165"/>
      <c r="HTQ53" s="162"/>
      <c r="HTR53" s="165"/>
      <c r="HTS53" s="162"/>
      <c r="HTT53" s="165"/>
      <c r="HTU53" s="162"/>
      <c r="HTV53" s="165"/>
      <c r="HTW53" s="162"/>
      <c r="HTX53" s="165"/>
      <c r="HTY53" s="162"/>
      <c r="HTZ53" s="165"/>
      <c r="HUA53" s="162"/>
      <c r="HUB53" s="165"/>
      <c r="HUC53" s="162"/>
      <c r="HUD53" s="165"/>
      <c r="HUE53" s="162"/>
      <c r="HUF53" s="165"/>
      <c r="HUG53" s="162"/>
      <c r="HUH53" s="165"/>
      <c r="HUI53" s="162"/>
      <c r="HUJ53" s="165"/>
      <c r="HUK53" s="162"/>
      <c r="HUL53" s="165"/>
      <c r="HUM53" s="162"/>
      <c r="HUN53" s="165"/>
      <c r="HUO53" s="162"/>
      <c r="HUP53" s="165"/>
      <c r="HUQ53" s="162"/>
      <c r="HUR53" s="165"/>
      <c r="HUS53" s="162"/>
      <c r="HUT53" s="165"/>
      <c r="HUU53" s="162"/>
      <c r="HUV53" s="165"/>
      <c r="HUW53" s="162"/>
      <c r="HUX53" s="165"/>
      <c r="HUY53" s="162"/>
      <c r="HUZ53" s="165"/>
      <c r="HVA53" s="162"/>
      <c r="HVB53" s="165"/>
      <c r="HVC53" s="162"/>
      <c r="HVD53" s="165"/>
      <c r="HVE53" s="162"/>
      <c r="HVF53" s="165"/>
      <c r="HVG53" s="162"/>
      <c r="HVH53" s="165"/>
      <c r="HVI53" s="162"/>
      <c r="HVJ53" s="165"/>
      <c r="HVK53" s="162"/>
      <c r="HVL53" s="165"/>
      <c r="HVM53" s="162"/>
      <c r="HVN53" s="165"/>
      <c r="HVO53" s="162"/>
      <c r="HVP53" s="165"/>
      <c r="HVQ53" s="162"/>
      <c r="HVR53" s="165"/>
      <c r="HVS53" s="162"/>
      <c r="HVT53" s="165"/>
      <c r="HVU53" s="162"/>
      <c r="HVV53" s="165"/>
      <c r="HVW53" s="162"/>
      <c r="HVX53" s="165"/>
      <c r="HVY53" s="162"/>
      <c r="HVZ53" s="165"/>
      <c r="HWA53" s="162"/>
      <c r="HWB53" s="165"/>
      <c r="HWC53" s="162"/>
      <c r="HWD53" s="165"/>
      <c r="HWE53" s="162"/>
      <c r="HWF53" s="165"/>
      <c r="HWG53" s="162"/>
      <c r="HWH53" s="165"/>
      <c r="HWI53" s="162"/>
      <c r="HWJ53" s="165"/>
      <c r="HWK53" s="162"/>
      <c r="HWL53" s="165"/>
      <c r="HWM53" s="162"/>
      <c r="HWN53" s="165"/>
      <c r="HWO53" s="162"/>
      <c r="HWP53" s="165"/>
      <c r="HWQ53" s="162"/>
      <c r="HWR53" s="165"/>
      <c r="HWS53" s="162"/>
      <c r="HWT53" s="165"/>
      <c r="HWU53" s="162"/>
      <c r="HWV53" s="165"/>
      <c r="HWW53" s="162"/>
      <c r="HWX53" s="165"/>
      <c r="HWY53" s="162"/>
      <c r="HWZ53" s="165"/>
      <c r="HXA53" s="162"/>
      <c r="HXB53" s="165"/>
      <c r="HXC53" s="162"/>
      <c r="HXD53" s="165"/>
      <c r="HXE53" s="162"/>
      <c r="HXF53" s="165"/>
      <c r="HXG53" s="162"/>
      <c r="HXH53" s="165"/>
      <c r="HXI53" s="162"/>
      <c r="HXJ53" s="165"/>
      <c r="HXK53" s="162"/>
      <c r="HXL53" s="165"/>
      <c r="HXM53" s="162"/>
      <c r="HXN53" s="165"/>
      <c r="HXO53" s="162"/>
      <c r="HXP53" s="165"/>
      <c r="HXQ53" s="162"/>
      <c r="HXR53" s="165"/>
      <c r="HXS53" s="162"/>
      <c r="HXT53" s="165"/>
      <c r="HXU53" s="162"/>
      <c r="HXV53" s="165"/>
      <c r="HXW53" s="162"/>
      <c r="HXX53" s="165"/>
      <c r="HXY53" s="162"/>
      <c r="HXZ53" s="165"/>
      <c r="HYA53" s="162"/>
      <c r="HYB53" s="165"/>
      <c r="HYC53" s="162"/>
      <c r="HYD53" s="165"/>
      <c r="HYE53" s="162"/>
      <c r="HYF53" s="165"/>
      <c r="HYG53" s="162"/>
      <c r="HYH53" s="165"/>
      <c r="HYI53" s="162"/>
      <c r="HYJ53" s="165"/>
      <c r="HYK53" s="162"/>
      <c r="HYL53" s="165"/>
      <c r="HYM53" s="162"/>
      <c r="HYN53" s="165"/>
      <c r="HYO53" s="162"/>
      <c r="HYP53" s="165"/>
      <c r="HYQ53" s="162"/>
      <c r="HYR53" s="165"/>
      <c r="HYS53" s="162"/>
      <c r="HYT53" s="165"/>
      <c r="HYU53" s="162"/>
      <c r="HYV53" s="165"/>
      <c r="HYW53" s="162"/>
      <c r="HYX53" s="165"/>
      <c r="HYY53" s="162"/>
      <c r="HYZ53" s="165"/>
      <c r="HZA53" s="162"/>
      <c r="HZB53" s="165"/>
      <c r="HZC53" s="162"/>
      <c r="HZD53" s="165"/>
      <c r="HZE53" s="162"/>
      <c r="HZF53" s="165"/>
      <c r="HZG53" s="162"/>
      <c r="HZH53" s="165"/>
      <c r="HZI53" s="162"/>
      <c r="HZJ53" s="165"/>
      <c r="HZK53" s="162"/>
      <c r="HZL53" s="165"/>
      <c r="HZM53" s="162"/>
      <c r="HZN53" s="165"/>
      <c r="HZO53" s="162"/>
      <c r="HZP53" s="165"/>
      <c r="HZQ53" s="162"/>
      <c r="HZR53" s="165"/>
      <c r="HZS53" s="162"/>
      <c r="HZT53" s="165"/>
      <c r="HZU53" s="162"/>
      <c r="HZV53" s="165"/>
      <c r="HZW53" s="162"/>
      <c r="HZX53" s="165"/>
      <c r="HZY53" s="162"/>
      <c r="HZZ53" s="165"/>
      <c r="IAA53" s="162"/>
      <c r="IAB53" s="165"/>
      <c r="IAC53" s="162"/>
      <c r="IAD53" s="165"/>
      <c r="IAE53" s="162"/>
      <c r="IAF53" s="165"/>
      <c r="IAG53" s="162"/>
      <c r="IAH53" s="165"/>
      <c r="IAI53" s="162"/>
      <c r="IAJ53" s="165"/>
      <c r="IAK53" s="162"/>
      <c r="IAL53" s="165"/>
      <c r="IAM53" s="162"/>
      <c r="IAN53" s="165"/>
      <c r="IAO53" s="162"/>
      <c r="IAP53" s="165"/>
      <c r="IAQ53" s="162"/>
      <c r="IAR53" s="165"/>
      <c r="IAS53" s="162"/>
      <c r="IAT53" s="165"/>
      <c r="IAU53" s="162"/>
      <c r="IAV53" s="165"/>
      <c r="IAW53" s="162"/>
      <c r="IAX53" s="165"/>
      <c r="IAY53" s="162"/>
      <c r="IAZ53" s="165"/>
      <c r="IBA53" s="162"/>
      <c r="IBB53" s="165"/>
      <c r="IBC53" s="162"/>
      <c r="IBD53" s="165"/>
      <c r="IBE53" s="162"/>
      <c r="IBF53" s="165"/>
      <c r="IBG53" s="162"/>
      <c r="IBH53" s="165"/>
      <c r="IBI53" s="162"/>
      <c r="IBJ53" s="165"/>
      <c r="IBK53" s="162"/>
      <c r="IBL53" s="165"/>
      <c r="IBM53" s="162"/>
      <c r="IBN53" s="165"/>
      <c r="IBO53" s="162"/>
      <c r="IBP53" s="165"/>
      <c r="IBQ53" s="162"/>
      <c r="IBR53" s="165"/>
      <c r="IBS53" s="162"/>
      <c r="IBT53" s="165"/>
      <c r="IBU53" s="162"/>
      <c r="IBV53" s="165"/>
      <c r="IBW53" s="162"/>
      <c r="IBX53" s="165"/>
      <c r="IBY53" s="162"/>
      <c r="IBZ53" s="165"/>
      <c r="ICA53" s="162"/>
      <c r="ICB53" s="165"/>
      <c r="ICC53" s="162"/>
      <c r="ICD53" s="165"/>
      <c r="ICE53" s="162"/>
      <c r="ICF53" s="165"/>
      <c r="ICG53" s="162"/>
      <c r="ICH53" s="165"/>
      <c r="ICI53" s="162"/>
      <c r="ICJ53" s="165"/>
      <c r="ICK53" s="162"/>
      <c r="ICL53" s="165"/>
      <c r="ICM53" s="162"/>
      <c r="ICN53" s="165"/>
      <c r="ICO53" s="162"/>
      <c r="ICP53" s="165"/>
      <c r="ICQ53" s="162"/>
      <c r="ICR53" s="165"/>
      <c r="ICS53" s="162"/>
      <c r="ICT53" s="165"/>
      <c r="ICU53" s="162"/>
      <c r="ICV53" s="165"/>
      <c r="ICW53" s="162"/>
      <c r="ICX53" s="165"/>
      <c r="ICY53" s="162"/>
      <c r="ICZ53" s="165"/>
      <c r="IDA53" s="162"/>
      <c r="IDB53" s="165"/>
      <c r="IDC53" s="162"/>
      <c r="IDD53" s="165"/>
      <c r="IDE53" s="162"/>
      <c r="IDF53" s="165"/>
      <c r="IDG53" s="162"/>
      <c r="IDH53" s="165"/>
      <c r="IDI53" s="162"/>
      <c r="IDJ53" s="165"/>
      <c r="IDK53" s="162"/>
      <c r="IDL53" s="165"/>
      <c r="IDM53" s="162"/>
      <c r="IDN53" s="165"/>
      <c r="IDO53" s="162"/>
      <c r="IDP53" s="165"/>
      <c r="IDQ53" s="162"/>
      <c r="IDR53" s="165"/>
      <c r="IDS53" s="162"/>
      <c r="IDT53" s="165"/>
      <c r="IDU53" s="162"/>
      <c r="IDV53" s="165"/>
      <c r="IDW53" s="162"/>
      <c r="IDX53" s="165"/>
      <c r="IDY53" s="162"/>
      <c r="IDZ53" s="165"/>
      <c r="IEA53" s="162"/>
      <c r="IEB53" s="165"/>
      <c r="IEC53" s="162"/>
      <c r="IED53" s="165"/>
      <c r="IEE53" s="162"/>
      <c r="IEF53" s="165"/>
      <c r="IEG53" s="162"/>
      <c r="IEH53" s="165"/>
      <c r="IEI53" s="162"/>
      <c r="IEJ53" s="165"/>
      <c r="IEK53" s="162"/>
      <c r="IEL53" s="165"/>
      <c r="IEM53" s="162"/>
      <c r="IEN53" s="165"/>
      <c r="IEO53" s="162"/>
      <c r="IEP53" s="165"/>
      <c r="IEQ53" s="162"/>
      <c r="IER53" s="165"/>
      <c r="IES53" s="162"/>
      <c r="IET53" s="165"/>
      <c r="IEU53" s="162"/>
      <c r="IEV53" s="165"/>
      <c r="IEW53" s="162"/>
      <c r="IEX53" s="165"/>
      <c r="IEY53" s="162"/>
      <c r="IEZ53" s="165"/>
      <c r="IFA53" s="162"/>
      <c r="IFB53" s="165"/>
      <c r="IFC53" s="162"/>
      <c r="IFD53" s="165"/>
      <c r="IFE53" s="162"/>
      <c r="IFF53" s="165"/>
      <c r="IFG53" s="162"/>
      <c r="IFH53" s="165"/>
      <c r="IFI53" s="162"/>
      <c r="IFJ53" s="165"/>
      <c r="IFK53" s="162"/>
      <c r="IFL53" s="165"/>
      <c r="IFM53" s="162"/>
      <c r="IFN53" s="165"/>
      <c r="IFO53" s="162"/>
      <c r="IFP53" s="165"/>
      <c r="IFQ53" s="162"/>
      <c r="IFR53" s="165"/>
      <c r="IFS53" s="162"/>
      <c r="IFT53" s="165"/>
      <c r="IFU53" s="162"/>
      <c r="IFV53" s="165"/>
      <c r="IFW53" s="162"/>
      <c r="IFX53" s="165"/>
      <c r="IFY53" s="162"/>
      <c r="IFZ53" s="165"/>
      <c r="IGA53" s="162"/>
      <c r="IGB53" s="165"/>
      <c r="IGC53" s="162"/>
      <c r="IGD53" s="165"/>
      <c r="IGE53" s="162"/>
      <c r="IGF53" s="165"/>
      <c r="IGG53" s="162"/>
      <c r="IGH53" s="165"/>
      <c r="IGI53" s="162"/>
      <c r="IGJ53" s="165"/>
      <c r="IGK53" s="162"/>
      <c r="IGL53" s="165"/>
      <c r="IGM53" s="162"/>
      <c r="IGN53" s="165"/>
      <c r="IGO53" s="162"/>
      <c r="IGP53" s="165"/>
      <c r="IGQ53" s="162"/>
      <c r="IGR53" s="165"/>
      <c r="IGS53" s="162"/>
      <c r="IGT53" s="165"/>
      <c r="IGU53" s="162"/>
      <c r="IGV53" s="165"/>
      <c r="IGW53" s="162"/>
      <c r="IGX53" s="165"/>
      <c r="IGY53" s="162"/>
      <c r="IGZ53" s="165"/>
      <c r="IHA53" s="162"/>
      <c r="IHB53" s="165"/>
      <c r="IHC53" s="162"/>
      <c r="IHD53" s="165"/>
      <c r="IHE53" s="162"/>
      <c r="IHF53" s="165"/>
      <c r="IHG53" s="162"/>
      <c r="IHH53" s="165"/>
      <c r="IHI53" s="162"/>
      <c r="IHJ53" s="165"/>
      <c r="IHK53" s="162"/>
      <c r="IHL53" s="165"/>
      <c r="IHM53" s="162"/>
      <c r="IHN53" s="165"/>
      <c r="IHO53" s="162"/>
      <c r="IHP53" s="165"/>
      <c r="IHQ53" s="162"/>
      <c r="IHR53" s="165"/>
      <c r="IHS53" s="162"/>
      <c r="IHT53" s="165"/>
      <c r="IHU53" s="162"/>
      <c r="IHV53" s="165"/>
      <c r="IHW53" s="162"/>
      <c r="IHX53" s="165"/>
      <c r="IHY53" s="162"/>
      <c r="IHZ53" s="165"/>
      <c r="IIA53" s="162"/>
      <c r="IIB53" s="165"/>
      <c r="IIC53" s="162"/>
      <c r="IID53" s="165"/>
      <c r="IIE53" s="162"/>
      <c r="IIF53" s="165"/>
      <c r="IIG53" s="162"/>
      <c r="IIH53" s="165"/>
      <c r="III53" s="162"/>
      <c r="IIJ53" s="165"/>
      <c r="IIK53" s="162"/>
      <c r="IIL53" s="165"/>
      <c r="IIM53" s="162"/>
      <c r="IIN53" s="165"/>
      <c r="IIO53" s="162"/>
      <c r="IIP53" s="165"/>
      <c r="IIQ53" s="162"/>
      <c r="IIR53" s="165"/>
      <c r="IIS53" s="162"/>
      <c r="IIT53" s="165"/>
      <c r="IIU53" s="162"/>
      <c r="IIV53" s="165"/>
      <c r="IIW53" s="162"/>
      <c r="IIX53" s="165"/>
      <c r="IIY53" s="162"/>
      <c r="IIZ53" s="165"/>
      <c r="IJA53" s="162"/>
      <c r="IJB53" s="165"/>
      <c r="IJC53" s="162"/>
      <c r="IJD53" s="165"/>
      <c r="IJE53" s="162"/>
      <c r="IJF53" s="165"/>
      <c r="IJG53" s="162"/>
      <c r="IJH53" s="165"/>
      <c r="IJI53" s="162"/>
      <c r="IJJ53" s="165"/>
      <c r="IJK53" s="162"/>
      <c r="IJL53" s="165"/>
      <c r="IJM53" s="162"/>
      <c r="IJN53" s="165"/>
      <c r="IJO53" s="162"/>
      <c r="IJP53" s="165"/>
      <c r="IJQ53" s="162"/>
      <c r="IJR53" s="165"/>
      <c r="IJS53" s="162"/>
      <c r="IJT53" s="165"/>
      <c r="IJU53" s="162"/>
      <c r="IJV53" s="165"/>
      <c r="IJW53" s="162"/>
      <c r="IJX53" s="165"/>
      <c r="IJY53" s="162"/>
      <c r="IJZ53" s="165"/>
      <c r="IKA53" s="162"/>
      <c r="IKB53" s="165"/>
      <c r="IKC53" s="162"/>
      <c r="IKD53" s="165"/>
      <c r="IKE53" s="162"/>
      <c r="IKF53" s="165"/>
      <c r="IKG53" s="162"/>
      <c r="IKH53" s="165"/>
      <c r="IKI53" s="162"/>
      <c r="IKJ53" s="165"/>
      <c r="IKK53" s="162"/>
      <c r="IKL53" s="165"/>
      <c r="IKM53" s="162"/>
      <c r="IKN53" s="165"/>
      <c r="IKO53" s="162"/>
      <c r="IKP53" s="165"/>
      <c r="IKQ53" s="162"/>
      <c r="IKR53" s="165"/>
      <c r="IKS53" s="162"/>
      <c r="IKT53" s="165"/>
      <c r="IKU53" s="162"/>
      <c r="IKV53" s="165"/>
      <c r="IKW53" s="162"/>
      <c r="IKX53" s="165"/>
      <c r="IKY53" s="162"/>
      <c r="IKZ53" s="165"/>
      <c r="ILA53" s="162"/>
      <c r="ILB53" s="165"/>
      <c r="ILC53" s="162"/>
      <c r="ILD53" s="165"/>
      <c r="ILE53" s="162"/>
      <c r="ILF53" s="165"/>
      <c r="ILG53" s="162"/>
      <c r="ILH53" s="165"/>
      <c r="ILI53" s="162"/>
      <c r="ILJ53" s="165"/>
      <c r="ILK53" s="162"/>
      <c r="ILL53" s="165"/>
      <c r="ILM53" s="162"/>
      <c r="ILN53" s="165"/>
      <c r="ILO53" s="162"/>
      <c r="ILP53" s="165"/>
      <c r="ILQ53" s="162"/>
      <c r="ILR53" s="165"/>
      <c r="ILS53" s="162"/>
      <c r="ILT53" s="165"/>
      <c r="ILU53" s="162"/>
      <c r="ILV53" s="165"/>
      <c r="ILW53" s="162"/>
      <c r="ILX53" s="165"/>
      <c r="ILY53" s="162"/>
      <c r="ILZ53" s="165"/>
      <c r="IMA53" s="162"/>
      <c r="IMB53" s="165"/>
      <c r="IMC53" s="162"/>
      <c r="IMD53" s="165"/>
      <c r="IME53" s="162"/>
      <c r="IMF53" s="165"/>
      <c r="IMG53" s="162"/>
      <c r="IMH53" s="165"/>
      <c r="IMI53" s="162"/>
      <c r="IMJ53" s="165"/>
      <c r="IMK53" s="162"/>
      <c r="IML53" s="165"/>
      <c r="IMM53" s="162"/>
      <c r="IMN53" s="165"/>
      <c r="IMO53" s="162"/>
      <c r="IMP53" s="165"/>
      <c r="IMQ53" s="162"/>
      <c r="IMR53" s="165"/>
      <c r="IMS53" s="162"/>
      <c r="IMT53" s="165"/>
      <c r="IMU53" s="162"/>
      <c r="IMV53" s="165"/>
      <c r="IMW53" s="162"/>
      <c r="IMX53" s="165"/>
      <c r="IMY53" s="162"/>
      <c r="IMZ53" s="165"/>
      <c r="INA53" s="162"/>
      <c r="INB53" s="165"/>
      <c r="INC53" s="162"/>
      <c r="IND53" s="165"/>
      <c r="INE53" s="162"/>
      <c r="INF53" s="165"/>
      <c r="ING53" s="162"/>
      <c r="INH53" s="165"/>
      <c r="INI53" s="162"/>
      <c r="INJ53" s="165"/>
      <c r="INK53" s="162"/>
      <c r="INL53" s="165"/>
      <c r="INM53" s="162"/>
      <c r="INN53" s="165"/>
      <c r="INO53" s="162"/>
      <c r="INP53" s="165"/>
      <c r="INQ53" s="162"/>
      <c r="INR53" s="165"/>
      <c r="INS53" s="162"/>
      <c r="INT53" s="165"/>
      <c r="INU53" s="162"/>
      <c r="INV53" s="165"/>
      <c r="INW53" s="162"/>
      <c r="INX53" s="165"/>
      <c r="INY53" s="162"/>
      <c r="INZ53" s="165"/>
      <c r="IOA53" s="162"/>
      <c r="IOB53" s="165"/>
      <c r="IOC53" s="162"/>
      <c r="IOD53" s="165"/>
      <c r="IOE53" s="162"/>
      <c r="IOF53" s="165"/>
      <c r="IOG53" s="162"/>
      <c r="IOH53" s="165"/>
      <c r="IOI53" s="162"/>
      <c r="IOJ53" s="165"/>
      <c r="IOK53" s="162"/>
      <c r="IOL53" s="165"/>
      <c r="IOM53" s="162"/>
      <c r="ION53" s="165"/>
      <c r="IOO53" s="162"/>
      <c r="IOP53" s="165"/>
      <c r="IOQ53" s="162"/>
      <c r="IOR53" s="165"/>
      <c r="IOS53" s="162"/>
      <c r="IOT53" s="165"/>
      <c r="IOU53" s="162"/>
      <c r="IOV53" s="165"/>
      <c r="IOW53" s="162"/>
      <c r="IOX53" s="165"/>
      <c r="IOY53" s="162"/>
      <c r="IOZ53" s="165"/>
      <c r="IPA53" s="162"/>
      <c r="IPB53" s="165"/>
      <c r="IPC53" s="162"/>
      <c r="IPD53" s="165"/>
      <c r="IPE53" s="162"/>
      <c r="IPF53" s="165"/>
      <c r="IPG53" s="162"/>
      <c r="IPH53" s="165"/>
      <c r="IPI53" s="162"/>
      <c r="IPJ53" s="165"/>
      <c r="IPK53" s="162"/>
      <c r="IPL53" s="165"/>
      <c r="IPM53" s="162"/>
      <c r="IPN53" s="165"/>
      <c r="IPO53" s="162"/>
      <c r="IPP53" s="165"/>
      <c r="IPQ53" s="162"/>
      <c r="IPR53" s="165"/>
      <c r="IPS53" s="162"/>
      <c r="IPT53" s="165"/>
      <c r="IPU53" s="162"/>
      <c r="IPV53" s="165"/>
      <c r="IPW53" s="162"/>
      <c r="IPX53" s="165"/>
      <c r="IPY53" s="162"/>
      <c r="IPZ53" s="165"/>
      <c r="IQA53" s="162"/>
      <c r="IQB53" s="165"/>
      <c r="IQC53" s="162"/>
      <c r="IQD53" s="165"/>
      <c r="IQE53" s="162"/>
      <c r="IQF53" s="165"/>
      <c r="IQG53" s="162"/>
      <c r="IQH53" s="165"/>
      <c r="IQI53" s="162"/>
      <c r="IQJ53" s="165"/>
      <c r="IQK53" s="162"/>
      <c r="IQL53" s="165"/>
      <c r="IQM53" s="162"/>
      <c r="IQN53" s="165"/>
      <c r="IQO53" s="162"/>
      <c r="IQP53" s="165"/>
      <c r="IQQ53" s="162"/>
      <c r="IQR53" s="165"/>
      <c r="IQS53" s="162"/>
      <c r="IQT53" s="165"/>
      <c r="IQU53" s="162"/>
      <c r="IQV53" s="165"/>
      <c r="IQW53" s="162"/>
      <c r="IQX53" s="165"/>
      <c r="IQY53" s="162"/>
      <c r="IQZ53" s="165"/>
      <c r="IRA53" s="162"/>
      <c r="IRB53" s="165"/>
      <c r="IRC53" s="162"/>
      <c r="IRD53" s="165"/>
      <c r="IRE53" s="162"/>
      <c r="IRF53" s="165"/>
      <c r="IRG53" s="162"/>
      <c r="IRH53" s="165"/>
      <c r="IRI53" s="162"/>
      <c r="IRJ53" s="165"/>
      <c r="IRK53" s="162"/>
      <c r="IRL53" s="165"/>
      <c r="IRM53" s="162"/>
      <c r="IRN53" s="165"/>
      <c r="IRO53" s="162"/>
      <c r="IRP53" s="165"/>
      <c r="IRQ53" s="162"/>
      <c r="IRR53" s="165"/>
      <c r="IRS53" s="162"/>
      <c r="IRT53" s="165"/>
      <c r="IRU53" s="162"/>
      <c r="IRV53" s="165"/>
      <c r="IRW53" s="162"/>
      <c r="IRX53" s="165"/>
      <c r="IRY53" s="162"/>
      <c r="IRZ53" s="165"/>
      <c r="ISA53" s="162"/>
      <c r="ISB53" s="165"/>
      <c r="ISC53" s="162"/>
      <c r="ISD53" s="165"/>
      <c r="ISE53" s="162"/>
      <c r="ISF53" s="165"/>
      <c r="ISG53" s="162"/>
      <c r="ISH53" s="165"/>
      <c r="ISI53" s="162"/>
      <c r="ISJ53" s="165"/>
      <c r="ISK53" s="162"/>
      <c r="ISL53" s="165"/>
      <c r="ISM53" s="162"/>
      <c r="ISN53" s="165"/>
      <c r="ISO53" s="162"/>
      <c r="ISP53" s="165"/>
      <c r="ISQ53" s="162"/>
      <c r="ISR53" s="165"/>
      <c r="ISS53" s="162"/>
      <c r="IST53" s="165"/>
      <c r="ISU53" s="162"/>
      <c r="ISV53" s="165"/>
      <c r="ISW53" s="162"/>
      <c r="ISX53" s="165"/>
      <c r="ISY53" s="162"/>
      <c r="ISZ53" s="165"/>
      <c r="ITA53" s="162"/>
      <c r="ITB53" s="165"/>
      <c r="ITC53" s="162"/>
      <c r="ITD53" s="165"/>
      <c r="ITE53" s="162"/>
      <c r="ITF53" s="165"/>
      <c r="ITG53" s="162"/>
      <c r="ITH53" s="165"/>
      <c r="ITI53" s="162"/>
      <c r="ITJ53" s="165"/>
      <c r="ITK53" s="162"/>
      <c r="ITL53" s="165"/>
      <c r="ITM53" s="162"/>
      <c r="ITN53" s="165"/>
      <c r="ITO53" s="162"/>
      <c r="ITP53" s="165"/>
      <c r="ITQ53" s="162"/>
      <c r="ITR53" s="165"/>
      <c r="ITS53" s="162"/>
      <c r="ITT53" s="165"/>
      <c r="ITU53" s="162"/>
      <c r="ITV53" s="165"/>
      <c r="ITW53" s="162"/>
      <c r="ITX53" s="165"/>
      <c r="ITY53" s="162"/>
      <c r="ITZ53" s="165"/>
      <c r="IUA53" s="162"/>
      <c r="IUB53" s="165"/>
      <c r="IUC53" s="162"/>
      <c r="IUD53" s="165"/>
      <c r="IUE53" s="162"/>
      <c r="IUF53" s="165"/>
      <c r="IUG53" s="162"/>
      <c r="IUH53" s="165"/>
      <c r="IUI53" s="162"/>
      <c r="IUJ53" s="165"/>
      <c r="IUK53" s="162"/>
      <c r="IUL53" s="165"/>
      <c r="IUM53" s="162"/>
      <c r="IUN53" s="165"/>
      <c r="IUO53" s="162"/>
      <c r="IUP53" s="165"/>
      <c r="IUQ53" s="162"/>
      <c r="IUR53" s="165"/>
      <c r="IUS53" s="162"/>
      <c r="IUT53" s="165"/>
      <c r="IUU53" s="162"/>
      <c r="IUV53" s="165"/>
      <c r="IUW53" s="162"/>
      <c r="IUX53" s="165"/>
      <c r="IUY53" s="162"/>
      <c r="IUZ53" s="165"/>
      <c r="IVA53" s="162"/>
      <c r="IVB53" s="165"/>
      <c r="IVC53" s="162"/>
      <c r="IVD53" s="165"/>
      <c r="IVE53" s="162"/>
      <c r="IVF53" s="165"/>
      <c r="IVG53" s="162"/>
      <c r="IVH53" s="165"/>
      <c r="IVI53" s="162"/>
      <c r="IVJ53" s="165"/>
      <c r="IVK53" s="162"/>
      <c r="IVL53" s="165"/>
      <c r="IVM53" s="162"/>
      <c r="IVN53" s="165"/>
      <c r="IVO53" s="162"/>
      <c r="IVP53" s="165"/>
      <c r="IVQ53" s="162"/>
      <c r="IVR53" s="165"/>
      <c r="IVS53" s="162"/>
      <c r="IVT53" s="165"/>
      <c r="IVU53" s="162"/>
      <c r="IVV53" s="165"/>
      <c r="IVW53" s="162"/>
      <c r="IVX53" s="165"/>
      <c r="IVY53" s="162"/>
      <c r="IVZ53" s="165"/>
      <c r="IWA53" s="162"/>
      <c r="IWB53" s="165"/>
      <c r="IWC53" s="162"/>
      <c r="IWD53" s="165"/>
      <c r="IWE53" s="162"/>
      <c r="IWF53" s="165"/>
      <c r="IWG53" s="162"/>
      <c r="IWH53" s="165"/>
      <c r="IWI53" s="162"/>
      <c r="IWJ53" s="165"/>
      <c r="IWK53" s="162"/>
      <c r="IWL53" s="165"/>
      <c r="IWM53" s="162"/>
      <c r="IWN53" s="165"/>
      <c r="IWO53" s="162"/>
      <c r="IWP53" s="165"/>
      <c r="IWQ53" s="162"/>
      <c r="IWR53" s="165"/>
      <c r="IWS53" s="162"/>
      <c r="IWT53" s="165"/>
      <c r="IWU53" s="162"/>
      <c r="IWV53" s="165"/>
      <c r="IWW53" s="162"/>
      <c r="IWX53" s="165"/>
      <c r="IWY53" s="162"/>
      <c r="IWZ53" s="165"/>
      <c r="IXA53" s="162"/>
      <c r="IXB53" s="165"/>
      <c r="IXC53" s="162"/>
      <c r="IXD53" s="165"/>
      <c r="IXE53" s="162"/>
      <c r="IXF53" s="165"/>
      <c r="IXG53" s="162"/>
      <c r="IXH53" s="165"/>
      <c r="IXI53" s="162"/>
      <c r="IXJ53" s="165"/>
      <c r="IXK53" s="162"/>
      <c r="IXL53" s="165"/>
      <c r="IXM53" s="162"/>
      <c r="IXN53" s="165"/>
      <c r="IXO53" s="162"/>
      <c r="IXP53" s="165"/>
      <c r="IXQ53" s="162"/>
      <c r="IXR53" s="165"/>
      <c r="IXS53" s="162"/>
      <c r="IXT53" s="165"/>
      <c r="IXU53" s="162"/>
      <c r="IXV53" s="165"/>
      <c r="IXW53" s="162"/>
      <c r="IXX53" s="165"/>
      <c r="IXY53" s="162"/>
      <c r="IXZ53" s="165"/>
      <c r="IYA53" s="162"/>
      <c r="IYB53" s="165"/>
      <c r="IYC53" s="162"/>
      <c r="IYD53" s="165"/>
      <c r="IYE53" s="162"/>
      <c r="IYF53" s="165"/>
      <c r="IYG53" s="162"/>
      <c r="IYH53" s="165"/>
      <c r="IYI53" s="162"/>
      <c r="IYJ53" s="165"/>
      <c r="IYK53" s="162"/>
      <c r="IYL53" s="165"/>
      <c r="IYM53" s="162"/>
      <c r="IYN53" s="165"/>
      <c r="IYO53" s="162"/>
      <c r="IYP53" s="165"/>
      <c r="IYQ53" s="162"/>
      <c r="IYR53" s="165"/>
      <c r="IYS53" s="162"/>
      <c r="IYT53" s="165"/>
      <c r="IYU53" s="162"/>
      <c r="IYV53" s="165"/>
      <c r="IYW53" s="162"/>
      <c r="IYX53" s="165"/>
      <c r="IYY53" s="162"/>
      <c r="IYZ53" s="165"/>
      <c r="IZA53" s="162"/>
      <c r="IZB53" s="165"/>
      <c r="IZC53" s="162"/>
      <c r="IZD53" s="165"/>
      <c r="IZE53" s="162"/>
      <c r="IZF53" s="165"/>
      <c r="IZG53" s="162"/>
      <c r="IZH53" s="165"/>
      <c r="IZI53" s="162"/>
      <c r="IZJ53" s="165"/>
      <c r="IZK53" s="162"/>
      <c r="IZL53" s="165"/>
      <c r="IZM53" s="162"/>
      <c r="IZN53" s="165"/>
      <c r="IZO53" s="162"/>
      <c r="IZP53" s="165"/>
      <c r="IZQ53" s="162"/>
      <c r="IZR53" s="165"/>
      <c r="IZS53" s="162"/>
      <c r="IZT53" s="165"/>
      <c r="IZU53" s="162"/>
      <c r="IZV53" s="165"/>
      <c r="IZW53" s="162"/>
      <c r="IZX53" s="165"/>
      <c r="IZY53" s="162"/>
      <c r="IZZ53" s="165"/>
      <c r="JAA53" s="162"/>
      <c r="JAB53" s="165"/>
      <c r="JAC53" s="162"/>
      <c r="JAD53" s="165"/>
      <c r="JAE53" s="162"/>
      <c r="JAF53" s="165"/>
      <c r="JAG53" s="162"/>
      <c r="JAH53" s="165"/>
      <c r="JAI53" s="162"/>
      <c r="JAJ53" s="165"/>
      <c r="JAK53" s="162"/>
      <c r="JAL53" s="165"/>
      <c r="JAM53" s="162"/>
      <c r="JAN53" s="165"/>
      <c r="JAO53" s="162"/>
      <c r="JAP53" s="165"/>
      <c r="JAQ53" s="162"/>
      <c r="JAR53" s="165"/>
      <c r="JAS53" s="162"/>
      <c r="JAT53" s="165"/>
      <c r="JAU53" s="162"/>
      <c r="JAV53" s="165"/>
      <c r="JAW53" s="162"/>
      <c r="JAX53" s="165"/>
      <c r="JAY53" s="162"/>
      <c r="JAZ53" s="165"/>
      <c r="JBA53" s="162"/>
      <c r="JBB53" s="165"/>
      <c r="JBC53" s="162"/>
      <c r="JBD53" s="165"/>
      <c r="JBE53" s="162"/>
      <c r="JBF53" s="165"/>
      <c r="JBG53" s="162"/>
      <c r="JBH53" s="165"/>
      <c r="JBI53" s="162"/>
      <c r="JBJ53" s="165"/>
      <c r="JBK53" s="162"/>
      <c r="JBL53" s="165"/>
      <c r="JBM53" s="162"/>
      <c r="JBN53" s="165"/>
      <c r="JBO53" s="162"/>
      <c r="JBP53" s="165"/>
      <c r="JBQ53" s="162"/>
      <c r="JBR53" s="165"/>
      <c r="JBS53" s="162"/>
      <c r="JBT53" s="165"/>
      <c r="JBU53" s="162"/>
      <c r="JBV53" s="165"/>
      <c r="JBW53" s="162"/>
      <c r="JBX53" s="165"/>
      <c r="JBY53" s="162"/>
      <c r="JBZ53" s="165"/>
      <c r="JCA53" s="162"/>
      <c r="JCB53" s="165"/>
      <c r="JCC53" s="162"/>
      <c r="JCD53" s="165"/>
      <c r="JCE53" s="162"/>
      <c r="JCF53" s="165"/>
      <c r="JCG53" s="162"/>
      <c r="JCH53" s="165"/>
      <c r="JCI53" s="162"/>
      <c r="JCJ53" s="165"/>
      <c r="JCK53" s="162"/>
      <c r="JCL53" s="165"/>
      <c r="JCM53" s="162"/>
      <c r="JCN53" s="165"/>
      <c r="JCO53" s="162"/>
      <c r="JCP53" s="165"/>
      <c r="JCQ53" s="162"/>
      <c r="JCR53" s="165"/>
      <c r="JCS53" s="162"/>
      <c r="JCT53" s="165"/>
      <c r="JCU53" s="162"/>
      <c r="JCV53" s="165"/>
      <c r="JCW53" s="162"/>
      <c r="JCX53" s="165"/>
      <c r="JCY53" s="162"/>
      <c r="JCZ53" s="165"/>
      <c r="JDA53" s="162"/>
      <c r="JDB53" s="165"/>
      <c r="JDC53" s="162"/>
      <c r="JDD53" s="165"/>
      <c r="JDE53" s="162"/>
      <c r="JDF53" s="165"/>
      <c r="JDG53" s="162"/>
      <c r="JDH53" s="165"/>
      <c r="JDI53" s="162"/>
      <c r="JDJ53" s="165"/>
      <c r="JDK53" s="162"/>
      <c r="JDL53" s="165"/>
      <c r="JDM53" s="162"/>
      <c r="JDN53" s="165"/>
      <c r="JDO53" s="162"/>
      <c r="JDP53" s="165"/>
      <c r="JDQ53" s="162"/>
      <c r="JDR53" s="165"/>
      <c r="JDS53" s="162"/>
      <c r="JDT53" s="165"/>
      <c r="JDU53" s="162"/>
      <c r="JDV53" s="165"/>
      <c r="JDW53" s="162"/>
      <c r="JDX53" s="165"/>
      <c r="JDY53" s="162"/>
      <c r="JDZ53" s="165"/>
      <c r="JEA53" s="162"/>
      <c r="JEB53" s="165"/>
      <c r="JEC53" s="162"/>
      <c r="JED53" s="165"/>
      <c r="JEE53" s="162"/>
      <c r="JEF53" s="165"/>
      <c r="JEG53" s="162"/>
      <c r="JEH53" s="165"/>
      <c r="JEI53" s="162"/>
      <c r="JEJ53" s="165"/>
      <c r="JEK53" s="162"/>
      <c r="JEL53" s="165"/>
      <c r="JEM53" s="162"/>
      <c r="JEN53" s="165"/>
      <c r="JEO53" s="162"/>
      <c r="JEP53" s="165"/>
      <c r="JEQ53" s="162"/>
      <c r="JER53" s="165"/>
      <c r="JES53" s="162"/>
      <c r="JET53" s="165"/>
      <c r="JEU53" s="162"/>
      <c r="JEV53" s="165"/>
      <c r="JEW53" s="162"/>
      <c r="JEX53" s="165"/>
      <c r="JEY53" s="162"/>
      <c r="JEZ53" s="165"/>
      <c r="JFA53" s="162"/>
      <c r="JFB53" s="165"/>
      <c r="JFC53" s="162"/>
      <c r="JFD53" s="165"/>
      <c r="JFE53" s="162"/>
      <c r="JFF53" s="165"/>
      <c r="JFG53" s="162"/>
      <c r="JFH53" s="165"/>
      <c r="JFI53" s="162"/>
      <c r="JFJ53" s="165"/>
      <c r="JFK53" s="162"/>
      <c r="JFL53" s="165"/>
      <c r="JFM53" s="162"/>
      <c r="JFN53" s="165"/>
      <c r="JFO53" s="162"/>
      <c r="JFP53" s="165"/>
      <c r="JFQ53" s="162"/>
      <c r="JFR53" s="165"/>
      <c r="JFS53" s="162"/>
      <c r="JFT53" s="165"/>
      <c r="JFU53" s="162"/>
      <c r="JFV53" s="165"/>
      <c r="JFW53" s="162"/>
      <c r="JFX53" s="165"/>
      <c r="JFY53" s="162"/>
      <c r="JFZ53" s="165"/>
      <c r="JGA53" s="162"/>
      <c r="JGB53" s="165"/>
      <c r="JGC53" s="162"/>
      <c r="JGD53" s="165"/>
      <c r="JGE53" s="162"/>
      <c r="JGF53" s="165"/>
      <c r="JGG53" s="162"/>
      <c r="JGH53" s="165"/>
      <c r="JGI53" s="162"/>
      <c r="JGJ53" s="165"/>
      <c r="JGK53" s="162"/>
      <c r="JGL53" s="165"/>
      <c r="JGM53" s="162"/>
      <c r="JGN53" s="165"/>
      <c r="JGO53" s="162"/>
      <c r="JGP53" s="165"/>
      <c r="JGQ53" s="162"/>
      <c r="JGR53" s="165"/>
      <c r="JGS53" s="162"/>
      <c r="JGT53" s="165"/>
      <c r="JGU53" s="162"/>
      <c r="JGV53" s="165"/>
      <c r="JGW53" s="162"/>
      <c r="JGX53" s="165"/>
      <c r="JGY53" s="162"/>
      <c r="JGZ53" s="165"/>
      <c r="JHA53" s="162"/>
      <c r="JHB53" s="165"/>
      <c r="JHC53" s="162"/>
      <c r="JHD53" s="165"/>
      <c r="JHE53" s="162"/>
      <c r="JHF53" s="165"/>
      <c r="JHG53" s="162"/>
      <c r="JHH53" s="165"/>
      <c r="JHI53" s="162"/>
      <c r="JHJ53" s="165"/>
      <c r="JHK53" s="162"/>
      <c r="JHL53" s="165"/>
      <c r="JHM53" s="162"/>
      <c r="JHN53" s="165"/>
      <c r="JHO53" s="162"/>
      <c r="JHP53" s="165"/>
      <c r="JHQ53" s="162"/>
      <c r="JHR53" s="165"/>
      <c r="JHS53" s="162"/>
      <c r="JHT53" s="165"/>
      <c r="JHU53" s="162"/>
      <c r="JHV53" s="165"/>
      <c r="JHW53" s="162"/>
      <c r="JHX53" s="165"/>
      <c r="JHY53" s="162"/>
      <c r="JHZ53" s="165"/>
      <c r="JIA53" s="162"/>
      <c r="JIB53" s="165"/>
      <c r="JIC53" s="162"/>
      <c r="JID53" s="165"/>
      <c r="JIE53" s="162"/>
      <c r="JIF53" s="165"/>
      <c r="JIG53" s="162"/>
      <c r="JIH53" s="165"/>
      <c r="JII53" s="162"/>
      <c r="JIJ53" s="165"/>
      <c r="JIK53" s="162"/>
      <c r="JIL53" s="165"/>
      <c r="JIM53" s="162"/>
      <c r="JIN53" s="165"/>
      <c r="JIO53" s="162"/>
      <c r="JIP53" s="165"/>
      <c r="JIQ53" s="162"/>
      <c r="JIR53" s="165"/>
      <c r="JIS53" s="162"/>
      <c r="JIT53" s="165"/>
      <c r="JIU53" s="162"/>
      <c r="JIV53" s="165"/>
      <c r="JIW53" s="162"/>
      <c r="JIX53" s="165"/>
      <c r="JIY53" s="162"/>
      <c r="JIZ53" s="165"/>
      <c r="JJA53" s="162"/>
      <c r="JJB53" s="165"/>
      <c r="JJC53" s="162"/>
      <c r="JJD53" s="165"/>
      <c r="JJE53" s="162"/>
      <c r="JJF53" s="165"/>
      <c r="JJG53" s="162"/>
      <c r="JJH53" s="165"/>
      <c r="JJI53" s="162"/>
      <c r="JJJ53" s="165"/>
      <c r="JJK53" s="162"/>
      <c r="JJL53" s="165"/>
      <c r="JJM53" s="162"/>
      <c r="JJN53" s="165"/>
      <c r="JJO53" s="162"/>
      <c r="JJP53" s="165"/>
      <c r="JJQ53" s="162"/>
      <c r="JJR53" s="165"/>
      <c r="JJS53" s="162"/>
      <c r="JJT53" s="165"/>
      <c r="JJU53" s="162"/>
      <c r="JJV53" s="165"/>
      <c r="JJW53" s="162"/>
      <c r="JJX53" s="165"/>
      <c r="JJY53" s="162"/>
      <c r="JJZ53" s="165"/>
      <c r="JKA53" s="162"/>
      <c r="JKB53" s="165"/>
      <c r="JKC53" s="162"/>
      <c r="JKD53" s="165"/>
      <c r="JKE53" s="162"/>
      <c r="JKF53" s="165"/>
      <c r="JKG53" s="162"/>
      <c r="JKH53" s="165"/>
      <c r="JKI53" s="162"/>
      <c r="JKJ53" s="165"/>
      <c r="JKK53" s="162"/>
      <c r="JKL53" s="165"/>
      <c r="JKM53" s="162"/>
      <c r="JKN53" s="165"/>
      <c r="JKO53" s="162"/>
      <c r="JKP53" s="165"/>
      <c r="JKQ53" s="162"/>
      <c r="JKR53" s="165"/>
      <c r="JKS53" s="162"/>
      <c r="JKT53" s="165"/>
      <c r="JKU53" s="162"/>
      <c r="JKV53" s="165"/>
      <c r="JKW53" s="162"/>
      <c r="JKX53" s="165"/>
      <c r="JKY53" s="162"/>
      <c r="JKZ53" s="165"/>
      <c r="JLA53" s="162"/>
      <c r="JLB53" s="165"/>
      <c r="JLC53" s="162"/>
      <c r="JLD53" s="165"/>
      <c r="JLE53" s="162"/>
      <c r="JLF53" s="165"/>
      <c r="JLG53" s="162"/>
      <c r="JLH53" s="165"/>
      <c r="JLI53" s="162"/>
      <c r="JLJ53" s="165"/>
      <c r="JLK53" s="162"/>
      <c r="JLL53" s="165"/>
      <c r="JLM53" s="162"/>
      <c r="JLN53" s="165"/>
      <c r="JLO53" s="162"/>
      <c r="JLP53" s="165"/>
      <c r="JLQ53" s="162"/>
      <c r="JLR53" s="165"/>
      <c r="JLS53" s="162"/>
      <c r="JLT53" s="165"/>
      <c r="JLU53" s="162"/>
      <c r="JLV53" s="165"/>
      <c r="JLW53" s="162"/>
      <c r="JLX53" s="165"/>
      <c r="JLY53" s="162"/>
      <c r="JLZ53" s="165"/>
      <c r="JMA53" s="162"/>
      <c r="JMB53" s="165"/>
      <c r="JMC53" s="162"/>
      <c r="JMD53" s="165"/>
      <c r="JME53" s="162"/>
      <c r="JMF53" s="165"/>
      <c r="JMG53" s="162"/>
      <c r="JMH53" s="165"/>
      <c r="JMI53" s="162"/>
      <c r="JMJ53" s="165"/>
      <c r="JMK53" s="162"/>
      <c r="JML53" s="165"/>
      <c r="JMM53" s="162"/>
      <c r="JMN53" s="165"/>
      <c r="JMO53" s="162"/>
      <c r="JMP53" s="165"/>
      <c r="JMQ53" s="162"/>
      <c r="JMR53" s="165"/>
      <c r="JMS53" s="162"/>
      <c r="JMT53" s="165"/>
      <c r="JMU53" s="162"/>
      <c r="JMV53" s="165"/>
      <c r="JMW53" s="162"/>
      <c r="JMX53" s="165"/>
      <c r="JMY53" s="162"/>
      <c r="JMZ53" s="165"/>
      <c r="JNA53" s="162"/>
      <c r="JNB53" s="165"/>
      <c r="JNC53" s="162"/>
      <c r="JND53" s="165"/>
      <c r="JNE53" s="162"/>
      <c r="JNF53" s="165"/>
      <c r="JNG53" s="162"/>
      <c r="JNH53" s="165"/>
      <c r="JNI53" s="162"/>
      <c r="JNJ53" s="165"/>
      <c r="JNK53" s="162"/>
      <c r="JNL53" s="165"/>
      <c r="JNM53" s="162"/>
      <c r="JNN53" s="165"/>
      <c r="JNO53" s="162"/>
      <c r="JNP53" s="165"/>
      <c r="JNQ53" s="162"/>
      <c r="JNR53" s="165"/>
      <c r="JNS53" s="162"/>
      <c r="JNT53" s="165"/>
      <c r="JNU53" s="162"/>
      <c r="JNV53" s="165"/>
      <c r="JNW53" s="162"/>
      <c r="JNX53" s="165"/>
      <c r="JNY53" s="162"/>
      <c r="JNZ53" s="165"/>
      <c r="JOA53" s="162"/>
      <c r="JOB53" s="165"/>
      <c r="JOC53" s="162"/>
      <c r="JOD53" s="165"/>
      <c r="JOE53" s="162"/>
      <c r="JOF53" s="165"/>
      <c r="JOG53" s="162"/>
      <c r="JOH53" s="165"/>
      <c r="JOI53" s="162"/>
      <c r="JOJ53" s="165"/>
      <c r="JOK53" s="162"/>
      <c r="JOL53" s="165"/>
      <c r="JOM53" s="162"/>
      <c r="JON53" s="165"/>
      <c r="JOO53" s="162"/>
      <c r="JOP53" s="165"/>
      <c r="JOQ53" s="162"/>
      <c r="JOR53" s="165"/>
      <c r="JOS53" s="162"/>
      <c r="JOT53" s="165"/>
      <c r="JOU53" s="162"/>
      <c r="JOV53" s="165"/>
      <c r="JOW53" s="162"/>
      <c r="JOX53" s="165"/>
      <c r="JOY53" s="162"/>
      <c r="JOZ53" s="165"/>
      <c r="JPA53" s="162"/>
      <c r="JPB53" s="165"/>
      <c r="JPC53" s="162"/>
      <c r="JPD53" s="165"/>
      <c r="JPE53" s="162"/>
      <c r="JPF53" s="165"/>
      <c r="JPG53" s="162"/>
      <c r="JPH53" s="165"/>
      <c r="JPI53" s="162"/>
      <c r="JPJ53" s="165"/>
      <c r="JPK53" s="162"/>
      <c r="JPL53" s="165"/>
      <c r="JPM53" s="162"/>
      <c r="JPN53" s="165"/>
      <c r="JPO53" s="162"/>
      <c r="JPP53" s="165"/>
      <c r="JPQ53" s="162"/>
      <c r="JPR53" s="165"/>
      <c r="JPS53" s="162"/>
      <c r="JPT53" s="165"/>
      <c r="JPU53" s="162"/>
      <c r="JPV53" s="165"/>
      <c r="JPW53" s="162"/>
      <c r="JPX53" s="165"/>
      <c r="JPY53" s="162"/>
      <c r="JPZ53" s="165"/>
      <c r="JQA53" s="162"/>
      <c r="JQB53" s="165"/>
      <c r="JQC53" s="162"/>
      <c r="JQD53" s="165"/>
      <c r="JQE53" s="162"/>
      <c r="JQF53" s="165"/>
      <c r="JQG53" s="162"/>
      <c r="JQH53" s="165"/>
      <c r="JQI53" s="162"/>
      <c r="JQJ53" s="165"/>
      <c r="JQK53" s="162"/>
      <c r="JQL53" s="165"/>
      <c r="JQM53" s="162"/>
      <c r="JQN53" s="165"/>
      <c r="JQO53" s="162"/>
      <c r="JQP53" s="165"/>
      <c r="JQQ53" s="162"/>
      <c r="JQR53" s="165"/>
      <c r="JQS53" s="162"/>
      <c r="JQT53" s="165"/>
      <c r="JQU53" s="162"/>
      <c r="JQV53" s="165"/>
      <c r="JQW53" s="162"/>
      <c r="JQX53" s="165"/>
      <c r="JQY53" s="162"/>
      <c r="JQZ53" s="165"/>
      <c r="JRA53" s="162"/>
      <c r="JRB53" s="165"/>
      <c r="JRC53" s="162"/>
      <c r="JRD53" s="165"/>
      <c r="JRE53" s="162"/>
      <c r="JRF53" s="165"/>
      <c r="JRG53" s="162"/>
      <c r="JRH53" s="165"/>
      <c r="JRI53" s="162"/>
      <c r="JRJ53" s="165"/>
      <c r="JRK53" s="162"/>
      <c r="JRL53" s="165"/>
      <c r="JRM53" s="162"/>
      <c r="JRN53" s="165"/>
      <c r="JRO53" s="162"/>
      <c r="JRP53" s="165"/>
      <c r="JRQ53" s="162"/>
      <c r="JRR53" s="165"/>
      <c r="JRS53" s="162"/>
      <c r="JRT53" s="165"/>
      <c r="JRU53" s="162"/>
      <c r="JRV53" s="165"/>
      <c r="JRW53" s="162"/>
      <c r="JRX53" s="165"/>
      <c r="JRY53" s="162"/>
      <c r="JRZ53" s="165"/>
      <c r="JSA53" s="162"/>
      <c r="JSB53" s="165"/>
      <c r="JSC53" s="162"/>
      <c r="JSD53" s="165"/>
      <c r="JSE53" s="162"/>
      <c r="JSF53" s="165"/>
      <c r="JSG53" s="162"/>
      <c r="JSH53" s="165"/>
      <c r="JSI53" s="162"/>
      <c r="JSJ53" s="165"/>
      <c r="JSK53" s="162"/>
      <c r="JSL53" s="165"/>
      <c r="JSM53" s="162"/>
      <c r="JSN53" s="165"/>
      <c r="JSO53" s="162"/>
      <c r="JSP53" s="165"/>
      <c r="JSQ53" s="162"/>
      <c r="JSR53" s="165"/>
      <c r="JSS53" s="162"/>
      <c r="JST53" s="165"/>
      <c r="JSU53" s="162"/>
      <c r="JSV53" s="165"/>
      <c r="JSW53" s="162"/>
      <c r="JSX53" s="165"/>
      <c r="JSY53" s="162"/>
      <c r="JSZ53" s="165"/>
      <c r="JTA53" s="162"/>
      <c r="JTB53" s="165"/>
      <c r="JTC53" s="162"/>
      <c r="JTD53" s="165"/>
      <c r="JTE53" s="162"/>
      <c r="JTF53" s="165"/>
      <c r="JTG53" s="162"/>
      <c r="JTH53" s="165"/>
      <c r="JTI53" s="162"/>
      <c r="JTJ53" s="165"/>
      <c r="JTK53" s="162"/>
      <c r="JTL53" s="165"/>
      <c r="JTM53" s="162"/>
      <c r="JTN53" s="165"/>
      <c r="JTO53" s="162"/>
      <c r="JTP53" s="165"/>
      <c r="JTQ53" s="162"/>
      <c r="JTR53" s="165"/>
      <c r="JTS53" s="162"/>
      <c r="JTT53" s="165"/>
      <c r="JTU53" s="162"/>
      <c r="JTV53" s="165"/>
      <c r="JTW53" s="162"/>
      <c r="JTX53" s="165"/>
      <c r="JTY53" s="162"/>
      <c r="JTZ53" s="165"/>
      <c r="JUA53" s="162"/>
      <c r="JUB53" s="165"/>
      <c r="JUC53" s="162"/>
      <c r="JUD53" s="165"/>
      <c r="JUE53" s="162"/>
      <c r="JUF53" s="165"/>
      <c r="JUG53" s="162"/>
      <c r="JUH53" s="165"/>
      <c r="JUI53" s="162"/>
      <c r="JUJ53" s="165"/>
      <c r="JUK53" s="162"/>
      <c r="JUL53" s="165"/>
      <c r="JUM53" s="162"/>
      <c r="JUN53" s="165"/>
      <c r="JUO53" s="162"/>
      <c r="JUP53" s="165"/>
      <c r="JUQ53" s="162"/>
      <c r="JUR53" s="165"/>
      <c r="JUS53" s="162"/>
      <c r="JUT53" s="165"/>
      <c r="JUU53" s="162"/>
      <c r="JUV53" s="165"/>
      <c r="JUW53" s="162"/>
      <c r="JUX53" s="165"/>
      <c r="JUY53" s="162"/>
      <c r="JUZ53" s="165"/>
      <c r="JVA53" s="162"/>
      <c r="JVB53" s="165"/>
      <c r="JVC53" s="162"/>
      <c r="JVD53" s="165"/>
      <c r="JVE53" s="162"/>
      <c r="JVF53" s="165"/>
      <c r="JVG53" s="162"/>
      <c r="JVH53" s="165"/>
      <c r="JVI53" s="162"/>
      <c r="JVJ53" s="165"/>
      <c r="JVK53" s="162"/>
      <c r="JVL53" s="165"/>
      <c r="JVM53" s="162"/>
      <c r="JVN53" s="165"/>
      <c r="JVO53" s="162"/>
      <c r="JVP53" s="165"/>
      <c r="JVQ53" s="162"/>
      <c r="JVR53" s="165"/>
      <c r="JVS53" s="162"/>
      <c r="JVT53" s="165"/>
      <c r="JVU53" s="162"/>
      <c r="JVV53" s="165"/>
      <c r="JVW53" s="162"/>
      <c r="JVX53" s="165"/>
      <c r="JVY53" s="162"/>
      <c r="JVZ53" s="165"/>
      <c r="JWA53" s="162"/>
      <c r="JWB53" s="165"/>
      <c r="JWC53" s="162"/>
      <c r="JWD53" s="165"/>
      <c r="JWE53" s="162"/>
      <c r="JWF53" s="165"/>
      <c r="JWG53" s="162"/>
      <c r="JWH53" s="165"/>
      <c r="JWI53" s="162"/>
      <c r="JWJ53" s="165"/>
      <c r="JWK53" s="162"/>
      <c r="JWL53" s="165"/>
      <c r="JWM53" s="162"/>
      <c r="JWN53" s="165"/>
      <c r="JWO53" s="162"/>
      <c r="JWP53" s="165"/>
      <c r="JWQ53" s="162"/>
      <c r="JWR53" s="165"/>
      <c r="JWS53" s="162"/>
      <c r="JWT53" s="165"/>
      <c r="JWU53" s="162"/>
      <c r="JWV53" s="165"/>
      <c r="JWW53" s="162"/>
      <c r="JWX53" s="165"/>
      <c r="JWY53" s="162"/>
      <c r="JWZ53" s="165"/>
      <c r="JXA53" s="162"/>
      <c r="JXB53" s="165"/>
      <c r="JXC53" s="162"/>
      <c r="JXD53" s="165"/>
      <c r="JXE53" s="162"/>
      <c r="JXF53" s="165"/>
      <c r="JXG53" s="162"/>
      <c r="JXH53" s="165"/>
      <c r="JXI53" s="162"/>
      <c r="JXJ53" s="165"/>
      <c r="JXK53" s="162"/>
      <c r="JXL53" s="165"/>
      <c r="JXM53" s="162"/>
      <c r="JXN53" s="165"/>
      <c r="JXO53" s="162"/>
      <c r="JXP53" s="165"/>
      <c r="JXQ53" s="162"/>
      <c r="JXR53" s="165"/>
      <c r="JXS53" s="162"/>
      <c r="JXT53" s="165"/>
      <c r="JXU53" s="162"/>
      <c r="JXV53" s="165"/>
      <c r="JXW53" s="162"/>
      <c r="JXX53" s="165"/>
      <c r="JXY53" s="162"/>
      <c r="JXZ53" s="165"/>
      <c r="JYA53" s="162"/>
      <c r="JYB53" s="165"/>
      <c r="JYC53" s="162"/>
      <c r="JYD53" s="165"/>
      <c r="JYE53" s="162"/>
      <c r="JYF53" s="165"/>
      <c r="JYG53" s="162"/>
      <c r="JYH53" s="165"/>
      <c r="JYI53" s="162"/>
      <c r="JYJ53" s="165"/>
      <c r="JYK53" s="162"/>
      <c r="JYL53" s="165"/>
      <c r="JYM53" s="162"/>
      <c r="JYN53" s="165"/>
      <c r="JYO53" s="162"/>
      <c r="JYP53" s="165"/>
      <c r="JYQ53" s="162"/>
      <c r="JYR53" s="165"/>
      <c r="JYS53" s="162"/>
      <c r="JYT53" s="165"/>
      <c r="JYU53" s="162"/>
      <c r="JYV53" s="165"/>
      <c r="JYW53" s="162"/>
      <c r="JYX53" s="165"/>
      <c r="JYY53" s="162"/>
      <c r="JYZ53" s="165"/>
      <c r="JZA53" s="162"/>
      <c r="JZB53" s="165"/>
      <c r="JZC53" s="162"/>
      <c r="JZD53" s="165"/>
      <c r="JZE53" s="162"/>
      <c r="JZF53" s="165"/>
      <c r="JZG53" s="162"/>
      <c r="JZH53" s="165"/>
      <c r="JZI53" s="162"/>
      <c r="JZJ53" s="165"/>
      <c r="JZK53" s="162"/>
      <c r="JZL53" s="165"/>
      <c r="JZM53" s="162"/>
      <c r="JZN53" s="165"/>
      <c r="JZO53" s="162"/>
      <c r="JZP53" s="165"/>
      <c r="JZQ53" s="162"/>
      <c r="JZR53" s="165"/>
      <c r="JZS53" s="162"/>
      <c r="JZT53" s="165"/>
      <c r="JZU53" s="162"/>
      <c r="JZV53" s="165"/>
      <c r="JZW53" s="162"/>
      <c r="JZX53" s="165"/>
      <c r="JZY53" s="162"/>
      <c r="JZZ53" s="165"/>
      <c r="KAA53" s="162"/>
      <c r="KAB53" s="165"/>
      <c r="KAC53" s="162"/>
      <c r="KAD53" s="165"/>
      <c r="KAE53" s="162"/>
      <c r="KAF53" s="165"/>
      <c r="KAG53" s="162"/>
      <c r="KAH53" s="165"/>
      <c r="KAI53" s="162"/>
      <c r="KAJ53" s="165"/>
      <c r="KAK53" s="162"/>
      <c r="KAL53" s="165"/>
      <c r="KAM53" s="162"/>
      <c r="KAN53" s="165"/>
      <c r="KAO53" s="162"/>
      <c r="KAP53" s="165"/>
      <c r="KAQ53" s="162"/>
      <c r="KAR53" s="165"/>
      <c r="KAS53" s="162"/>
      <c r="KAT53" s="165"/>
      <c r="KAU53" s="162"/>
      <c r="KAV53" s="165"/>
      <c r="KAW53" s="162"/>
      <c r="KAX53" s="165"/>
      <c r="KAY53" s="162"/>
      <c r="KAZ53" s="165"/>
      <c r="KBA53" s="162"/>
      <c r="KBB53" s="165"/>
      <c r="KBC53" s="162"/>
      <c r="KBD53" s="165"/>
      <c r="KBE53" s="162"/>
      <c r="KBF53" s="165"/>
      <c r="KBG53" s="162"/>
      <c r="KBH53" s="165"/>
      <c r="KBI53" s="162"/>
      <c r="KBJ53" s="165"/>
      <c r="KBK53" s="162"/>
      <c r="KBL53" s="165"/>
      <c r="KBM53" s="162"/>
      <c r="KBN53" s="165"/>
      <c r="KBO53" s="162"/>
      <c r="KBP53" s="165"/>
      <c r="KBQ53" s="162"/>
      <c r="KBR53" s="165"/>
      <c r="KBS53" s="162"/>
      <c r="KBT53" s="165"/>
      <c r="KBU53" s="162"/>
      <c r="KBV53" s="165"/>
      <c r="KBW53" s="162"/>
      <c r="KBX53" s="165"/>
      <c r="KBY53" s="162"/>
      <c r="KBZ53" s="165"/>
      <c r="KCA53" s="162"/>
      <c r="KCB53" s="165"/>
      <c r="KCC53" s="162"/>
      <c r="KCD53" s="165"/>
      <c r="KCE53" s="162"/>
      <c r="KCF53" s="165"/>
      <c r="KCG53" s="162"/>
      <c r="KCH53" s="165"/>
      <c r="KCI53" s="162"/>
      <c r="KCJ53" s="165"/>
      <c r="KCK53" s="162"/>
      <c r="KCL53" s="165"/>
      <c r="KCM53" s="162"/>
      <c r="KCN53" s="165"/>
      <c r="KCO53" s="162"/>
      <c r="KCP53" s="165"/>
      <c r="KCQ53" s="162"/>
      <c r="KCR53" s="165"/>
      <c r="KCS53" s="162"/>
      <c r="KCT53" s="165"/>
      <c r="KCU53" s="162"/>
      <c r="KCV53" s="165"/>
      <c r="KCW53" s="162"/>
      <c r="KCX53" s="165"/>
      <c r="KCY53" s="162"/>
      <c r="KCZ53" s="165"/>
      <c r="KDA53" s="162"/>
      <c r="KDB53" s="165"/>
      <c r="KDC53" s="162"/>
      <c r="KDD53" s="165"/>
      <c r="KDE53" s="162"/>
      <c r="KDF53" s="165"/>
      <c r="KDG53" s="162"/>
      <c r="KDH53" s="165"/>
      <c r="KDI53" s="162"/>
      <c r="KDJ53" s="165"/>
      <c r="KDK53" s="162"/>
      <c r="KDL53" s="165"/>
      <c r="KDM53" s="162"/>
      <c r="KDN53" s="165"/>
      <c r="KDO53" s="162"/>
      <c r="KDP53" s="165"/>
      <c r="KDQ53" s="162"/>
      <c r="KDR53" s="165"/>
      <c r="KDS53" s="162"/>
      <c r="KDT53" s="165"/>
      <c r="KDU53" s="162"/>
      <c r="KDV53" s="165"/>
      <c r="KDW53" s="162"/>
      <c r="KDX53" s="165"/>
      <c r="KDY53" s="162"/>
      <c r="KDZ53" s="165"/>
      <c r="KEA53" s="162"/>
      <c r="KEB53" s="165"/>
      <c r="KEC53" s="162"/>
      <c r="KED53" s="165"/>
      <c r="KEE53" s="162"/>
      <c r="KEF53" s="165"/>
      <c r="KEG53" s="162"/>
      <c r="KEH53" s="165"/>
      <c r="KEI53" s="162"/>
      <c r="KEJ53" s="165"/>
      <c r="KEK53" s="162"/>
      <c r="KEL53" s="165"/>
      <c r="KEM53" s="162"/>
      <c r="KEN53" s="165"/>
      <c r="KEO53" s="162"/>
      <c r="KEP53" s="165"/>
      <c r="KEQ53" s="162"/>
      <c r="KER53" s="165"/>
      <c r="KES53" s="162"/>
      <c r="KET53" s="165"/>
      <c r="KEU53" s="162"/>
      <c r="KEV53" s="165"/>
      <c r="KEW53" s="162"/>
      <c r="KEX53" s="165"/>
      <c r="KEY53" s="162"/>
      <c r="KEZ53" s="165"/>
      <c r="KFA53" s="162"/>
      <c r="KFB53" s="165"/>
      <c r="KFC53" s="162"/>
      <c r="KFD53" s="165"/>
      <c r="KFE53" s="162"/>
      <c r="KFF53" s="165"/>
      <c r="KFG53" s="162"/>
      <c r="KFH53" s="165"/>
      <c r="KFI53" s="162"/>
      <c r="KFJ53" s="165"/>
      <c r="KFK53" s="162"/>
      <c r="KFL53" s="165"/>
      <c r="KFM53" s="162"/>
      <c r="KFN53" s="165"/>
      <c r="KFO53" s="162"/>
      <c r="KFP53" s="165"/>
      <c r="KFQ53" s="162"/>
      <c r="KFR53" s="165"/>
      <c r="KFS53" s="162"/>
      <c r="KFT53" s="165"/>
      <c r="KFU53" s="162"/>
      <c r="KFV53" s="165"/>
      <c r="KFW53" s="162"/>
      <c r="KFX53" s="165"/>
      <c r="KFY53" s="162"/>
      <c r="KFZ53" s="165"/>
      <c r="KGA53" s="162"/>
      <c r="KGB53" s="165"/>
      <c r="KGC53" s="162"/>
      <c r="KGD53" s="165"/>
      <c r="KGE53" s="162"/>
      <c r="KGF53" s="165"/>
      <c r="KGG53" s="162"/>
      <c r="KGH53" s="165"/>
      <c r="KGI53" s="162"/>
      <c r="KGJ53" s="165"/>
      <c r="KGK53" s="162"/>
      <c r="KGL53" s="165"/>
      <c r="KGM53" s="162"/>
      <c r="KGN53" s="165"/>
      <c r="KGO53" s="162"/>
      <c r="KGP53" s="165"/>
      <c r="KGQ53" s="162"/>
      <c r="KGR53" s="165"/>
      <c r="KGS53" s="162"/>
      <c r="KGT53" s="165"/>
      <c r="KGU53" s="162"/>
      <c r="KGV53" s="165"/>
      <c r="KGW53" s="162"/>
      <c r="KGX53" s="165"/>
      <c r="KGY53" s="162"/>
      <c r="KGZ53" s="165"/>
      <c r="KHA53" s="162"/>
      <c r="KHB53" s="165"/>
      <c r="KHC53" s="162"/>
      <c r="KHD53" s="165"/>
      <c r="KHE53" s="162"/>
      <c r="KHF53" s="165"/>
      <c r="KHG53" s="162"/>
      <c r="KHH53" s="165"/>
      <c r="KHI53" s="162"/>
      <c r="KHJ53" s="165"/>
      <c r="KHK53" s="162"/>
      <c r="KHL53" s="165"/>
      <c r="KHM53" s="162"/>
      <c r="KHN53" s="165"/>
      <c r="KHO53" s="162"/>
      <c r="KHP53" s="165"/>
      <c r="KHQ53" s="162"/>
      <c r="KHR53" s="165"/>
      <c r="KHS53" s="162"/>
      <c r="KHT53" s="165"/>
      <c r="KHU53" s="162"/>
      <c r="KHV53" s="165"/>
      <c r="KHW53" s="162"/>
      <c r="KHX53" s="165"/>
      <c r="KHY53" s="162"/>
      <c r="KHZ53" s="165"/>
      <c r="KIA53" s="162"/>
      <c r="KIB53" s="165"/>
      <c r="KIC53" s="162"/>
      <c r="KID53" s="165"/>
      <c r="KIE53" s="162"/>
      <c r="KIF53" s="165"/>
      <c r="KIG53" s="162"/>
      <c r="KIH53" s="165"/>
      <c r="KII53" s="162"/>
      <c r="KIJ53" s="165"/>
      <c r="KIK53" s="162"/>
      <c r="KIL53" s="165"/>
      <c r="KIM53" s="162"/>
      <c r="KIN53" s="165"/>
      <c r="KIO53" s="162"/>
      <c r="KIP53" s="165"/>
      <c r="KIQ53" s="162"/>
      <c r="KIR53" s="165"/>
      <c r="KIS53" s="162"/>
      <c r="KIT53" s="165"/>
      <c r="KIU53" s="162"/>
      <c r="KIV53" s="165"/>
      <c r="KIW53" s="162"/>
      <c r="KIX53" s="165"/>
      <c r="KIY53" s="162"/>
      <c r="KIZ53" s="165"/>
      <c r="KJA53" s="162"/>
      <c r="KJB53" s="165"/>
      <c r="KJC53" s="162"/>
      <c r="KJD53" s="165"/>
      <c r="KJE53" s="162"/>
      <c r="KJF53" s="165"/>
      <c r="KJG53" s="162"/>
      <c r="KJH53" s="165"/>
      <c r="KJI53" s="162"/>
      <c r="KJJ53" s="165"/>
      <c r="KJK53" s="162"/>
      <c r="KJL53" s="165"/>
      <c r="KJM53" s="162"/>
      <c r="KJN53" s="165"/>
      <c r="KJO53" s="162"/>
      <c r="KJP53" s="165"/>
      <c r="KJQ53" s="162"/>
      <c r="KJR53" s="165"/>
      <c r="KJS53" s="162"/>
      <c r="KJT53" s="165"/>
      <c r="KJU53" s="162"/>
      <c r="KJV53" s="165"/>
      <c r="KJW53" s="162"/>
      <c r="KJX53" s="165"/>
      <c r="KJY53" s="162"/>
      <c r="KJZ53" s="165"/>
      <c r="KKA53" s="162"/>
      <c r="KKB53" s="165"/>
      <c r="KKC53" s="162"/>
      <c r="KKD53" s="165"/>
      <c r="KKE53" s="162"/>
      <c r="KKF53" s="165"/>
      <c r="KKG53" s="162"/>
      <c r="KKH53" s="165"/>
      <c r="KKI53" s="162"/>
      <c r="KKJ53" s="165"/>
      <c r="KKK53" s="162"/>
      <c r="KKL53" s="165"/>
      <c r="KKM53" s="162"/>
      <c r="KKN53" s="165"/>
      <c r="KKO53" s="162"/>
      <c r="KKP53" s="165"/>
      <c r="KKQ53" s="162"/>
      <c r="KKR53" s="165"/>
      <c r="KKS53" s="162"/>
      <c r="KKT53" s="165"/>
      <c r="KKU53" s="162"/>
      <c r="KKV53" s="165"/>
      <c r="KKW53" s="162"/>
      <c r="KKX53" s="165"/>
      <c r="KKY53" s="162"/>
      <c r="KKZ53" s="165"/>
      <c r="KLA53" s="162"/>
      <c r="KLB53" s="165"/>
      <c r="KLC53" s="162"/>
      <c r="KLD53" s="165"/>
      <c r="KLE53" s="162"/>
      <c r="KLF53" s="165"/>
      <c r="KLG53" s="162"/>
      <c r="KLH53" s="165"/>
      <c r="KLI53" s="162"/>
      <c r="KLJ53" s="165"/>
      <c r="KLK53" s="162"/>
      <c r="KLL53" s="165"/>
      <c r="KLM53" s="162"/>
      <c r="KLN53" s="165"/>
      <c r="KLO53" s="162"/>
      <c r="KLP53" s="165"/>
      <c r="KLQ53" s="162"/>
      <c r="KLR53" s="165"/>
      <c r="KLS53" s="162"/>
      <c r="KLT53" s="165"/>
      <c r="KLU53" s="162"/>
      <c r="KLV53" s="165"/>
      <c r="KLW53" s="162"/>
      <c r="KLX53" s="165"/>
      <c r="KLY53" s="162"/>
      <c r="KLZ53" s="165"/>
      <c r="KMA53" s="162"/>
      <c r="KMB53" s="165"/>
      <c r="KMC53" s="162"/>
      <c r="KMD53" s="165"/>
      <c r="KME53" s="162"/>
      <c r="KMF53" s="165"/>
      <c r="KMG53" s="162"/>
      <c r="KMH53" s="165"/>
      <c r="KMI53" s="162"/>
      <c r="KMJ53" s="165"/>
      <c r="KMK53" s="162"/>
      <c r="KML53" s="165"/>
      <c r="KMM53" s="162"/>
      <c r="KMN53" s="165"/>
      <c r="KMO53" s="162"/>
      <c r="KMP53" s="165"/>
      <c r="KMQ53" s="162"/>
      <c r="KMR53" s="165"/>
      <c r="KMS53" s="162"/>
      <c r="KMT53" s="165"/>
      <c r="KMU53" s="162"/>
      <c r="KMV53" s="165"/>
      <c r="KMW53" s="162"/>
      <c r="KMX53" s="165"/>
      <c r="KMY53" s="162"/>
      <c r="KMZ53" s="165"/>
      <c r="KNA53" s="162"/>
      <c r="KNB53" s="165"/>
      <c r="KNC53" s="162"/>
      <c r="KND53" s="165"/>
      <c r="KNE53" s="162"/>
      <c r="KNF53" s="165"/>
      <c r="KNG53" s="162"/>
      <c r="KNH53" s="165"/>
      <c r="KNI53" s="162"/>
      <c r="KNJ53" s="165"/>
      <c r="KNK53" s="162"/>
      <c r="KNL53" s="165"/>
      <c r="KNM53" s="162"/>
      <c r="KNN53" s="165"/>
      <c r="KNO53" s="162"/>
      <c r="KNP53" s="165"/>
      <c r="KNQ53" s="162"/>
      <c r="KNR53" s="165"/>
      <c r="KNS53" s="162"/>
      <c r="KNT53" s="165"/>
      <c r="KNU53" s="162"/>
      <c r="KNV53" s="165"/>
      <c r="KNW53" s="162"/>
      <c r="KNX53" s="165"/>
      <c r="KNY53" s="162"/>
      <c r="KNZ53" s="165"/>
      <c r="KOA53" s="162"/>
      <c r="KOB53" s="165"/>
      <c r="KOC53" s="162"/>
      <c r="KOD53" s="165"/>
      <c r="KOE53" s="162"/>
      <c r="KOF53" s="165"/>
      <c r="KOG53" s="162"/>
      <c r="KOH53" s="165"/>
      <c r="KOI53" s="162"/>
      <c r="KOJ53" s="165"/>
      <c r="KOK53" s="162"/>
      <c r="KOL53" s="165"/>
      <c r="KOM53" s="162"/>
      <c r="KON53" s="165"/>
      <c r="KOO53" s="162"/>
      <c r="KOP53" s="165"/>
      <c r="KOQ53" s="162"/>
      <c r="KOR53" s="165"/>
      <c r="KOS53" s="162"/>
      <c r="KOT53" s="165"/>
      <c r="KOU53" s="162"/>
      <c r="KOV53" s="165"/>
      <c r="KOW53" s="162"/>
      <c r="KOX53" s="165"/>
      <c r="KOY53" s="162"/>
      <c r="KOZ53" s="165"/>
      <c r="KPA53" s="162"/>
      <c r="KPB53" s="165"/>
      <c r="KPC53" s="162"/>
      <c r="KPD53" s="165"/>
      <c r="KPE53" s="162"/>
      <c r="KPF53" s="165"/>
      <c r="KPG53" s="162"/>
      <c r="KPH53" s="165"/>
      <c r="KPI53" s="162"/>
      <c r="KPJ53" s="165"/>
      <c r="KPK53" s="162"/>
      <c r="KPL53" s="165"/>
      <c r="KPM53" s="162"/>
      <c r="KPN53" s="165"/>
      <c r="KPO53" s="162"/>
      <c r="KPP53" s="165"/>
      <c r="KPQ53" s="162"/>
      <c r="KPR53" s="165"/>
      <c r="KPS53" s="162"/>
      <c r="KPT53" s="165"/>
      <c r="KPU53" s="162"/>
      <c r="KPV53" s="165"/>
      <c r="KPW53" s="162"/>
      <c r="KPX53" s="165"/>
      <c r="KPY53" s="162"/>
      <c r="KPZ53" s="165"/>
      <c r="KQA53" s="162"/>
      <c r="KQB53" s="165"/>
      <c r="KQC53" s="162"/>
      <c r="KQD53" s="165"/>
      <c r="KQE53" s="162"/>
      <c r="KQF53" s="165"/>
      <c r="KQG53" s="162"/>
      <c r="KQH53" s="165"/>
      <c r="KQI53" s="162"/>
      <c r="KQJ53" s="165"/>
      <c r="KQK53" s="162"/>
      <c r="KQL53" s="165"/>
      <c r="KQM53" s="162"/>
      <c r="KQN53" s="165"/>
      <c r="KQO53" s="162"/>
      <c r="KQP53" s="165"/>
      <c r="KQQ53" s="162"/>
      <c r="KQR53" s="165"/>
      <c r="KQS53" s="162"/>
      <c r="KQT53" s="165"/>
      <c r="KQU53" s="162"/>
      <c r="KQV53" s="165"/>
      <c r="KQW53" s="162"/>
      <c r="KQX53" s="165"/>
      <c r="KQY53" s="162"/>
      <c r="KQZ53" s="165"/>
      <c r="KRA53" s="162"/>
      <c r="KRB53" s="165"/>
      <c r="KRC53" s="162"/>
      <c r="KRD53" s="165"/>
      <c r="KRE53" s="162"/>
      <c r="KRF53" s="165"/>
      <c r="KRG53" s="162"/>
      <c r="KRH53" s="165"/>
      <c r="KRI53" s="162"/>
      <c r="KRJ53" s="165"/>
      <c r="KRK53" s="162"/>
      <c r="KRL53" s="165"/>
      <c r="KRM53" s="162"/>
      <c r="KRN53" s="165"/>
      <c r="KRO53" s="162"/>
      <c r="KRP53" s="165"/>
      <c r="KRQ53" s="162"/>
      <c r="KRR53" s="165"/>
      <c r="KRS53" s="162"/>
      <c r="KRT53" s="165"/>
      <c r="KRU53" s="162"/>
      <c r="KRV53" s="165"/>
      <c r="KRW53" s="162"/>
      <c r="KRX53" s="165"/>
      <c r="KRY53" s="162"/>
      <c r="KRZ53" s="165"/>
      <c r="KSA53" s="162"/>
      <c r="KSB53" s="165"/>
      <c r="KSC53" s="162"/>
      <c r="KSD53" s="165"/>
      <c r="KSE53" s="162"/>
      <c r="KSF53" s="165"/>
      <c r="KSG53" s="162"/>
      <c r="KSH53" s="165"/>
      <c r="KSI53" s="162"/>
      <c r="KSJ53" s="165"/>
      <c r="KSK53" s="162"/>
      <c r="KSL53" s="165"/>
      <c r="KSM53" s="162"/>
      <c r="KSN53" s="165"/>
      <c r="KSO53" s="162"/>
      <c r="KSP53" s="165"/>
      <c r="KSQ53" s="162"/>
      <c r="KSR53" s="165"/>
      <c r="KSS53" s="162"/>
      <c r="KST53" s="165"/>
      <c r="KSU53" s="162"/>
      <c r="KSV53" s="165"/>
      <c r="KSW53" s="162"/>
      <c r="KSX53" s="165"/>
      <c r="KSY53" s="162"/>
      <c r="KSZ53" s="165"/>
      <c r="KTA53" s="162"/>
      <c r="KTB53" s="165"/>
      <c r="KTC53" s="162"/>
      <c r="KTD53" s="165"/>
      <c r="KTE53" s="162"/>
      <c r="KTF53" s="165"/>
      <c r="KTG53" s="162"/>
      <c r="KTH53" s="165"/>
      <c r="KTI53" s="162"/>
      <c r="KTJ53" s="165"/>
      <c r="KTK53" s="162"/>
      <c r="KTL53" s="165"/>
      <c r="KTM53" s="162"/>
      <c r="KTN53" s="165"/>
      <c r="KTO53" s="162"/>
      <c r="KTP53" s="165"/>
      <c r="KTQ53" s="162"/>
      <c r="KTR53" s="165"/>
      <c r="KTS53" s="162"/>
      <c r="KTT53" s="165"/>
      <c r="KTU53" s="162"/>
      <c r="KTV53" s="165"/>
      <c r="KTW53" s="162"/>
      <c r="KTX53" s="165"/>
      <c r="KTY53" s="162"/>
      <c r="KTZ53" s="165"/>
      <c r="KUA53" s="162"/>
      <c r="KUB53" s="165"/>
      <c r="KUC53" s="162"/>
      <c r="KUD53" s="165"/>
      <c r="KUE53" s="162"/>
      <c r="KUF53" s="165"/>
      <c r="KUG53" s="162"/>
      <c r="KUH53" s="165"/>
      <c r="KUI53" s="162"/>
      <c r="KUJ53" s="165"/>
      <c r="KUK53" s="162"/>
      <c r="KUL53" s="165"/>
      <c r="KUM53" s="162"/>
      <c r="KUN53" s="165"/>
      <c r="KUO53" s="162"/>
      <c r="KUP53" s="165"/>
      <c r="KUQ53" s="162"/>
      <c r="KUR53" s="165"/>
      <c r="KUS53" s="162"/>
      <c r="KUT53" s="165"/>
      <c r="KUU53" s="162"/>
      <c r="KUV53" s="165"/>
      <c r="KUW53" s="162"/>
      <c r="KUX53" s="165"/>
      <c r="KUY53" s="162"/>
      <c r="KUZ53" s="165"/>
      <c r="KVA53" s="162"/>
      <c r="KVB53" s="165"/>
      <c r="KVC53" s="162"/>
      <c r="KVD53" s="165"/>
      <c r="KVE53" s="162"/>
      <c r="KVF53" s="165"/>
      <c r="KVG53" s="162"/>
      <c r="KVH53" s="165"/>
      <c r="KVI53" s="162"/>
      <c r="KVJ53" s="165"/>
      <c r="KVK53" s="162"/>
      <c r="KVL53" s="165"/>
      <c r="KVM53" s="162"/>
      <c r="KVN53" s="165"/>
      <c r="KVO53" s="162"/>
      <c r="KVP53" s="165"/>
      <c r="KVQ53" s="162"/>
      <c r="KVR53" s="165"/>
      <c r="KVS53" s="162"/>
      <c r="KVT53" s="165"/>
      <c r="KVU53" s="162"/>
      <c r="KVV53" s="165"/>
      <c r="KVW53" s="162"/>
      <c r="KVX53" s="165"/>
      <c r="KVY53" s="162"/>
      <c r="KVZ53" s="165"/>
      <c r="KWA53" s="162"/>
      <c r="KWB53" s="165"/>
      <c r="KWC53" s="162"/>
      <c r="KWD53" s="165"/>
      <c r="KWE53" s="162"/>
      <c r="KWF53" s="165"/>
      <c r="KWG53" s="162"/>
      <c r="KWH53" s="165"/>
      <c r="KWI53" s="162"/>
      <c r="KWJ53" s="165"/>
      <c r="KWK53" s="162"/>
      <c r="KWL53" s="165"/>
      <c r="KWM53" s="162"/>
      <c r="KWN53" s="165"/>
      <c r="KWO53" s="162"/>
      <c r="KWP53" s="165"/>
      <c r="KWQ53" s="162"/>
      <c r="KWR53" s="165"/>
      <c r="KWS53" s="162"/>
      <c r="KWT53" s="165"/>
      <c r="KWU53" s="162"/>
      <c r="KWV53" s="165"/>
      <c r="KWW53" s="162"/>
      <c r="KWX53" s="165"/>
      <c r="KWY53" s="162"/>
      <c r="KWZ53" s="165"/>
      <c r="KXA53" s="162"/>
      <c r="KXB53" s="165"/>
      <c r="KXC53" s="162"/>
      <c r="KXD53" s="165"/>
      <c r="KXE53" s="162"/>
      <c r="KXF53" s="165"/>
      <c r="KXG53" s="162"/>
      <c r="KXH53" s="165"/>
      <c r="KXI53" s="162"/>
      <c r="KXJ53" s="165"/>
      <c r="KXK53" s="162"/>
      <c r="KXL53" s="165"/>
      <c r="KXM53" s="162"/>
      <c r="KXN53" s="165"/>
      <c r="KXO53" s="162"/>
      <c r="KXP53" s="165"/>
      <c r="KXQ53" s="162"/>
      <c r="KXR53" s="165"/>
      <c r="KXS53" s="162"/>
      <c r="KXT53" s="165"/>
      <c r="KXU53" s="162"/>
      <c r="KXV53" s="165"/>
      <c r="KXW53" s="162"/>
      <c r="KXX53" s="165"/>
      <c r="KXY53" s="162"/>
      <c r="KXZ53" s="165"/>
      <c r="KYA53" s="162"/>
      <c r="KYB53" s="165"/>
      <c r="KYC53" s="162"/>
      <c r="KYD53" s="165"/>
      <c r="KYE53" s="162"/>
      <c r="KYF53" s="165"/>
      <c r="KYG53" s="162"/>
      <c r="KYH53" s="165"/>
      <c r="KYI53" s="162"/>
      <c r="KYJ53" s="165"/>
      <c r="KYK53" s="162"/>
      <c r="KYL53" s="165"/>
      <c r="KYM53" s="162"/>
      <c r="KYN53" s="165"/>
      <c r="KYO53" s="162"/>
      <c r="KYP53" s="165"/>
      <c r="KYQ53" s="162"/>
      <c r="KYR53" s="165"/>
      <c r="KYS53" s="162"/>
      <c r="KYT53" s="165"/>
      <c r="KYU53" s="162"/>
      <c r="KYV53" s="165"/>
      <c r="KYW53" s="162"/>
      <c r="KYX53" s="165"/>
      <c r="KYY53" s="162"/>
      <c r="KYZ53" s="165"/>
      <c r="KZA53" s="162"/>
      <c r="KZB53" s="165"/>
      <c r="KZC53" s="162"/>
      <c r="KZD53" s="165"/>
      <c r="KZE53" s="162"/>
      <c r="KZF53" s="165"/>
      <c r="KZG53" s="162"/>
      <c r="KZH53" s="165"/>
      <c r="KZI53" s="162"/>
      <c r="KZJ53" s="165"/>
      <c r="KZK53" s="162"/>
      <c r="KZL53" s="165"/>
      <c r="KZM53" s="162"/>
      <c r="KZN53" s="165"/>
      <c r="KZO53" s="162"/>
      <c r="KZP53" s="165"/>
      <c r="KZQ53" s="162"/>
      <c r="KZR53" s="165"/>
      <c r="KZS53" s="162"/>
      <c r="KZT53" s="165"/>
      <c r="KZU53" s="162"/>
      <c r="KZV53" s="165"/>
      <c r="KZW53" s="162"/>
      <c r="KZX53" s="165"/>
      <c r="KZY53" s="162"/>
      <c r="KZZ53" s="165"/>
      <c r="LAA53" s="162"/>
      <c r="LAB53" s="165"/>
      <c r="LAC53" s="162"/>
      <c r="LAD53" s="165"/>
      <c r="LAE53" s="162"/>
      <c r="LAF53" s="165"/>
      <c r="LAG53" s="162"/>
      <c r="LAH53" s="165"/>
      <c r="LAI53" s="162"/>
      <c r="LAJ53" s="165"/>
      <c r="LAK53" s="162"/>
      <c r="LAL53" s="165"/>
      <c r="LAM53" s="162"/>
      <c r="LAN53" s="165"/>
      <c r="LAO53" s="162"/>
      <c r="LAP53" s="165"/>
      <c r="LAQ53" s="162"/>
      <c r="LAR53" s="165"/>
      <c r="LAS53" s="162"/>
      <c r="LAT53" s="165"/>
      <c r="LAU53" s="162"/>
      <c r="LAV53" s="165"/>
      <c r="LAW53" s="162"/>
      <c r="LAX53" s="165"/>
      <c r="LAY53" s="162"/>
      <c r="LAZ53" s="165"/>
      <c r="LBA53" s="162"/>
      <c r="LBB53" s="165"/>
      <c r="LBC53" s="162"/>
      <c r="LBD53" s="165"/>
      <c r="LBE53" s="162"/>
      <c r="LBF53" s="165"/>
      <c r="LBG53" s="162"/>
      <c r="LBH53" s="165"/>
      <c r="LBI53" s="162"/>
      <c r="LBJ53" s="165"/>
      <c r="LBK53" s="162"/>
      <c r="LBL53" s="165"/>
      <c r="LBM53" s="162"/>
      <c r="LBN53" s="165"/>
      <c r="LBO53" s="162"/>
      <c r="LBP53" s="165"/>
      <c r="LBQ53" s="162"/>
      <c r="LBR53" s="165"/>
      <c r="LBS53" s="162"/>
      <c r="LBT53" s="165"/>
      <c r="LBU53" s="162"/>
      <c r="LBV53" s="165"/>
      <c r="LBW53" s="162"/>
      <c r="LBX53" s="165"/>
      <c r="LBY53" s="162"/>
      <c r="LBZ53" s="165"/>
      <c r="LCA53" s="162"/>
      <c r="LCB53" s="165"/>
      <c r="LCC53" s="162"/>
      <c r="LCD53" s="165"/>
      <c r="LCE53" s="162"/>
      <c r="LCF53" s="165"/>
      <c r="LCG53" s="162"/>
      <c r="LCH53" s="165"/>
      <c r="LCI53" s="162"/>
      <c r="LCJ53" s="165"/>
      <c r="LCK53" s="162"/>
      <c r="LCL53" s="165"/>
      <c r="LCM53" s="162"/>
      <c r="LCN53" s="165"/>
      <c r="LCO53" s="162"/>
      <c r="LCP53" s="165"/>
      <c r="LCQ53" s="162"/>
      <c r="LCR53" s="165"/>
      <c r="LCS53" s="162"/>
      <c r="LCT53" s="165"/>
      <c r="LCU53" s="162"/>
      <c r="LCV53" s="165"/>
      <c r="LCW53" s="162"/>
      <c r="LCX53" s="165"/>
      <c r="LCY53" s="162"/>
      <c r="LCZ53" s="165"/>
      <c r="LDA53" s="162"/>
      <c r="LDB53" s="165"/>
      <c r="LDC53" s="162"/>
      <c r="LDD53" s="165"/>
      <c r="LDE53" s="162"/>
      <c r="LDF53" s="165"/>
      <c r="LDG53" s="162"/>
      <c r="LDH53" s="165"/>
      <c r="LDI53" s="162"/>
      <c r="LDJ53" s="165"/>
      <c r="LDK53" s="162"/>
      <c r="LDL53" s="165"/>
      <c r="LDM53" s="162"/>
      <c r="LDN53" s="165"/>
      <c r="LDO53" s="162"/>
      <c r="LDP53" s="165"/>
      <c r="LDQ53" s="162"/>
      <c r="LDR53" s="165"/>
      <c r="LDS53" s="162"/>
      <c r="LDT53" s="165"/>
      <c r="LDU53" s="162"/>
      <c r="LDV53" s="165"/>
      <c r="LDW53" s="162"/>
      <c r="LDX53" s="165"/>
      <c r="LDY53" s="162"/>
      <c r="LDZ53" s="165"/>
      <c r="LEA53" s="162"/>
      <c r="LEB53" s="165"/>
      <c r="LEC53" s="162"/>
      <c r="LED53" s="165"/>
      <c r="LEE53" s="162"/>
      <c r="LEF53" s="165"/>
      <c r="LEG53" s="162"/>
      <c r="LEH53" s="165"/>
      <c r="LEI53" s="162"/>
      <c r="LEJ53" s="165"/>
      <c r="LEK53" s="162"/>
      <c r="LEL53" s="165"/>
      <c r="LEM53" s="162"/>
      <c r="LEN53" s="165"/>
      <c r="LEO53" s="162"/>
      <c r="LEP53" s="165"/>
      <c r="LEQ53" s="162"/>
      <c r="LER53" s="165"/>
      <c r="LES53" s="162"/>
      <c r="LET53" s="165"/>
      <c r="LEU53" s="162"/>
      <c r="LEV53" s="165"/>
      <c r="LEW53" s="162"/>
      <c r="LEX53" s="165"/>
      <c r="LEY53" s="162"/>
      <c r="LEZ53" s="165"/>
      <c r="LFA53" s="162"/>
      <c r="LFB53" s="165"/>
      <c r="LFC53" s="162"/>
      <c r="LFD53" s="165"/>
      <c r="LFE53" s="162"/>
      <c r="LFF53" s="165"/>
      <c r="LFG53" s="162"/>
      <c r="LFH53" s="165"/>
      <c r="LFI53" s="162"/>
      <c r="LFJ53" s="165"/>
      <c r="LFK53" s="162"/>
      <c r="LFL53" s="165"/>
      <c r="LFM53" s="162"/>
      <c r="LFN53" s="165"/>
      <c r="LFO53" s="162"/>
      <c r="LFP53" s="165"/>
      <c r="LFQ53" s="162"/>
      <c r="LFR53" s="165"/>
      <c r="LFS53" s="162"/>
      <c r="LFT53" s="165"/>
      <c r="LFU53" s="162"/>
      <c r="LFV53" s="165"/>
      <c r="LFW53" s="162"/>
      <c r="LFX53" s="165"/>
      <c r="LFY53" s="162"/>
      <c r="LFZ53" s="165"/>
      <c r="LGA53" s="162"/>
      <c r="LGB53" s="165"/>
      <c r="LGC53" s="162"/>
      <c r="LGD53" s="165"/>
      <c r="LGE53" s="162"/>
      <c r="LGF53" s="165"/>
      <c r="LGG53" s="162"/>
      <c r="LGH53" s="165"/>
      <c r="LGI53" s="162"/>
      <c r="LGJ53" s="165"/>
      <c r="LGK53" s="162"/>
      <c r="LGL53" s="165"/>
      <c r="LGM53" s="162"/>
      <c r="LGN53" s="165"/>
      <c r="LGO53" s="162"/>
      <c r="LGP53" s="165"/>
      <c r="LGQ53" s="162"/>
      <c r="LGR53" s="165"/>
      <c r="LGS53" s="162"/>
      <c r="LGT53" s="165"/>
      <c r="LGU53" s="162"/>
      <c r="LGV53" s="165"/>
      <c r="LGW53" s="162"/>
      <c r="LGX53" s="165"/>
      <c r="LGY53" s="162"/>
      <c r="LGZ53" s="165"/>
      <c r="LHA53" s="162"/>
      <c r="LHB53" s="165"/>
      <c r="LHC53" s="162"/>
      <c r="LHD53" s="165"/>
      <c r="LHE53" s="162"/>
      <c r="LHF53" s="165"/>
      <c r="LHG53" s="162"/>
      <c r="LHH53" s="165"/>
      <c r="LHI53" s="162"/>
      <c r="LHJ53" s="165"/>
      <c r="LHK53" s="162"/>
      <c r="LHL53" s="165"/>
      <c r="LHM53" s="162"/>
      <c r="LHN53" s="165"/>
      <c r="LHO53" s="162"/>
      <c r="LHP53" s="165"/>
      <c r="LHQ53" s="162"/>
      <c r="LHR53" s="165"/>
      <c r="LHS53" s="162"/>
      <c r="LHT53" s="165"/>
      <c r="LHU53" s="162"/>
      <c r="LHV53" s="165"/>
      <c r="LHW53" s="162"/>
      <c r="LHX53" s="165"/>
      <c r="LHY53" s="162"/>
      <c r="LHZ53" s="165"/>
      <c r="LIA53" s="162"/>
      <c r="LIB53" s="165"/>
      <c r="LIC53" s="162"/>
      <c r="LID53" s="165"/>
      <c r="LIE53" s="162"/>
      <c r="LIF53" s="165"/>
      <c r="LIG53" s="162"/>
      <c r="LIH53" s="165"/>
      <c r="LII53" s="162"/>
      <c r="LIJ53" s="165"/>
      <c r="LIK53" s="162"/>
      <c r="LIL53" s="165"/>
      <c r="LIM53" s="162"/>
      <c r="LIN53" s="165"/>
      <c r="LIO53" s="162"/>
      <c r="LIP53" s="165"/>
      <c r="LIQ53" s="162"/>
      <c r="LIR53" s="165"/>
      <c r="LIS53" s="162"/>
      <c r="LIT53" s="165"/>
      <c r="LIU53" s="162"/>
      <c r="LIV53" s="165"/>
      <c r="LIW53" s="162"/>
      <c r="LIX53" s="165"/>
      <c r="LIY53" s="162"/>
      <c r="LIZ53" s="165"/>
      <c r="LJA53" s="162"/>
      <c r="LJB53" s="165"/>
      <c r="LJC53" s="162"/>
      <c r="LJD53" s="165"/>
      <c r="LJE53" s="162"/>
      <c r="LJF53" s="165"/>
      <c r="LJG53" s="162"/>
      <c r="LJH53" s="165"/>
      <c r="LJI53" s="162"/>
      <c r="LJJ53" s="165"/>
      <c r="LJK53" s="162"/>
      <c r="LJL53" s="165"/>
      <c r="LJM53" s="162"/>
      <c r="LJN53" s="165"/>
      <c r="LJO53" s="162"/>
      <c r="LJP53" s="165"/>
      <c r="LJQ53" s="162"/>
      <c r="LJR53" s="165"/>
      <c r="LJS53" s="162"/>
      <c r="LJT53" s="165"/>
      <c r="LJU53" s="162"/>
      <c r="LJV53" s="165"/>
      <c r="LJW53" s="162"/>
      <c r="LJX53" s="165"/>
      <c r="LJY53" s="162"/>
      <c r="LJZ53" s="165"/>
      <c r="LKA53" s="162"/>
      <c r="LKB53" s="165"/>
      <c r="LKC53" s="162"/>
      <c r="LKD53" s="165"/>
      <c r="LKE53" s="162"/>
      <c r="LKF53" s="165"/>
      <c r="LKG53" s="162"/>
      <c r="LKH53" s="165"/>
      <c r="LKI53" s="162"/>
      <c r="LKJ53" s="165"/>
      <c r="LKK53" s="162"/>
      <c r="LKL53" s="165"/>
      <c r="LKM53" s="162"/>
      <c r="LKN53" s="165"/>
      <c r="LKO53" s="162"/>
      <c r="LKP53" s="165"/>
      <c r="LKQ53" s="162"/>
      <c r="LKR53" s="165"/>
      <c r="LKS53" s="162"/>
      <c r="LKT53" s="165"/>
      <c r="LKU53" s="162"/>
      <c r="LKV53" s="165"/>
      <c r="LKW53" s="162"/>
      <c r="LKX53" s="165"/>
      <c r="LKY53" s="162"/>
      <c r="LKZ53" s="165"/>
      <c r="LLA53" s="162"/>
      <c r="LLB53" s="165"/>
      <c r="LLC53" s="162"/>
      <c r="LLD53" s="165"/>
      <c r="LLE53" s="162"/>
      <c r="LLF53" s="165"/>
      <c r="LLG53" s="162"/>
      <c r="LLH53" s="165"/>
      <c r="LLI53" s="162"/>
      <c r="LLJ53" s="165"/>
      <c r="LLK53" s="162"/>
      <c r="LLL53" s="165"/>
      <c r="LLM53" s="162"/>
      <c r="LLN53" s="165"/>
      <c r="LLO53" s="162"/>
      <c r="LLP53" s="165"/>
      <c r="LLQ53" s="162"/>
      <c r="LLR53" s="165"/>
      <c r="LLS53" s="162"/>
      <c r="LLT53" s="165"/>
      <c r="LLU53" s="162"/>
      <c r="LLV53" s="165"/>
      <c r="LLW53" s="162"/>
      <c r="LLX53" s="165"/>
      <c r="LLY53" s="162"/>
      <c r="LLZ53" s="165"/>
      <c r="LMA53" s="162"/>
      <c r="LMB53" s="165"/>
      <c r="LMC53" s="162"/>
      <c r="LMD53" s="165"/>
      <c r="LME53" s="162"/>
      <c r="LMF53" s="165"/>
      <c r="LMG53" s="162"/>
      <c r="LMH53" s="165"/>
      <c r="LMI53" s="162"/>
      <c r="LMJ53" s="165"/>
      <c r="LMK53" s="162"/>
      <c r="LML53" s="165"/>
      <c r="LMM53" s="162"/>
      <c r="LMN53" s="165"/>
      <c r="LMO53" s="162"/>
      <c r="LMP53" s="165"/>
      <c r="LMQ53" s="162"/>
      <c r="LMR53" s="165"/>
      <c r="LMS53" s="162"/>
      <c r="LMT53" s="165"/>
      <c r="LMU53" s="162"/>
      <c r="LMV53" s="165"/>
      <c r="LMW53" s="162"/>
      <c r="LMX53" s="165"/>
      <c r="LMY53" s="162"/>
      <c r="LMZ53" s="165"/>
      <c r="LNA53" s="162"/>
      <c r="LNB53" s="165"/>
      <c r="LNC53" s="162"/>
      <c r="LND53" s="165"/>
      <c r="LNE53" s="162"/>
      <c r="LNF53" s="165"/>
      <c r="LNG53" s="162"/>
      <c r="LNH53" s="165"/>
      <c r="LNI53" s="162"/>
      <c r="LNJ53" s="165"/>
      <c r="LNK53" s="162"/>
      <c r="LNL53" s="165"/>
      <c r="LNM53" s="162"/>
      <c r="LNN53" s="165"/>
      <c r="LNO53" s="162"/>
      <c r="LNP53" s="165"/>
      <c r="LNQ53" s="162"/>
      <c r="LNR53" s="165"/>
      <c r="LNS53" s="162"/>
      <c r="LNT53" s="165"/>
      <c r="LNU53" s="162"/>
      <c r="LNV53" s="165"/>
      <c r="LNW53" s="162"/>
      <c r="LNX53" s="165"/>
      <c r="LNY53" s="162"/>
      <c r="LNZ53" s="165"/>
      <c r="LOA53" s="162"/>
      <c r="LOB53" s="165"/>
      <c r="LOC53" s="162"/>
      <c r="LOD53" s="165"/>
      <c r="LOE53" s="162"/>
      <c r="LOF53" s="165"/>
      <c r="LOG53" s="162"/>
      <c r="LOH53" s="165"/>
      <c r="LOI53" s="162"/>
      <c r="LOJ53" s="165"/>
      <c r="LOK53" s="162"/>
      <c r="LOL53" s="165"/>
      <c r="LOM53" s="162"/>
      <c r="LON53" s="165"/>
      <c r="LOO53" s="162"/>
      <c r="LOP53" s="165"/>
      <c r="LOQ53" s="162"/>
      <c r="LOR53" s="165"/>
      <c r="LOS53" s="162"/>
      <c r="LOT53" s="165"/>
      <c r="LOU53" s="162"/>
      <c r="LOV53" s="165"/>
      <c r="LOW53" s="162"/>
      <c r="LOX53" s="165"/>
      <c r="LOY53" s="162"/>
      <c r="LOZ53" s="165"/>
      <c r="LPA53" s="162"/>
      <c r="LPB53" s="165"/>
      <c r="LPC53" s="162"/>
      <c r="LPD53" s="165"/>
      <c r="LPE53" s="162"/>
      <c r="LPF53" s="165"/>
      <c r="LPG53" s="162"/>
      <c r="LPH53" s="165"/>
      <c r="LPI53" s="162"/>
      <c r="LPJ53" s="165"/>
      <c r="LPK53" s="162"/>
      <c r="LPL53" s="165"/>
      <c r="LPM53" s="162"/>
      <c r="LPN53" s="165"/>
      <c r="LPO53" s="162"/>
      <c r="LPP53" s="165"/>
      <c r="LPQ53" s="162"/>
      <c r="LPR53" s="165"/>
      <c r="LPS53" s="162"/>
      <c r="LPT53" s="165"/>
      <c r="LPU53" s="162"/>
      <c r="LPV53" s="165"/>
      <c r="LPW53" s="162"/>
      <c r="LPX53" s="165"/>
      <c r="LPY53" s="162"/>
      <c r="LPZ53" s="165"/>
      <c r="LQA53" s="162"/>
      <c r="LQB53" s="165"/>
      <c r="LQC53" s="162"/>
      <c r="LQD53" s="165"/>
      <c r="LQE53" s="162"/>
      <c r="LQF53" s="165"/>
      <c r="LQG53" s="162"/>
      <c r="LQH53" s="165"/>
      <c r="LQI53" s="162"/>
      <c r="LQJ53" s="165"/>
      <c r="LQK53" s="162"/>
      <c r="LQL53" s="165"/>
      <c r="LQM53" s="162"/>
      <c r="LQN53" s="165"/>
      <c r="LQO53" s="162"/>
      <c r="LQP53" s="165"/>
      <c r="LQQ53" s="162"/>
      <c r="LQR53" s="165"/>
      <c r="LQS53" s="162"/>
      <c r="LQT53" s="165"/>
      <c r="LQU53" s="162"/>
      <c r="LQV53" s="165"/>
      <c r="LQW53" s="162"/>
      <c r="LQX53" s="165"/>
      <c r="LQY53" s="162"/>
      <c r="LQZ53" s="165"/>
      <c r="LRA53" s="162"/>
      <c r="LRB53" s="165"/>
      <c r="LRC53" s="162"/>
      <c r="LRD53" s="165"/>
      <c r="LRE53" s="162"/>
      <c r="LRF53" s="165"/>
      <c r="LRG53" s="162"/>
      <c r="LRH53" s="165"/>
      <c r="LRI53" s="162"/>
      <c r="LRJ53" s="165"/>
      <c r="LRK53" s="162"/>
      <c r="LRL53" s="165"/>
      <c r="LRM53" s="162"/>
      <c r="LRN53" s="165"/>
      <c r="LRO53" s="162"/>
      <c r="LRP53" s="165"/>
      <c r="LRQ53" s="162"/>
      <c r="LRR53" s="165"/>
      <c r="LRS53" s="162"/>
      <c r="LRT53" s="165"/>
      <c r="LRU53" s="162"/>
      <c r="LRV53" s="165"/>
      <c r="LRW53" s="162"/>
      <c r="LRX53" s="165"/>
      <c r="LRY53" s="162"/>
      <c r="LRZ53" s="165"/>
      <c r="LSA53" s="162"/>
      <c r="LSB53" s="165"/>
      <c r="LSC53" s="162"/>
      <c r="LSD53" s="165"/>
      <c r="LSE53" s="162"/>
      <c r="LSF53" s="165"/>
      <c r="LSG53" s="162"/>
      <c r="LSH53" s="165"/>
      <c r="LSI53" s="162"/>
      <c r="LSJ53" s="165"/>
      <c r="LSK53" s="162"/>
      <c r="LSL53" s="165"/>
      <c r="LSM53" s="162"/>
      <c r="LSN53" s="165"/>
      <c r="LSO53" s="162"/>
      <c r="LSP53" s="165"/>
      <c r="LSQ53" s="162"/>
      <c r="LSR53" s="165"/>
      <c r="LSS53" s="162"/>
      <c r="LST53" s="165"/>
      <c r="LSU53" s="162"/>
      <c r="LSV53" s="165"/>
      <c r="LSW53" s="162"/>
      <c r="LSX53" s="165"/>
      <c r="LSY53" s="162"/>
      <c r="LSZ53" s="165"/>
      <c r="LTA53" s="162"/>
      <c r="LTB53" s="165"/>
      <c r="LTC53" s="162"/>
      <c r="LTD53" s="165"/>
      <c r="LTE53" s="162"/>
      <c r="LTF53" s="165"/>
      <c r="LTG53" s="162"/>
      <c r="LTH53" s="165"/>
      <c r="LTI53" s="162"/>
      <c r="LTJ53" s="165"/>
      <c r="LTK53" s="162"/>
      <c r="LTL53" s="165"/>
      <c r="LTM53" s="162"/>
      <c r="LTN53" s="165"/>
      <c r="LTO53" s="162"/>
      <c r="LTP53" s="165"/>
      <c r="LTQ53" s="162"/>
      <c r="LTR53" s="165"/>
      <c r="LTS53" s="162"/>
      <c r="LTT53" s="165"/>
      <c r="LTU53" s="162"/>
      <c r="LTV53" s="165"/>
      <c r="LTW53" s="162"/>
      <c r="LTX53" s="165"/>
      <c r="LTY53" s="162"/>
      <c r="LTZ53" s="165"/>
      <c r="LUA53" s="162"/>
      <c r="LUB53" s="165"/>
      <c r="LUC53" s="162"/>
      <c r="LUD53" s="165"/>
      <c r="LUE53" s="162"/>
      <c r="LUF53" s="165"/>
      <c r="LUG53" s="162"/>
      <c r="LUH53" s="165"/>
      <c r="LUI53" s="162"/>
      <c r="LUJ53" s="165"/>
      <c r="LUK53" s="162"/>
      <c r="LUL53" s="165"/>
      <c r="LUM53" s="162"/>
      <c r="LUN53" s="165"/>
      <c r="LUO53" s="162"/>
      <c r="LUP53" s="165"/>
      <c r="LUQ53" s="162"/>
      <c r="LUR53" s="165"/>
      <c r="LUS53" s="162"/>
      <c r="LUT53" s="165"/>
      <c r="LUU53" s="162"/>
      <c r="LUV53" s="165"/>
      <c r="LUW53" s="162"/>
      <c r="LUX53" s="165"/>
      <c r="LUY53" s="162"/>
      <c r="LUZ53" s="165"/>
      <c r="LVA53" s="162"/>
      <c r="LVB53" s="165"/>
      <c r="LVC53" s="162"/>
      <c r="LVD53" s="165"/>
      <c r="LVE53" s="162"/>
      <c r="LVF53" s="165"/>
      <c r="LVG53" s="162"/>
      <c r="LVH53" s="165"/>
      <c r="LVI53" s="162"/>
      <c r="LVJ53" s="165"/>
      <c r="LVK53" s="162"/>
      <c r="LVL53" s="165"/>
      <c r="LVM53" s="162"/>
      <c r="LVN53" s="165"/>
      <c r="LVO53" s="162"/>
      <c r="LVP53" s="165"/>
      <c r="LVQ53" s="162"/>
      <c r="LVR53" s="165"/>
      <c r="LVS53" s="162"/>
      <c r="LVT53" s="165"/>
      <c r="LVU53" s="162"/>
      <c r="LVV53" s="165"/>
      <c r="LVW53" s="162"/>
      <c r="LVX53" s="165"/>
      <c r="LVY53" s="162"/>
      <c r="LVZ53" s="165"/>
      <c r="LWA53" s="162"/>
      <c r="LWB53" s="165"/>
      <c r="LWC53" s="162"/>
      <c r="LWD53" s="165"/>
      <c r="LWE53" s="162"/>
      <c r="LWF53" s="165"/>
      <c r="LWG53" s="162"/>
      <c r="LWH53" s="165"/>
      <c r="LWI53" s="162"/>
      <c r="LWJ53" s="165"/>
      <c r="LWK53" s="162"/>
      <c r="LWL53" s="165"/>
      <c r="LWM53" s="162"/>
      <c r="LWN53" s="165"/>
      <c r="LWO53" s="162"/>
      <c r="LWP53" s="165"/>
      <c r="LWQ53" s="162"/>
      <c r="LWR53" s="165"/>
      <c r="LWS53" s="162"/>
      <c r="LWT53" s="165"/>
      <c r="LWU53" s="162"/>
      <c r="LWV53" s="165"/>
      <c r="LWW53" s="162"/>
      <c r="LWX53" s="165"/>
      <c r="LWY53" s="162"/>
      <c r="LWZ53" s="165"/>
      <c r="LXA53" s="162"/>
      <c r="LXB53" s="165"/>
      <c r="LXC53" s="162"/>
      <c r="LXD53" s="165"/>
      <c r="LXE53" s="162"/>
      <c r="LXF53" s="165"/>
      <c r="LXG53" s="162"/>
      <c r="LXH53" s="165"/>
      <c r="LXI53" s="162"/>
      <c r="LXJ53" s="165"/>
      <c r="LXK53" s="162"/>
      <c r="LXL53" s="165"/>
      <c r="LXM53" s="162"/>
      <c r="LXN53" s="165"/>
      <c r="LXO53" s="162"/>
      <c r="LXP53" s="165"/>
      <c r="LXQ53" s="162"/>
      <c r="LXR53" s="165"/>
      <c r="LXS53" s="162"/>
      <c r="LXT53" s="165"/>
      <c r="LXU53" s="162"/>
      <c r="LXV53" s="165"/>
      <c r="LXW53" s="162"/>
      <c r="LXX53" s="165"/>
      <c r="LXY53" s="162"/>
      <c r="LXZ53" s="165"/>
      <c r="LYA53" s="162"/>
      <c r="LYB53" s="165"/>
      <c r="LYC53" s="162"/>
      <c r="LYD53" s="165"/>
      <c r="LYE53" s="162"/>
      <c r="LYF53" s="165"/>
      <c r="LYG53" s="162"/>
      <c r="LYH53" s="165"/>
      <c r="LYI53" s="162"/>
      <c r="LYJ53" s="165"/>
      <c r="LYK53" s="162"/>
      <c r="LYL53" s="165"/>
      <c r="LYM53" s="162"/>
      <c r="LYN53" s="165"/>
      <c r="LYO53" s="162"/>
      <c r="LYP53" s="165"/>
      <c r="LYQ53" s="162"/>
      <c r="LYR53" s="165"/>
      <c r="LYS53" s="162"/>
      <c r="LYT53" s="165"/>
      <c r="LYU53" s="162"/>
      <c r="LYV53" s="165"/>
      <c r="LYW53" s="162"/>
      <c r="LYX53" s="165"/>
      <c r="LYY53" s="162"/>
      <c r="LYZ53" s="165"/>
      <c r="LZA53" s="162"/>
      <c r="LZB53" s="165"/>
      <c r="LZC53" s="162"/>
      <c r="LZD53" s="165"/>
      <c r="LZE53" s="162"/>
      <c r="LZF53" s="165"/>
      <c r="LZG53" s="162"/>
      <c r="LZH53" s="165"/>
      <c r="LZI53" s="162"/>
      <c r="LZJ53" s="165"/>
      <c r="LZK53" s="162"/>
      <c r="LZL53" s="165"/>
      <c r="LZM53" s="162"/>
      <c r="LZN53" s="165"/>
      <c r="LZO53" s="162"/>
      <c r="LZP53" s="165"/>
      <c r="LZQ53" s="162"/>
      <c r="LZR53" s="165"/>
      <c r="LZS53" s="162"/>
      <c r="LZT53" s="165"/>
      <c r="LZU53" s="162"/>
      <c r="LZV53" s="165"/>
      <c r="LZW53" s="162"/>
      <c r="LZX53" s="165"/>
      <c r="LZY53" s="162"/>
      <c r="LZZ53" s="165"/>
      <c r="MAA53" s="162"/>
      <c r="MAB53" s="165"/>
      <c r="MAC53" s="162"/>
      <c r="MAD53" s="165"/>
      <c r="MAE53" s="162"/>
      <c r="MAF53" s="165"/>
      <c r="MAG53" s="162"/>
      <c r="MAH53" s="165"/>
      <c r="MAI53" s="162"/>
      <c r="MAJ53" s="165"/>
      <c r="MAK53" s="162"/>
      <c r="MAL53" s="165"/>
      <c r="MAM53" s="162"/>
      <c r="MAN53" s="165"/>
      <c r="MAO53" s="162"/>
      <c r="MAP53" s="165"/>
      <c r="MAQ53" s="162"/>
      <c r="MAR53" s="165"/>
      <c r="MAS53" s="162"/>
      <c r="MAT53" s="165"/>
      <c r="MAU53" s="162"/>
      <c r="MAV53" s="165"/>
      <c r="MAW53" s="162"/>
      <c r="MAX53" s="165"/>
      <c r="MAY53" s="162"/>
      <c r="MAZ53" s="165"/>
      <c r="MBA53" s="162"/>
      <c r="MBB53" s="165"/>
      <c r="MBC53" s="162"/>
      <c r="MBD53" s="165"/>
      <c r="MBE53" s="162"/>
      <c r="MBF53" s="165"/>
      <c r="MBG53" s="162"/>
      <c r="MBH53" s="165"/>
      <c r="MBI53" s="162"/>
      <c r="MBJ53" s="165"/>
      <c r="MBK53" s="162"/>
      <c r="MBL53" s="165"/>
      <c r="MBM53" s="162"/>
      <c r="MBN53" s="165"/>
      <c r="MBO53" s="162"/>
      <c r="MBP53" s="165"/>
      <c r="MBQ53" s="162"/>
      <c r="MBR53" s="165"/>
      <c r="MBS53" s="162"/>
      <c r="MBT53" s="165"/>
      <c r="MBU53" s="162"/>
      <c r="MBV53" s="165"/>
      <c r="MBW53" s="162"/>
      <c r="MBX53" s="165"/>
      <c r="MBY53" s="162"/>
      <c r="MBZ53" s="165"/>
      <c r="MCA53" s="162"/>
      <c r="MCB53" s="165"/>
      <c r="MCC53" s="162"/>
      <c r="MCD53" s="165"/>
      <c r="MCE53" s="162"/>
      <c r="MCF53" s="165"/>
      <c r="MCG53" s="162"/>
      <c r="MCH53" s="165"/>
      <c r="MCI53" s="162"/>
      <c r="MCJ53" s="165"/>
      <c r="MCK53" s="162"/>
      <c r="MCL53" s="165"/>
      <c r="MCM53" s="162"/>
      <c r="MCN53" s="165"/>
      <c r="MCO53" s="162"/>
      <c r="MCP53" s="165"/>
      <c r="MCQ53" s="162"/>
      <c r="MCR53" s="165"/>
      <c r="MCS53" s="162"/>
      <c r="MCT53" s="165"/>
      <c r="MCU53" s="162"/>
      <c r="MCV53" s="165"/>
      <c r="MCW53" s="162"/>
      <c r="MCX53" s="165"/>
      <c r="MCY53" s="162"/>
      <c r="MCZ53" s="165"/>
      <c r="MDA53" s="162"/>
      <c r="MDB53" s="165"/>
      <c r="MDC53" s="162"/>
      <c r="MDD53" s="165"/>
      <c r="MDE53" s="162"/>
      <c r="MDF53" s="165"/>
      <c r="MDG53" s="162"/>
      <c r="MDH53" s="165"/>
      <c r="MDI53" s="162"/>
      <c r="MDJ53" s="165"/>
      <c r="MDK53" s="162"/>
      <c r="MDL53" s="165"/>
      <c r="MDM53" s="162"/>
      <c r="MDN53" s="165"/>
      <c r="MDO53" s="162"/>
      <c r="MDP53" s="165"/>
      <c r="MDQ53" s="162"/>
      <c r="MDR53" s="165"/>
      <c r="MDS53" s="162"/>
      <c r="MDT53" s="165"/>
      <c r="MDU53" s="162"/>
      <c r="MDV53" s="165"/>
      <c r="MDW53" s="162"/>
      <c r="MDX53" s="165"/>
      <c r="MDY53" s="162"/>
      <c r="MDZ53" s="165"/>
      <c r="MEA53" s="162"/>
      <c r="MEB53" s="165"/>
      <c r="MEC53" s="162"/>
      <c r="MED53" s="165"/>
      <c r="MEE53" s="162"/>
      <c r="MEF53" s="165"/>
      <c r="MEG53" s="162"/>
      <c r="MEH53" s="165"/>
      <c r="MEI53" s="162"/>
      <c r="MEJ53" s="165"/>
      <c r="MEK53" s="162"/>
      <c r="MEL53" s="165"/>
      <c r="MEM53" s="162"/>
      <c r="MEN53" s="165"/>
      <c r="MEO53" s="162"/>
      <c r="MEP53" s="165"/>
      <c r="MEQ53" s="162"/>
      <c r="MER53" s="165"/>
      <c r="MES53" s="162"/>
      <c r="MET53" s="165"/>
      <c r="MEU53" s="162"/>
      <c r="MEV53" s="165"/>
      <c r="MEW53" s="162"/>
      <c r="MEX53" s="165"/>
      <c r="MEY53" s="162"/>
      <c r="MEZ53" s="165"/>
      <c r="MFA53" s="162"/>
      <c r="MFB53" s="165"/>
      <c r="MFC53" s="162"/>
      <c r="MFD53" s="165"/>
      <c r="MFE53" s="162"/>
      <c r="MFF53" s="165"/>
      <c r="MFG53" s="162"/>
      <c r="MFH53" s="165"/>
      <c r="MFI53" s="162"/>
      <c r="MFJ53" s="165"/>
      <c r="MFK53" s="162"/>
      <c r="MFL53" s="165"/>
      <c r="MFM53" s="162"/>
      <c r="MFN53" s="165"/>
      <c r="MFO53" s="162"/>
      <c r="MFP53" s="165"/>
      <c r="MFQ53" s="162"/>
      <c r="MFR53" s="165"/>
      <c r="MFS53" s="162"/>
      <c r="MFT53" s="165"/>
      <c r="MFU53" s="162"/>
      <c r="MFV53" s="165"/>
      <c r="MFW53" s="162"/>
      <c r="MFX53" s="165"/>
      <c r="MFY53" s="162"/>
      <c r="MFZ53" s="165"/>
      <c r="MGA53" s="162"/>
      <c r="MGB53" s="165"/>
      <c r="MGC53" s="162"/>
      <c r="MGD53" s="165"/>
      <c r="MGE53" s="162"/>
      <c r="MGF53" s="165"/>
      <c r="MGG53" s="162"/>
      <c r="MGH53" s="165"/>
      <c r="MGI53" s="162"/>
      <c r="MGJ53" s="165"/>
      <c r="MGK53" s="162"/>
      <c r="MGL53" s="165"/>
      <c r="MGM53" s="162"/>
      <c r="MGN53" s="165"/>
      <c r="MGO53" s="162"/>
      <c r="MGP53" s="165"/>
      <c r="MGQ53" s="162"/>
      <c r="MGR53" s="165"/>
      <c r="MGS53" s="162"/>
      <c r="MGT53" s="165"/>
      <c r="MGU53" s="162"/>
      <c r="MGV53" s="165"/>
      <c r="MGW53" s="162"/>
      <c r="MGX53" s="165"/>
      <c r="MGY53" s="162"/>
      <c r="MGZ53" s="165"/>
      <c r="MHA53" s="162"/>
      <c r="MHB53" s="165"/>
      <c r="MHC53" s="162"/>
      <c r="MHD53" s="165"/>
      <c r="MHE53" s="162"/>
      <c r="MHF53" s="165"/>
      <c r="MHG53" s="162"/>
      <c r="MHH53" s="165"/>
      <c r="MHI53" s="162"/>
      <c r="MHJ53" s="165"/>
      <c r="MHK53" s="162"/>
      <c r="MHL53" s="165"/>
      <c r="MHM53" s="162"/>
      <c r="MHN53" s="165"/>
      <c r="MHO53" s="162"/>
      <c r="MHP53" s="165"/>
      <c r="MHQ53" s="162"/>
      <c r="MHR53" s="165"/>
      <c r="MHS53" s="162"/>
      <c r="MHT53" s="165"/>
      <c r="MHU53" s="162"/>
      <c r="MHV53" s="165"/>
      <c r="MHW53" s="162"/>
      <c r="MHX53" s="165"/>
      <c r="MHY53" s="162"/>
      <c r="MHZ53" s="165"/>
      <c r="MIA53" s="162"/>
      <c r="MIB53" s="165"/>
      <c r="MIC53" s="162"/>
      <c r="MID53" s="165"/>
      <c r="MIE53" s="162"/>
      <c r="MIF53" s="165"/>
      <c r="MIG53" s="162"/>
      <c r="MIH53" s="165"/>
      <c r="MII53" s="162"/>
      <c r="MIJ53" s="165"/>
      <c r="MIK53" s="162"/>
      <c r="MIL53" s="165"/>
      <c r="MIM53" s="162"/>
      <c r="MIN53" s="165"/>
      <c r="MIO53" s="162"/>
      <c r="MIP53" s="165"/>
      <c r="MIQ53" s="162"/>
      <c r="MIR53" s="165"/>
      <c r="MIS53" s="162"/>
      <c r="MIT53" s="165"/>
      <c r="MIU53" s="162"/>
      <c r="MIV53" s="165"/>
      <c r="MIW53" s="162"/>
      <c r="MIX53" s="165"/>
      <c r="MIY53" s="162"/>
      <c r="MIZ53" s="165"/>
      <c r="MJA53" s="162"/>
      <c r="MJB53" s="165"/>
      <c r="MJC53" s="162"/>
      <c r="MJD53" s="165"/>
      <c r="MJE53" s="162"/>
      <c r="MJF53" s="165"/>
      <c r="MJG53" s="162"/>
      <c r="MJH53" s="165"/>
      <c r="MJI53" s="162"/>
      <c r="MJJ53" s="165"/>
      <c r="MJK53" s="162"/>
      <c r="MJL53" s="165"/>
      <c r="MJM53" s="162"/>
      <c r="MJN53" s="165"/>
      <c r="MJO53" s="162"/>
      <c r="MJP53" s="165"/>
      <c r="MJQ53" s="162"/>
      <c r="MJR53" s="165"/>
      <c r="MJS53" s="162"/>
      <c r="MJT53" s="165"/>
      <c r="MJU53" s="162"/>
      <c r="MJV53" s="165"/>
      <c r="MJW53" s="162"/>
      <c r="MJX53" s="165"/>
      <c r="MJY53" s="162"/>
      <c r="MJZ53" s="165"/>
      <c r="MKA53" s="162"/>
      <c r="MKB53" s="165"/>
      <c r="MKC53" s="162"/>
      <c r="MKD53" s="165"/>
      <c r="MKE53" s="162"/>
      <c r="MKF53" s="165"/>
      <c r="MKG53" s="162"/>
      <c r="MKH53" s="165"/>
      <c r="MKI53" s="162"/>
      <c r="MKJ53" s="165"/>
      <c r="MKK53" s="162"/>
      <c r="MKL53" s="165"/>
      <c r="MKM53" s="162"/>
      <c r="MKN53" s="165"/>
      <c r="MKO53" s="162"/>
      <c r="MKP53" s="165"/>
      <c r="MKQ53" s="162"/>
      <c r="MKR53" s="165"/>
      <c r="MKS53" s="162"/>
      <c r="MKT53" s="165"/>
      <c r="MKU53" s="162"/>
      <c r="MKV53" s="165"/>
      <c r="MKW53" s="162"/>
      <c r="MKX53" s="165"/>
      <c r="MKY53" s="162"/>
      <c r="MKZ53" s="165"/>
      <c r="MLA53" s="162"/>
      <c r="MLB53" s="165"/>
      <c r="MLC53" s="162"/>
      <c r="MLD53" s="165"/>
      <c r="MLE53" s="162"/>
      <c r="MLF53" s="165"/>
      <c r="MLG53" s="162"/>
      <c r="MLH53" s="165"/>
      <c r="MLI53" s="162"/>
      <c r="MLJ53" s="165"/>
      <c r="MLK53" s="162"/>
      <c r="MLL53" s="165"/>
      <c r="MLM53" s="162"/>
      <c r="MLN53" s="165"/>
      <c r="MLO53" s="162"/>
      <c r="MLP53" s="165"/>
      <c r="MLQ53" s="162"/>
      <c r="MLR53" s="165"/>
      <c r="MLS53" s="162"/>
      <c r="MLT53" s="165"/>
      <c r="MLU53" s="162"/>
      <c r="MLV53" s="165"/>
      <c r="MLW53" s="162"/>
      <c r="MLX53" s="165"/>
      <c r="MLY53" s="162"/>
      <c r="MLZ53" s="165"/>
      <c r="MMA53" s="162"/>
      <c r="MMB53" s="165"/>
      <c r="MMC53" s="162"/>
      <c r="MMD53" s="165"/>
      <c r="MME53" s="162"/>
      <c r="MMF53" s="165"/>
      <c r="MMG53" s="162"/>
      <c r="MMH53" s="165"/>
      <c r="MMI53" s="162"/>
      <c r="MMJ53" s="165"/>
      <c r="MMK53" s="162"/>
      <c r="MML53" s="165"/>
      <c r="MMM53" s="162"/>
      <c r="MMN53" s="165"/>
      <c r="MMO53" s="162"/>
      <c r="MMP53" s="165"/>
      <c r="MMQ53" s="162"/>
      <c r="MMR53" s="165"/>
      <c r="MMS53" s="162"/>
      <c r="MMT53" s="165"/>
      <c r="MMU53" s="162"/>
      <c r="MMV53" s="165"/>
      <c r="MMW53" s="162"/>
      <c r="MMX53" s="165"/>
      <c r="MMY53" s="162"/>
      <c r="MMZ53" s="165"/>
      <c r="MNA53" s="162"/>
      <c r="MNB53" s="165"/>
      <c r="MNC53" s="162"/>
      <c r="MND53" s="165"/>
      <c r="MNE53" s="162"/>
      <c r="MNF53" s="165"/>
      <c r="MNG53" s="162"/>
      <c r="MNH53" s="165"/>
      <c r="MNI53" s="162"/>
      <c r="MNJ53" s="165"/>
      <c r="MNK53" s="162"/>
      <c r="MNL53" s="165"/>
      <c r="MNM53" s="162"/>
      <c r="MNN53" s="165"/>
      <c r="MNO53" s="162"/>
      <c r="MNP53" s="165"/>
      <c r="MNQ53" s="162"/>
      <c r="MNR53" s="165"/>
      <c r="MNS53" s="162"/>
      <c r="MNT53" s="165"/>
      <c r="MNU53" s="162"/>
      <c r="MNV53" s="165"/>
      <c r="MNW53" s="162"/>
      <c r="MNX53" s="165"/>
      <c r="MNY53" s="162"/>
      <c r="MNZ53" s="165"/>
      <c r="MOA53" s="162"/>
      <c r="MOB53" s="165"/>
      <c r="MOC53" s="162"/>
      <c r="MOD53" s="165"/>
      <c r="MOE53" s="162"/>
      <c r="MOF53" s="165"/>
      <c r="MOG53" s="162"/>
      <c r="MOH53" s="165"/>
      <c r="MOI53" s="162"/>
      <c r="MOJ53" s="165"/>
      <c r="MOK53" s="162"/>
      <c r="MOL53" s="165"/>
      <c r="MOM53" s="162"/>
      <c r="MON53" s="165"/>
      <c r="MOO53" s="162"/>
      <c r="MOP53" s="165"/>
      <c r="MOQ53" s="162"/>
      <c r="MOR53" s="165"/>
      <c r="MOS53" s="162"/>
      <c r="MOT53" s="165"/>
      <c r="MOU53" s="162"/>
      <c r="MOV53" s="165"/>
      <c r="MOW53" s="162"/>
      <c r="MOX53" s="165"/>
      <c r="MOY53" s="162"/>
      <c r="MOZ53" s="165"/>
      <c r="MPA53" s="162"/>
      <c r="MPB53" s="165"/>
      <c r="MPC53" s="162"/>
      <c r="MPD53" s="165"/>
      <c r="MPE53" s="162"/>
      <c r="MPF53" s="165"/>
      <c r="MPG53" s="162"/>
      <c r="MPH53" s="165"/>
      <c r="MPI53" s="162"/>
      <c r="MPJ53" s="165"/>
      <c r="MPK53" s="162"/>
      <c r="MPL53" s="165"/>
      <c r="MPM53" s="162"/>
      <c r="MPN53" s="165"/>
      <c r="MPO53" s="162"/>
      <c r="MPP53" s="165"/>
      <c r="MPQ53" s="162"/>
      <c r="MPR53" s="165"/>
      <c r="MPS53" s="162"/>
      <c r="MPT53" s="165"/>
      <c r="MPU53" s="162"/>
      <c r="MPV53" s="165"/>
      <c r="MPW53" s="162"/>
      <c r="MPX53" s="165"/>
      <c r="MPY53" s="162"/>
      <c r="MPZ53" s="165"/>
      <c r="MQA53" s="162"/>
      <c r="MQB53" s="165"/>
      <c r="MQC53" s="162"/>
      <c r="MQD53" s="165"/>
      <c r="MQE53" s="162"/>
      <c r="MQF53" s="165"/>
      <c r="MQG53" s="162"/>
      <c r="MQH53" s="165"/>
      <c r="MQI53" s="162"/>
      <c r="MQJ53" s="165"/>
      <c r="MQK53" s="162"/>
      <c r="MQL53" s="165"/>
      <c r="MQM53" s="162"/>
      <c r="MQN53" s="165"/>
      <c r="MQO53" s="162"/>
      <c r="MQP53" s="165"/>
      <c r="MQQ53" s="162"/>
      <c r="MQR53" s="165"/>
      <c r="MQS53" s="162"/>
      <c r="MQT53" s="165"/>
      <c r="MQU53" s="162"/>
      <c r="MQV53" s="165"/>
      <c r="MQW53" s="162"/>
      <c r="MQX53" s="165"/>
      <c r="MQY53" s="162"/>
      <c r="MQZ53" s="165"/>
      <c r="MRA53" s="162"/>
      <c r="MRB53" s="165"/>
      <c r="MRC53" s="162"/>
      <c r="MRD53" s="165"/>
      <c r="MRE53" s="162"/>
      <c r="MRF53" s="165"/>
      <c r="MRG53" s="162"/>
      <c r="MRH53" s="165"/>
      <c r="MRI53" s="162"/>
      <c r="MRJ53" s="165"/>
      <c r="MRK53" s="162"/>
      <c r="MRL53" s="165"/>
      <c r="MRM53" s="162"/>
      <c r="MRN53" s="165"/>
      <c r="MRO53" s="162"/>
      <c r="MRP53" s="165"/>
      <c r="MRQ53" s="162"/>
      <c r="MRR53" s="165"/>
      <c r="MRS53" s="162"/>
      <c r="MRT53" s="165"/>
      <c r="MRU53" s="162"/>
      <c r="MRV53" s="165"/>
      <c r="MRW53" s="162"/>
      <c r="MRX53" s="165"/>
      <c r="MRY53" s="162"/>
      <c r="MRZ53" s="165"/>
      <c r="MSA53" s="162"/>
      <c r="MSB53" s="165"/>
      <c r="MSC53" s="162"/>
      <c r="MSD53" s="165"/>
      <c r="MSE53" s="162"/>
      <c r="MSF53" s="165"/>
      <c r="MSG53" s="162"/>
      <c r="MSH53" s="165"/>
      <c r="MSI53" s="162"/>
      <c r="MSJ53" s="165"/>
      <c r="MSK53" s="162"/>
      <c r="MSL53" s="165"/>
      <c r="MSM53" s="162"/>
      <c r="MSN53" s="165"/>
      <c r="MSO53" s="162"/>
      <c r="MSP53" s="165"/>
      <c r="MSQ53" s="162"/>
      <c r="MSR53" s="165"/>
      <c r="MSS53" s="162"/>
      <c r="MST53" s="165"/>
      <c r="MSU53" s="162"/>
      <c r="MSV53" s="165"/>
      <c r="MSW53" s="162"/>
      <c r="MSX53" s="165"/>
      <c r="MSY53" s="162"/>
      <c r="MSZ53" s="165"/>
      <c r="MTA53" s="162"/>
      <c r="MTB53" s="165"/>
      <c r="MTC53" s="162"/>
      <c r="MTD53" s="165"/>
      <c r="MTE53" s="162"/>
      <c r="MTF53" s="165"/>
      <c r="MTG53" s="162"/>
      <c r="MTH53" s="165"/>
      <c r="MTI53" s="162"/>
      <c r="MTJ53" s="165"/>
      <c r="MTK53" s="162"/>
      <c r="MTL53" s="165"/>
      <c r="MTM53" s="162"/>
      <c r="MTN53" s="165"/>
      <c r="MTO53" s="162"/>
      <c r="MTP53" s="165"/>
      <c r="MTQ53" s="162"/>
      <c r="MTR53" s="165"/>
      <c r="MTS53" s="162"/>
      <c r="MTT53" s="165"/>
      <c r="MTU53" s="162"/>
      <c r="MTV53" s="165"/>
      <c r="MTW53" s="162"/>
      <c r="MTX53" s="165"/>
      <c r="MTY53" s="162"/>
      <c r="MTZ53" s="165"/>
      <c r="MUA53" s="162"/>
      <c r="MUB53" s="165"/>
      <c r="MUC53" s="162"/>
      <c r="MUD53" s="165"/>
      <c r="MUE53" s="162"/>
      <c r="MUF53" s="165"/>
      <c r="MUG53" s="162"/>
      <c r="MUH53" s="165"/>
      <c r="MUI53" s="162"/>
      <c r="MUJ53" s="165"/>
      <c r="MUK53" s="162"/>
      <c r="MUL53" s="165"/>
      <c r="MUM53" s="162"/>
      <c r="MUN53" s="165"/>
      <c r="MUO53" s="162"/>
      <c r="MUP53" s="165"/>
      <c r="MUQ53" s="162"/>
      <c r="MUR53" s="165"/>
      <c r="MUS53" s="162"/>
      <c r="MUT53" s="165"/>
      <c r="MUU53" s="162"/>
      <c r="MUV53" s="165"/>
      <c r="MUW53" s="162"/>
      <c r="MUX53" s="165"/>
      <c r="MUY53" s="162"/>
      <c r="MUZ53" s="165"/>
      <c r="MVA53" s="162"/>
      <c r="MVB53" s="165"/>
      <c r="MVC53" s="162"/>
      <c r="MVD53" s="165"/>
      <c r="MVE53" s="162"/>
      <c r="MVF53" s="165"/>
      <c r="MVG53" s="162"/>
      <c r="MVH53" s="165"/>
      <c r="MVI53" s="162"/>
      <c r="MVJ53" s="165"/>
      <c r="MVK53" s="162"/>
      <c r="MVL53" s="165"/>
      <c r="MVM53" s="162"/>
      <c r="MVN53" s="165"/>
      <c r="MVO53" s="162"/>
      <c r="MVP53" s="165"/>
      <c r="MVQ53" s="162"/>
      <c r="MVR53" s="165"/>
      <c r="MVS53" s="162"/>
      <c r="MVT53" s="165"/>
      <c r="MVU53" s="162"/>
      <c r="MVV53" s="165"/>
      <c r="MVW53" s="162"/>
      <c r="MVX53" s="165"/>
      <c r="MVY53" s="162"/>
      <c r="MVZ53" s="165"/>
      <c r="MWA53" s="162"/>
      <c r="MWB53" s="165"/>
      <c r="MWC53" s="162"/>
      <c r="MWD53" s="165"/>
      <c r="MWE53" s="162"/>
      <c r="MWF53" s="165"/>
      <c r="MWG53" s="162"/>
      <c r="MWH53" s="165"/>
      <c r="MWI53" s="162"/>
      <c r="MWJ53" s="165"/>
      <c r="MWK53" s="162"/>
      <c r="MWL53" s="165"/>
      <c r="MWM53" s="162"/>
      <c r="MWN53" s="165"/>
      <c r="MWO53" s="162"/>
      <c r="MWP53" s="165"/>
      <c r="MWQ53" s="162"/>
      <c r="MWR53" s="165"/>
      <c r="MWS53" s="162"/>
      <c r="MWT53" s="165"/>
      <c r="MWU53" s="162"/>
      <c r="MWV53" s="165"/>
      <c r="MWW53" s="162"/>
      <c r="MWX53" s="165"/>
      <c r="MWY53" s="162"/>
      <c r="MWZ53" s="165"/>
      <c r="MXA53" s="162"/>
      <c r="MXB53" s="165"/>
      <c r="MXC53" s="162"/>
      <c r="MXD53" s="165"/>
      <c r="MXE53" s="162"/>
      <c r="MXF53" s="165"/>
      <c r="MXG53" s="162"/>
      <c r="MXH53" s="165"/>
      <c r="MXI53" s="162"/>
      <c r="MXJ53" s="165"/>
      <c r="MXK53" s="162"/>
      <c r="MXL53" s="165"/>
      <c r="MXM53" s="162"/>
      <c r="MXN53" s="165"/>
      <c r="MXO53" s="162"/>
      <c r="MXP53" s="165"/>
      <c r="MXQ53" s="162"/>
      <c r="MXR53" s="165"/>
      <c r="MXS53" s="162"/>
      <c r="MXT53" s="165"/>
      <c r="MXU53" s="162"/>
      <c r="MXV53" s="165"/>
      <c r="MXW53" s="162"/>
      <c r="MXX53" s="165"/>
      <c r="MXY53" s="162"/>
      <c r="MXZ53" s="165"/>
      <c r="MYA53" s="162"/>
      <c r="MYB53" s="165"/>
      <c r="MYC53" s="162"/>
      <c r="MYD53" s="165"/>
      <c r="MYE53" s="162"/>
      <c r="MYF53" s="165"/>
      <c r="MYG53" s="162"/>
      <c r="MYH53" s="165"/>
      <c r="MYI53" s="162"/>
      <c r="MYJ53" s="165"/>
      <c r="MYK53" s="162"/>
      <c r="MYL53" s="165"/>
      <c r="MYM53" s="162"/>
      <c r="MYN53" s="165"/>
      <c r="MYO53" s="162"/>
      <c r="MYP53" s="165"/>
      <c r="MYQ53" s="162"/>
      <c r="MYR53" s="165"/>
      <c r="MYS53" s="162"/>
      <c r="MYT53" s="165"/>
      <c r="MYU53" s="162"/>
      <c r="MYV53" s="165"/>
      <c r="MYW53" s="162"/>
      <c r="MYX53" s="165"/>
      <c r="MYY53" s="162"/>
      <c r="MYZ53" s="165"/>
      <c r="MZA53" s="162"/>
      <c r="MZB53" s="165"/>
      <c r="MZC53" s="162"/>
      <c r="MZD53" s="165"/>
      <c r="MZE53" s="162"/>
      <c r="MZF53" s="165"/>
      <c r="MZG53" s="162"/>
      <c r="MZH53" s="165"/>
      <c r="MZI53" s="162"/>
      <c r="MZJ53" s="165"/>
      <c r="MZK53" s="162"/>
      <c r="MZL53" s="165"/>
      <c r="MZM53" s="162"/>
      <c r="MZN53" s="165"/>
      <c r="MZO53" s="162"/>
      <c r="MZP53" s="165"/>
      <c r="MZQ53" s="162"/>
      <c r="MZR53" s="165"/>
      <c r="MZS53" s="162"/>
      <c r="MZT53" s="165"/>
      <c r="MZU53" s="162"/>
      <c r="MZV53" s="165"/>
      <c r="MZW53" s="162"/>
      <c r="MZX53" s="165"/>
      <c r="MZY53" s="162"/>
      <c r="MZZ53" s="165"/>
      <c r="NAA53" s="162"/>
      <c r="NAB53" s="165"/>
      <c r="NAC53" s="162"/>
      <c r="NAD53" s="165"/>
      <c r="NAE53" s="162"/>
      <c r="NAF53" s="165"/>
      <c r="NAG53" s="162"/>
      <c r="NAH53" s="165"/>
      <c r="NAI53" s="162"/>
      <c r="NAJ53" s="165"/>
      <c r="NAK53" s="162"/>
      <c r="NAL53" s="165"/>
      <c r="NAM53" s="162"/>
      <c r="NAN53" s="165"/>
      <c r="NAO53" s="162"/>
      <c r="NAP53" s="165"/>
      <c r="NAQ53" s="162"/>
      <c r="NAR53" s="165"/>
      <c r="NAS53" s="162"/>
      <c r="NAT53" s="165"/>
      <c r="NAU53" s="162"/>
      <c r="NAV53" s="165"/>
      <c r="NAW53" s="162"/>
      <c r="NAX53" s="165"/>
      <c r="NAY53" s="162"/>
      <c r="NAZ53" s="165"/>
      <c r="NBA53" s="162"/>
      <c r="NBB53" s="165"/>
      <c r="NBC53" s="162"/>
      <c r="NBD53" s="165"/>
      <c r="NBE53" s="162"/>
      <c r="NBF53" s="165"/>
      <c r="NBG53" s="162"/>
      <c r="NBH53" s="165"/>
      <c r="NBI53" s="162"/>
      <c r="NBJ53" s="165"/>
      <c r="NBK53" s="162"/>
      <c r="NBL53" s="165"/>
      <c r="NBM53" s="162"/>
      <c r="NBN53" s="165"/>
      <c r="NBO53" s="162"/>
      <c r="NBP53" s="165"/>
      <c r="NBQ53" s="162"/>
      <c r="NBR53" s="165"/>
      <c r="NBS53" s="162"/>
      <c r="NBT53" s="165"/>
      <c r="NBU53" s="162"/>
      <c r="NBV53" s="165"/>
      <c r="NBW53" s="162"/>
      <c r="NBX53" s="165"/>
      <c r="NBY53" s="162"/>
      <c r="NBZ53" s="165"/>
      <c r="NCA53" s="162"/>
      <c r="NCB53" s="165"/>
      <c r="NCC53" s="162"/>
      <c r="NCD53" s="165"/>
      <c r="NCE53" s="162"/>
      <c r="NCF53" s="165"/>
      <c r="NCG53" s="162"/>
      <c r="NCH53" s="165"/>
      <c r="NCI53" s="162"/>
      <c r="NCJ53" s="165"/>
      <c r="NCK53" s="162"/>
      <c r="NCL53" s="165"/>
      <c r="NCM53" s="162"/>
      <c r="NCN53" s="165"/>
      <c r="NCO53" s="162"/>
      <c r="NCP53" s="165"/>
      <c r="NCQ53" s="162"/>
      <c r="NCR53" s="165"/>
      <c r="NCS53" s="162"/>
      <c r="NCT53" s="165"/>
      <c r="NCU53" s="162"/>
      <c r="NCV53" s="165"/>
      <c r="NCW53" s="162"/>
      <c r="NCX53" s="165"/>
      <c r="NCY53" s="162"/>
      <c r="NCZ53" s="165"/>
      <c r="NDA53" s="162"/>
      <c r="NDB53" s="165"/>
      <c r="NDC53" s="162"/>
      <c r="NDD53" s="165"/>
      <c r="NDE53" s="162"/>
      <c r="NDF53" s="165"/>
      <c r="NDG53" s="162"/>
      <c r="NDH53" s="165"/>
      <c r="NDI53" s="162"/>
      <c r="NDJ53" s="165"/>
      <c r="NDK53" s="162"/>
      <c r="NDL53" s="165"/>
      <c r="NDM53" s="162"/>
      <c r="NDN53" s="165"/>
      <c r="NDO53" s="162"/>
      <c r="NDP53" s="165"/>
      <c r="NDQ53" s="162"/>
      <c r="NDR53" s="165"/>
      <c r="NDS53" s="162"/>
      <c r="NDT53" s="165"/>
      <c r="NDU53" s="162"/>
      <c r="NDV53" s="165"/>
      <c r="NDW53" s="162"/>
      <c r="NDX53" s="165"/>
      <c r="NDY53" s="162"/>
      <c r="NDZ53" s="165"/>
      <c r="NEA53" s="162"/>
      <c r="NEB53" s="165"/>
      <c r="NEC53" s="162"/>
      <c r="NED53" s="165"/>
      <c r="NEE53" s="162"/>
      <c r="NEF53" s="165"/>
      <c r="NEG53" s="162"/>
      <c r="NEH53" s="165"/>
      <c r="NEI53" s="162"/>
      <c r="NEJ53" s="165"/>
      <c r="NEK53" s="162"/>
      <c r="NEL53" s="165"/>
      <c r="NEM53" s="162"/>
      <c r="NEN53" s="165"/>
      <c r="NEO53" s="162"/>
      <c r="NEP53" s="165"/>
      <c r="NEQ53" s="162"/>
      <c r="NER53" s="165"/>
      <c r="NES53" s="162"/>
      <c r="NET53" s="165"/>
      <c r="NEU53" s="162"/>
      <c r="NEV53" s="165"/>
      <c r="NEW53" s="162"/>
      <c r="NEX53" s="165"/>
      <c r="NEY53" s="162"/>
      <c r="NEZ53" s="165"/>
      <c r="NFA53" s="162"/>
      <c r="NFB53" s="165"/>
      <c r="NFC53" s="162"/>
      <c r="NFD53" s="165"/>
      <c r="NFE53" s="162"/>
      <c r="NFF53" s="165"/>
      <c r="NFG53" s="162"/>
      <c r="NFH53" s="165"/>
      <c r="NFI53" s="162"/>
      <c r="NFJ53" s="165"/>
      <c r="NFK53" s="162"/>
      <c r="NFL53" s="165"/>
      <c r="NFM53" s="162"/>
      <c r="NFN53" s="165"/>
      <c r="NFO53" s="162"/>
      <c r="NFP53" s="165"/>
      <c r="NFQ53" s="162"/>
      <c r="NFR53" s="165"/>
      <c r="NFS53" s="162"/>
      <c r="NFT53" s="165"/>
      <c r="NFU53" s="162"/>
      <c r="NFV53" s="165"/>
      <c r="NFW53" s="162"/>
      <c r="NFX53" s="165"/>
      <c r="NFY53" s="162"/>
      <c r="NFZ53" s="165"/>
      <c r="NGA53" s="162"/>
      <c r="NGB53" s="165"/>
      <c r="NGC53" s="162"/>
      <c r="NGD53" s="165"/>
      <c r="NGE53" s="162"/>
      <c r="NGF53" s="165"/>
      <c r="NGG53" s="162"/>
      <c r="NGH53" s="165"/>
      <c r="NGI53" s="162"/>
      <c r="NGJ53" s="165"/>
      <c r="NGK53" s="162"/>
      <c r="NGL53" s="165"/>
      <c r="NGM53" s="162"/>
      <c r="NGN53" s="165"/>
      <c r="NGO53" s="162"/>
      <c r="NGP53" s="165"/>
      <c r="NGQ53" s="162"/>
      <c r="NGR53" s="165"/>
      <c r="NGS53" s="162"/>
      <c r="NGT53" s="165"/>
      <c r="NGU53" s="162"/>
      <c r="NGV53" s="165"/>
      <c r="NGW53" s="162"/>
      <c r="NGX53" s="165"/>
      <c r="NGY53" s="162"/>
      <c r="NGZ53" s="165"/>
      <c r="NHA53" s="162"/>
      <c r="NHB53" s="165"/>
      <c r="NHC53" s="162"/>
      <c r="NHD53" s="165"/>
      <c r="NHE53" s="162"/>
      <c r="NHF53" s="165"/>
      <c r="NHG53" s="162"/>
      <c r="NHH53" s="165"/>
      <c r="NHI53" s="162"/>
      <c r="NHJ53" s="165"/>
      <c r="NHK53" s="162"/>
      <c r="NHL53" s="165"/>
      <c r="NHM53" s="162"/>
      <c r="NHN53" s="165"/>
      <c r="NHO53" s="162"/>
      <c r="NHP53" s="165"/>
      <c r="NHQ53" s="162"/>
      <c r="NHR53" s="165"/>
      <c r="NHS53" s="162"/>
      <c r="NHT53" s="165"/>
      <c r="NHU53" s="162"/>
      <c r="NHV53" s="165"/>
      <c r="NHW53" s="162"/>
      <c r="NHX53" s="165"/>
      <c r="NHY53" s="162"/>
      <c r="NHZ53" s="165"/>
      <c r="NIA53" s="162"/>
      <c r="NIB53" s="165"/>
      <c r="NIC53" s="162"/>
      <c r="NID53" s="165"/>
      <c r="NIE53" s="162"/>
      <c r="NIF53" s="165"/>
      <c r="NIG53" s="162"/>
      <c r="NIH53" s="165"/>
      <c r="NII53" s="162"/>
      <c r="NIJ53" s="165"/>
      <c r="NIK53" s="162"/>
      <c r="NIL53" s="165"/>
      <c r="NIM53" s="162"/>
      <c r="NIN53" s="165"/>
      <c r="NIO53" s="162"/>
      <c r="NIP53" s="165"/>
      <c r="NIQ53" s="162"/>
      <c r="NIR53" s="165"/>
      <c r="NIS53" s="162"/>
      <c r="NIT53" s="165"/>
      <c r="NIU53" s="162"/>
      <c r="NIV53" s="165"/>
      <c r="NIW53" s="162"/>
      <c r="NIX53" s="165"/>
      <c r="NIY53" s="162"/>
      <c r="NIZ53" s="165"/>
      <c r="NJA53" s="162"/>
      <c r="NJB53" s="165"/>
      <c r="NJC53" s="162"/>
      <c r="NJD53" s="165"/>
      <c r="NJE53" s="162"/>
      <c r="NJF53" s="165"/>
      <c r="NJG53" s="162"/>
      <c r="NJH53" s="165"/>
      <c r="NJI53" s="162"/>
      <c r="NJJ53" s="165"/>
      <c r="NJK53" s="162"/>
      <c r="NJL53" s="165"/>
      <c r="NJM53" s="162"/>
      <c r="NJN53" s="165"/>
      <c r="NJO53" s="162"/>
      <c r="NJP53" s="165"/>
      <c r="NJQ53" s="162"/>
      <c r="NJR53" s="165"/>
      <c r="NJS53" s="162"/>
      <c r="NJT53" s="165"/>
      <c r="NJU53" s="162"/>
      <c r="NJV53" s="165"/>
      <c r="NJW53" s="162"/>
      <c r="NJX53" s="165"/>
      <c r="NJY53" s="162"/>
      <c r="NJZ53" s="165"/>
      <c r="NKA53" s="162"/>
      <c r="NKB53" s="165"/>
      <c r="NKC53" s="162"/>
      <c r="NKD53" s="165"/>
      <c r="NKE53" s="162"/>
      <c r="NKF53" s="165"/>
      <c r="NKG53" s="162"/>
      <c r="NKH53" s="165"/>
      <c r="NKI53" s="162"/>
      <c r="NKJ53" s="165"/>
      <c r="NKK53" s="162"/>
      <c r="NKL53" s="165"/>
      <c r="NKM53" s="162"/>
      <c r="NKN53" s="165"/>
      <c r="NKO53" s="162"/>
      <c r="NKP53" s="165"/>
      <c r="NKQ53" s="162"/>
      <c r="NKR53" s="165"/>
      <c r="NKS53" s="162"/>
      <c r="NKT53" s="165"/>
      <c r="NKU53" s="162"/>
      <c r="NKV53" s="165"/>
      <c r="NKW53" s="162"/>
      <c r="NKX53" s="165"/>
      <c r="NKY53" s="162"/>
      <c r="NKZ53" s="165"/>
      <c r="NLA53" s="162"/>
      <c r="NLB53" s="165"/>
      <c r="NLC53" s="162"/>
      <c r="NLD53" s="165"/>
      <c r="NLE53" s="162"/>
      <c r="NLF53" s="165"/>
      <c r="NLG53" s="162"/>
      <c r="NLH53" s="165"/>
      <c r="NLI53" s="162"/>
      <c r="NLJ53" s="165"/>
      <c r="NLK53" s="162"/>
      <c r="NLL53" s="165"/>
      <c r="NLM53" s="162"/>
      <c r="NLN53" s="165"/>
      <c r="NLO53" s="162"/>
      <c r="NLP53" s="165"/>
      <c r="NLQ53" s="162"/>
      <c r="NLR53" s="165"/>
      <c r="NLS53" s="162"/>
      <c r="NLT53" s="165"/>
      <c r="NLU53" s="162"/>
      <c r="NLV53" s="165"/>
      <c r="NLW53" s="162"/>
      <c r="NLX53" s="165"/>
      <c r="NLY53" s="162"/>
      <c r="NLZ53" s="165"/>
      <c r="NMA53" s="162"/>
      <c r="NMB53" s="165"/>
      <c r="NMC53" s="162"/>
      <c r="NMD53" s="165"/>
      <c r="NME53" s="162"/>
      <c r="NMF53" s="165"/>
      <c r="NMG53" s="162"/>
      <c r="NMH53" s="165"/>
      <c r="NMI53" s="162"/>
      <c r="NMJ53" s="165"/>
      <c r="NMK53" s="162"/>
      <c r="NML53" s="165"/>
      <c r="NMM53" s="162"/>
      <c r="NMN53" s="165"/>
      <c r="NMO53" s="162"/>
      <c r="NMP53" s="165"/>
      <c r="NMQ53" s="162"/>
      <c r="NMR53" s="165"/>
      <c r="NMS53" s="162"/>
      <c r="NMT53" s="165"/>
      <c r="NMU53" s="162"/>
      <c r="NMV53" s="165"/>
      <c r="NMW53" s="162"/>
      <c r="NMX53" s="165"/>
      <c r="NMY53" s="162"/>
      <c r="NMZ53" s="165"/>
      <c r="NNA53" s="162"/>
      <c r="NNB53" s="165"/>
      <c r="NNC53" s="162"/>
      <c r="NND53" s="165"/>
      <c r="NNE53" s="162"/>
      <c r="NNF53" s="165"/>
      <c r="NNG53" s="162"/>
      <c r="NNH53" s="165"/>
      <c r="NNI53" s="162"/>
      <c r="NNJ53" s="165"/>
      <c r="NNK53" s="162"/>
      <c r="NNL53" s="165"/>
      <c r="NNM53" s="162"/>
      <c r="NNN53" s="165"/>
      <c r="NNO53" s="162"/>
      <c r="NNP53" s="165"/>
      <c r="NNQ53" s="162"/>
      <c r="NNR53" s="165"/>
      <c r="NNS53" s="162"/>
      <c r="NNT53" s="165"/>
      <c r="NNU53" s="162"/>
      <c r="NNV53" s="165"/>
      <c r="NNW53" s="162"/>
      <c r="NNX53" s="165"/>
      <c r="NNY53" s="162"/>
      <c r="NNZ53" s="165"/>
      <c r="NOA53" s="162"/>
      <c r="NOB53" s="165"/>
      <c r="NOC53" s="162"/>
      <c r="NOD53" s="165"/>
      <c r="NOE53" s="162"/>
      <c r="NOF53" s="165"/>
      <c r="NOG53" s="162"/>
      <c r="NOH53" s="165"/>
      <c r="NOI53" s="162"/>
      <c r="NOJ53" s="165"/>
      <c r="NOK53" s="162"/>
      <c r="NOL53" s="165"/>
      <c r="NOM53" s="162"/>
      <c r="NON53" s="165"/>
      <c r="NOO53" s="162"/>
      <c r="NOP53" s="165"/>
      <c r="NOQ53" s="162"/>
      <c r="NOR53" s="165"/>
      <c r="NOS53" s="162"/>
      <c r="NOT53" s="165"/>
      <c r="NOU53" s="162"/>
      <c r="NOV53" s="165"/>
      <c r="NOW53" s="162"/>
      <c r="NOX53" s="165"/>
      <c r="NOY53" s="162"/>
      <c r="NOZ53" s="165"/>
      <c r="NPA53" s="162"/>
      <c r="NPB53" s="165"/>
      <c r="NPC53" s="162"/>
      <c r="NPD53" s="165"/>
      <c r="NPE53" s="162"/>
      <c r="NPF53" s="165"/>
      <c r="NPG53" s="162"/>
      <c r="NPH53" s="165"/>
      <c r="NPI53" s="162"/>
      <c r="NPJ53" s="165"/>
      <c r="NPK53" s="162"/>
      <c r="NPL53" s="165"/>
      <c r="NPM53" s="162"/>
      <c r="NPN53" s="165"/>
      <c r="NPO53" s="162"/>
      <c r="NPP53" s="165"/>
      <c r="NPQ53" s="162"/>
      <c r="NPR53" s="165"/>
      <c r="NPS53" s="162"/>
      <c r="NPT53" s="165"/>
      <c r="NPU53" s="162"/>
      <c r="NPV53" s="165"/>
      <c r="NPW53" s="162"/>
      <c r="NPX53" s="165"/>
      <c r="NPY53" s="162"/>
      <c r="NPZ53" s="165"/>
      <c r="NQA53" s="162"/>
      <c r="NQB53" s="165"/>
      <c r="NQC53" s="162"/>
      <c r="NQD53" s="165"/>
      <c r="NQE53" s="162"/>
      <c r="NQF53" s="165"/>
      <c r="NQG53" s="162"/>
      <c r="NQH53" s="165"/>
      <c r="NQI53" s="162"/>
      <c r="NQJ53" s="165"/>
      <c r="NQK53" s="162"/>
      <c r="NQL53" s="165"/>
      <c r="NQM53" s="162"/>
      <c r="NQN53" s="165"/>
      <c r="NQO53" s="162"/>
      <c r="NQP53" s="165"/>
      <c r="NQQ53" s="162"/>
      <c r="NQR53" s="165"/>
      <c r="NQS53" s="162"/>
      <c r="NQT53" s="165"/>
      <c r="NQU53" s="162"/>
      <c r="NQV53" s="165"/>
      <c r="NQW53" s="162"/>
      <c r="NQX53" s="165"/>
      <c r="NQY53" s="162"/>
      <c r="NQZ53" s="165"/>
      <c r="NRA53" s="162"/>
      <c r="NRB53" s="165"/>
      <c r="NRC53" s="162"/>
      <c r="NRD53" s="165"/>
      <c r="NRE53" s="162"/>
      <c r="NRF53" s="165"/>
      <c r="NRG53" s="162"/>
      <c r="NRH53" s="165"/>
      <c r="NRI53" s="162"/>
      <c r="NRJ53" s="165"/>
      <c r="NRK53" s="162"/>
      <c r="NRL53" s="165"/>
      <c r="NRM53" s="162"/>
      <c r="NRN53" s="165"/>
      <c r="NRO53" s="162"/>
      <c r="NRP53" s="165"/>
      <c r="NRQ53" s="162"/>
      <c r="NRR53" s="165"/>
      <c r="NRS53" s="162"/>
      <c r="NRT53" s="165"/>
      <c r="NRU53" s="162"/>
      <c r="NRV53" s="165"/>
      <c r="NRW53" s="162"/>
      <c r="NRX53" s="165"/>
      <c r="NRY53" s="162"/>
      <c r="NRZ53" s="165"/>
      <c r="NSA53" s="162"/>
      <c r="NSB53" s="165"/>
      <c r="NSC53" s="162"/>
      <c r="NSD53" s="165"/>
      <c r="NSE53" s="162"/>
      <c r="NSF53" s="165"/>
      <c r="NSG53" s="162"/>
      <c r="NSH53" s="165"/>
      <c r="NSI53" s="162"/>
      <c r="NSJ53" s="165"/>
      <c r="NSK53" s="162"/>
      <c r="NSL53" s="165"/>
      <c r="NSM53" s="162"/>
      <c r="NSN53" s="165"/>
      <c r="NSO53" s="162"/>
      <c r="NSP53" s="165"/>
      <c r="NSQ53" s="162"/>
      <c r="NSR53" s="165"/>
      <c r="NSS53" s="162"/>
      <c r="NST53" s="165"/>
      <c r="NSU53" s="162"/>
      <c r="NSV53" s="165"/>
      <c r="NSW53" s="162"/>
      <c r="NSX53" s="165"/>
      <c r="NSY53" s="162"/>
      <c r="NSZ53" s="165"/>
      <c r="NTA53" s="162"/>
      <c r="NTB53" s="165"/>
      <c r="NTC53" s="162"/>
      <c r="NTD53" s="165"/>
      <c r="NTE53" s="162"/>
      <c r="NTF53" s="165"/>
      <c r="NTG53" s="162"/>
      <c r="NTH53" s="165"/>
      <c r="NTI53" s="162"/>
      <c r="NTJ53" s="165"/>
      <c r="NTK53" s="162"/>
      <c r="NTL53" s="165"/>
      <c r="NTM53" s="162"/>
      <c r="NTN53" s="165"/>
      <c r="NTO53" s="162"/>
      <c r="NTP53" s="165"/>
      <c r="NTQ53" s="162"/>
      <c r="NTR53" s="165"/>
      <c r="NTS53" s="162"/>
      <c r="NTT53" s="165"/>
      <c r="NTU53" s="162"/>
      <c r="NTV53" s="165"/>
      <c r="NTW53" s="162"/>
      <c r="NTX53" s="165"/>
      <c r="NTY53" s="162"/>
      <c r="NTZ53" s="165"/>
      <c r="NUA53" s="162"/>
      <c r="NUB53" s="165"/>
      <c r="NUC53" s="162"/>
      <c r="NUD53" s="165"/>
      <c r="NUE53" s="162"/>
      <c r="NUF53" s="165"/>
      <c r="NUG53" s="162"/>
      <c r="NUH53" s="165"/>
      <c r="NUI53" s="162"/>
      <c r="NUJ53" s="165"/>
      <c r="NUK53" s="162"/>
      <c r="NUL53" s="165"/>
      <c r="NUM53" s="162"/>
      <c r="NUN53" s="165"/>
      <c r="NUO53" s="162"/>
      <c r="NUP53" s="165"/>
      <c r="NUQ53" s="162"/>
      <c r="NUR53" s="165"/>
      <c r="NUS53" s="162"/>
      <c r="NUT53" s="165"/>
      <c r="NUU53" s="162"/>
      <c r="NUV53" s="165"/>
      <c r="NUW53" s="162"/>
      <c r="NUX53" s="165"/>
      <c r="NUY53" s="162"/>
      <c r="NUZ53" s="165"/>
      <c r="NVA53" s="162"/>
      <c r="NVB53" s="165"/>
      <c r="NVC53" s="162"/>
      <c r="NVD53" s="165"/>
      <c r="NVE53" s="162"/>
      <c r="NVF53" s="165"/>
      <c r="NVG53" s="162"/>
      <c r="NVH53" s="165"/>
      <c r="NVI53" s="162"/>
      <c r="NVJ53" s="165"/>
      <c r="NVK53" s="162"/>
      <c r="NVL53" s="165"/>
      <c r="NVM53" s="162"/>
      <c r="NVN53" s="165"/>
      <c r="NVO53" s="162"/>
      <c r="NVP53" s="165"/>
      <c r="NVQ53" s="162"/>
      <c r="NVR53" s="165"/>
      <c r="NVS53" s="162"/>
      <c r="NVT53" s="165"/>
      <c r="NVU53" s="162"/>
      <c r="NVV53" s="165"/>
      <c r="NVW53" s="162"/>
      <c r="NVX53" s="165"/>
      <c r="NVY53" s="162"/>
      <c r="NVZ53" s="165"/>
      <c r="NWA53" s="162"/>
      <c r="NWB53" s="165"/>
      <c r="NWC53" s="162"/>
      <c r="NWD53" s="165"/>
      <c r="NWE53" s="162"/>
      <c r="NWF53" s="165"/>
      <c r="NWG53" s="162"/>
      <c r="NWH53" s="165"/>
      <c r="NWI53" s="162"/>
      <c r="NWJ53" s="165"/>
      <c r="NWK53" s="162"/>
      <c r="NWL53" s="165"/>
      <c r="NWM53" s="162"/>
      <c r="NWN53" s="165"/>
      <c r="NWO53" s="162"/>
      <c r="NWP53" s="165"/>
      <c r="NWQ53" s="162"/>
      <c r="NWR53" s="165"/>
      <c r="NWS53" s="162"/>
      <c r="NWT53" s="165"/>
      <c r="NWU53" s="162"/>
      <c r="NWV53" s="165"/>
      <c r="NWW53" s="162"/>
      <c r="NWX53" s="165"/>
      <c r="NWY53" s="162"/>
      <c r="NWZ53" s="165"/>
      <c r="NXA53" s="162"/>
      <c r="NXB53" s="165"/>
      <c r="NXC53" s="162"/>
      <c r="NXD53" s="165"/>
      <c r="NXE53" s="162"/>
      <c r="NXF53" s="165"/>
      <c r="NXG53" s="162"/>
      <c r="NXH53" s="165"/>
      <c r="NXI53" s="162"/>
      <c r="NXJ53" s="165"/>
      <c r="NXK53" s="162"/>
      <c r="NXL53" s="165"/>
      <c r="NXM53" s="162"/>
      <c r="NXN53" s="165"/>
      <c r="NXO53" s="162"/>
      <c r="NXP53" s="165"/>
      <c r="NXQ53" s="162"/>
      <c r="NXR53" s="165"/>
      <c r="NXS53" s="162"/>
      <c r="NXT53" s="165"/>
      <c r="NXU53" s="162"/>
      <c r="NXV53" s="165"/>
      <c r="NXW53" s="162"/>
      <c r="NXX53" s="165"/>
      <c r="NXY53" s="162"/>
      <c r="NXZ53" s="165"/>
      <c r="NYA53" s="162"/>
      <c r="NYB53" s="165"/>
      <c r="NYC53" s="162"/>
      <c r="NYD53" s="165"/>
      <c r="NYE53" s="162"/>
      <c r="NYF53" s="165"/>
      <c r="NYG53" s="162"/>
      <c r="NYH53" s="165"/>
      <c r="NYI53" s="162"/>
      <c r="NYJ53" s="165"/>
      <c r="NYK53" s="162"/>
      <c r="NYL53" s="165"/>
      <c r="NYM53" s="162"/>
      <c r="NYN53" s="165"/>
      <c r="NYO53" s="162"/>
      <c r="NYP53" s="165"/>
      <c r="NYQ53" s="162"/>
      <c r="NYR53" s="165"/>
      <c r="NYS53" s="162"/>
      <c r="NYT53" s="165"/>
      <c r="NYU53" s="162"/>
      <c r="NYV53" s="165"/>
      <c r="NYW53" s="162"/>
      <c r="NYX53" s="165"/>
      <c r="NYY53" s="162"/>
      <c r="NYZ53" s="165"/>
      <c r="NZA53" s="162"/>
      <c r="NZB53" s="165"/>
      <c r="NZC53" s="162"/>
      <c r="NZD53" s="165"/>
      <c r="NZE53" s="162"/>
      <c r="NZF53" s="165"/>
      <c r="NZG53" s="162"/>
      <c r="NZH53" s="165"/>
      <c r="NZI53" s="162"/>
      <c r="NZJ53" s="165"/>
      <c r="NZK53" s="162"/>
      <c r="NZL53" s="165"/>
      <c r="NZM53" s="162"/>
      <c r="NZN53" s="165"/>
      <c r="NZO53" s="162"/>
      <c r="NZP53" s="165"/>
      <c r="NZQ53" s="162"/>
      <c r="NZR53" s="165"/>
      <c r="NZS53" s="162"/>
      <c r="NZT53" s="165"/>
      <c r="NZU53" s="162"/>
      <c r="NZV53" s="165"/>
      <c r="NZW53" s="162"/>
      <c r="NZX53" s="165"/>
      <c r="NZY53" s="162"/>
      <c r="NZZ53" s="165"/>
      <c r="OAA53" s="162"/>
      <c r="OAB53" s="165"/>
      <c r="OAC53" s="162"/>
      <c r="OAD53" s="165"/>
      <c r="OAE53" s="162"/>
      <c r="OAF53" s="165"/>
      <c r="OAG53" s="162"/>
      <c r="OAH53" s="165"/>
      <c r="OAI53" s="162"/>
      <c r="OAJ53" s="165"/>
      <c r="OAK53" s="162"/>
      <c r="OAL53" s="165"/>
      <c r="OAM53" s="162"/>
      <c r="OAN53" s="165"/>
      <c r="OAO53" s="162"/>
      <c r="OAP53" s="165"/>
      <c r="OAQ53" s="162"/>
      <c r="OAR53" s="165"/>
      <c r="OAS53" s="162"/>
      <c r="OAT53" s="165"/>
      <c r="OAU53" s="162"/>
      <c r="OAV53" s="165"/>
      <c r="OAW53" s="162"/>
      <c r="OAX53" s="165"/>
      <c r="OAY53" s="162"/>
      <c r="OAZ53" s="165"/>
      <c r="OBA53" s="162"/>
      <c r="OBB53" s="165"/>
      <c r="OBC53" s="162"/>
      <c r="OBD53" s="165"/>
      <c r="OBE53" s="162"/>
      <c r="OBF53" s="165"/>
      <c r="OBG53" s="162"/>
      <c r="OBH53" s="165"/>
      <c r="OBI53" s="162"/>
      <c r="OBJ53" s="165"/>
      <c r="OBK53" s="162"/>
      <c r="OBL53" s="165"/>
      <c r="OBM53" s="162"/>
      <c r="OBN53" s="165"/>
      <c r="OBO53" s="162"/>
      <c r="OBP53" s="165"/>
      <c r="OBQ53" s="162"/>
      <c r="OBR53" s="165"/>
      <c r="OBS53" s="162"/>
      <c r="OBT53" s="165"/>
      <c r="OBU53" s="162"/>
      <c r="OBV53" s="165"/>
      <c r="OBW53" s="162"/>
      <c r="OBX53" s="165"/>
      <c r="OBY53" s="162"/>
      <c r="OBZ53" s="165"/>
      <c r="OCA53" s="162"/>
      <c r="OCB53" s="165"/>
      <c r="OCC53" s="162"/>
      <c r="OCD53" s="165"/>
      <c r="OCE53" s="162"/>
      <c r="OCF53" s="165"/>
      <c r="OCG53" s="162"/>
      <c r="OCH53" s="165"/>
      <c r="OCI53" s="162"/>
      <c r="OCJ53" s="165"/>
      <c r="OCK53" s="162"/>
      <c r="OCL53" s="165"/>
      <c r="OCM53" s="162"/>
      <c r="OCN53" s="165"/>
      <c r="OCO53" s="162"/>
      <c r="OCP53" s="165"/>
      <c r="OCQ53" s="162"/>
      <c r="OCR53" s="165"/>
      <c r="OCS53" s="162"/>
      <c r="OCT53" s="165"/>
      <c r="OCU53" s="162"/>
      <c r="OCV53" s="165"/>
      <c r="OCW53" s="162"/>
      <c r="OCX53" s="165"/>
      <c r="OCY53" s="162"/>
      <c r="OCZ53" s="165"/>
      <c r="ODA53" s="162"/>
      <c r="ODB53" s="165"/>
      <c r="ODC53" s="162"/>
      <c r="ODD53" s="165"/>
      <c r="ODE53" s="162"/>
      <c r="ODF53" s="165"/>
      <c r="ODG53" s="162"/>
      <c r="ODH53" s="165"/>
      <c r="ODI53" s="162"/>
      <c r="ODJ53" s="165"/>
      <c r="ODK53" s="162"/>
      <c r="ODL53" s="165"/>
      <c r="ODM53" s="162"/>
      <c r="ODN53" s="165"/>
      <c r="ODO53" s="162"/>
      <c r="ODP53" s="165"/>
      <c r="ODQ53" s="162"/>
      <c r="ODR53" s="165"/>
      <c r="ODS53" s="162"/>
      <c r="ODT53" s="165"/>
      <c r="ODU53" s="162"/>
      <c r="ODV53" s="165"/>
      <c r="ODW53" s="162"/>
      <c r="ODX53" s="165"/>
      <c r="ODY53" s="162"/>
      <c r="ODZ53" s="165"/>
      <c r="OEA53" s="162"/>
      <c r="OEB53" s="165"/>
      <c r="OEC53" s="162"/>
      <c r="OED53" s="165"/>
      <c r="OEE53" s="162"/>
      <c r="OEF53" s="165"/>
      <c r="OEG53" s="162"/>
      <c r="OEH53" s="165"/>
      <c r="OEI53" s="162"/>
      <c r="OEJ53" s="165"/>
      <c r="OEK53" s="162"/>
      <c r="OEL53" s="165"/>
      <c r="OEM53" s="162"/>
      <c r="OEN53" s="165"/>
      <c r="OEO53" s="162"/>
      <c r="OEP53" s="165"/>
      <c r="OEQ53" s="162"/>
      <c r="OER53" s="165"/>
      <c r="OES53" s="162"/>
      <c r="OET53" s="165"/>
      <c r="OEU53" s="162"/>
      <c r="OEV53" s="165"/>
      <c r="OEW53" s="162"/>
      <c r="OEX53" s="165"/>
      <c r="OEY53" s="162"/>
      <c r="OEZ53" s="165"/>
      <c r="OFA53" s="162"/>
      <c r="OFB53" s="165"/>
      <c r="OFC53" s="162"/>
      <c r="OFD53" s="165"/>
      <c r="OFE53" s="162"/>
      <c r="OFF53" s="165"/>
      <c r="OFG53" s="162"/>
      <c r="OFH53" s="165"/>
      <c r="OFI53" s="162"/>
      <c r="OFJ53" s="165"/>
      <c r="OFK53" s="162"/>
      <c r="OFL53" s="165"/>
      <c r="OFM53" s="162"/>
      <c r="OFN53" s="165"/>
      <c r="OFO53" s="162"/>
      <c r="OFP53" s="165"/>
      <c r="OFQ53" s="162"/>
      <c r="OFR53" s="165"/>
      <c r="OFS53" s="162"/>
      <c r="OFT53" s="165"/>
      <c r="OFU53" s="162"/>
      <c r="OFV53" s="165"/>
      <c r="OFW53" s="162"/>
      <c r="OFX53" s="165"/>
      <c r="OFY53" s="162"/>
      <c r="OFZ53" s="165"/>
      <c r="OGA53" s="162"/>
      <c r="OGB53" s="165"/>
      <c r="OGC53" s="162"/>
      <c r="OGD53" s="165"/>
      <c r="OGE53" s="162"/>
      <c r="OGF53" s="165"/>
      <c r="OGG53" s="162"/>
      <c r="OGH53" s="165"/>
      <c r="OGI53" s="162"/>
      <c r="OGJ53" s="165"/>
      <c r="OGK53" s="162"/>
      <c r="OGL53" s="165"/>
      <c r="OGM53" s="162"/>
      <c r="OGN53" s="165"/>
      <c r="OGO53" s="162"/>
      <c r="OGP53" s="165"/>
      <c r="OGQ53" s="162"/>
      <c r="OGR53" s="165"/>
      <c r="OGS53" s="162"/>
      <c r="OGT53" s="165"/>
      <c r="OGU53" s="162"/>
      <c r="OGV53" s="165"/>
      <c r="OGW53" s="162"/>
      <c r="OGX53" s="165"/>
      <c r="OGY53" s="162"/>
      <c r="OGZ53" s="165"/>
      <c r="OHA53" s="162"/>
      <c r="OHB53" s="165"/>
      <c r="OHC53" s="162"/>
      <c r="OHD53" s="165"/>
      <c r="OHE53" s="162"/>
      <c r="OHF53" s="165"/>
      <c r="OHG53" s="162"/>
      <c r="OHH53" s="165"/>
      <c r="OHI53" s="162"/>
      <c r="OHJ53" s="165"/>
      <c r="OHK53" s="162"/>
      <c r="OHL53" s="165"/>
      <c r="OHM53" s="162"/>
      <c r="OHN53" s="165"/>
      <c r="OHO53" s="162"/>
      <c r="OHP53" s="165"/>
      <c r="OHQ53" s="162"/>
      <c r="OHR53" s="165"/>
      <c r="OHS53" s="162"/>
      <c r="OHT53" s="165"/>
      <c r="OHU53" s="162"/>
      <c r="OHV53" s="165"/>
      <c r="OHW53" s="162"/>
      <c r="OHX53" s="165"/>
      <c r="OHY53" s="162"/>
      <c r="OHZ53" s="165"/>
      <c r="OIA53" s="162"/>
      <c r="OIB53" s="165"/>
      <c r="OIC53" s="162"/>
      <c r="OID53" s="165"/>
      <c r="OIE53" s="162"/>
      <c r="OIF53" s="165"/>
      <c r="OIG53" s="162"/>
      <c r="OIH53" s="165"/>
      <c r="OII53" s="162"/>
      <c r="OIJ53" s="165"/>
      <c r="OIK53" s="162"/>
      <c r="OIL53" s="165"/>
      <c r="OIM53" s="162"/>
      <c r="OIN53" s="165"/>
      <c r="OIO53" s="162"/>
      <c r="OIP53" s="165"/>
      <c r="OIQ53" s="162"/>
      <c r="OIR53" s="165"/>
      <c r="OIS53" s="162"/>
      <c r="OIT53" s="165"/>
      <c r="OIU53" s="162"/>
      <c r="OIV53" s="165"/>
      <c r="OIW53" s="162"/>
      <c r="OIX53" s="165"/>
      <c r="OIY53" s="162"/>
      <c r="OIZ53" s="165"/>
      <c r="OJA53" s="162"/>
      <c r="OJB53" s="165"/>
      <c r="OJC53" s="162"/>
      <c r="OJD53" s="165"/>
      <c r="OJE53" s="162"/>
      <c r="OJF53" s="165"/>
      <c r="OJG53" s="162"/>
      <c r="OJH53" s="165"/>
      <c r="OJI53" s="162"/>
      <c r="OJJ53" s="165"/>
      <c r="OJK53" s="162"/>
      <c r="OJL53" s="165"/>
      <c r="OJM53" s="162"/>
      <c r="OJN53" s="165"/>
      <c r="OJO53" s="162"/>
      <c r="OJP53" s="165"/>
      <c r="OJQ53" s="162"/>
      <c r="OJR53" s="165"/>
      <c r="OJS53" s="162"/>
      <c r="OJT53" s="165"/>
      <c r="OJU53" s="162"/>
      <c r="OJV53" s="165"/>
      <c r="OJW53" s="162"/>
      <c r="OJX53" s="165"/>
      <c r="OJY53" s="162"/>
      <c r="OJZ53" s="165"/>
      <c r="OKA53" s="162"/>
      <c r="OKB53" s="165"/>
      <c r="OKC53" s="162"/>
      <c r="OKD53" s="165"/>
      <c r="OKE53" s="162"/>
      <c r="OKF53" s="165"/>
      <c r="OKG53" s="162"/>
      <c r="OKH53" s="165"/>
      <c r="OKI53" s="162"/>
      <c r="OKJ53" s="165"/>
      <c r="OKK53" s="162"/>
      <c r="OKL53" s="165"/>
      <c r="OKM53" s="162"/>
      <c r="OKN53" s="165"/>
      <c r="OKO53" s="162"/>
      <c r="OKP53" s="165"/>
      <c r="OKQ53" s="162"/>
      <c r="OKR53" s="165"/>
      <c r="OKS53" s="162"/>
      <c r="OKT53" s="165"/>
      <c r="OKU53" s="162"/>
      <c r="OKV53" s="165"/>
      <c r="OKW53" s="162"/>
      <c r="OKX53" s="165"/>
      <c r="OKY53" s="162"/>
      <c r="OKZ53" s="165"/>
      <c r="OLA53" s="162"/>
      <c r="OLB53" s="165"/>
      <c r="OLC53" s="162"/>
      <c r="OLD53" s="165"/>
      <c r="OLE53" s="162"/>
      <c r="OLF53" s="165"/>
      <c r="OLG53" s="162"/>
      <c r="OLH53" s="165"/>
      <c r="OLI53" s="162"/>
      <c r="OLJ53" s="165"/>
      <c r="OLK53" s="162"/>
      <c r="OLL53" s="165"/>
      <c r="OLM53" s="162"/>
      <c r="OLN53" s="165"/>
      <c r="OLO53" s="162"/>
      <c r="OLP53" s="165"/>
      <c r="OLQ53" s="162"/>
      <c r="OLR53" s="165"/>
      <c r="OLS53" s="162"/>
      <c r="OLT53" s="165"/>
      <c r="OLU53" s="162"/>
      <c r="OLV53" s="165"/>
      <c r="OLW53" s="162"/>
      <c r="OLX53" s="165"/>
      <c r="OLY53" s="162"/>
      <c r="OLZ53" s="165"/>
      <c r="OMA53" s="162"/>
      <c r="OMB53" s="165"/>
      <c r="OMC53" s="162"/>
      <c r="OMD53" s="165"/>
      <c r="OME53" s="162"/>
      <c r="OMF53" s="165"/>
      <c r="OMG53" s="162"/>
      <c r="OMH53" s="165"/>
      <c r="OMI53" s="162"/>
      <c r="OMJ53" s="165"/>
      <c r="OMK53" s="162"/>
      <c r="OML53" s="165"/>
      <c r="OMM53" s="162"/>
      <c r="OMN53" s="165"/>
      <c r="OMO53" s="162"/>
      <c r="OMP53" s="165"/>
      <c r="OMQ53" s="162"/>
      <c r="OMR53" s="165"/>
      <c r="OMS53" s="162"/>
      <c r="OMT53" s="165"/>
      <c r="OMU53" s="162"/>
      <c r="OMV53" s="165"/>
      <c r="OMW53" s="162"/>
      <c r="OMX53" s="165"/>
      <c r="OMY53" s="162"/>
      <c r="OMZ53" s="165"/>
      <c r="ONA53" s="162"/>
      <c r="ONB53" s="165"/>
      <c r="ONC53" s="162"/>
      <c r="OND53" s="165"/>
      <c r="ONE53" s="162"/>
      <c r="ONF53" s="165"/>
      <c r="ONG53" s="162"/>
      <c r="ONH53" s="165"/>
      <c r="ONI53" s="162"/>
      <c r="ONJ53" s="165"/>
      <c r="ONK53" s="162"/>
      <c r="ONL53" s="165"/>
      <c r="ONM53" s="162"/>
      <c r="ONN53" s="165"/>
      <c r="ONO53" s="162"/>
      <c r="ONP53" s="165"/>
      <c r="ONQ53" s="162"/>
      <c r="ONR53" s="165"/>
      <c r="ONS53" s="162"/>
      <c r="ONT53" s="165"/>
      <c r="ONU53" s="162"/>
      <c r="ONV53" s="165"/>
      <c r="ONW53" s="162"/>
      <c r="ONX53" s="165"/>
      <c r="ONY53" s="162"/>
      <c r="ONZ53" s="165"/>
      <c r="OOA53" s="162"/>
      <c r="OOB53" s="165"/>
      <c r="OOC53" s="162"/>
      <c r="OOD53" s="165"/>
      <c r="OOE53" s="162"/>
      <c r="OOF53" s="165"/>
      <c r="OOG53" s="162"/>
      <c r="OOH53" s="165"/>
      <c r="OOI53" s="162"/>
      <c r="OOJ53" s="165"/>
      <c r="OOK53" s="162"/>
      <c r="OOL53" s="165"/>
      <c r="OOM53" s="162"/>
      <c r="OON53" s="165"/>
      <c r="OOO53" s="162"/>
      <c r="OOP53" s="165"/>
      <c r="OOQ53" s="162"/>
      <c r="OOR53" s="165"/>
      <c r="OOS53" s="162"/>
      <c r="OOT53" s="165"/>
      <c r="OOU53" s="162"/>
      <c r="OOV53" s="165"/>
      <c r="OOW53" s="162"/>
      <c r="OOX53" s="165"/>
      <c r="OOY53" s="162"/>
      <c r="OOZ53" s="165"/>
      <c r="OPA53" s="162"/>
      <c r="OPB53" s="165"/>
      <c r="OPC53" s="162"/>
      <c r="OPD53" s="165"/>
      <c r="OPE53" s="162"/>
      <c r="OPF53" s="165"/>
      <c r="OPG53" s="162"/>
      <c r="OPH53" s="165"/>
      <c r="OPI53" s="162"/>
      <c r="OPJ53" s="165"/>
      <c r="OPK53" s="162"/>
      <c r="OPL53" s="165"/>
      <c r="OPM53" s="162"/>
      <c r="OPN53" s="165"/>
      <c r="OPO53" s="162"/>
      <c r="OPP53" s="165"/>
      <c r="OPQ53" s="162"/>
      <c r="OPR53" s="165"/>
      <c r="OPS53" s="162"/>
      <c r="OPT53" s="165"/>
      <c r="OPU53" s="162"/>
      <c r="OPV53" s="165"/>
      <c r="OPW53" s="162"/>
      <c r="OPX53" s="165"/>
      <c r="OPY53" s="162"/>
      <c r="OPZ53" s="165"/>
      <c r="OQA53" s="162"/>
      <c r="OQB53" s="165"/>
      <c r="OQC53" s="162"/>
      <c r="OQD53" s="165"/>
      <c r="OQE53" s="162"/>
      <c r="OQF53" s="165"/>
      <c r="OQG53" s="162"/>
      <c r="OQH53" s="165"/>
      <c r="OQI53" s="162"/>
      <c r="OQJ53" s="165"/>
      <c r="OQK53" s="162"/>
      <c r="OQL53" s="165"/>
      <c r="OQM53" s="162"/>
      <c r="OQN53" s="165"/>
      <c r="OQO53" s="162"/>
      <c r="OQP53" s="165"/>
      <c r="OQQ53" s="162"/>
      <c r="OQR53" s="165"/>
      <c r="OQS53" s="162"/>
      <c r="OQT53" s="165"/>
      <c r="OQU53" s="162"/>
      <c r="OQV53" s="165"/>
      <c r="OQW53" s="162"/>
      <c r="OQX53" s="165"/>
      <c r="OQY53" s="162"/>
      <c r="OQZ53" s="165"/>
      <c r="ORA53" s="162"/>
      <c r="ORB53" s="165"/>
      <c r="ORC53" s="162"/>
      <c r="ORD53" s="165"/>
      <c r="ORE53" s="162"/>
      <c r="ORF53" s="165"/>
      <c r="ORG53" s="162"/>
      <c r="ORH53" s="165"/>
      <c r="ORI53" s="162"/>
      <c r="ORJ53" s="165"/>
      <c r="ORK53" s="162"/>
      <c r="ORL53" s="165"/>
      <c r="ORM53" s="162"/>
      <c r="ORN53" s="165"/>
      <c r="ORO53" s="162"/>
      <c r="ORP53" s="165"/>
      <c r="ORQ53" s="162"/>
      <c r="ORR53" s="165"/>
      <c r="ORS53" s="162"/>
      <c r="ORT53" s="165"/>
      <c r="ORU53" s="162"/>
      <c r="ORV53" s="165"/>
      <c r="ORW53" s="162"/>
      <c r="ORX53" s="165"/>
      <c r="ORY53" s="162"/>
      <c r="ORZ53" s="165"/>
      <c r="OSA53" s="162"/>
      <c r="OSB53" s="165"/>
      <c r="OSC53" s="162"/>
      <c r="OSD53" s="165"/>
      <c r="OSE53" s="162"/>
      <c r="OSF53" s="165"/>
      <c r="OSG53" s="162"/>
      <c r="OSH53" s="165"/>
      <c r="OSI53" s="162"/>
      <c r="OSJ53" s="165"/>
      <c r="OSK53" s="162"/>
      <c r="OSL53" s="165"/>
      <c r="OSM53" s="162"/>
      <c r="OSN53" s="165"/>
      <c r="OSO53" s="162"/>
      <c r="OSP53" s="165"/>
      <c r="OSQ53" s="162"/>
      <c r="OSR53" s="165"/>
      <c r="OSS53" s="162"/>
      <c r="OST53" s="165"/>
      <c r="OSU53" s="162"/>
      <c r="OSV53" s="165"/>
      <c r="OSW53" s="162"/>
      <c r="OSX53" s="165"/>
      <c r="OSY53" s="162"/>
      <c r="OSZ53" s="165"/>
      <c r="OTA53" s="162"/>
      <c r="OTB53" s="165"/>
      <c r="OTC53" s="162"/>
      <c r="OTD53" s="165"/>
      <c r="OTE53" s="162"/>
      <c r="OTF53" s="165"/>
      <c r="OTG53" s="162"/>
      <c r="OTH53" s="165"/>
      <c r="OTI53" s="162"/>
      <c r="OTJ53" s="165"/>
      <c r="OTK53" s="162"/>
      <c r="OTL53" s="165"/>
      <c r="OTM53" s="162"/>
      <c r="OTN53" s="165"/>
      <c r="OTO53" s="162"/>
      <c r="OTP53" s="165"/>
      <c r="OTQ53" s="162"/>
      <c r="OTR53" s="165"/>
      <c r="OTS53" s="162"/>
      <c r="OTT53" s="165"/>
      <c r="OTU53" s="162"/>
      <c r="OTV53" s="165"/>
      <c r="OTW53" s="162"/>
      <c r="OTX53" s="165"/>
      <c r="OTY53" s="162"/>
      <c r="OTZ53" s="165"/>
      <c r="OUA53" s="162"/>
      <c r="OUB53" s="165"/>
      <c r="OUC53" s="162"/>
      <c r="OUD53" s="165"/>
      <c r="OUE53" s="162"/>
      <c r="OUF53" s="165"/>
      <c r="OUG53" s="162"/>
      <c r="OUH53" s="165"/>
      <c r="OUI53" s="162"/>
      <c r="OUJ53" s="165"/>
      <c r="OUK53" s="162"/>
      <c r="OUL53" s="165"/>
      <c r="OUM53" s="162"/>
      <c r="OUN53" s="165"/>
      <c r="OUO53" s="162"/>
      <c r="OUP53" s="165"/>
      <c r="OUQ53" s="162"/>
      <c r="OUR53" s="165"/>
      <c r="OUS53" s="162"/>
      <c r="OUT53" s="165"/>
      <c r="OUU53" s="162"/>
      <c r="OUV53" s="165"/>
      <c r="OUW53" s="162"/>
      <c r="OUX53" s="165"/>
      <c r="OUY53" s="162"/>
      <c r="OUZ53" s="165"/>
      <c r="OVA53" s="162"/>
      <c r="OVB53" s="165"/>
      <c r="OVC53" s="162"/>
      <c r="OVD53" s="165"/>
      <c r="OVE53" s="162"/>
      <c r="OVF53" s="165"/>
      <c r="OVG53" s="162"/>
      <c r="OVH53" s="165"/>
      <c r="OVI53" s="162"/>
      <c r="OVJ53" s="165"/>
      <c r="OVK53" s="162"/>
      <c r="OVL53" s="165"/>
      <c r="OVM53" s="162"/>
      <c r="OVN53" s="165"/>
      <c r="OVO53" s="162"/>
      <c r="OVP53" s="165"/>
      <c r="OVQ53" s="162"/>
      <c r="OVR53" s="165"/>
      <c r="OVS53" s="162"/>
      <c r="OVT53" s="165"/>
      <c r="OVU53" s="162"/>
      <c r="OVV53" s="165"/>
      <c r="OVW53" s="162"/>
      <c r="OVX53" s="165"/>
      <c r="OVY53" s="162"/>
      <c r="OVZ53" s="165"/>
      <c r="OWA53" s="162"/>
      <c r="OWB53" s="165"/>
      <c r="OWC53" s="162"/>
      <c r="OWD53" s="165"/>
      <c r="OWE53" s="162"/>
      <c r="OWF53" s="165"/>
      <c r="OWG53" s="162"/>
      <c r="OWH53" s="165"/>
      <c r="OWI53" s="162"/>
      <c r="OWJ53" s="165"/>
      <c r="OWK53" s="162"/>
      <c r="OWL53" s="165"/>
      <c r="OWM53" s="162"/>
      <c r="OWN53" s="165"/>
      <c r="OWO53" s="162"/>
      <c r="OWP53" s="165"/>
      <c r="OWQ53" s="162"/>
      <c r="OWR53" s="165"/>
      <c r="OWS53" s="162"/>
      <c r="OWT53" s="165"/>
      <c r="OWU53" s="162"/>
      <c r="OWV53" s="165"/>
      <c r="OWW53" s="162"/>
      <c r="OWX53" s="165"/>
      <c r="OWY53" s="162"/>
      <c r="OWZ53" s="165"/>
      <c r="OXA53" s="162"/>
      <c r="OXB53" s="165"/>
      <c r="OXC53" s="162"/>
      <c r="OXD53" s="165"/>
      <c r="OXE53" s="162"/>
      <c r="OXF53" s="165"/>
      <c r="OXG53" s="162"/>
      <c r="OXH53" s="165"/>
      <c r="OXI53" s="162"/>
      <c r="OXJ53" s="165"/>
      <c r="OXK53" s="162"/>
      <c r="OXL53" s="165"/>
      <c r="OXM53" s="162"/>
      <c r="OXN53" s="165"/>
      <c r="OXO53" s="162"/>
      <c r="OXP53" s="165"/>
      <c r="OXQ53" s="162"/>
      <c r="OXR53" s="165"/>
      <c r="OXS53" s="162"/>
      <c r="OXT53" s="165"/>
      <c r="OXU53" s="162"/>
      <c r="OXV53" s="165"/>
      <c r="OXW53" s="162"/>
      <c r="OXX53" s="165"/>
      <c r="OXY53" s="162"/>
      <c r="OXZ53" s="165"/>
      <c r="OYA53" s="162"/>
      <c r="OYB53" s="165"/>
      <c r="OYC53" s="162"/>
      <c r="OYD53" s="165"/>
      <c r="OYE53" s="162"/>
      <c r="OYF53" s="165"/>
      <c r="OYG53" s="162"/>
      <c r="OYH53" s="165"/>
      <c r="OYI53" s="162"/>
      <c r="OYJ53" s="165"/>
      <c r="OYK53" s="162"/>
      <c r="OYL53" s="165"/>
      <c r="OYM53" s="162"/>
      <c r="OYN53" s="165"/>
      <c r="OYO53" s="162"/>
      <c r="OYP53" s="165"/>
      <c r="OYQ53" s="162"/>
      <c r="OYR53" s="165"/>
      <c r="OYS53" s="162"/>
      <c r="OYT53" s="165"/>
      <c r="OYU53" s="162"/>
      <c r="OYV53" s="165"/>
      <c r="OYW53" s="162"/>
      <c r="OYX53" s="165"/>
      <c r="OYY53" s="162"/>
      <c r="OYZ53" s="165"/>
      <c r="OZA53" s="162"/>
      <c r="OZB53" s="165"/>
      <c r="OZC53" s="162"/>
      <c r="OZD53" s="165"/>
      <c r="OZE53" s="162"/>
      <c r="OZF53" s="165"/>
      <c r="OZG53" s="162"/>
      <c r="OZH53" s="165"/>
      <c r="OZI53" s="162"/>
      <c r="OZJ53" s="165"/>
      <c r="OZK53" s="162"/>
      <c r="OZL53" s="165"/>
      <c r="OZM53" s="162"/>
      <c r="OZN53" s="165"/>
      <c r="OZO53" s="162"/>
      <c r="OZP53" s="165"/>
      <c r="OZQ53" s="162"/>
      <c r="OZR53" s="165"/>
      <c r="OZS53" s="162"/>
      <c r="OZT53" s="165"/>
      <c r="OZU53" s="162"/>
      <c r="OZV53" s="165"/>
      <c r="OZW53" s="162"/>
      <c r="OZX53" s="165"/>
      <c r="OZY53" s="162"/>
      <c r="OZZ53" s="165"/>
      <c r="PAA53" s="162"/>
      <c r="PAB53" s="165"/>
      <c r="PAC53" s="162"/>
      <c r="PAD53" s="165"/>
      <c r="PAE53" s="162"/>
      <c r="PAF53" s="165"/>
      <c r="PAG53" s="162"/>
      <c r="PAH53" s="165"/>
      <c r="PAI53" s="162"/>
      <c r="PAJ53" s="165"/>
      <c r="PAK53" s="162"/>
      <c r="PAL53" s="165"/>
      <c r="PAM53" s="162"/>
      <c r="PAN53" s="165"/>
      <c r="PAO53" s="162"/>
      <c r="PAP53" s="165"/>
      <c r="PAQ53" s="162"/>
      <c r="PAR53" s="165"/>
      <c r="PAS53" s="162"/>
      <c r="PAT53" s="165"/>
      <c r="PAU53" s="162"/>
      <c r="PAV53" s="165"/>
      <c r="PAW53" s="162"/>
      <c r="PAX53" s="165"/>
      <c r="PAY53" s="162"/>
      <c r="PAZ53" s="165"/>
      <c r="PBA53" s="162"/>
      <c r="PBB53" s="165"/>
      <c r="PBC53" s="162"/>
      <c r="PBD53" s="165"/>
      <c r="PBE53" s="162"/>
      <c r="PBF53" s="165"/>
      <c r="PBG53" s="162"/>
      <c r="PBH53" s="165"/>
      <c r="PBI53" s="162"/>
      <c r="PBJ53" s="165"/>
      <c r="PBK53" s="162"/>
      <c r="PBL53" s="165"/>
      <c r="PBM53" s="162"/>
      <c r="PBN53" s="165"/>
      <c r="PBO53" s="162"/>
      <c r="PBP53" s="165"/>
      <c r="PBQ53" s="162"/>
      <c r="PBR53" s="165"/>
      <c r="PBS53" s="162"/>
      <c r="PBT53" s="165"/>
      <c r="PBU53" s="162"/>
      <c r="PBV53" s="165"/>
      <c r="PBW53" s="162"/>
      <c r="PBX53" s="165"/>
      <c r="PBY53" s="162"/>
      <c r="PBZ53" s="165"/>
      <c r="PCA53" s="162"/>
      <c r="PCB53" s="165"/>
      <c r="PCC53" s="162"/>
      <c r="PCD53" s="165"/>
      <c r="PCE53" s="162"/>
      <c r="PCF53" s="165"/>
      <c r="PCG53" s="162"/>
      <c r="PCH53" s="165"/>
      <c r="PCI53" s="162"/>
      <c r="PCJ53" s="165"/>
      <c r="PCK53" s="162"/>
      <c r="PCL53" s="165"/>
      <c r="PCM53" s="162"/>
      <c r="PCN53" s="165"/>
      <c r="PCO53" s="162"/>
      <c r="PCP53" s="165"/>
      <c r="PCQ53" s="162"/>
      <c r="PCR53" s="165"/>
      <c r="PCS53" s="162"/>
      <c r="PCT53" s="165"/>
      <c r="PCU53" s="162"/>
      <c r="PCV53" s="165"/>
      <c r="PCW53" s="162"/>
      <c r="PCX53" s="165"/>
      <c r="PCY53" s="162"/>
      <c r="PCZ53" s="165"/>
      <c r="PDA53" s="162"/>
      <c r="PDB53" s="165"/>
      <c r="PDC53" s="162"/>
      <c r="PDD53" s="165"/>
      <c r="PDE53" s="162"/>
      <c r="PDF53" s="165"/>
      <c r="PDG53" s="162"/>
      <c r="PDH53" s="165"/>
      <c r="PDI53" s="162"/>
      <c r="PDJ53" s="165"/>
      <c r="PDK53" s="162"/>
      <c r="PDL53" s="165"/>
      <c r="PDM53" s="162"/>
      <c r="PDN53" s="165"/>
      <c r="PDO53" s="162"/>
      <c r="PDP53" s="165"/>
      <c r="PDQ53" s="162"/>
      <c r="PDR53" s="165"/>
      <c r="PDS53" s="162"/>
      <c r="PDT53" s="165"/>
      <c r="PDU53" s="162"/>
      <c r="PDV53" s="165"/>
      <c r="PDW53" s="162"/>
      <c r="PDX53" s="165"/>
      <c r="PDY53" s="162"/>
      <c r="PDZ53" s="165"/>
      <c r="PEA53" s="162"/>
      <c r="PEB53" s="165"/>
      <c r="PEC53" s="162"/>
      <c r="PED53" s="165"/>
      <c r="PEE53" s="162"/>
      <c r="PEF53" s="165"/>
      <c r="PEG53" s="162"/>
      <c r="PEH53" s="165"/>
      <c r="PEI53" s="162"/>
      <c r="PEJ53" s="165"/>
      <c r="PEK53" s="162"/>
      <c r="PEL53" s="165"/>
      <c r="PEM53" s="162"/>
      <c r="PEN53" s="165"/>
      <c r="PEO53" s="162"/>
      <c r="PEP53" s="165"/>
      <c r="PEQ53" s="162"/>
      <c r="PER53" s="165"/>
      <c r="PES53" s="162"/>
      <c r="PET53" s="165"/>
      <c r="PEU53" s="162"/>
      <c r="PEV53" s="165"/>
      <c r="PEW53" s="162"/>
      <c r="PEX53" s="165"/>
      <c r="PEY53" s="162"/>
      <c r="PEZ53" s="165"/>
      <c r="PFA53" s="162"/>
      <c r="PFB53" s="165"/>
      <c r="PFC53" s="162"/>
      <c r="PFD53" s="165"/>
      <c r="PFE53" s="162"/>
      <c r="PFF53" s="165"/>
      <c r="PFG53" s="162"/>
      <c r="PFH53" s="165"/>
      <c r="PFI53" s="162"/>
      <c r="PFJ53" s="165"/>
      <c r="PFK53" s="162"/>
      <c r="PFL53" s="165"/>
      <c r="PFM53" s="162"/>
      <c r="PFN53" s="165"/>
      <c r="PFO53" s="162"/>
      <c r="PFP53" s="165"/>
      <c r="PFQ53" s="162"/>
      <c r="PFR53" s="165"/>
      <c r="PFS53" s="162"/>
      <c r="PFT53" s="165"/>
      <c r="PFU53" s="162"/>
      <c r="PFV53" s="165"/>
      <c r="PFW53" s="162"/>
      <c r="PFX53" s="165"/>
      <c r="PFY53" s="162"/>
      <c r="PFZ53" s="165"/>
      <c r="PGA53" s="162"/>
      <c r="PGB53" s="165"/>
      <c r="PGC53" s="162"/>
      <c r="PGD53" s="165"/>
      <c r="PGE53" s="162"/>
      <c r="PGF53" s="165"/>
      <c r="PGG53" s="162"/>
      <c r="PGH53" s="165"/>
      <c r="PGI53" s="162"/>
      <c r="PGJ53" s="165"/>
      <c r="PGK53" s="162"/>
      <c r="PGL53" s="165"/>
      <c r="PGM53" s="162"/>
      <c r="PGN53" s="165"/>
      <c r="PGO53" s="162"/>
      <c r="PGP53" s="165"/>
      <c r="PGQ53" s="162"/>
      <c r="PGR53" s="165"/>
      <c r="PGS53" s="162"/>
      <c r="PGT53" s="165"/>
      <c r="PGU53" s="162"/>
      <c r="PGV53" s="165"/>
      <c r="PGW53" s="162"/>
      <c r="PGX53" s="165"/>
      <c r="PGY53" s="162"/>
      <c r="PGZ53" s="165"/>
      <c r="PHA53" s="162"/>
      <c r="PHB53" s="165"/>
      <c r="PHC53" s="162"/>
      <c r="PHD53" s="165"/>
      <c r="PHE53" s="162"/>
      <c r="PHF53" s="165"/>
      <c r="PHG53" s="162"/>
      <c r="PHH53" s="165"/>
      <c r="PHI53" s="162"/>
      <c r="PHJ53" s="165"/>
      <c r="PHK53" s="162"/>
      <c r="PHL53" s="165"/>
      <c r="PHM53" s="162"/>
      <c r="PHN53" s="165"/>
      <c r="PHO53" s="162"/>
      <c r="PHP53" s="165"/>
      <c r="PHQ53" s="162"/>
      <c r="PHR53" s="165"/>
      <c r="PHS53" s="162"/>
      <c r="PHT53" s="165"/>
      <c r="PHU53" s="162"/>
      <c r="PHV53" s="165"/>
      <c r="PHW53" s="162"/>
      <c r="PHX53" s="165"/>
      <c r="PHY53" s="162"/>
      <c r="PHZ53" s="165"/>
      <c r="PIA53" s="162"/>
      <c r="PIB53" s="165"/>
      <c r="PIC53" s="162"/>
      <c r="PID53" s="165"/>
      <c r="PIE53" s="162"/>
      <c r="PIF53" s="165"/>
      <c r="PIG53" s="162"/>
      <c r="PIH53" s="165"/>
      <c r="PII53" s="162"/>
      <c r="PIJ53" s="165"/>
      <c r="PIK53" s="162"/>
      <c r="PIL53" s="165"/>
      <c r="PIM53" s="162"/>
      <c r="PIN53" s="165"/>
      <c r="PIO53" s="162"/>
      <c r="PIP53" s="165"/>
      <c r="PIQ53" s="162"/>
      <c r="PIR53" s="165"/>
      <c r="PIS53" s="162"/>
      <c r="PIT53" s="165"/>
      <c r="PIU53" s="162"/>
      <c r="PIV53" s="165"/>
      <c r="PIW53" s="162"/>
      <c r="PIX53" s="165"/>
      <c r="PIY53" s="162"/>
      <c r="PIZ53" s="165"/>
      <c r="PJA53" s="162"/>
      <c r="PJB53" s="165"/>
      <c r="PJC53" s="162"/>
      <c r="PJD53" s="165"/>
      <c r="PJE53" s="162"/>
      <c r="PJF53" s="165"/>
      <c r="PJG53" s="162"/>
      <c r="PJH53" s="165"/>
      <c r="PJI53" s="162"/>
      <c r="PJJ53" s="165"/>
      <c r="PJK53" s="162"/>
      <c r="PJL53" s="165"/>
      <c r="PJM53" s="162"/>
      <c r="PJN53" s="165"/>
      <c r="PJO53" s="162"/>
      <c r="PJP53" s="165"/>
      <c r="PJQ53" s="162"/>
      <c r="PJR53" s="165"/>
      <c r="PJS53" s="162"/>
      <c r="PJT53" s="165"/>
      <c r="PJU53" s="162"/>
      <c r="PJV53" s="165"/>
      <c r="PJW53" s="162"/>
      <c r="PJX53" s="165"/>
      <c r="PJY53" s="162"/>
      <c r="PJZ53" s="165"/>
      <c r="PKA53" s="162"/>
      <c r="PKB53" s="165"/>
      <c r="PKC53" s="162"/>
      <c r="PKD53" s="165"/>
      <c r="PKE53" s="162"/>
      <c r="PKF53" s="165"/>
      <c r="PKG53" s="162"/>
      <c r="PKH53" s="165"/>
      <c r="PKI53" s="162"/>
      <c r="PKJ53" s="165"/>
      <c r="PKK53" s="162"/>
      <c r="PKL53" s="165"/>
      <c r="PKM53" s="162"/>
      <c r="PKN53" s="165"/>
      <c r="PKO53" s="162"/>
      <c r="PKP53" s="165"/>
      <c r="PKQ53" s="162"/>
      <c r="PKR53" s="165"/>
      <c r="PKS53" s="162"/>
      <c r="PKT53" s="165"/>
      <c r="PKU53" s="162"/>
      <c r="PKV53" s="165"/>
      <c r="PKW53" s="162"/>
      <c r="PKX53" s="165"/>
      <c r="PKY53" s="162"/>
      <c r="PKZ53" s="165"/>
      <c r="PLA53" s="162"/>
      <c r="PLB53" s="165"/>
      <c r="PLC53" s="162"/>
      <c r="PLD53" s="165"/>
      <c r="PLE53" s="162"/>
      <c r="PLF53" s="165"/>
      <c r="PLG53" s="162"/>
      <c r="PLH53" s="165"/>
      <c r="PLI53" s="162"/>
      <c r="PLJ53" s="165"/>
      <c r="PLK53" s="162"/>
      <c r="PLL53" s="165"/>
      <c r="PLM53" s="162"/>
      <c r="PLN53" s="165"/>
      <c r="PLO53" s="162"/>
      <c r="PLP53" s="165"/>
      <c r="PLQ53" s="162"/>
      <c r="PLR53" s="165"/>
      <c r="PLS53" s="162"/>
      <c r="PLT53" s="165"/>
      <c r="PLU53" s="162"/>
      <c r="PLV53" s="165"/>
      <c r="PLW53" s="162"/>
      <c r="PLX53" s="165"/>
      <c r="PLY53" s="162"/>
      <c r="PLZ53" s="165"/>
      <c r="PMA53" s="162"/>
      <c r="PMB53" s="165"/>
      <c r="PMC53" s="162"/>
      <c r="PMD53" s="165"/>
      <c r="PME53" s="162"/>
      <c r="PMF53" s="165"/>
      <c r="PMG53" s="162"/>
      <c r="PMH53" s="165"/>
      <c r="PMI53" s="162"/>
      <c r="PMJ53" s="165"/>
      <c r="PMK53" s="162"/>
      <c r="PML53" s="165"/>
      <c r="PMM53" s="162"/>
      <c r="PMN53" s="165"/>
      <c r="PMO53" s="162"/>
      <c r="PMP53" s="165"/>
      <c r="PMQ53" s="162"/>
      <c r="PMR53" s="165"/>
      <c r="PMS53" s="162"/>
      <c r="PMT53" s="165"/>
      <c r="PMU53" s="162"/>
      <c r="PMV53" s="165"/>
      <c r="PMW53" s="162"/>
      <c r="PMX53" s="165"/>
      <c r="PMY53" s="162"/>
      <c r="PMZ53" s="165"/>
      <c r="PNA53" s="162"/>
      <c r="PNB53" s="165"/>
      <c r="PNC53" s="162"/>
      <c r="PND53" s="165"/>
      <c r="PNE53" s="162"/>
      <c r="PNF53" s="165"/>
      <c r="PNG53" s="162"/>
      <c r="PNH53" s="165"/>
      <c r="PNI53" s="162"/>
      <c r="PNJ53" s="165"/>
      <c r="PNK53" s="162"/>
      <c r="PNL53" s="165"/>
      <c r="PNM53" s="162"/>
      <c r="PNN53" s="165"/>
      <c r="PNO53" s="162"/>
      <c r="PNP53" s="165"/>
      <c r="PNQ53" s="162"/>
      <c r="PNR53" s="165"/>
      <c r="PNS53" s="162"/>
      <c r="PNT53" s="165"/>
      <c r="PNU53" s="162"/>
      <c r="PNV53" s="165"/>
      <c r="PNW53" s="162"/>
      <c r="PNX53" s="165"/>
      <c r="PNY53" s="162"/>
      <c r="PNZ53" s="165"/>
      <c r="POA53" s="162"/>
      <c r="POB53" s="165"/>
      <c r="POC53" s="162"/>
      <c r="POD53" s="165"/>
      <c r="POE53" s="162"/>
      <c r="POF53" s="165"/>
      <c r="POG53" s="162"/>
      <c r="POH53" s="165"/>
      <c r="POI53" s="162"/>
      <c r="POJ53" s="165"/>
      <c r="POK53" s="162"/>
      <c r="POL53" s="165"/>
      <c r="POM53" s="162"/>
      <c r="PON53" s="165"/>
      <c r="POO53" s="162"/>
      <c r="POP53" s="165"/>
      <c r="POQ53" s="162"/>
      <c r="POR53" s="165"/>
      <c r="POS53" s="162"/>
      <c r="POT53" s="165"/>
      <c r="POU53" s="162"/>
      <c r="POV53" s="165"/>
      <c r="POW53" s="162"/>
      <c r="POX53" s="165"/>
      <c r="POY53" s="162"/>
      <c r="POZ53" s="165"/>
      <c r="PPA53" s="162"/>
      <c r="PPB53" s="165"/>
      <c r="PPC53" s="162"/>
      <c r="PPD53" s="165"/>
      <c r="PPE53" s="162"/>
      <c r="PPF53" s="165"/>
      <c r="PPG53" s="162"/>
      <c r="PPH53" s="165"/>
      <c r="PPI53" s="162"/>
      <c r="PPJ53" s="165"/>
      <c r="PPK53" s="162"/>
      <c r="PPL53" s="165"/>
      <c r="PPM53" s="162"/>
      <c r="PPN53" s="165"/>
      <c r="PPO53" s="162"/>
      <c r="PPP53" s="165"/>
      <c r="PPQ53" s="162"/>
      <c r="PPR53" s="165"/>
      <c r="PPS53" s="162"/>
      <c r="PPT53" s="165"/>
      <c r="PPU53" s="162"/>
      <c r="PPV53" s="165"/>
      <c r="PPW53" s="162"/>
      <c r="PPX53" s="165"/>
      <c r="PPY53" s="162"/>
      <c r="PPZ53" s="165"/>
      <c r="PQA53" s="162"/>
      <c r="PQB53" s="165"/>
      <c r="PQC53" s="162"/>
      <c r="PQD53" s="165"/>
      <c r="PQE53" s="162"/>
      <c r="PQF53" s="165"/>
      <c r="PQG53" s="162"/>
      <c r="PQH53" s="165"/>
      <c r="PQI53" s="162"/>
      <c r="PQJ53" s="165"/>
      <c r="PQK53" s="162"/>
      <c r="PQL53" s="165"/>
      <c r="PQM53" s="162"/>
      <c r="PQN53" s="165"/>
      <c r="PQO53" s="162"/>
      <c r="PQP53" s="165"/>
      <c r="PQQ53" s="162"/>
      <c r="PQR53" s="165"/>
      <c r="PQS53" s="162"/>
      <c r="PQT53" s="165"/>
      <c r="PQU53" s="162"/>
      <c r="PQV53" s="165"/>
      <c r="PQW53" s="162"/>
      <c r="PQX53" s="165"/>
      <c r="PQY53" s="162"/>
      <c r="PQZ53" s="165"/>
      <c r="PRA53" s="162"/>
      <c r="PRB53" s="165"/>
      <c r="PRC53" s="162"/>
      <c r="PRD53" s="165"/>
      <c r="PRE53" s="162"/>
      <c r="PRF53" s="165"/>
      <c r="PRG53" s="162"/>
      <c r="PRH53" s="165"/>
      <c r="PRI53" s="162"/>
      <c r="PRJ53" s="165"/>
      <c r="PRK53" s="162"/>
      <c r="PRL53" s="165"/>
      <c r="PRM53" s="162"/>
      <c r="PRN53" s="165"/>
      <c r="PRO53" s="162"/>
      <c r="PRP53" s="165"/>
      <c r="PRQ53" s="162"/>
      <c r="PRR53" s="165"/>
      <c r="PRS53" s="162"/>
      <c r="PRT53" s="165"/>
      <c r="PRU53" s="162"/>
      <c r="PRV53" s="165"/>
      <c r="PRW53" s="162"/>
      <c r="PRX53" s="165"/>
      <c r="PRY53" s="162"/>
      <c r="PRZ53" s="165"/>
      <c r="PSA53" s="162"/>
      <c r="PSB53" s="165"/>
      <c r="PSC53" s="162"/>
      <c r="PSD53" s="165"/>
      <c r="PSE53" s="162"/>
      <c r="PSF53" s="165"/>
      <c r="PSG53" s="162"/>
      <c r="PSH53" s="165"/>
      <c r="PSI53" s="162"/>
      <c r="PSJ53" s="165"/>
      <c r="PSK53" s="162"/>
      <c r="PSL53" s="165"/>
      <c r="PSM53" s="162"/>
      <c r="PSN53" s="165"/>
      <c r="PSO53" s="162"/>
      <c r="PSP53" s="165"/>
      <c r="PSQ53" s="162"/>
      <c r="PSR53" s="165"/>
      <c r="PSS53" s="162"/>
      <c r="PST53" s="165"/>
      <c r="PSU53" s="162"/>
      <c r="PSV53" s="165"/>
      <c r="PSW53" s="162"/>
      <c r="PSX53" s="165"/>
      <c r="PSY53" s="162"/>
      <c r="PSZ53" s="165"/>
      <c r="PTA53" s="162"/>
      <c r="PTB53" s="165"/>
      <c r="PTC53" s="162"/>
      <c r="PTD53" s="165"/>
      <c r="PTE53" s="162"/>
      <c r="PTF53" s="165"/>
      <c r="PTG53" s="162"/>
      <c r="PTH53" s="165"/>
      <c r="PTI53" s="162"/>
      <c r="PTJ53" s="165"/>
      <c r="PTK53" s="162"/>
      <c r="PTL53" s="165"/>
      <c r="PTM53" s="162"/>
      <c r="PTN53" s="165"/>
      <c r="PTO53" s="162"/>
      <c r="PTP53" s="165"/>
      <c r="PTQ53" s="162"/>
      <c r="PTR53" s="165"/>
      <c r="PTS53" s="162"/>
      <c r="PTT53" s="165"/>
      <c r="PTU53" s="162"/>
      <c r="PTV53" s="165"/>
      <c r="PTW53" s="162"/>
      <c r="PTX53" s="165"/>
      <c r="PTY53" s="162"/>
      <c r="PTZ53" s="165"/>
      <c r="PUA53" s="162"/>
      <c r="PUB53" s="165"/>
      <c r="PUC53" s="162"/>
      <c r="PUD53" s="165"/>
      <c r="PUE53" s="162"/>
      <c r="PUF53" s="165"/>
      <c r="PUG53" s="162"/>
      <c r="PUH53" s="165"/>
      <c r="PUI53" s="162"/>
      <c r="PUJ53" s="165"/>
      <c r="PUK53" s="162"/>
      <c r="PUL53" s="165"/>
      <c r="PUM53" s="162"/>
      <c r="PUN53" s="165"/>
      <c r="PUO53" s="162"/>
      <c r="PUP53" s="165"/>
      <c r="PUQ53" s="162"/>
      <c r="PUR53" s="165"/>
      <c r="PUS53" s="162"/>
      <c r="PUT53" s="165"/>
      <c r="PUU53" s="162"/>
      <c r="PUV53" s="165"/>
      <c r="PUW53" s="162"/>
      <c r="PUX53" s="165"/>
      <c r="PUY53" s="162"/>
      <c r="PUZ53" s="165"/>
      <c r="PVA53" s="162"/>
      <c r="PVB53" s="165"/>
      <c r="PVC53" s="162"/>
      <c r="PVD53" s="165"/>
      <c r="PVE53" s="162"/>
      <c r="PVF53" s="165"/>
      <c r="PVG53" s="162"/>
      <c r="PVH53" s="165"/>
      <c r="PVI53" s="162"/>
      <c r="PVJ53" s="165"/>
      <c r="PVK53" s="162"/>
      <c r="PVL53" s="165"/>
      <c r="PVM53" s="162"/>
      <c r="PVN53" s="165"/>
      <c r="PVO53" s="162"/>
      <c r="PVP53" s="165"/>
      <c r="PVQ53" s="162"/>
      <c r="PVR53" s="165"/>
      <c r="PVS53" s="162"/>
      <c r="PVT53" s="165"/>
      <c r="PVU53" s="162"/>
      <c r="PVV53" s="165"/>
      <c r="PVW53" s="162"/>
      <c r="PVX53" s="165"/>
      <c r="PVY53" s="162"/>
      <c r="PVZ53" s="165"/>
      <c r="PWA53" s="162"/>
      <c r="PWB53" s="165"/>
      <c r="PWC53" s="162"/>
      <c r="PWD53" s="165"/>
      <c r="PWE53" s="162"/>
      <c r="PWF53" s="165"/>
      <c r="PWG53" s="162"/>
      <c r="PWH53" s="165"/>
      <c r="PWI53" s="162"/>
      <c r="PWJ53" s="165"/>
      <c r="PWK53" s="162"/>
      <c r="PWL53" s="165"/>
      <c r="PWM53" s="162"/>
      <c r="PWN53" s="165"/>
      <c r="PWO53" s="162"/>
      <c r="PWP53" s="165"/>
      <c r="PWQ53" s="162"/>
      <c r="PWR53" s="165"/>
      <c r="PWS53" s="162"/>
      <c r="PWT53" s="165"/>
      <c r="PWU53" s="162"/>
      <c r="PWV53" s="165"/>
      <c r="PWW53" s="162"/>
      <c r="PWX53" s="165"/>
      <c r="PWY53" s="162"/>
      <c r="PWZ53" s="165"/>
      <c r="PXA53" s="162"/>
      <c r="PXB53" s="165"/>
      <c r="PXC53" s="162"/>
      <c r="PXD53" s="165"/>
      <c r="PXE53" s="162"/>
      <c r="PXF53" s="165"/>
      <c r="PXG53" s="162"/>
      <c r="PXH53" s="165"/>
      <c r="PXI53" s="162"/>
      <c r="PXJ53" s="165"/>
      <c r="PXK53" s="162"/>
      <c r="PXL53" s="165"/>
      <c r="PXM53" s="162"/>
      <c r="PXN53" s="165"/>
      <c r="PXO53" s="162"/>
      <c r="PXP53" s="165"/>
      <c r="PXQ53" s="162"/>
      <c r="PXR53" s="165"/>
      <c r="PXS53" s="162"/>
      <c r="PXT53" s="165"/>
      <c r="PXU53" s="162"/>
      <c r="PXV53" s="165"/>
      <c r="PXW53" s="162"/>
      <c r="PXX53" s="165"/>
      <c r="PXY53" s="162"/>
      <c r="PXZ53" s="165"/>
      <c r="PYA53" s="162"/>
      <c r="PYB53" s="165"/>
      <c r="PYC53" s="162"/>
      <c r="PYD53" s="165"/>
      <c r="PYE53" s="162"/>
      <c r="PYF53" s="165"/>
      <c r="PYG53" s="162"/>
      <c r="PYH53" s="165"/>
      <c r="PYI53" s="162"/>
      <c r="PYJ53" s="165"/>
      <c r="PYK53" s="162"/>
      <c r="PYL53" s="165"/>
      <c r="PYM53" s="162"/>
      <c r="PYN53" s="165"/>
      <c r="PYO53" s="162"/>
      <c r="PYP53" s="165"/>
      <c r="PYQ53" s="162"/>
      <c r="PYR53" s="165"/>
      <c r="PYS53" s="162"/>
      <c r="PYT53" s="165"/>
      <c r="PYU53" s="162"/>
      <c r="PYV53" s="165"/>
      <c r="PYW53" s="162"/>
      <c r="PYX53" s="165"/>
      <c r="PYY53" s="162"/>
      <c r="PYZ53" s="165"/>
      <c r="PZA53" s="162"/>
      <c r="PZB53" s="165"/>
      <c r="PZC53" s="162"/>
      <c r="PZD53" s="165"/>
      <c r="PZE53" s="162"/>
      <c r="PZF53" s="165"/>
      <c r="PZG53" s="162"/>
      <c r="PZH53" s="165"/>
      <c r="PZI53" s="162"/>
      <c r="PZJ53" s="165"/>
      <c r="PZK53" s="162"/>
      <c r="PZL53" s="165"/>
      <c r="PZM53" s="162"/>
      <c r="PZN53" s="165"/>
      <c r="PZO53" s="162"/>
      <c r="PZP53" s="165"/>
      <c r="PZQ53" s="162"/>
      <c r="PZR53" s="165"/>
      <c r="PZS53" s="162"/>
      <c r="PZT53" s="165"/>
      <c r="PZU53" s="162"/>
      <c r="PZV53" s="165"/>
      <c r="PZW53" s="162"/>
      <c r="PZX53" s="165"/>
      <c r="PZY53" s="162"/>
      <c r="PZZ53" s="165"/>
      <c r="QAA53" s="162"/>
      <c r="QAB53" s="165"/>
      <c r="QAC53" s="162"/>
      <c r="QAD53" s="165"/>
      <c r="QAE53" s="162"/>
      <c r="QAF53" s="165"/>
      <c r="QAG53" s="162"/>
      <c r="QAH53" s="165"/>
      <c r="QAI53" s="162"/>
      <c r="QAJ53" s="165"/>
      <c r="QAK53" s="162"/>
      <c r="QAL53" s="165"/>
      <c r="QAM53" s="162"/>
      <c r="QAN53" s="165"/>
      <c r="QAO53" s="162"/>
      <c r="QAP53" s="165"/>
      <c r="QAQ53" s="162"/>
      <c r="QAR53" s="165"/>
      <c r="QAS53" s="162"/>
      <c r="QAT53" s="165"/>
      <c r="QAU53" s="162"/>
      <c r="QAV53" s="165"/>
      <c r="QAW53" s="162"/>
      <c r="QAX53" s="165"/>
      <c r="QAY53" s="162"/>
      <c r="QAZ53" s="165"/>
      <c r="QBA53" s="162"/>
      <c r="QBB53" s="165"/>
      <c r="QBC53" s="162"/>
      <c r="QBD53" s="165"/>
      <c r="QBE53" s="162"/>
      <c r="QBF53" s="165"/>
      <c r="QBG53" s="162"/>
      <c r="QBH53" s="165"/>
      <c r="QBI53" s="162"/>
      <c r="QBJ53" s="165"/>
      <c r="QBK53" s="162"/>
      <c r="QBL53" s="165"/>
      <c r="QBM53" s="162"/>
      <c r="QBN53" s="165"/>
      <c r="QBO53" s="162"/>
      <c r="QBP53" s="165"/>
      <c r="QBQ53" s="162"/>
      <c r="QBR53" s="165"/>
      <c r="QBS53" s="162"/>
      <c r="QBT53" s="165"/>
      <c r="QBU53" s="162"/>
      <c r="QBV53" s="165"/>
      <c r="QBW53" s="162"/>
      <c r="QBX53" s="165"/>
      <c r="QBY53" s="162"/>
      <c r="QBZ53" s="165"/>
      <c r="QCA53" s="162"/>
      <c r="QCB53" s="165"/>
      <c r="QCC53" s="162"/>
      <c r="QCD53" s="165"/>
      <c r="QCE53" s="162"/>
      <c r="QCF53" s="165"/>
      <c r="QCG53" s="162"/>
      <c r="QCH53" s="165"/>
      <c r="QCI53" s="162"/>
      <c r="QCJ53" s="165"/>
      <c r="QCK53" s="162"/>
      <c r="QCL53" s="165"/>
      <c r="QCM53" s="162"/>
      <c r="QCN53" s="165"/>
      <c r="QCO53" s="162"/>
      <c r="QCP53" s="165"/>
      <c r="QCQ53" s="162"/>
      <c r="QCR53" s="165"/>
      <c r="QCS53" s="162"/>
      <c r="QCT53" s="165"/>
      <c r="QCU53" s="162"/>
      <c r="QCV53" s="165"/>
      <c r="QCW53" s="162"/>
      <c r="QCX53" s="165"/>
      <c r="QCY53" s="162"/>
      <c r="QCZ53" s="165"/>
      <c r="QDA53" s="162"/>
      <c r="QDB53" s="165"/>
      <c r="QDC53" s="162"/>
      <c r="QDD53" s="165"/>
      <c r="QDE53" s="162"/>
      <c r="QDF53" s="165"/>
      <c r="QDG53" s="162"/>
      <c r="QDH53" s="165"/>
      <c r="QDI53" s="162"/>
      <c r="QDJ53" s="165"/>
      <c r="QDK53" s="162"/>
      <c r="QDL53" s="165"/>
      <c r="QDM53" s="162"/>
      <c r="QDN53" s="165"/>
      <c r="QDO53" s="162"/>
      <c r="QDP53" s="165"/>
      <c r="QDQ53" s="162"/>
      <c r="QDR53" s="165"/>
      <c r="QDS53" s="162"/>
      <c r="QDT53" s="165"/>
      <c r="QDU53" s="162"/>
      <c r="QDV53" s="165"/>
      <c r="QDW53" s="162"/>
      <c r="QDX53" s="165"/>
      <c r="QDY53" s="162"/>
      <c r="QDZ53" s="165"/>
      <c r="QEA53" s="162"/>
      <c r="QEB53" s="165"/>
      <c r="QEC53" s="162"/>
      <c r="QED53" s="165"/>
      <c r="QEE53" s="162"/>
      <c r="QEF53" s="165"/>
      <c r="QEG53" s="162"/>
      <c r="QEH53" s="165"/>
      <c r="QEI53" s="162"/>
      <c r="QEJ53" s="165"/>
      <c r="QEK53" s="162"/>
      <c r="QEL53" s="165"/>
      <c r="QEM53" s="162"/>
      <c r="QEN53" s="165"/>
      <c r="QEO53" s="162"/>
      <c r="QEP53" s="165"/>
      <c r="QEQ53" s="162"/>
      <c r="QER53" s="165"/>
      <c r="QES53" s="162"/>
      <c r="QET53" s="165"/>
      <c r="QEU53" s="162"/>
      <c r="QEV53" s="165"/>
      <c r="QEW53" s="162"/>
      <c r="QEX53" s="165"/>
      <c r="QEY53" s="162"/>
      <c r="QEZ53" s="165"/>
      <c r="QFA53" s="162"/>
      <c r="QFB53" s="165"/>
      <c r="QFC53" s="162"/>
      <c r="QFD53" s="165"/>
      <c r="QFE53" s="162"/>
      <c r="QFF53" s="165"/>
      <c r="QFG53" s="162"/>
      <c r="QFH53" s="165"/>
      <c r="QFI53" s="162"/>
      <c r="QFJ53" s="165"/>
      <c r="QFK53" s="162"/>
      <c r="QFL53" s="165"/>
      <c r="QFM53" s="162"/>
      <c r="QFN53" s="165"/>
      <c r="QFO53" s="162"/>
      <c r="QFP53" s="165"/>
      <c r="QFQ53" s="162"/>
      <c r="QFR53" s="165"/>
      <c r="QFS53" s="162"/>
      <c r="QFT53" s="165"/>
      <c r="QFU53" s="162"/>
      <c r="QFV53" s="165"/>
      <c r="QFW53" s="162"/>
      <c r="QFX53" s="165"/>
      <c r="QFY53" s="162"/>
      <c r="QFZ53" s="165"/>
      <c r="QGA53" s="162"/>
      <c r="QGB53" s="165"/>
      <c r="QGC53" s="162"/>
      <c r="QGD53" s="165"/>
      <c r="QGE53" s="162"/>
      <c r="QGF53" s="165"/>
      <c r="QGG53" s="162"/>
      <c r="QGH53" s="165"/>
      <c r="QGI53" s="162"/>
      <c r="QGJ53" s="165"/>
      <c r="QGK53" s="162"/>
      <c r="QGL53" s="165"/>
      <c r="QGM53" s="162"/>
      <c r="QGN53" s="165"/>
      <c r="QGO53" s="162"/>
      <c r="QGP53" s="165"/>
      <c r="QGQ53" s="162"/>
      <c r="QGR53" s="165"/>
      <c r="QGS53" s="162"/>
      <c r="QGT53" s="165"/>
      <c r="QGU53" s="162"/>
      <c r="QGV53" s="165"/>
      <c r="QGW53" s="162"/>
      <c r="QGX53" s="165"/>
      <c r="QGY53" s="162"/>
      <c r="QGZ53" s="165"/>
      <c r="QHA53" s="162"/>
      <c r="QHB53" s="165"/>
      <c r="QHC53" s="162"/>
      <c r="QHD53" s="165"/>
      <c r="QHE53" s="162"/>
      <c r="QHF53" s="165"/>
      <c r="QHG53" s="162"/>
      <c r="QHH53" s="165"/>
      <c r="QHI53" s="162"/>
      <c r="QHJ53" s="165"/>
      <c r="QHK53" s="162"/>
      <c r="QHL53" s="165"/>
      <c r="QHM53" s="162"/>
      <c r="QHN53" s="165"/>
      <c r="QHO53" s="162"/>
      <c r="QHP53" s="165"/>
      <c r="QHQ53" s="162"/>
      <c r="QHR53" s="165"/>
      <c r="QHS53" s="162"/>
      <c r="QHT53" s="165"/>
      <c r="QHU53" s="162"/>
      <c r="QHV53" s="165"/>
      <c r="QHW53" s="162"/>
      <c r="QHX53" s="165"/>
      <c r="QHY53" s="162"/>
      <c r="QHZ53" s="165"/>
      <c r="QIA53" s="162"/>
      <c r="QIB53" s="165"/>
      <c r="QIC53" s="162"/>
      <c r="QID53" s="165"/>
      <c r="QIE53" s="162"/>
      <c r="QIF53" s="165"/>
      <c r="QIG53" s="162"/>
      <c r="QIH53" s="165"/>
      <c r="QII53" s="162"/>
      <c r="QIJ53" s="165"/>
      <c r="QIK53" s="162"/>
      <c r="QIL53" s="165"/>
      <c r="QIM53" s="162"/>
      <c r="QIN53" s="165"/>
      <c r="QIO53" s="162"/>
      <c r="QIP53" s="165"/>
      <c r="QIQ53" s="162"/>
      <c r="QIR53" s="165"/>
      <c r="QIS53" s="162"/>
      <c r="QIT53" s="165"/>
      <c r="QIU53" s="162"/>
      <c r="QIV53" s="165"/>
      <c r="QIW53" s="162"/>
      <c r="QIX53" s="165"/>
      <c r="QIY53" s="162"/>
      <c r="QIZ53" s="165"/>
      <c r="QJA53" s="162"/>
      <c r="QJB53" s="165"/>
      <c r="QJC53" s="162"/>
      <c r="QJD53" s="165"/>
      <c r="QJE53" s="162"/>
      <c r="QJF53" s="165"/>
      <c r="QJG53" s="162"/>
      <c r="QJH53" s="165"/>
      <c r="QJI53" s="162"/>
      <c r="QJJ53" s="165"/>
      <c r="QJK53" s="162"/>
      <c r="QJL53" s="165"/>
      <c r="QJM53" s="162"/>
      <c r="QJN53" s="165"/>
      <c r="QJO53" s="162"/>
      <c r="QJP53" s="165"/>
      <c r="QJQ53" s="162"/>
      <c r="QJR53" s="165"/>
      <c r="QJS53" s="162"/>
      <c r="QJT53" s="165"/>
      <c r="QJU53" s="162"/>
      <c r="QJV53" s="165"/>
      <c r="QJW53" s="162"/>
      <c r="QJX53" s="165"/>
      <c r="QJY53" s="162"/>
      <c r="QJZ53" s="165"/>
      <c r="QKA53" s="162"/>
      <c r="QKB53" s="165"/>
      <c r="QKC53" s="162"/>
      <c r="QKD53" s="165"/>
      <c r="QKE53" s="162"/>
      <c r="QKF53" s="165"/>
      <c r="QKG53" s="162"/>
      <c r="QKH53" s="165"/>
      <c r="QKI53" s="162"/>
      <c r="QKJ53" s="165"/>
      <c r="QKK53" s="162"/>
      <c r="QKL53" s="165"/>
      <c r="QKM53" s="162"/>
      <c r="QKN53" s="165"/>
      <c r="QKO53" s="162"/>
      <c r="QKP53" s="165"/>
      <c r="QKQ53" s="162"/>
      <c r="QKR53" s="165"/>
      <c r="QKS53" s="162"/>
      <c r="QKT53" s="165"/>
      <c r="QKU53" s="162"/>
      <c r="QKV53" s="165"/>
      <c r="QKW53" s="162"/>
      <c r="QKX53" s="165"/>
      <c r="QKY53" s="162"/>
      <c r="QKZ53" s="165"/>
      <c r="QLA53" s="162"/>
      <c r="QLB53" s="165"/>
      <c r="QLC53" s="162"/>
      <c r="QLD53" s="165"/>
      <c r="QLE53" s="162"/>
      <c r="QLF53" s="165"/>
      <c r="QLG53" s="162"/>
      <c r="QLH53" s="165"/>
      <c r="QLI53" s="162"/>
      <c r="QLJ53" s="165"/>
      <c r="QLK53" s="162"/>
      <c r="QLL53" s="165"/>
      <c r="QLM53" s="162"/>
      <c r="QLN53" s="165"/>
      <c r="QLO53" s="162"/>
      <c r="QLP53" s="165"/>
      <c r="QLQ53" s="162"/>
      <c r="QLR53" s="165"/>
      <c r="QLS53" s="162"/>
      <c r="QLT53" s="165"/>
      <c r="QLU53" s="162"/>
      <c r="QLV53" s="165"/>
      <c r="QLW53" s="162"/>
      <c r="QLX53" s="165"/>
      <c r="QLY53" s="162"/>
      <c r="QLZ53" s="165"/>
      <c r="QMA53" s="162"/>
      <c r="QMB53" s="165"/>
      <c r="QMC53" s="162"/>
      <c r="QMD53" s="165"/>
      <c r="QME53" s="162"/>
      <c r="QMF53" s="165"/>
      <c r="QMG53" s="162"/>
      <c r="QMH53" s="165"/>
      <c r="QMI53" s="162"/>
      <c r="QMJ53" s="165"/>
      <c r="QMK53" s="162"/>
      <c r="QML53" s="165"/>
      <c r="QMM53" s="162"/>
      <c r="QMN53" s="165"/>
      <c r="QMO53" s="162"/>
      <c r="QMP53" s="165"/>
      <c r="QMQ53" s="162"/>
      <c r="QMR53" s="165"/>
      <c r="QMS53" s="162"/>
      <c r="QMT53" s="165"/>
      <c r="QMU53" s="162"/>
      <c r="QMV53" s="165"/>
      <c r="QMW53" s="162"/>
      <c r="QMX53" s="165"/>
      <c r="QMY53" s="162"/>
      <c r="QMZ53" s="165"/>
      <c r="QNA53" s="162"/>
      <c r="QNB53" s="165"/>
      <c r="QNC53" s="162"/>
      <c r="QND53" s="165"/>
      <c r="QNE53" s="162"/>
      <c r="QNF53" s="165"/>
      <c r="QNG53" s="162"/>
      <c r="QNH53" s="165"/>
      <c r="QNI53" s="162"/>
      <c r="QNJ53" s="165"/>
      <c r="QNK53" s="162"/>
      <c r="QNL53" s="165"/>
      <c r="QNM53" s="162"/>
      <c r="QNN53" s="165"/>
      <c r="QNO53" s="162"/>
      <c r="QNP53" s="165"/>
      <c r="QNQ53" s="162"/>
      <c r="QNR53" s="165"/>
      <c r="QNS53" s="162"/>
      <c r="QNT53" s="165"/>
      <c r="QNU53" s="162"/>
      <c r="QNV53" s="165"/>
      <c r="QNW53" s="162"/>
      <c r="QNX53" s="165"/>
      <c r="QNY53" s="162"/>
      <c r="QNZ53" s="165"/>
      <c r="QOA53" s="162"/>
      <c r="QOB53" s="165"/>
      <c r="QOC53" s="162"/>
      <c r="QOD53" s="165"/>
      <c r="QOE53" s="162"/>
      <c r="QOF53" s="165"/>
      <c r="QOG53" s="162"/>
      <c r="QOH53" s="165"/>
      <c r="QOI53" s="162"/>
      <c r="QOJ53" s="165"/>
      <c r="QOK53" s="162"/>
      <c r="QOL53" s="165"/>
      <c r="QOM53" s="162"/>
      <c r="QON53" s="165"/>
      <c r="QOO53" s="162"/>
      <c r="QOP53" s="165"/>
      <c r="QOQ53" s="162"/>
      <c r="QOR53" s="165"/>
      <c r="QOS53" s="162"/>
      <c r="QOT53" s="165"/>
      <c r="QOU53" s="162"/>
      <c r="QOV53" s="165"/>
      <c r="QOW53" s="162"/>
      <c r="QOX53" s="165"/>
      <c r="QOY53" s="162"/>
      <c r="QOZ53" s="165"/>
      <c r="QPA53" s="162"/>
      <c r="QPB53" s="165"/>
      <c r="QPC53" s="162"/>
      <c r="QPD53" s="165"/>
      <c r="QPE53" s="162"/>
      <c r="QPF53" s="165"/>
      <c r="QPG53" s="162"/>
      <c r="QPH53" s="165"/>
      <c r="QPI53" s="162"/>
      <c r="QPJ53" s="165"/>
      <c r="QPK53" s="162"/>
      <c r="QPL53" s="165"/>
      <c r="QPM53" s="162"/>
      <c r="QPN53" s="165"/>
      <c r="QPO53" s="162"/>
      <c r="QPP53" s="165"/>
      <c r="QPQ53" s="162"/>
      <c r="QPR53" s="165"/>
      <c r="QPS53" s="162"/>
      <c r="QPT53" s="165"/>
      <c r="QPU53" s="162"/>
      <c r="QPV53" s="165"/>
      <c r="QPW53" s="162"/>
      <c r="QPX53" s="165"/>
      <c r="QPY53" s="162"/>
      <c r="QPZ53" s="165"/>
      <c r="QQA53" s="162"/>
      <c r="QQB53" s="165"/>
      <c r="QQC53" s="162"/>
      <c r="QQD53" s="165"/>
      <c r="QQE53" s="162"/>
      <c r="QQF53" s="165"/>
      <c r="QQG53" s="162"/>
      <c r="QQH53" s="165"/>
      <c r="QQI53" s="162"/>
      <c r="QQJ53" s="165"/>
      <c r="QQK53" s="162"/>
      <c r="QQL53" s="165"/>
      <c r="QQM53" s="162"/>
      <c r="QQN53" s="165"/>
      <c r="QQO53" s="162"/>
      <c r="QQP53" s="165"/>
      <c r="QQQ53" s="162"/>
      <c r="QQR53" s="165"/>
      <c r="QQS53" s="162"/>
      <c r="QQT53" s="165"/>
      <c r="QQU53" s="162"/>
      <c r="QQV53" s="165"/>
      <c r="QQW53" s="162"/>
      <c r="QQX53" s="165"/>
      <c r="QQY53" s="162"/>
      <c r="QQZ53" s="165"/>
      <c r="QRA53" s="162"/>
      <c r="QRB53" s="165"/>
      <c r="QRC53" s="162"/>
      <c r="QRD53" s="165"/>
      <c r="QRE53" s="162"/>
      <c r="QRF53" s="165"/>
      <c r="QRG53" s="162"/>
      <c r="QRH53" s="165"/>
      <c r="QRI53" s="162"/>
      <c r="QRJ53" s="165"/>
      <c r="QRK53" s="162"/>
      <c r="QRL53" s="165"/>
      <c r="QRM53" s="162"/>
      <c r="QRN53" s="165"/>
      <c r="QRO53" s="162"/>
      <c r="QRP53" s="165"/>
      <c r="QRQ53" s="162"/>
      <c r="QRR53" s="165"/>
      <c r="QRS53" s="162"/>
      <c r="QRT53" s="165"/>
      <c r="QRU53" s="162"/>
      <c r="QRV53" s="165"/>
      <c r="QRW53" s="162"/>
      <c r="QRX53" s="165"/>
      <c r="QRY53" s="162"/>
      <c r="QRZ53" s="165"/>
      <c r="QSA53" s="162"/>
      <c r="QSB53" s="165"/>
      <c r="QSC53" s="162"/>
      <c r="QSD53" s="165"/>
      <c r="QSE53" s="162"/>
      <c r="QSF53" s="165"/>
      <c r="QSG53" s="162"/>
      <c r="QSH53" s="165"/>
      <c r="QSI53" s="162"/>
      <c r="QSJ53" s="165"/>
      <c r="QSK53" s="162"/>
      <c r="QSL53" s="165"/>
      <c r="QSM53" s="162"/>
      <c r="QSN53" s="165"/>
      <c r="QSO53" s="162"/>
      <c r="QSP53" s="165"/>
      <c r="QSQ53" s="162"/>
      <c r="QSR53" s="165"/>
      <c r="QSS53" s="162"/>
      <c r="QST53" s="165"/>
      <c r="QSU53" s="162"/>
      <c r="QSV53" s="165"/>
      <c r="QSW53" s="162"/>
      <c r="QSX53" s="165"/>
      <c r="QSY53" s="162"/>
      <c r="QSZ53" s="165"/>
      <c r="QTA53" s="162"/>
      <c r="QTB53" s="165"/>
      <c r="QTC53" s="162"/>
      <c r="QTD53" s="165"/>
      <c r="QTE53" s="162"/>
      <c r="QTF53" s="165"/>
      <c r="QTG53" s="162"/>
      <c r="QTH53" s="165"/>
      <c r="QTI53" s="162"/>
      <c r="QTJ53" s="165"/>
      <c r="QTK53" s="162"/>
      <c r="QTL53" s="165"/>
      <c r="QTM53" s="162"/>
      <c r="QTN53" s="165"/>
      <c r="QTO53" s="162"/>
      <c r="QTP53" s="165"/>
      <c r="QTQ53" s="162"/>
      <c r="QTR53" s="165"/>
      <c r="QTS53" s="162"/>
      <c r="QTT53" s="165"/>
      <c r="QTU53" s="162"/>
      <c r="QTV53" s="165"/>
      <c r="QTW53" s="162"/>
      <c r="QTX53" s="165"/>
      <c r="QTY53" s="162"/>
      <c r="QTZ53" s="165"/>
      <c r="QUA53" s="162"/>
      <c r="QUB53" s="165"/>
      <c r="QUC53" s="162"/>
      <c r="QUD53" s="165"/>
      <c r="QUE53" s="162"/>
      <c r="QUF53" s="165"/>
      <c r="QUG53" s="162"/>
      <c r="QUH53" s="165"/>
      <c r="QUI53" s="162"/>
      <c r="QUJ53" s="165"/>
      <c r="QUK53" s="162"/>
      <c r="QUL53" s="165"/>
      <c r="QUM53" s="162"/>
      <c r="QUN53" s="165"/>
      <c r="QUO53" s="162"/>
      <c r="QUP53" s="165"/>
      <c r="QUQ53" s="162"/>
      <c r="QUR53" s="165"/>
      <c r="QUS53" s="162"/>
      <c r="QUT53" s="165"/>
      <c r="QUU53" s="162"/>
      <c r="QUV53" s="165"/>
      <c r="QUW53" s="162"/>
      <c r="QUX53" s="165"/>
      <c r="QUY53" s="162"/>
      <c r="QUZ53" s="165"/>
      <c r="QVA53" s="162"/>
      <c r="QVB53" s="165"/>
      <c r="QVC53" s="162"/>
      <c r="QVD53" s="165"/>
      <c r="QVE53" s="162"/>
      <c r="QVF53" s="165"/>
      <c r="QVG53" s="162"/>
      <c r="QVH53" s="165"/>
      <c r="QVI53" s="162"/>
      <c r="QVJ53" s="165"/>
      <c r="QVK53" s="162"/>
      <c r="QVL53" s="165"/>
      <c r="QVM53" s="162"/>
      <c r="QVN53" s="165"/>
      <c r="QVO53" s="162"/>
      <c r="QVP53" s="165"/>
      <c r="QVQ53" s="162"/>
      <c r="QVR53" s="165"/>
      <c r="QVS53" s="162"/>
      <c r="QVT53" s="165"/>
      <c r="QVU53" s="162"/>
      <c r="QVV53" s="165"/>
      <c r="QVW53" s="162"/>
      <c r="QVX53" s="165"/>
      <c r="QVY53" s="162"/>
      <c r="QVZ53" s="165"/>
      <c r="QWA53" s="162"/>
      <c r="QWB53" s="165"/>
      <c r="QWC53" s="162"/>
      <c r="QWD53" s="165"/>
      <c r="QWE53" s="162"/>
      <c r="QWF53" s="165"/>
      <c r="QWG53" s="162"/>
      <c r="QWH53" s="165"/>
      <c r="QWI53" s="162"/>
      <c r="QWJ53" s="165"/>
      <c r="QWK53" s="162"/>
      <c r="QWL53" s="165"/>
      <c r="QWM53" s="162"/>
      <c r="QWN53" s="165"/>
      <c r="QWO53" s="162"/>
      <c r="QWP53" s="165"/>
      <c r="QWQ53" s="162"/>
      <c r="QWR53" s="165"/>
      <c r="QWS53" s="162"/>
      <c r="QWT53" s="165"/>
      <c r="QWU53" s="162"/>
      <c r="QWV53" s="165"/>
      <c r="QWW53" s="162"/>
      <c r="QWX53" s="165"/>
      <c r="QWY53" s="162"/>
      <c r="QWZ53" s="165"/>
      <c r="QXA53" s="162"/>
      <c r="QXB53" s="165"/>
      <c r="QXC53" s="162"/>
      <c r="QXD53" s="165"/>
      <c r="QXE53" s="162"/>
      <c r="QXF53" s="165"/>
      <c r="QXG53" s="162"/>
      <c r="QXH53" s="165"/>
      <c r="QXI53" s="162"/>
      <c r="QXJ53" s="165"/>
      <c r="QXK53" s="162"/>
      <c r="QXL53" s="165"/>
      <c r="QXM53" s="162"/>
      <c r="QXN53" s="165"/>
      <c r="QXO53" s="162"/>
      <c r="QXP53" s="165"/>
      <c r="QXQ53" s="162"/>
      <c r="QXR53" s="165"/>
      <c r="QXS53" s="162"/>
      <c r="QXT53" s="165"/>
      <c r="QXU53" s="162"/>
      <c r="QXV53" s="165"/>
      <c r="QXW53" s="162"/>
      <c r="QXX53" s="165"/>
      <c r="QXY53" s="162"/>
      <c r="QXZ53" s="165"/>
      <c r="QYA53" s="162"/>
      <c r="QYB53" s="165"/>
      <c r="QYC53" s="162"/>
      <c r="QYD53" s="165"/>
      <c r="QYE53" s="162"/>
      <c r="QYF53" s="165"/>
      <c r="QYG53" s="162"/>
      <c r="QYH53" s="165"/>
      <c r="QYI53" s="162"/>
      <c r="QYJ53" s="165"/>
      <c r="QYK53" s="162"/>
      <c r="QYL53" s="165"/>
      <c r="QYM53" s="162"/>
      <c r="QYN53" s="165"/>
      <c r="QYO53" s="162"/>
      <c r="QYP53" s="165"/>
      <c r="QYQ53" s="162"/>
      <c r="QYR53" s="165"/>
      <c r="QYS53" s="162"/>
      <c r="QYT53" s="165"/>
      <c r="QYU53" s="162"/>
      <c r="QYV53" s="165"/>
      <c r="QYW53" s="162"/>
      <c r="QYX53" s="165"/>
      <c r="QYY53" s="162"/>
      <c r="QYZ53" s="165"/>
      <c r="QZA53" s="162"/>
      <c r="QZB53" s="165"/>
      <c r="QZC53" s="162"/>
      <c r="QZD53" s="165"/>
      <c r="QZE53" s="162"/>
      <c r="QZF53" s="165"/>
      <c r="QZG53" s="162"/>
      <c r="QZH53" s="165"/>
      <c r="QZI53" s="162"/>
      <c r="QZJ53" s="165"/>
      <c r="QZK53" s="162"/>
      <c r="QZL53" s="165"/>
      <c r="QZM53" s="162"/>
      <c r="QZN53" s="165"/>
      <c r="QZO53" s="162"/>
      <c r="QZP53" s="165"/>
      <c r="QZQ53" s="162"/>
      <c r="QZR53" s="165"/>
      <c r="QZS53" s="162"/>
      <c r="QZT53" s="165"/>
      <c r="QZU53" s="162"/>
      <c r="QZV53" s="165"/>
      <c r="QZW53" s="162"/>
      <c r="QZX53" s="165"/>
      <c r="QZY53" s="162"/>
      <c r="QZZ53" s="165"/>
      <c r="RAA53" s="162"/>
      <c r="RAB53" s="165"/>
      <c r="RAC53" s="162"/>
      <c r="RAD53" s="165"/>
      <c r="RAE53" s="162"/>
      <c r="RAF53" s="165"/>
      <c r="RAG53" s="162"/>
      <c r="RAH53" s="165"/>
      <c r="RAI53" s="162"/>
      <c r="RAJ53" s="165"/>
      <c r="RAK53" s="162"/>
      <c r="RAL53" s="165"/>
      <c r="RAM53" s="162"/>
      <c r="RAN53" s="165"/>
      <c r="RAO53" s="162"/>
      <c r="RAP53" s="165"/>
      <c r="RAQ53" s="162"/>
      <c r="RAR53" s="165"/>
      <c r="RAS53" s="162"/>
      <c r="RAT53" s="165"/>
      <c r="RAU53" s="162"/>
      <c r="RAV53" s="165"/>
      <c r="RAW53" s="162"/>
      <c r="RAX53" s="165"/>
      <c r="RAY53" s="162"/>
      <c r="RAZ53" s="165"/>
      <c r="RBA53" s="162"/>
      <c r="RBB53" s="165"/>
      <c r="RBC53" s="162"/>
      <c r="RBD53" s="165"/>
      <c r="RBE53" s="162"/>
      <c r="RBF53" s="165"/>
      <c r="RBG53" s="162"/>
      <c r="RBH53" s="165"/>
      <c r="RBI53" s="162"/>
      <c r="RBJ53" s="165"/>
      <c r="RBK53" s="162"/>
      <c r="RBL53" s="165"/>
      <c r="RBM53" s="162"/>
      <c r="RBN53" s="165"/>
      <c r="RBO53" s="162"/>
      <c r="RBP53" s="165"/>
      <c r="RBQ53" s="162"/>
      <c r="RBR53" s="165"/>
      <c r="RBS53" s="162"/>
      <c r="RBT53" s="165"/>
      <c r="RBU53" s="162"/>
      <c r="RBV53" s="165"/>
      <c r="RBW53" s="162"/>
      <c r="RBX53" s="165"/>
      <c r="RBY53" s="162"/>
      <c r="RBZ53" s="165"/>
      <c r="RCA53" s="162"/>
      <c r="RCB53" s="165"/>
      <c r="RCC53" s="162"/>
      <c r="RCD53" s="165"/>
      <c r="RCE53" s="162"/>
      <c r="RCF53" s="165"/>
      <c r="RCG53" s="162"/>
      <c r="RCH53" s="165"/>
      <c r="RCI53" s="162"/>
      <c r="RCJ53" s="165"/>
      <c r="RCK53" s="162"/>
      <c r="RCL53" s="165"/>
      <c r="RCM53" s="162"/>
      <c r="RCN53" s="165"/>
      <c r="RCO53" s="162"/>
      <c r="RCP53" s="165"/>
      <c r="RCQ53" s="162"/>
      <c r="RCR53" s="165"/>
      <c r="RCS53" s="162"/>
      <c r="RCT53" s="165"/>
      <c r="RCU53" s="162"/>
      <c r="RCV53" s="165"/>
      <c r="RCW53" s="162"/>
      <c r="RCX53" s="165"/>
      <c r="RCY53" s="162"/>
      <c r="RCZ53" s="165"/>
      <c r="RDA53" s="162"/>
      <c r="RDB53" s="165"/>
      <c r="RDC53" s="162"/>
      <c r="RDD53" s="165"/>
      <c r="RDE53" s="162"/>
      <c r="RDF53" s="165"/>
      <c r="RDG53" s="162"/>
      <c r="RDH53" s="165"/>
      <c r="RDI53" s="162"/>
      <c r="RDJ53" s="165"/>
      <c r="RDK53" s="162"/>
      <c r="RDL53" s="165"/>
      <c r="RDM53" s="162"/>
      <c r="RDN53" s="165"/>
      <c r="RDO53" s="162"/>
      <c r="RDP53" s="165"/>
      <c r="RDQ53" s="162"/>
      <c r="RDR53" s="165"/>
      <c r="RDS53" s="162"/>
      <c r="RDT53" s="165"/>
      <c r="RDU53" s="162"/>
      <c r="RDV53" s="165"/>
      <c r="RDW53" s="162"/>
      <c r="RDX53" s="165"/>
      <c r="RDY53" s="162"/>
      <c r="RDZ53" s="165"/>
      <c r="REA53" s="162"/>
      <c r="REB53" s="165"/>
      <c r="REC53" s="162"/>
      <c r="RED53" s="165"/>
      <c r="REE53" s="162"/>
      <c r="REF53" s="165"/>
      <c r="REG53" s="162"/>
      <c r="REH53" s="165"/>
      <c r="REI53" s="162"/>
      <c r="REJ53" s="165"/>
      <c r="REK53" s="162"/>
      <c r="REL53" s="165"/>
      <c r="REM53" s="162"/>
      <c r="REN53" s="165"/>
      <c r="REO53" s="162"/>
      <c r="REP53" s="165"/>
      <c r="REQ53" s="162"/>
      <c r="RER53" s="165"/>
      <c r="RES53" s="162"/>
      <c r="RET53" s="165"/>
      <c r="REU53" s="162"/>
      <c r="REV53" s="165"/>
      <c r="REW53" s="162"/>
      <c r="REX53" s="165"/>
      <c r="REY53" s="162"/>
      <c r="REZ53" s="165"/>
      <c r="RFA53" s="162"/>
      <c r="RFB53" s="165"/>
      <c r="RFC53" s="162"/>
      <c r="RFD53" s="165"/>
      <c r="RFE53" s="162"/>
      <c r="RFF53" s="165"/>
      <c r="RFG53" s="162"/>
      <c r="RFH53" s="165"/>
      <c r="RFI53" s="162"/>
      <c r="RFJ53" s="165"/>
      <c r="RFK53" s="162"/>
      <c r="RFL53" s="165"/>
      <c r="RFM53" s="162"/>
      <c r="RFN53" s="165"/>
      <c r="RFO53" s="162"/>
      <c r="RFP53" s="165"/>
      <c r="RFQ53" s="162"/>
      <c r="RFR53" s="165"/>
      <c r="RFS53" s="162"/>
      <c r="RFT53" s="165"/>
      <c r="RFU53" s="162"/>
      <c r="RFV53" s="165"/>
      <c r="RFW53" s="162"/>
      <c r="RFX53" s="165"/>
      <c r="RFY53" s="162"/>
      <c r="RFZ53" s="165"/>
      <c r="RGA53" s="162"/>
      <c r="RGB53" s="165"/>
      <c r="RGC53" s="162"/>
      <c r="RGD53" s="165"/>
      <c r="RGE53" s="162"/>
      <c r="RGF53" s="165"/>
      <c r="RGG53" s="162"/>
      <c r="RGH53" s="165"/>
      <c r="RGI53" s="162"/>
      <c r="RGJ53" s="165"/>
      <c r="RGK53" s="162"/>
      <c r="RGL53" s="165"/>
      <c r="RGM53" s="162"/>
      <c r="RGN53" s="165"/>
      <c r="RGO53" s="162"/>
      <c r="RGP53" s="165"/>
      <c r="RGQ53" s="162"/>
      <c r="RGR53" s="165"/>
      <c r="RGS53" s="162"/>
      <c r="RGT53" s="165"/>
      <c r="RGU53" s="162"/>
      <c r="RGV53" s="165"/>
      <c r="RGW53" s="162"/>
      <c r="RGX53" s="165"/>
      <c r="RGY53" s="162"/>
      <c r="RGZ53" s="165"/>
      <c r="RHA53" s="162"/>
      <c r="RHB53" s="165"/>
      <c r="RHC53" s="162"/>
      <c r="RHD53" s="165"/>
      <c r="RHE53" s="162"/>
      <c r="RHF53" s="165"/>
      <c r="RHG53" s="162"/>
      <c r="RHH53" s="165"/>
      <c r="RHI53" s="162"/>
      <c r="RHJ53" s="165"/>
      <c r="RHK53" s="162"/>
      <c r="RHL53" s="165"/>
      <c r="RHM53" s="162"/>
      <c r="RHN53" s="165"/>
      <c r="RHO53" s="162"/>
      <c r="RHP53" s="165"/>
      <c r="RHQ53" s="162"/>
      <c r="RHR53" s="165"/>
      <c r="RHS53" s="162"/>
      <c r="RHT53" s="165"/>
      <c r="RHU53" s="162"/>
      <c r="RHV53" s="165"/>
      <c r="RHW53" s="162"/>
      <c r="RHX53" s="165"/>
      <c r="RHY53" s="162"/>
      <c r="RHZ53" s="165"/>
      <c r="RIA53" s="162"/>
      <c r="RIB53" s="165"/>
      <c r="RIC53" s="162"/>
      <c r="RID53" s="165"/>
      <c r="RIE53" s="162"/>
      <c r="RIF53" s="165"/>
      <c r="RIG53" s="162"/>
      <c r="RIH53" s="165"/>
      <c r="RII53" s="162"/>
      <c r="RIJ53" s="165"/>
      <c r="RIK53" s="162"/>
      <c r="RIL53" s="165"/>
      <c r="RIM53" s="162"/>
      <c r="RIN53" s="165"/>
      <c r="RIO53" s="162"/>
      <c r="RIP53" s="165"/>
      <c r="RIQ53" s="162"/>
      <c r="RIR53" s="165"/>
      <c r="RIS53" s="162"/>
      <c r="RIT53" s="165"/>
      <c r="RIU53" s="162"/>
      <c r="RIV53" s="165"/>
      <c r="RIW53" s="162"/>
      <c r="RIX53" s="165"/>
      <c r="RIY53" s="162"/>
      <c r="RIZ53" s="165"/>
      <c r="RJA53" s="162"/>
      <c r="RJB53" s="165"/>
      <c r="RJC53" s="162"/>
      <c r="RJD53" s="165"/>
      <c r="RJE53" s="162"/>
      <c r="RJF53" s="165"/>
      <c r="RJG53" s="162"/>
      <c r="RJH53" s="165"/>
      <c r="RJI53" s="162"/>
      <c r="RJJ53" s="165"/>
      <c r="RJK53" s="162"/>
      <c r="RJL53" s="165"/>
      <c r="RJM53" s="162"/>
      <c r="RJN53" s="165"/>
      <c r="RJO53" s="162"/>
      <c r="RJP53" s="165"/>
      <c r="RJQ53" s="162"/>
      <c r="RJR53" s="165"/>
      <c r="RJS53" s="162"/>
      <c r="RJT53" s="165"/>
      <c r="RJU53" s="162"/>
      <c r="RJV53" s="165"/>
      <c r="RJW53" s="162"/>
      <c r="RJX53" s="165"/>
      <c r="RJY53" s="162"/>
      <c r="RJZ53" s="165"/>
      <c r="RKA53" s="162"/>
      <c r="RKB53" s="165"/>
      <c r="RKC53" s="162"/>
      <c r="RKD53" s="165"/>
      <c r="RKE53" s="162"/>
      <c r="RKF53" s="165"/>
      <c r="RKG53" s="162"/>
      <c r="RKH53" s="165"/>
      <c r="RKI53" s="162"/>
      <c r="RKJ53" s="165"/>
      <c r="RKK53" s="162"/>
      <c r="RKL53" s="165"/>
      <c r="RKM53" s="162"/>
      <c r="RKN53" s="165"/>
      <c r="RKO53" s="162"/>
      <c r="RKP53" s="165"/>
      <c r="RKQ53" s="162"/>
      <c r="RKR53" s="165"/>
      <c r="RKS53" s="162"/>
      <c r="RKT53" s="165"/>
      <c r="RKU53" s="162"/>
      <c r="RKV53" s="165"/>
      <c r="RKW53" s="162"/>
      <c r="RKX53" s="165"/>
      <c r="RKY53" s="162"/>
      <c r="RKZ53" s="165"/>
      <c r="RLA53" s="162"/>
      <c r="RLB53" s="165"/>
      <c r="RLC53" s="162"/>
      <c r="RLD53" s="165"/>
      <c r="RLE53" s="162"/>
      <c r="RLF53" s="165"/>
      <c r="RLG53" s="162"/>
      <c r="RLH53" s="165"/>
      <c r="RLI53" s="162"/>
      <c r="RLJ53" s="165"/>
      <c r="RLK53" s="162"/>
      <c r="RLL53" s="165"/>
      <c r="RLM53" s="162"/>
      <c r="RLN53" s="165"/>
      <c r="RLO53" s="162"/>
      <c r="RLP53" s="165"/>
      <c r="RLQ53" s="162"/>
      <c r="RLR53" s="165"/>
      <c r="RLS53" s="162"/>
      <c r="RLT53" s="165"/>
      <c r="RLU53" s="162"/>
      <c r="RLV53" s="165"/>
      <c r="RLW53" s="162"/>
      <c r="RLX53" s="165"/>
      <c r="RLY53" s="162"/>
      <c r="RLZ53" s="165"/>
      <c r="RMA53" s="162"/>
      <c r="RMB53" s="165"/>
      <c r="RMC53" s="162"/>
      <c r="RMD53" s="165"/>
      <c r="RME53" s="162"/>
      <c r="RMF53" s="165"/>
      <c r="RMG53" s="162"/>
      <c r="RMH53" s="165"/>
      <c r="RMI53" s="162"/>
      <c r="RMJ53" s="165"/>
      <c r="RMK53" s="162"/>
      <c r="RML53" s="165"/>
      <c r="RMM53" s="162"/>
      <c r="RMN53" s="165"/>
      <c r="RMO53" s="162"/>
      <c r="RMP53" s="165"/>
      <c r="RMQ53" s="162"/>
      <c r="RMR53" s="165"/>
      <c r="RMS53" s="162"/>
      <c r="RMT53" s="165"/>
      <c r="RMU53" s="162"/>
      <c r="RMV53" s="165"/>
      <c r="RMW53" s="162"/>
      <c r="RMX53" s="165"/>
      <c r="RMY53" s="162"/>
      <c r="RMZ53" s="165"/>
      <c r="RNA53" s="162"/>
      <c r="RNB53" s="165"/>
      <c r="RNC53" s="162"/>
      <c r="RND53" s="165"/>
      <c r="RNE53" s="162"/>
      <c r="RNF53" s="165"/>
      <c r="RNG53" s="162"/>
      <c r="RNH53" s="165"/>
      <c r="RNI53" s="162"/>
      <c r="RNJ53" s="165"/>
      <c r="RNK53" s="162"/>
      <c r="RNL53" s="165"/>
      <c r="RNM53" s="162"/>
      <c r="RNN53" s="165"/>
      <c r="RNO53" s="162"/>
      <c r="RNP53" s="165"/>
      <c r="RNQ53" s="162"/>
      <c r="RNR53" s="165"/>
      <c r="RNS53" s="162"/>
      <c r="RNT53" s="165"/>
      <c r="RNU53" s="162"/>
      <c r="RNV53" s="165"/>
      <c r="RNW53" s="162"/>
      <c r="RNX53" s="165"/>
      <c r="RNY53" s="162"/>
      <c r="RNZ53" s="165"/>
      <c r="ROA53" s="162"/>
      <c r="ROB53" s="165"/>
      <c r="ROC53" s="162"/>
      <c r="ROD53" s="165"/>
      <c r="ROE53" s="162"/>
      <c r="ROF53" s="165"/>
      <c r="ROG53" s="162"/>
      <c r="ROH53" s="165"/>
      <c r="ROI53" s="162"/>
      <c r="ROJ53" s="165"/>
      <c r="ROK53" s="162"/>
      <c r="ROL53" s="165"/>
      <c r="ROM53" s="162"/>
      <c r="RON53" s="165"/>
      <c r="ROO53" s="162"/>
      <c r="ROP53" s="165"/>
      <c r="ROQ53" s="162"/>
      <c r="ROR53" s="165"/>
      <c r="ROS53" s="162"/>
      <c r="ROT53" s="165"/>
      <c r="ROU53" s="162"/>
      <c r="ROV53" s="165"/>
      <c r="ROW53" s="162"/>
      <c r="ROX53" s="165"/>
      <c r="ROY53" s="162"/>
      <c r="ROZ53" s="165"/>
      <c r="RPA53" s="162"/>
      <c r="RPB53" s="165"/>
      <c r="RPC53" s="162"/>
      <c r="RPD53" s="165"/>
      <c r="RPE53" s="162"/>
      <c r="RPF53" s="165"/>
      <c r="RPG53" s="162"/>
      <c r="RPH53" s="165"/>
      <c r="RPI53" s="162"/>
      <c r="RPJ53" s="165"/>
      <c r="RPK53" s="162"/>
      <c r="RPL53" s="165"/>
      <c r="RPM53" s="162"/>
      <c r="RPN53" s="165"/>
      <c r="RPO53" s="162"/>
      <c r="RPP53" s="165"/>
      <c r="RPQ53" s="162"/>
      <c r="RPR53" s="165"/>
      <c r="RPS53" s="162"/>
      <c r="RPT53" s="165"/>
      <c r="RPU53" s="162"/>
      <c r="RPV53" s="165"/>
      <c r="RPW53" s="162"/>
      <c r="RPX53" s="165"/>
      <c r="RPY53" s="162"/>
      <c r="RPZ53" s="165"/>
      <c r="RQA53" s="162"/>
      <c r="RQB53" s="165"/>
      <c r="RQC53" s="162"/>
      <c r="RQD53" s="165"/>
      <c r="RQE53" s="162"/>
      <c r="RQF53" s="165"/>
      <c r="RQG53" s="162"/>
      <c r="RQH53" s="165"/>
      <c r="RQI53" s="162"/>
      <c r="RQJ53" s="165"/>
      <c r="RQK53" s="162"/>
      <c r="RQL53" s="165"/>
      <c r="RQM53" s="162"/>
      <c r="RQN53" s="165"/>
      <c r="RQO53" s="162"/>
      <c r="RQP53" s="165"/>
      <c r="RQQ53" s="162"/>
      <c r="RQR53" s="165"/>
      <c r="RQS53" s="162"/>
      <c r="RQT53" s="165"/>
      <c r="RQU53" s="162"/>
      <c r="RQV53" s="165"/>
      <c r="RQW53" s="162"/>
      <c r="RQX53" s="165"/>
      <c r="RQY53" s="162"/>
      <c r="RQZ53" s="165"/>
      <c r="RRA53" s="162"/>
      <c r="RRB53" s="165"/>
      <c r="RRC53" s="162"/>
      <c r="RRD53" s="165"/>
      <c r="RRE53" s="162"/>
      <c r="RRF53" s="165"/>
      <c r="RRG53" s="162"/>
      <c r="RRH53" s="165"/>
      <c r="RRI53" s="162"/>
      <c r="RRJ53" s="165"/>
      <c r="RRK53" s="162"/>
      <c r="RRL53" s="165"/>
      <c r="RRM53" s="162"/>
      <c r="RRN53" s="165"/>
      <c r="RRO53" s="162"/>
      <c r="RRP53" s="165"/>
      <c r="RRQ53" s="162"/>
      <c r="RRR53" s="165"/>
      <c r="RRS53" s="162"/>
      <c r="RRT53" s="165"/>
      <c r="RRU53" s="162"/>
      <c r="RRV53" s="165"/>
      <c r="RRW53" s="162"/>
      <c r="RRX53" s="165"/>
      <c r="RRY53" s="162"/>
      <c r="RRZ53" s="165"/>
      <c r="RSA53" s="162"/>
      <c r="RSB53" s="165"/>
      <c r="RSC53" s="162"/>
      <c r="RSD53" s="165"/>
      <c r="RSE53" s="162"/>
      <c r="RSF53" s="165"/>
      <c r="RSG53" s="162"/>
      <c r="RSH53" s="165"/>
      <c r="RSI53" s="162"/>
      <c r="RSJ53" s="165"/>
      <c r="RSK53" s="162"/>
      <c r="RSL53" s="165"/>
      <c r="RSM53" s="162"/>
      <c r="RSN53" s="165"/>
      <c r="RSO53" s="162"/>
      <c r="RSP53" s="165"/>
      <c r="RSQ53" s="162"/>
      <c r="RSR53" s="165"/>
      <c r="RSS53" s="162"/>
      <c r="RST53" s="165"/>
      <c r="RSU53" s="162"/>
      <c r="RSV53" s="165"/>
      <c r="RSW53" s="162"/>
      <c r="RSX53" s="165"/>
      <c r="RSY53" s="162"/>
      <c r="RSZ53" s="165"/>
      <c r="RTA53" s="162"/>
      <c r="RTB53" s="165"/>
      <c r="RTC53" s="162"/>
      <c r="RTD53" s="165"/>
      <c r="RTE53" s="162"/>
      <c r="RTF53" s="165"/>
      <c r="RTG53" s="162"/>
      <c r="RTH53" s="165"/>
      <c r="RTI53" s="162"/>
      <c r="RTJ53" s="165"/>
      <c r="RTK53" s="162"/>
      <c r="RTL53" s="165"/>
      <c r="RTM53" s="162"/>
      <c r="RTN53" s="165"/>
      <c r="RTO53" s="162"/>
      <c r="RTP53" s="165"/>
      <c r="RTQ53" s="162"/>
      <c r="RTR53" s="165"/>
      <c r="RTS53" s="162"/>
      <c r="RTT53" s="165"/>
      <c r="RTU53" s="162"/>
      <c r="RTV53" s="165"/>
      <c r="RTW53" s="162"/>
      <c r="RTX53" s="165"/>
      <c r="RTY53" s="162"/>
      <c r="RTZ53" s="165"/>
      <c r="RUA53" s="162"/>
      <c r="RUB53" s="165"/>
      <c r="RUC53" s="162"/>
      <c r="RUD53" s="165"/>
      <c r="RUE53" s="162"/>
      <c r="RUF53" s="165"/>
      <c r="RUG53" s="162"/>
      <c r="RUH53" s="165"/>
      <c r="RUI53" s="162"/>
      <c r="RUJ53" s="165"/>
      <c r="RUK53" s="162"/>
      <c r="RUL53" s="165"/>
      <c r="RUM53" s="162"/>
      <c r="RUN53" s="165"/>
      <c r="RUO53" s="162"/>
      <c r="RUP53" s="165"/>
      <c r="RUQ53" s="162"/>
      <c r="RUR53" s="165"/>
      <c r="RUS53" s="162"/>
      <c r="RUT53" s="165"/>
      <c r="RUU53" s="162"/>
      <c r="RUV53" s="165"/>
      <c r="RUW53" s="162"/>
      <c r="RUX53" s="165"/>
      <c r="RUY53" s="162"/>
      <c r="RUZ53" s="165"/>
      <c r="RVA53" s="162"/>
      <c r="RVB53" s="165"/>
      <c r="RVC53" s="162"/>
      <c r="RVD53" s="165"/>
      <c r="RVE53" s="162"/>
      <c r="RVF53" s="165"/>
      <c r="RVG53" s="162"/>
      <c r="RVH53" s="165"/>
      <c r="RVI53" s="162"/>
      <c r="RVJ53" s="165"/>
      <c r="RVK53" s="162"/>
      <c r="RVL53" s="165"/>
      <c r="RVM53" s="162"/>
      <c r="RVN53" s="165"/>
      <c r="RVO53" s="162"/>
      <c r="RVP53" s="165"/>
      <c r="RVQ53" s="162"/>
      <c r="RVR53" s="165"/>
      <c r="RVS53" s="162"/>
      <c r="RVT53" s="165"/>
      <c r="RVU53" s="162"/>
      <c r="RVV53" s="165"/>
      <c r="RVW53" s="162"/>
      <c r="RVX53" s="165"/>
      <c r="RVY53" s="162"/>
      <c r="RVZ53" s="165"/>
      <c r="RWA53" s="162"/>
      <c r="RWB53" s="165"/>
      <c r="RWC53" s="162"/>
      <c r="RWD53" s="165"/>
      <c r="RWE53" s="162"/>
      <c r="RWF53" s="165"/>
      <c r="RWG53" s="162"/>
      <c r="RWH53" s="165"/>
      <c r="RWI53" s="162"/>
      <c r="RWJ53" s="165"/>
      <c r="RWK53" s="162"/>
      <c r="RWL53" s="165"/>
      <c r="RWM53" s="162"/>
      <c r="RWN53" s="165"/>
      <c r="RWO53" s="162"/>
      <c r="RWP53" s="165"/>
      <c r="RWQ53" s="162"/>
      <c r="RWR53" s="165"/>
      <c r="RWS53" s="162"/>
      <c r="RWT53" s="165"/>
      <c r="RWU53" s="162"/>
      <c r="RWV53" s="165"/>
      <c r="RWW53" s="162"/>
      <c r="RWX53" s="165"/>
      <c r="RWY53" s="162"/>
      <c r="RWZ53" s="165"/>
      <c r="RXA53" s="162"/>
      <c r="RXB53" s="165"/>
      <c r="RXC53" s="162"/>
      <c r="RXD53" s="165"/>
      <c r="RXE53" s="162"/>
      <c r="RXF53" s="165"/>
      <c r="RXG53" s="162"/>
      <c r="RXH53" s="165"/>
      <c r="RXI53" s="162"/>
      <c r="RXJ53" s="165"/>
      <c r="RXK53" s="162"/>
      <c r="RXL53" s="165"/>
      <c r="RXM53" s="162"/>
      <c r="RXN53" s="165"/>
      <c r="RXO53" s="162"/>
      <c r="RXP53" s="165"/>
      <c r="RXQ53" s="162"/>
      <c r="RXR53" s="165"/>
      <c r="RXS53" s="162"/>
      <c r="RXT53" s="165"/>
      <c r="RXU53" s="162"/>
      <c r="RXV53" s="165"/>
      <c r="RXW53" s="162"/>
      <c r="RXX53" s="165"/>
      <c r="RXY53" s="162"/>
      <c r="RXZ53" s="165"/>
      <c r="RYA53" s="162"/>
      <c r="RYB53" s="165"/>
      <c r="RYC53" s="162"/>
      <c r="RYD53" s="165"/>
      <c r="RYE53" s="162"/>
      <c r="RYF53" s="165"/>
      <c r="RYG53" s="162"/>
      <c r="RYH53" s="165"/>
      <c r="RYI53" s="162"/>
      <c r="RYJ53" s="165"/>
      <c r="RYK53" s="162"/>
      <c r="RYL53" s="165"/>
      <c r="RYM53" s="162"/>
      <c r="RYN53" s="165"/>
      <c r="RYO53" s="162"/>
      <c r="RYP53" s="165"/>
      <c r="RYQ53" s="162"/>
      <c r="RYR53" s="165"/>
      <c r="RYS53" s="162"/>
      <c r="RYT53" s="165"/>
      <c r="RYU53" s="162"/>
      <c r="RYV53" s="165"/>
      <c r="RYW53" s="162"/>
      <c r="RYX53" s="165"/>
      <c r="RYY53" s="162"/>
      <c r="RYZ53" s="165"/>
      <c r="RZA53" s="162"/>
      <c r="RZB53" s="165"/>
      <c r="RZC53" s="162"/>
      <c r="RZD53" s="165"/>
      <c r="RZE53" s="162"/>
      <c r="RZF53" s="165"/>
      <c r="RZG53" s="162"/>
      <c r="RZH53" s="165"/>
      <c r="RZI53" s="162"/>
      <c r="RZJ53" s="165"/>
      <c r="RZK53" s="162"/>
      <c r="RZL53" s="165"/>
      <c r="RZM53" s="162"/>
      <c r="RZN53" s="165"/>
      <c r="RZO53" s="162"/>
      <c r="RZP53" s="165"/>
      <c r="RZQ53" s="162"/>
      <c r="RZR53" s="165"/>
      <c r="RZS53" s="162"/>
      <c r="RZT53" s="165"/>
      <c r="RZU53" s="162"/>
      <c r="RZV53" s="165"/>
      <c r="RZW53" s="162"/>
      <c r="RZX53" s="165"/>
      <c r="RZY53" s="162"/>
      <c r="RZZ53" s="165"/>
      <c r="SAA53" s="162"/>
      <c r="SAB53" s="165"/>
      <c r="SAC53" s="162"/>
      <c r="SAD53" s="165"/>
      <c r="SAE53" s="162"/>
      <c r="SAF53" s="165"/>
      <c r="SAG53" s="162"/>
      <c r="SAH53" s="165"/>
      <c r="SAI53" s="162"/>
      <c r="SAJ53" s="165"/>
      <c r="SAK53" s="162"/>
      <c r="SAL53" s="165"/>
      <c r="SAM53" s="162"/>
      <c r="SAN53" s="165"/>
      <c r="SAO53" s="162"/>
      <c r="SAP53" s="165"/>
      <c r="SAQ53" s="162"/>
      <c r="SAR53" s="165"/>
      <c r="SAS53" s="162"/>
      <c r="SAT53" s="165"/>
      <c r="SAU53" s="162"/>
      <c r="SAV53" s="165"/>
      <c r="SAW53" s="162"/>
      <c r="SAX53" s="165"/>
      <c r="SAY53" s="162"/>
      <c r="SAZ53" s="165"/>
      <c r="SBA53" s="162"/>
      <c r="SBB53" s="165"/>
      <c r="SBC53" s="162"/>
      <c r="SBD53" s="165"/>
      <c r="SBE53" s="162"/>
      <c r="SBF53" s="165"/>
      <c r="SBG53" s="162"/>
      <c r="SBH53" s="165"/>
      <c r="SBI53" s="162"/>
      <c r="SBJ53" s="165"/>
      <c r="SBK53" s="162"/>
      <c r="SBL53" s="165"/>
      <c r="SBM53" s="162"/>
      <c r="SBN53" s="165"/>
      <c r="SBO53" s="162"/>
      <c r="SBP53" s="165"/>
      <c r="SBQ53" s="162"/>
      <c r="SBR53" s="165"/>
      <c r="SBS53" s="162"/>
      <c r="SBT53" s="165"/>
      <c r="SBU53" s="162"/>
      <c r="SBV53" s="165"/>
      <c r="SBW53" s="162"/>
      <c r="SBX53" s="165"/>
      <c r="SBY53" s="162"/>
      <c r="SBZ53" s="165"/>
      <c r="SCA53" s="162"/>
      <c r="SCB53" s="165"/>
      <c r="SCC53" s="162"/>
      <c r="SCD53" s="165"/>
      <c r="SCE53" s="162"/>
      <c r="SCF53" s="165"/>
      <c r="SCG53" s="162"/>
      <c r="SCH53" s="165"/>
      <c r="SCI53" s="162"/>
      <c r="SCJ53" s="165"/>
      <c r="SCK53" s="162"/>
      <c r="SCL53" s="165"/>
      <c r="SCM53" s="162"/>
      <c r="SCN53" s="165"/>
      <c r="SCO53" s="162"/>
      <c r="SCP53" s="165"/>
      <c r="SCQ53" s="162"/>
      <c r="SCR53" s="165"/>
      <c r="SCS53" s="162"/>
      <c r="SCT53" s="165"/>
      <c r="SCU53" s="162"/>
      <c r="SCV53" s="165"/>
      <c r="SCW53" s="162"/>
      <c r="SCX53" s="165"/>
      <c r="SCY53" s="162"/>
      <c r="SCZ53" s="165"/>
      <c r="SDA53" s="162"/>
      <c r="SDB53" s="165"/>
      <c r="SDC53" s="162"/>
      <c r="SDD53" s="165"/>
      <c r="SDE53" s="162"/>
      <c r="SDF53" s="165"/>
      <c r="SDG53" s="162"/>
      <c r="SDH53" s="165"/>
      <c r="SDI53" s="162"/>
      <c r="SDJ53" s="165"/>
      <c r="SDK53" s="162"/>
      <c r="SDL53" s="165"/>
      <c r="SDM53" s="162"/>
      <c r="SDN53" s="165"/>
      <c r="SDO53" s="162"/>
      <c r="SDP53" s="165"/>
      <c r="SDQ53" s="162"/>
      <c r="SDR53" s="165"/>
      <c r="SDS53" s="162"/>
      <c r="SDT53" s="165"/>
      <c r="SDU53" s="162"/>
      <c r="SDV53" s="165"/>
      <c r="SDW53" s="162"/>
      <c r="SDX53" s="165"/>
      <c r="SDY53" s="162"/>
      <c r="SDZ53" s="165"/>
      <c r="SEA53" s="162"/>
      <c r="SEB53" s="165"/>
      <c r="SEC53" s="162"/>
      <c r="SED53" s="165"/>
      <c r="SEE53" s="162"/>
      <c r="SEF53" s="165"/>
      <c r="SEG53" s="162"/>
      <c r="SEH53" s="165"/>
      <c r="SEI53" s="162"/>
      <c r="SEJ53" s="165"/>
      <c r="SEK53" s="162"/>
      <c r="SEL53" s="165"/>
      <c r="SEM53" s="162"/>
      <c r="SEN53" s="165"/>
      <c r="SEO53" s="162"/>
      <c r="SEP53" s="165"/>
      <c r="SEQ53" s="162"/>
      <c r="SER53" s="165"/>
      <c r="SES53" s="162"/>
      <c r="SET53" s="165"/>
      <c r="SEU53" s="162"/>
      <c r="SEV53" s="165"/>
      <c r="SEW53" s="162"/>
      <c r="SEX53" s="165"/>
      <c r="SEY53" s="162"/>
      <c r="SEZ53" s="165"/>
      <c r="SFA53" s="162"/>
      <c r="SFB53" s="165"/>
      <c r="SFC53" s="162"/>
      <c r="SFD53" s="165"/>
      <c r="SFE53" s="162"/>
      <c r="SFF53" s="165"/>
      <c r="SFG53" s="162"/>
      <c r="SFH53" s="165"/>
      <c r="SFI53" s="162"/>
      <c r="SFJ53" s="165"/>
      <c r="SFK53" s="162"/>
      <c r="SFL53" s="165"/>
      <c r="SFM53" s="162"/>
      <c r="SFN53" s="165"/>
      <c r="SFO53" s="162"/>
      <c r="SFP53" s="165"/>
      <c r="SFQ53" s="162"/>
      <c r="SFR53" s="165"/>
      <c r="SFS53" s="162"/>
      <c r="SFT53" s="165"/>
      <c r="SFU53" s="162"/>
      <c r="SFV53" s="165"/>
      <c r="SFW53" s="162"/>
      <c r="SFX53" s="165"/>
      <c r="SFY53" s="162"/>
      <c r="SFZ53" s="165"/>
      <c r="SGA53" s="162"/>
      <c r="SGB53" s="165"/>
      <c r="SGC53" s="162"/>
      <c r="SGD53" s="165"/>
      <c r="SGE53" s="162"/>
      <c r="SGF53" s="165"/>
      <c r="SGG53" s="162"/>
      <c r="SGH53" s="165"/>
      <c r="SGI53" s="162"/>
      <c r="SGJ53" s="165"/>
      <c r="SGK53" s="162"/>
      <c r="SGL53" s="165"/>
      <c r="SGM53" s="162"/>
      <c r="SGN53" s="165"/>
      <c r="SGO53" s="162"/>
      <c r="SGP53" s="165"/>
      <c r="SGQ53" s="162"/>
      <c r="SGR53" s="165"/>
      <c r="SGS53" s="162"/>
      <c r="SGT53" s="165"/>
      <c r="SGU53" s="162"/>
      <c r="SGV53" s="165"/>
      <c r="SGW53" s="162"/>
      <c r="SGX53" s="165"/>
      <c r="SGY53" s="162"/>
      <c r="SGZ53" s="165"/>
      <c r="SHA53" s="162"/>
      <c r="SHB53" s="165"/>
      <c r="SHC53" s="162"/>
      <c r="SHD53" s="165"/>
      <c r="SHE53" s="162"/>
      <c r="SHF53" s="165"/>
      <c r="SHG53" s="162"/>
      <c r="SHH53" s="165"/>
      <c r="SHI53" s="162"/>
      <c r="SHJ53" s="165"/>
      <c r="SHK53" s="162"/>
      <c r="SHL53" s="165"/>
      <c r="SHM53" s="162"/>
      <c r="SHN53" s="165"/>
      <c r="SHO53" s="162"/>
      <c r="SHP53" s="165"/>
      <c r="SHQ53" s="162"/>
      <c r="SHR53" s="165"/>
      <c r="SHS53" s="162"/>
      <c r="SHT53" s="165"/>
      <c r="SHU53" s="162"/>
      <c r="SHV53" s="165"/>
      <c r="SHW53" s="162"/>
      <c r="SHX53" s="165"/>
      <c r="SHY53" s="162"/>
      <c r="SHZ53" s="165"/>
      <c r="SIA53" s="162"/>
      <c r="SIB53" s="165"/>
      <c r="SIC53" s="162"/>
      <c r="SID53" s="165"/>
      <c r="SIE53" s="162"/>
      <c r="SIF53" s="165"/>
      <c r="SIG53" s="162"/>
      <c r="SIH53" s="165"/>
      <c r="SII53" s="162"/>
      <c r="SIJ53" s="165"/>
      <c r="SIK53" s="162"/>
      <c r="SIL53" s="165"/>
      <c r="SIM53" s="162"/>
      <c r="SIN53" s="165"/>
      <c r="SIO53" s="162"/>
      <c r="SIP53" s="165"/>
      <c r="SIQ53" s="162"/>
      <c r="SIR53" s="165"/>
      <c r="SIS53" s="162"/>
      <c r="SIT53" s="165"/>
      <c r="SIU53" s="162"/>
      <c r="SIV53" s="165"/>
      <c r="SIW53" s="162"/>
      <c r="SIX53" s="165"/>
      <c r="SIY53" s="162"/>
      <c r="SIZ53" s="165"/>
      <c r="SJA53" s="162"/>
      <c r="SJB53" s="165"/>
      <c r="SJC53" s="162"/>
      <c r="SJD53" s="165"/>
      <c r="SJE53" s="162"/>
      <c r="SJF53" s="165"/>
      <c r="SJG53" s="162"/>
      <c r="SJH53" s="165"/>
      <c r="SJI53" s="162"/>
      <c r="SJJ53" s="165"/>
      <c r="SJK53" s="162"/>
      <c r="SJL53" s="165"/>
      <c r="SJM53" s="162"/>
      <c r="SJN53" s="165"/>
      <c r="SJO53" s="162"/>
      <c r="SJP53" s="165"/>
      <c r="SJQ53" s="162"/>
      <c r="SJR53" s="165"/>
      <c r="SJS53" s="162"/>
      <c r="SJT53" s="165"/>
      <c r="SJU53" s="162"/>
      <c r="SJV53" s="165"/>
      <c r="SJW53" s="162"/>
      <c r="SJX53" s="165"/>
      <c r="SJY53" s="162"/>
      <c r="SJZ53" s="165"/>
      <c r="SKA53" s="162"/>
      <c r="SKB53" s="165"/>
      <c r="SKC53" s="162"/>
      <c r="SKD53" s="165"/>
      <c r="SKE53" s="162"/>
      <c r="SKF53" s="165"/>
      <c r="SKG53" s="162"/>
      <c r="SKH53" s="165"/>
      <c r="SKI53" s="162"/>
      <c r="SKJ53" s="165"/>
      <c r="SKK53" s="162"/>
      <c r="SKL53" s="165"/>
      <c r="SKM53" s="162"/>
      <c r="SKN53" s="165"/>
      <c r="SKO53" s="162"/>
      <c r="SKP53" s="165"/>
      <c r="SKQ53" s="162"/>
      <c r="SKR53" s="165"/>
      <c r="SKS53" s="162"/>
      <c r="SKT53" s="165"/>
      <c r="SKU53" s="162"/>
      <c r="SKV53" s="165"/>
      <c r="SKW53" s="162"/>
      <c r="SKX53" s="165"/>
      <c r="SKY53" s="162"/>
      <c r="SKZ53" s="165"/>
      <c r="SLA53" s="162"/>
      <c r="SLB53" s="165"/>
      <c r="SLC53" s="162"/>
      <c r="SLD53" s="165"/>
      <c r="SLE53" s="162"/>
      <c r="SLF53" s="165"/>
      <c r="SLG53" s="162"/>
      <c r="SLH53" s="165"/>
      <c r="SLI53" s="162"/>
      <c r="SLJ53" s="165"/>
      <c r="SLK53" s="162"/>
      <c r="SLL53" s="165"/>
      <c r="SLM53" s="162"/>
      <c r="SLN53" s="165"/>
      <c r="SLO53" s="162"/>
      <c r="SLP53" s="165"/>
      <c r="SLQ53" s="162"/>
      <c r="SLR53" s="165"/>
      <c r="SLS53" s="162"/>
      <c r="SLT53" s="165"/>
      <c r="SLU53" s="162"/>
      <c r="SLV53" s="165"/>
      <c r="SLW53" s="162"/>
      <c r="SLX53" s="165"/>
      <c r="SLY53" s="162"/>
      <c r="SLZ53" s="165"/>
      <c r="SMA53" s="162"/>
      <c r="SMB53" s="165"/>
      <c r="SMC53" s="162"/>
      <c r="SMD53" s="165"/>
      <c r="SME53" s="162"/>
      <c r="SMF53" s="165"/>
      <c r="SMG53" s="162"/>
      <c r="SMH53" s="165"/>
      <c r="SMI53" s="162"/>
      <c r="SMJ53" s="165"/>
      <c r="SMK53" s="162"/>
      <c r="SML53" s="165"/>
      <c r="SMM53" s="162"/>
      <c r="SMN53" s="165"/>
      <c r="SMO53" s="162"/>
      <c r="SMP53" s="165"/>
      <c r="SMQ53" s="162"/>
      <c r="SMR53" s="165"/>
      <c r="SMS53" s="162"/>
      <c r="SMT53" s="165"/>
      <c r="SMU53" s="162"/>
      <c r="SMV53" s="165"/>
      <c r="SMW53" s="162"/>
      <c r="SMX53" s="165"/>
      <c r="SMY53" s="162"/>
      <c r="SMZ53" s="165"/>
      <c r="SNA53" s="162"/>
      <c r="SNB53" s="165"/>
      <c r="SNC53" s="162"/>
      <c r="SND53" s="165"/>
      <c r="SNE53" s="162"/>
      <c r="SNF53" s="165"/>
      <c r="SNG53" s="162"/>
      <c r="SNH53" s="165"/>
      <c r="SNI53" s="162"/>
      <c r="SNJ53" s="165"/>
      <c r="SNK53" s="162"/>
      <c r="SNL53" s="165"/>
      <c r="SNM53" s="162"/>
      <c r="SNN53" s="165"/>
      <c r="SNO53" s="162"/>
      <c r="SNP53" s="165"/>
      <c r="SNQ53" s="162"/>
      <c r="SNR53" s="165"/>
      <c r="SNS53" s="162"/>
      <c r="SNT53" s="165"/>
      <c r="SNU53" s="162"/>
      <c r="SNV53" s="165"/>
      <c r="SNW53" s="162"/>
      <c r="SNX53" s="165"/>
      <c r="SNY53" s="162"/>
      <c r="SNZ53" s="165"/>
      <c r="SOA53" s="162"/>
      <c r="SOB53" s="165"/>
      <c r="SOC53" s="162"/>
      <c r="SOD53" s="165"/>
      <c r="SOE53" s="162"/>
      <c r="SOF53" s="165"/>
      <c r="SOG53" s="162"/>
      <c r="SOH53" s="165"/>
      <c r="SOI53" s="162"/>
      <c r="SOJ53" s="165"/>
      <c r="SOK53" s="162"/>
      <c r="SOL53" s="165"/>
      <c r="SOM53" s="162"/>
      <c r="SON53" s="165"/>
      <c r="SOO53" s="162"/>
      <c r="SOP53" s="165"/>
      <c r="SOQ53" s="162"/>
      <c r="SOR53" s="165"/>
      <c r="SOS53" s="162"/>
      <c r="SOT53" s="165"/>
      <c r="SOU53" s="162"/>
      <c r="SOV53" s="165"/>
      <c r="SOW53" s="162"/>
      <c r="SOX53" s="165"/>
      <c r="SOY53" s="162"/>
      <c r="SOZ53" s="165"/>
      <c r="SPA53" s="162"/>
      <c r="SPB53" s="165"/>
      <c r="SPC53" s="162"/>
      <c r="SPD53" s="165"/>
      <c r="SPE53" s="162"/>
      <c r="SPF53" s="165"/>
      <c r="SPG53" s="162"/>
      <c r="SPH53" s="165"/>
      <c r="SPI53" s="162"/>
      <c r="SPJ53" s="165"/>
      <c r="SPK53" s="162"/>
      <c r="SPL53" s="165"/>
      <c r="SPM53" s="162"/>
      <c r="SPN53" s="165"/>
      <c r="SPO53" s="162"/>
      <c r="SPP53" s="165"/>
      <c r="SPQ53" s="162"/>
      <c r="SPR53" s="165"/>
      <c r="SPS53" s="162"/>
      <c r="SPT53" s="165"/>
      <c r="SPU53" s="162"/>
      <c r="SPV53" s="165"/>
      <c r="SPW53" s="162"/>
      <c r="SPX53" s="165"/>
      <c r="SPY53" s="162"/>
      <c r="SPZ53" s="165"/>
      <c r="SQA53" s="162"/>
      <c r="SQB53" s="165"/>
      <c r="SQC53" s="162"/>
      <c r="SQD53" s="165"/>
      <c r="SQE53" s="162"/>
      <c r="SQF53" s="165"/>
      <c r="SQG53" s="162"/>
      <c r="SQH53" s="165"/>
      <c r="SQI53" s="162"/>
      <c r="SQJ53" s="165"/>
      <c r="SQK53" s="162"/>
      <c r="SQL53" s="165"/>
      <c r="SQM53" s="162"/>
      <c r="SQN53" s="165"/>
      <c r="SQO53" s="162"/>
      <c r="SQP53" s="165"/>
      <c r="SQQ53" s="162"/>
      <c r="SQR53" s="165"/>
      <c r="SQS53" s="162"/>
      <c r="SQT53" s="165"/>
      <c r="SQU53" s="162"/>
      <c r="SQV53" s="165"/>
      <c r="SQW53" s="162"/>
      <c r="SQX53" s="165"/>
      <c r="SQY53" s="162"/>
      <c r="SQZ53" s="165"/>
      <c r="SRA53" s="162"/>
      <c r="SRB53" s="165"/>
      <c r="SRC53" s="162"/>
      <c r="SRD53" s="165"/>
      <c r="SRE53" s="162"/>
      <c r="SRF53" s="165"/>
      <c r="SRG53" s="162"/>
      <c r="SRH53" s="165"/>
      <c r="SRI53" s="162"/>
      <c r="SRJ53" s="165"/>
      <c r="SRK53" s="162"/>
      <c r="SRL53" s="165"/>
      <c r="SRM53" s="162"/>
      <c r="SRN53" s="165"/>
      <c r="SRO53" s="162"/>
      <c r="SRP53" s="165"/>
      <c r="SRQ53" s="162"/>
      <c r="SRR53" s="165"/>
      <c r="SRS53" s="162"/>
      <c r="SRT53" s="165"/>
      <c r="SRU53" s="162"/>
      <c r="SRV53" s="165"/>
      <c r="SRW53" s="162"/>
      <c r="SRX53" s="165"/>
      <c r="SRY53" s="162"/>
      <c r="SRZ53" s="165"/>
      <c r="SSA53" s="162"/>
      <c r="SSB53" s="165"/>
      <c r="SSC53" s="162"/>
      <c r="SSD53" s="165"/>
      <c r="SSE53" s="162"/>
      <c r="SSF53" s="165"/>
      <c r="SSG53" s="162"/>
      <c r="SSH53" s="165"/>
      <c r="SSI53" s="162"/>
      <c r="SSJ53" s="165"/>
      <c r="SSK53" s="162"/>
      <c r="SSL53" s="165"/>
      <c r="SSM53" s="162"/>
      <c r="SSN53" s="165"/>
      <c r="SSO53" s="162"/>
      <c r="SSP53" s="165"/>
      <c r="SSQ53" s="162"/>
      <c r="SSR53" s="165"/>
      <c r="SSS53" s="162"/>
      <c r="SST53" s="165"/>
      <c r="SSU53" s="162"/>
      <c r="SSV53" s="165"/>
      <c r="SSW53" s="162"/>
      <c r="SSX53" s="165"/>
      <c r="SSY53" s="162"/>
      <c r="SSZ53" s="165"/>
      <c r="STA53" s="162"/>
      <c r="STB53" s="165"/>
      <c r="STC53" s="162"/>
      <c r="STD53" s="165"/>
      <c r="STE53" s="162"/>
      <c r="STF53" s="165"/>
      <c r="STG53" s="162"/>
      <c r="STH53" s="165"/>
      <c r="STI53" s="162"/>
      <c r="STJ53" s="165"/>
      <c r="STK53" s="162"/>
      <c r="STL53" s="165"/>
      <c r="STM53" s="162"/>
      <c r="STN53" s="165"/>
      <c r="STO53" s="162"/>
      <c r="STP53" s="165"/>
      <c r="STQ53" s="162"/>
      <c r="STR53" s="165"/>
      <c r="STS53" s="162"/>
      <c r="STT53" s="165"/>
      <c r="STU53" s="162"/>
      <c r="STV53" s="165"/>
      <c r="STW53" s="162"/>
      <c r="STX53" s="165"/>
      <c r="STY53" s="162"/>
      <c r="STZ53" s="165"/>
      <c r="SUA53" s="162"/>
      <c r="SUB53" s="165"/>
      <c r="SUC53" s="162"/>
      <c r="SUD53" s="165"/>
      <c r="SUE53" s="162"/>
      <c r="SUF53" s="165"/>
      <c r="SUG53" s="162"/>
      <c r="SUH53" s="165"/>
      <c r="SUI53" s="162"/>
      <c r="SUJ53" s="165"/>
      <c r="SUK53" s="162"/>
      <c r="SUL53" s="165"/>
      <c r="SUM53" s="162"/>
      <c r="SUN53" s="165"/>
      <c r="SUO53" s="162"/>
      <c r="SUP53" s="165"/>
      <c r="SUQ53" s="162"/>
      <c r="SUR53" s="165"/>
      <c r="SUS53" s="162"/>
      <c r="SUT53" s="165"/>
      <c r="SUU53" s="162"/>
      <c r="SUV53" s="165"/>
      <c r="SUW53" s="162"/>
      <c r="SUX53" s="165"/>
      <c r="SUY53" s="162"/>
      <c r="SUZ53" s="165"/>
      <c r="SVA53" s="162"/>
      <c r="SVB53" s="165"/>
      <c r="SVC53" s="162"/>
      <c r="SVD53" s="165"/>
      <c r="SVE53" s="162"/>
      <c r="SVF53" s="165"/>
      <c r="SVG53" s="162"/>
      <c r="SVH53" s="165"/>
      <c r="SVI53" s="162"/>
      <c r="SVJ53" s="165"/>
      <c r="SVK53" s="162"/>
      <c r="SVL53" s="165"/>
      <c r="SVM53" s="162"/>
      <c r="SVN53" s="165"/>
      <c r="SVO53" s="162"/>
      <c r="SVP53" s="165"/>
      <c r="SVQ53" s="162"/>
      <c r="SVR53" s="165"/>
      <c r="SVS53" s="162"/>
      <c r="SVT53" s="165"/>
      <c r="SVU53" s="162"/>
      <c r="SVV53" s="165"/>
      <c r="SVW53" s="162"/>
      <c r="SVX53" s="165"/>
      <c r="SVY53" s="162"/>
      <c r="SVZ53" s="165"/>
      <c r="SWA53" s="162"/>
      <c r="SWB53" s="165"/>
      <c r="SWC53" s="162"/>
      <c r="SWD53" s="165"/>
      <c r="SWE53" s="162"/>
      <c r="SWF53" s="165"/>
      <c r="SWG53" s="162"/>
      <c r="SWH53" s="165"/>
      <c r="SWI53" s="162"/>
      <c r="SWJ53" s="165"/>
      <c r="SWK53" s="162"/>
      <c r="SWL53" s="165"/>
      <c r="SWM53" s="162"/>
      <c r="SWN53" s="165"/>
      <c r="SWO53" s="162"/>
      <c r="SWP53" s="165"/>
      <c r="SWQ53" s="162"/>
      <c r="SWR53" s="165"/>
      <c r="SWS53" s="162"/>
      <c r="SWT53" s="165"/>
      <c r="SWU53" s="162"/>
      <c r="SWV53" s="165"/>
      <c r="SWW53" s="162"/>
      <c r="SWX53" s="165"/>
      <c r="SWY53" s="162"/>
      <c r="SWZ53" s="165"/>
      <c r="SXA53" s="162"/>
      <c r="SXB53" s="165"/>
      <c r="SXC53" s="162"/>
      <c r="SXD53" s="165"/>
      <c r="SXE53" s="162"/>
      <c r="SXF53" s="165"/>
      <c r="SXG53" s="162"/>
      <c r="SXH53" s="165"/>
      <c r="SXI53" s="162"/>
      <c r="SXJ53" s="165"/>
      <c r="SXK53" s="162"/>
      <c r="SXL53" s="165"/>
      <c r="SXM53" s="162"/>
      <c r="SXN53" s="165"/>
      <c r="SXO53" s="162"/>
      <c r="SXP53" s="165"/>
      <c r="SXQ53" s="162"/>
      <c r="SXR53" s="165"/>
      <c r="SXS53" s="162"/>
      <c r="SXT53" s="165"/>
      <c r="SXU53" s="162"/>
      <c r="SXV53" s="165"/>
      <c r="SXW53" s="162"/>
      <c r="SXX53" s="165"/>
      <c r="SXY53" s="162"/>
      <c r="SXZ53" s="165"/>
      <c r="SYA53" s="162"/>
      <c r="SYB53" s="165"/>
      <c r="SYC53" s="162"/>
      <c r="SYD53" s="165"/>
      <c r="SYE53" s="162"/>
      <c r="SYF53" s="165"/>
      <c r="SYG53" s="162"/>
      <c r="SYH53" s="165"/>
      <c r="SYI53" s="162"/>
      <c r="SYJ53" s="165"/>
      <c r="SYK53" s="162"/>
      <c r="SYL53" s="165"/>
      <c r="SYM53" s="162"/>
      <c r="SYN53" s="165"/>
      <c r="SYO53" s="162"/>
      <c r="SYP53" s="165"/>
      <c r="SYQ53" s="162"/>
      <c r="SYR53" s="165"/>
      <c r="SYS53" s="162"/>
      <c r="SYT53" s="165"/>
      <c r="SYU53" s="162"/>
      <c r="SYV53" s="165"/>
      <c r="SYW53" s="162"/>
      <c r="SYX53" s="165"/>
      <c r="SYY53" s="162"/>
      <c r="SYZ53" s="165"/>
      <c r="SZA53" s="162"/>
      <c r="SZB53" s="165"/>
      <c r="SZC53" s="162"/>
      <c r="SZD53" s="165"/>
      <c r="SZE53" s="162"/>
      <c r="SZF53" s="165"/>
      <c r="SZG53" s="162"/>
      <c r="SZH53" s="165"/>
      <c r="SZI53" s="162"/>
      <c r="SZJ53" s="165"/>
      <c r="SZK53" s="162"/>
      <c r="SZL53" s="165"/>
      <c r="SZM53" s="162"/>
      <c r="SZN53" s="165"/>
      <c r="SZO53" s="162"/>
      <c r="SZP53" s="165"/>
      <c r="SZQ53" s="162"/>
      <c r="SZR53" s="165"/>
      <c r="SZS53" s="162"/>
      <c r="SZT53" s="165"/>
      <c r="SZU53" s="162"/>
      <c r="SZV53" s="165"/>
      <c r="SZW53" s="162"/>
      <c r="SZX53" s="165"/>
      <c r="SZY53" s="162"/>
      <c r="SZZ53" s="165"/>
      <c r="TAA53" s="162"/>
      <c r="TAB53" s="165"/>
      <c r="TAC53" s="162"/>
      <c r="TAD53" s="165"/>
      <c r="TAE53" s="162"/>
      <c r="TAF53" s="165"/>
      <c r="TAG53" s="162"/>
      <c r="TAH53" s="165"/>
      <c r="TAI53" s="162"/>
      <c r="TAJ53" s="165"/>
      <c r="TAK53" s="162"/>
      <c r="TAL53" s="165"/>
      <c r="TAM53" s="162"/>
      <c r="TAN53" s="165"/>
      <c r="TAO53" s="162"/>
      <c r="TAP53" s="165"/>
      <c r="TAQ53" s="162"/>
      <c r="TAR53" s="165"/>
      <c r="TAS53" s="162"/>
      <c r="TAT53" s="165"/>
      <c r="TAU53" s="162"/>
      <c r="TAV53" s="165"/>
      <c r="TAW53" s="162"/>
      <c r="TAX53" s="165"/>
      <c r="TAY53" s="162"/>
      <c r="TAZ53" s="165"/>
      <c r="TBA53" s="162"/>
      <c r="TBB53" s="165"/>
      <c r="TBC53" s="162"/>
      <c r="TBD53" s="165"/>
      <c r="TBE53" s="162"/>
      <c r="TBF53" s="165"/>
      <c r="TBG53" s="162"/>
      <c r="TBH53" s="165"/>
      <c r="TBI53" s="162"/>
      <c r="TBJ53" s="165"/>
      <c r="TBK53" s="162"/>
      <c r="TBL53" s="165"/>
      <c r="TBM53" s="162"/>
      <c r="TBN53" s="165"/>
      <c r="TBO53" s="162"/>
      <c r="TBP53" s="165"/>
      <c r="TBQ53" s="162"/>
      <c r="TBR53" s="165"/>
      <c r="TBS53" s="162"/>
      <c r="TBT53" s="165"/>
      <c r="TBU53" s="162"/>
      <c r="TBV53" s="165"/>
      <c r="TBW53" s="162"/>
      <c r="TBX53" s="165"/>
      <c r="TBY53" s="162"/>
      <c r="TBZ53" s="165"/>
      <c r="TCA53" s="162"/>
      <c r="TCB53" s="165"/>
      <c r="TCC53" s="162"/>
      <c r="TCD53" s="165"/>
      <c r="TCE53" s="162"/>
      <c r="TCF53" s="165"/>
      <c r="TCG53" s="162"/>
      <c r="TCH53" s="165"/>
      <c r="TCI53" s="162"/>
      <c r="TCJ53" s="165"/>
      <c r="TCK53" s="162"/>
      <c r="TCL53" s="165"/>
      <c r="TCM53" s="162"/>
      <c r="TCN53" s="165"/>
      <c r="TCO53" s="162"/>
      <c r="TCP53" s="165"/>
      <c r="TCQ53" s="162"/>
      <c r="TCR53" s="165"/>
      <c r="TCS53" s="162"/>
      <c r="TCT53" s="165"/>
      <c r="TCU53" s="162"/>
      <c r="TCV53" s="165"/>
      <c r="TCW53" s="162"/>
      <c r="TCX53" s="165"/>
      <c r="TCY53" s="162"/>
      <c r="TCZ53" s="165"/>
      <c r="TDA53" s="162"/>
      <c r="TDB53" s="165"/>
      <c r="TDC53" s="162"/>
      <c r="TDD53" s="165"/>
      <c r="TDE53" s="162"/>
      <c r="TDF53" s="165"/>
      <c r="TDG53" s="162"/>
      <c r="TDH53" s="165"/>
      <c r="TDI53" s="162"/>
      <c r="TDJ53" s="165"/>
      <c r="TDK53" s="162"/>
      <c r="TDL53" s="165"/>
      <c r="TDM53" s="162"/>
      <c r="TDN53" s="165"/>
      <c r="TDO53" s="162"/>
      <c r="TDP53" s="165"/>
      <c r="TDQ53" s="162"/>
      <c r="TDR53" s="165"/>
      <c r="TDS53" s="162"/>
      <c r="TDT53" s="165"/>
      <c r="TDU53" s="162"/>
      <c r="TDV53" s="165"/>
      <c r="TDW53" s="162"/>
      <c r="TDX53" s="165"/>
      <c r="TDY53" s="162"/>
      <c r="TDZ53" s="165"/>
      <c r="TEA53" s="162"/>
      <c r="TEB53" s="165"/>
      <c r="TEC53" s="162"/>
      <c r="TED53" s="165"/>
      <c r="TEE53" s="162"/>
      <c r="TEF53" s="165"/>
      <c r="TEG53" s="162"/>
      <c r="TEH53" s="165"/>
      <c r="TEI53" s="162"/>
      <c r="TEJ53" s="165"/>
      <c r="TEK53" s="162"/>
      <c r="TEL53" s="165"/>
      <c r="TEM53" s="162"/>
      <c r="TEN53" s="165"/>
      <c r="TEO53" s="162"/>
      <c r="TEP53" s="165"/>
      <c r="TEQ53" s="162"/>
      <c r="TER53" s="165"/>
      <c r="TES53" s="162"/>
      <c r="TET53" s="165"/>
      <c r="TEU53" s="162"/>
      <c r="TEV53" s="165"/>
      <c r="TEW53" s="162"/>
      <c r="TEX53" s="165"/>
      <c r="TEY53" s="162"/>
      <c r="TEZ53" s="165"/>
      <c r="TFA53" s="162"/>
      <c r="TFB53" s="165"/>
      <c r="TFC53" s="162"/>
      <c r="TFD53" s="165"/>
      <c r="TFE53" s="162"/>
      <c r="TFF53" s="165"/>
      <c r="TFG53" s="162"/>
      <c r="TFH53" s="165"/>
      <c r="TFI53" s="162"/>
      <c r="TFJ53" s="165"/>
      <c r="TFK53" s="162"/>
      <c r="TFL53" s="165"/>
      <c r="TFM53" s="162"/>
      <c r="TFN53" s="165"/>
      <c r="TFO53" s="162"/>
      <c r="TFP53" s="165"/>
      <c r="TFQ53" s="162"/>
      <c r="TFR53" s="165"/>
      <c r="TFS53" s="162"/>
      <c r="TFT53" s="165"/>
      <c r="TFU53" s="162"/>
      <c r="TFV53" s="165"/>
      <c r="TFW53" s="162"/>
      <c r="TFX53" s="165"/>
      <c r="TFY53" s="162"/>
      <c r="TFZ53" s="165"/>
      <c r="TGA53" s="162"/>
      <c r="TGB53" s="165"/>
      <c r="TGC53" s="162"/>
      <c r="TGD53" s="165"/>
      <c r="TGE53" s="162"/>
      <c r="TGF53" s="165"/>
      <c r="TGG53" s="162"/>
      <c r="TGH53" s="165"/>
      <c r="TGI53" s="162"/>
      <c r="TGJ53" s="165"/>
      <c r="TGK53" s="162"/>
      <c r="TGL53" s="165"/>
      <c r="TGM53" s="162"/>
      <c r="TGN53" s="165"/>
      <c r="TGO53" s="162"/>
      <c r="TGP53" s="165"/>
      <c r="TGQ53" s="162"/>
      <c r="TGR53" s="165"/>
      <c r="TGS53" s="162"/>
      <c r="TGT53" s="165"/>
      <c r="TGU53" s="162"/>
      <c r="TGV53" s="165"/>
      <c r="TGW53" s="162"/>
      <c r="TGX53" s="165"/>
      <c r="TGY53" s="162"/>
      <c r="TGZ53" s="165"/>
      <c r="THA53" s="162"/>
      <c r="THB53" s="165"/>
      <c r="THC53" s="162"/>
      <c r="THD53" s="165"/>
      <c r="THE53" s="162"/>
      <c r="THF53" s="165"/>
      <c r="THG53" s="162"/>
      <c r="THH53" s="165"/>
      <c r="THI53" s="162"/>
      <c r="THJ53" s="165"/>
      <c r="THK53" s="162"/>
      <c r="THL53" s="165"/>
      <c r="THM53" s="162"/>
      <c r="THN53" s="165"/>
      <c r="THO53" s="162"/>
      <c r="THP53" s="165"/>
      <c r="THQ53" s="162"/>
      <c r="THR53" s="165"/>
      <c r="THS53" s="162"/>
      <c r="THT53" s="165"/>
      <c r="THU53" s="162"/>
      <c r="THV53" s="165"/>
      <c r="THW53" s="162"/>
      <c r="THX53" s="165"/>
      <c r="THY53" s="162"/>
      <c r="THZ53" s="165"/>
      <c r="TIA53" s="162"/>
      <c r="TIB53" s="165"/>
      <c r="TIC53" s="162"/>
      <c r="TID53" s="165"/>
      <c r="TIE53" s="162"/>
      <c r="TIF53" s="165"/>
      <c r="TIG53" s="162"/>
      <c r="TIH53" s="165"/>
      <c r="TII53" s="162"/>
      <c r="TIJ53" s="165"/>
      <c r="TIK53" s="162"/>
      <c r="TIL53" s="165"/>
      <c r="TIM53" s="162"/>
      <c r="TIN53" s="165"/>
      <c r="TIO53" s="162"/>
      <c r="TIP53" s="165"/>
      <c r="TIQ53" s="162"/>
      <c r="TIR53" s="165"/>
      <c r="TIS53" s="162"/>
      <c r="TIT53" s="165"/>
      <c r="TIU53" s="162"/>
      <c r="TIV53" s="165"/>
      <c r="TIW53" s="162"/>
      <c r="TIX53" s="165"/>
      <c r="TIY53" s="162"/>
      <c r="TIZ53" s="165"/>
      <c r="TJA53" s="162"/>
      <c r="TJB53" s="165"/>
      <c r="TJC53" s="162"/>
      <c r="TJD53" s="165"/>
      <c r="TJE53" s="162"/>
      <c r="TJF53" s="165"/>
      <c r="TJG53" s="162"/>
      <c r="TJH53" s="165"/>
      <c r="TJI53" s="162"/>
      <c r="TJJ53" s="165"/>
      <c r="TJK53" s="162"/>
      <c r="TJL53" s="165"/>
      <c r="TJM53" s="162"/>
      <c r="TJN53" s="165"/>
      <c r="TJO53" s="162"/>
      <c r="TJP53" s="165"/>
      <c r="TJQ53" s="162"/>
      <c r="TJR53" s="165"/>
      <c r="TJS53" s="162"/>
      <c r="TJT53" s="165"/>
      <c r="TJU53" s="162"/>
      <c r="TJV53" s="165"/>
      <c r="TJW53" s="162"/>
      <c r="TJX53" s="165"/>
      <c r="TJY53" s="162"/>
      <c r="TJZ53" s="165"/>
      <c r="TKA53" s="162"/>
      <c r="TKB53" s="165"/>
      <c r="TKC53" s="162"/>
      <c r="TKD53" s="165"/>
      <c r="TKE53" s="162"/>
      <c r="TKF53" s="165"/>
      <c r="TKG53" s="162"/>
      <c r="TKH53" s="165"/>
      <c r="TKI53" s="162"/>
      <c r="TKJ53" s="165"/>
      <c r="TKK53" s="162"/>
      <c r="TKL53" s="165"/>
      <c r="TKM53" s="162"/>
      <c r="TKN53" s="165"/>
      <c r="TKO53" s="162"/>
      <c r="TKP53" s="165"/>
      <c r="TKQ53" s="162"/>
      <c r="TKR53" s="165"/>
      <c r="TKS53" s="162"/>
      <c r="TKT53" s="165"/>
      <c r="TKU53" s="162"/>
      <c r="TKV53" s="165"/>
      <c r="TKW53" s="162"/>
      <c r="TKX53" s="165"/>
      <c r="TKY53" s="162"/>
      <c r="TKZ53" s="165"/>
      <c r="TLA53" s="162"/>
      <c r="TLB53" s="165"/>
      <c r="TLC53" s="162"/>
      <c r="TLD53" s="165"/>
      <c r="TLE53" s="162"/>
      <c r="TLF53" s="165"/>
      <c r="TLG53" s="162"/>
      <c r="TLH53" s="165"/>
      <c r="TLI53" s="162"/>
      <c r="TLJ53" s="165"/>
      <c r="TLK53" s="162"/>
      <c r="TLL53" s="165"/>
      <c r="TLM53" s="162"/>
      <c r="TLN53" s="165"/>
      <c r="TLO53" s="162"/>
      <c r="TLP53" s="165"/>
      <c r="TLQ53" s="162"/>
      <c r="TLR53" s="165"/>
      <c r="TLS53" s="162"/>
      <c r="TLT53" s="165"/>
      <c r="TLU53" s="162"/>
      <c r="TLV53" s="165"/>
      <c r="TLW53" s="162"/>
      <c r="TLX53" s="165"/>
      <c r="TLY53" s="162"/>
      <c r="TLZ53" s="165"/>
      <c r="TMA53" s="162"/>
      <c r="TMB53" s="165"/>
      <c r="TMC53" s="162"/>
      <c r="TMD53" s="165"/>
      <c r="TME53" s="162"/>
      <c r="TMF53" s="165"/>
      <c r="TMG53" s="162"/>
      <c r="TMH53" s="165"/>
      <c r="TMI53" s="162"/>
      <c r="TMJ53" s="165"/>
      <c r="TMK53" s="162"/>
      <c r="TML53" s="165"/>
      <c r="TMM53" s="162"/>
      <c r="TMN53" s="165"/>
      <c r="TMO53" s="162"/>
      <c r="TMP53" s="165"/>
      <c r="TMQ53" s="162"/>
      <c r="TMR53" s="165"/>
      <c r="TMS53" s="162"/>
      <c r="TMT53" s="165"/>
      <c r="TMU53" s="162"/>
      <c r="TMV53" s="165"/>
      <c r="TMW53" s="162"/>
      <c r="TMX53" s="165"/>
      <c r="TMY53" s="162"/>
      <c r="TMZ53" s="165"/>
      <c r="TNA53" s="162"/>
      <c r="TNB53" s="165"/>
      <c r="TNC53" s="162"/>
      <c r="TND53" s="165"/>
      <c r="TNE53" s="162"/>
      <c r="TNF53" s="165"/>
      <c r="TNG53" s="162"/>
      <c r="TNH53" s="165"/>
      <c r="TNI53" s="162"/>
      <c r="TNJ53" s="165"/>
      <c r="TNK53" s="162"/>
      <c r="TNL53" s="165"/>
      <c r="TNM53" s="162"/>
      <c r="TNN53" s="165"/>
      <c r="TNO53" s="162"/>
      <c r="TNP53" s="165"/>
      <c r="TNQ53" s="162"/>
      <c r="TNR53" s="165"/>
      <c r="TNS53" s="162"/>
      <c r="TNT53" s="165"/>
      <c r="TNU53" s="162"/>
      <c r="TNV53" s="165"/>
      <c r="TNW53" s="162"/>
      <c r="TNX53" s="165"/>
      <c r="TNY53" s="162"/>
      <c r="TNZ53" s="165"/>
      <c r="TOA53" s="162"/>
      <c r="TOB53" s="165"/>
      <c r="TOC53" s="162"/>
      <c r="TOD53" s="165"/>
      <c r="TOE53" s="162"/>
      <c r="TOF53" s="165"/>
      <c r="TOG53" s="162"/>
      <c r="TOH53" s="165"/>
      <c r="TOI53" s="162"/>
      <c r="TOJ53" s="165"/>
      <c r="TOK53" s="162"/>
      <c r="TOL53" s="165"/>
      <c r="TOM53" s="162"/>
      <c r="TON53" s="165"/>
      <c r="TOO53" s="162"/>
      <c r="TOP53" s="165"/>
      <c r="TOQ53" s="162"/>
      <c r="TOR53" s="165"/>
      <c r="TOS53" s="162"/>
      <c r="TOT53" s="165"/>
      <c r="TOU53" s="162"/>
      <c r="TOV53" s="165"/>
      <c r="TOW53" s="162"/>
      <c r="TOX53" s="165"/>
      <c r="TOY53" s="162"/>
      <c r="TOZ53" s="165"/>
      <c r="TPA53" s="162"/>
      <c r="TPB53" s="165"/>
      <c r="TPC53" s="162"/>
      <c r="TPD53" s="165"/>
      <c r="TPE53" s="162"/>
      <c r="TPF53" s="165"/>
      <c r="TPG53" s="162"/>
      <c r="TPH53" s="165"/>
      <c r="TPI53" s="162"/>
      <c r="TPJ53" s="165"/>
      <c r="TPK53" s="162"/>
      <c r="TPL53" s="165"/>
      <c r="TPM53" s="162"/>
      <c r="TPN53" s="165"/>
      <c r="TPO53" s="162"/>
      <c r="TPP53" s="165"/>
      <c r="TPQ53" s="162"/>
      <c r="TPR53" s="165"/>
      <c r="TPS53" s="162"/>
      <c r="TPT53" s="165"/>
      <c r="TPU53" s="162"/>
      <c r="TPV53" s="165"/>
      <c r="TPW53" s="162"/>
      <c r="TPX53" s="165"/>
      <c r="TPY53" s="162"/>
      <c r="TPZ53" s="165"/>
      <c r="TQA53" s="162"/>
      <c r="TQB53" s="165"/>
      <c r="TQC53" s="162"/>
      <c r="TQD53" s="165"/>
      <c r="TQE53" s="162"/>
      <c r="TQF53" s="165"/>
      <c r="TQG53" s="162"/>
      <c r="TQH53" s="165"/>
      <c r="TQI53" s="162"/>
      <c r="TQJ53" s="165"/>
      <c r="TQK53" s="162"/>
      <c r="TQL53" s="165"/>
      <c r="TQM53" s="162"/>
      <c r="TQN53" s="165"/>
      <c r="TQO53" s="162"/>
      <c r="TQP53" s="165"/>
      <c r="TQQ53" s="162"/>
      <c r="TQR53" s="165"/>
      <c r="TQS53" s="162"/>
      <c r="TQT53" s="165"/>
      <c r="TQU53" s="162"/>
      <c r="TQV53" s="165"/>
      <c r="TQW53" s="162"/>
      <c r="TQX53" s="165"/>
      <c r="TQY53" s="162"/>
      <c r="TQZ53" s="165"/>
      <c r="TRA53" s="162"/>
      <c r="TRB53" s="165"/>
      <c r="TRC53" s="162"/>
      <c r="TRD53" s="165"/>
      <c r="TRE53" s="162"/>
      <c r="TRF53" s="165"/>
      <c r="TRG53" s="162"/>
      <c r="TRH53" s="165"/>
      <c r="TRI53" s="162"/>
      <c r="TRJ53" s="165"/>
      <c r="TRK53" s="162"/>
      <c r="TRL53" s="165"/>
      <c r="TRM53" s="162"/>
      <c r="TRN53" s="165"/>
      <c r="TRO53" s="162"/>
      <c r="TRP53" s="165"/>
      <c r="TRQ53" s="162"/>
      <c r="TRR53" s="165"/>
      <c r="TRS53" s="162"/>
      <c r="TRT53" s="165"/>
      <c r="TRU53" s="162"/>
      <c r="TRV53" s="165"/>
      <c r="TRW53" s="162"/>
      <c r="TRX53" s="165"/>
      <c r="TRY53" s="162"/>
      <c r="TRZ53" s="165"/>
      <c r="TSA53" s="162"/>
      <c r="TSB53" s="165"/>
      <c r="TSC53" s="162"/>
      <c r="TSD53" s="165"/>
      <c r="TSE53" s="162"/>
      <c r="TSF53" s="165"/>
      <c r="TSG53" s="162"/>
      <c r="TSH53" s="165"/>
      <c r="TSI53" s="162"/>
      <c r="TSJ53" s="165"/>
      <c r="TSK53" s="162"/>
      <c r="TSL53" s="165"/>
      <c r="TSM53" s="162"/>
      <c r="TSN53" s="165"/>
      <c r="TSO53" s="162"/>
      <c r="TSP53" s="165"/>
      <c r="TSQ53" s="162"/>
      <c r="TSR53" s="165"/>
      <c r="TSS53" s="162"/>
      <c r="TST53" s="165"/>
      <c r="TSU53" s="162"/>
      <c r="TSV53" s="165"/>
      <c r="TSW53" s="162"/>
      <c r="TSX53" s="165"/>
      <c r="TSY53" s="162"/>
      <c r="TSZ53" s="165"/>
      <c r="TTA53" s="162"/>
      <c r="TTB53" s="165"/>
      <c r="TTC53" s="162"/>
      <c r="TTD53" s="165"/>
      <c r="TTE53" s="162"/>
      <c r="TTF53" s="165"/>
      <c r="TTG53" s="162"/>
      <c r="TTH53" s="165"/>
      <c r="TTI53" s="162"/>
      <c r="TTJ53" s="165"/>
      <c r="TTK53" s="162"/>
      <c r="TTL53" s="165"/>
      <c r="TTM53" s="162"/>
      <c r="TTN53" s="165"/>
      <c r="TTO53" s="162"/>
      <c r="TTP53" s="165"/>
      <c r="TTQ53" s="162"/>
      <c r="TTR53" s="165"/>
      <c r="TTS53" s="162"/>
      <c r="TTT53" s="165"/>
      <c r="TTU53" s="162"/>
      <c r="TTV53" s="165"/>
      <c r="TTW53" s="162"/>
      <c r="TTX53" s="165"/>
      <c r="TTY53" s="162"/>
      <c r="TTZ53" s="165"/>
      <c r="TUA53" s="162"/>
      <c r="TUB53" s="165"/>
      <c r="TUC53" s="162"/>
      <c r="TUD53" s="165"/>
      <c r="TUE53" s="162"/>
      <c r="TUF53" s="165"/>
      <c r="TUG53" s="162"/>
      <c r="TUH53" s="165"/>
      <c r="TUI53" s="162"/>
      <c r="TUJ53" s="165"/>
      <c r="TUK53" s="162"/>
      <c r="TUL53" s="165"/>
      <c r="TUM53" s="162"/>
      <c r="TUN53" s="165"/>
      <c r="TUO53" s="162"/>
      <c r="TUP53" s="165"/>
      <c r="TUQ53" s="162"/>
      <c r="TUR53" s="165"/>
      <c r="TUS53" s="162"/>
      <c r="TUT53" s="165"/>
      <c r="TUU53" s="162"/>
      <c r="TUV53" s="165"/>
      <c r="TUW53" s="162"/>
      <c r="TUX53" s="165"/>
      <c r="TUY53" s="162"/>
      <c r="TUZ53" s="165"/>
      <c r="TVA53" s="162"/>
      <c r="TVB53" s="165"/>
      <c r="TVC53" s="162"/>
      <c r="TVD53" s="165"/>
      <c r="TVE53" s="162"/>
      <c r="TVF53" s="165"/>
      <c r="TVG53" s="162"/>
      <c r="TVH53" s="165"/>
      <c r="TVI53" s="162"/>
      <c r="TVJ53" s="165"/>
      <c r="TVK53" s="162"/>
      <c r="TVL53" s="165"/>
      <c r="TVM53" s="162"/>
      <c r="TVN53" s="165"/>
      <c r="TVO53" s="162"/>
      <c r="TVP53" s="165"/>
      <c r="TVQ53" s="162"/>
      <c r="TVR53" s="165"/>
      <c r="TVS53" s="162"/>
      <c r="TVT53" s="165"/>
      <c r="TVU53" s="162"/>
      <c r="TVV53" s="165"/>
      <c r="TVW53" s="162"/>
      <c r="TVX53" s="165"/>
      <c r="TVY53" s="162"/>
      <c r="TVZ53" s="165"/>
      <c r="TWA53" s="162"/>
      <c r="TWB53" s="165"/>
      <c r="TWC53" s="162"/>
      <c r="TWD53" s="165"/>
      <c r="TWE53" s="162"/>
      <c r="TWF53" s="165"/>
      <c r="TWG53" s="162"/>
      <c r="TWH53" s="165"/>
      <c r="TWI53" s="162"/>
      <c r="TWJ53" s="165"/>
      <c r="TWK53" s="162"/>
      <c r="TWL53" s="165"/>
      <c r="TWM53" s="162"/>
      <c r="TWN53" s="165"/>
      <c r="TWO53" s="162"/>
      <c r="TWP53" s="165"/>
      <c r="TWQ53" s="162"/>
      <c r="TWR53" s="165"/>
      <c r="TWS53" s="162"/>
      <c r="TWT53" s="165"/>
      <c r="TWU53" s="162"/>
      <c r="TWV53" s="165"/>
      <c r="TWW53" s="162"/>
      <c r="TWX53" s="165"/>
      <c r="TWY53" s="162"/>
      <c r="TWZ53" s="165"/>
      <c r="TXA53" s="162"/>
      <c r="TXB53" s="165"/>
      <c r="TXC53" s="162"/>
      <c r="TXD53" s="165"/>
      <c r="TXE53" s="162"/>
      <c r="TXF53" s="165"/>
      <c r="TXG53" s="162"/>
      <c r="TXH53" s="165"/>
      <c r="TXI53" s="162"/>
      <c r="TXJ53" s="165"/>
      <c r="TXK53" s="162"/>
      <c r="TXL53" s="165"/>
      <c r="TXM53" s="162"/>
      <c r="TXN53" s="165"/>
      <c r="TXO53" s="162"/>
      <c r="TXP53" s="165"/>
      <c r="TXQ53" s="162"/>
      <c r="TXR53" s="165"/>
      <c r="TXS53" s="162"/>
      <c r="TXT53" s="165"/>
      <c r="TXU53" s="162"/>
      <c r="TXV53" s="165"/>
      <c r="TXW53" s="162"/>
      <c r="TXX53" s="165"/>
      <c r="TXY53" s="162"/>
      <c r="TXZ53" s="165"/>
      <c r="TYA53" s="162"/>
      <c r="TYB53" s="165"/>
      <c r="TYC53" s="162"/>
      <c r="TYD53" s="165"/>
      <c r="TYE53" s="162"/>
      <c r="TYF53" s="165"/>
      <c r="TYG53" s="162"/>
      <c r="TYH53" s="165"/>
      <c r="TYI53" s="162"/>
      <c r="TYJ53" s="165"/>
      <c r="TYK53" s="162"/>
      <c r="TYL53" s="165"/>
      <c r="TYM53" s="162"/>
      <c r="TYN53" s="165"/>
      <c r="TYO53" s="162"/>
      <c r="TYP53" s="165"/>
      <c r="TYQ53" s="162"/>
      <c r="TYR53" s="165"/>
      <c r="TYS53" s="162"/>
      <c r="TYT53" s="165"/>
      <c r="TYU53" s="162"/>
      <c r="TYV53" s="165"/>
      <c r="TYW53" s="162"/>
      <c r="TYX53" s="165"/>
      <c r="TYY53" s="162"/>
      <c r="TYZ53" s="165"/>
      <c r="TZA53" s="162"/>
      <c r="TZB53" s="165"/>
      <c r="TZC53" s="162"/>
      <c r="TZD53" s="165"/>
      <c r="TZE53" s="162"/>
      <c r="TZF53" s="165"/>
      <c r="TZG53" s="162"/>
      <c r="TZH53" s="165"/>
      <c r="TZI53" s="162"/>
      <c r="TZJ53" s="165"/>
      <c r="TZK53" s="162"/>
      <c r="TZL53" s="165"/>
      <c r="TZM53" s="162"/>
      <c r="TZN53" s="165"/>
      <c r="TZO53" s="162"/>
      <c r="TZP53" s="165"/>
      <c r="TZQ53" s="162"/>
      <c r="TZR53" s="165"/>
      <c r="TZS53" s="162"/>
      <c r="TZT53" s="165"/>
      <c r="TZU53" s="162"/>
      <c r="TZV53" s="165"/>
      <c r="TZW53" s="162"/>
      <c r="TZX53" s="165"/>
      <c r="TZY53" s="162"/>
      <c r="TZZ53" s="165"/>
      <c r="UAA53" s="162"/>
      <c r="UAB53" s="165"/>
      <c r="UAC53" s="162"/>
      <c r="UAD53" s="165"/>
      <c r="UAE53" s="162"/>
      <c r="UAF53" s="165"/>
      <c r="UAG53" s="162"/>
      <c r="UAH53" s="165"/>
      <c r="UAI53" s="162"/>
      <c r="UAJ53" s="165"/>
      <c r="UAK53" s="162"/>
      <c r="UAL53" s="165"/>
      <c r="UAM53" s="162"/>
      <c r="UAN53" s="165"/>
      <c r="UAO53" s="162"/>
      <c r="UAP53" s="165"/>
      <c r="UAQ53" s="162"/>
      <c r="UAR53" s="165"/>
      <c r="UAS53" s="162"/>
      <c r="UAT53" s="165"/>
      <c r="UAU53" s="162"/>
      <c r="UAV53" s="165"/>
      <c r="UAW53" s="162"/>
      <c r="UAX53" s="165"/>
      <c r="UAY53" s="162"/>
      <c r="UAZ53" s="165"/>
      <c r="UBA53" s="162"/>
      <c r="UBB53" s="165"/>
      <c r="UBC53" s="162"/>
      <c r="UBD53" s="165"/>
      <c r="UBE53" s="162"/>
      <c r="UBF53" s="165"/>
      <c r="UBG53" s="162"/>
      <c r="UBH53" s="165"/>
      <c r="UBI53" s="162"/>
      <c r="UBJ53" s="165"/>
      <c r="UBK53" s="162"/>
      <c r="UBL53" s="165"/>
      <c r="UBM53" s="162"/>
      <c r="UBN53" s="165"/>
      <c r="UBO53" s="162"/>
      <c r="UBP53" s="165"/>
      <c r="UBQ53" s="162"/>
      <c r="UBR53" s="165"/>
      <c r="UBS53" s="162"/>
      <c r="UBT53" s="165"/>
      <c r="UBU53" s="162"/>
      <c r="UBV53" s="165"/>
      <c r="UBW53" s="162"/>
      <c r="UBX53" s="165"/>
      <c r="UBY53" s="162"/>
      <c r="UBZ53" s="165"/>
      <c r="UCA53" s="162"/>
      <c r="UCB53" s="165"/>
      <c r="UCC53" s="162"/>
      <c r="UCD53" s="165"/>
      <c r="UCE53" s="162"/>
      <c r="UCF53" s="165"/>
      <c r="UCG53" s="162"/>
      <c r="UCH53" s="165"/>
      <c r="UCI53" s="162"/>
      <c r="UCJ53" s="165"/>
      <c r="UCK53" s="162"/>
      <c r="UCL53" s="165"/>
      <c r="UCM53" s="162"/>
      <c r="UCN53" s="165"/>
      <c r="UCO53" s="162"/>
      <c r="UCP53" s="165"/>
      <c r="UCQ53" s="162"/>
      <c r="UCR53" s="165"/>
      <c r="UCS53" s="162"/>
      <c r="UCT53" s="165"/>
      <c r="UCU53" s="162"/>
      <c r="UCV53" s="165"/>
      <c r="UCW53" s="162"/>
      <c r="UCX53" s="165"/>
      <c r="UCY53" s="162"/>
      <c r="UCZ53" s="165"/>
      <c r="UDA53" s="162"/>
      <c r="UDB53" s="165"/>
      <c r="UDC53" s="162"/>
      <c r="UDD53" s="165"/>
      <c r="UDE53" s="162"/>
      <c r="UDF53" s="165"/>
      <c r="UDG53" s="162"/>
      <c r="UDH53" s="165"/>
      <c r="UDI53" s="162"/>
      <c r="UDJ53" s="165"/>
      <c r="UDK53" s="162"/>
      <c r="UDL53" s="165"/>
      <c r="UDM53" s="162"/>
      <c r="UDN53" s="165"/>
      <c r="UDO53" s="162"/>
      <c r="UDP53" s="165"/>
      <c r="UDQ53" s="162"/>
      <c r="UDR53" s="165"/>
      <c r="UDS53" s="162"/>
      <c r="UDT53" s="165"/>
      <c r="UDU53" s="162"/>
      <c r="UDV53" s="165"/>
      <c r="UDW53" s="162"/>
      <c r="UDX53" s="165"/>
      <c r="UDY53" s="162"/>
      <c r="UDZ53" s="165"/>
      <c r="UEA53" s="162"/>
      <c r="UEB53" s="165"/>
      <c r="UEC53" s="162"/>
      <c r="UED53" s="165"/>
      <c r="UEE53" s="162"/>
      <c r="UEF53" s="165"/>
      <c r="UEG53" s="162"/>
      <c r="UEH53" s="165"/>
      <c r="UEI53" s="162"/>
      <c r="UEJ53" s="165"/>
      <c r="UEK53" s="162"/>
      <c r="UEL53" s="165"/>
      <c r="UEM53" s="162"/>
      <c r="UEN53" s="165"/>
      <c r="UEO53" s="162"/>
      <c r="UEP53" s="165"/>
      <c r="UEQ53" s="162"/>
      <c r="UER53" s="165"/>
      <c r="UES53" s="162"/>
      <c r="UET53" s="165"/>
      <c r="UEU53" s="162"/>
      <c r="UEV53" s="165"/>
      <c r="UEW53" s="162"/>
      <c r="UEX53" s="165"/>
      <c r="UEY53" s="162"/>
      <c r="UEZ53" s="165"/>
      <c r="UFA53" s="162"/>
      <c r="UFB53" s="165"/>
      <c r="UFC53" s="162"/>
      <c r="UFD53" s="165"/>
      <c r="UFE53" s="162"/>
      <c r="UFF53" s="165"/>
      <c r="UFG53" s="162"/>
      <c r="UFH53" s="165"/>
      <c r="UFI53" s="162"/>
      <c r="UFJ53" s="165"/>
      <c r="UFK53" s="162"/>
      <c r="UFL53" s="165"/>
      <c r="UFM53" s="162"/>
      <c r="UFN53" s="165"/>
      <c r="UFO53" s="162"/>
      <c r="UFP53" s="165"/>
      <c r="UFQ53" s="162"/>
      <c r="UFR53" s="165"/>
      <c r="UFS53" s="162"/>
      <c r="UFT53" s="165"/>
      <c r="UFU53" s="162"/>
      <c r="UFV53" s="165"/>
      <c r="UFW53" s="162"/>
      <c r="UFX53" s="165"/>
      <c r="UFY53" s="162"/>
      <c r="UFZ53" s="165"/>
      <c r="UGA53" s="162"/>
      <c r="UGB53" s="165"/>
      <c r="UGC53" s="162"/>
      <c r="UGD53" s="165"/>
      <c r="UGE53" s="162"/>
      <c r="UGF53" s="165"/>
      <c r="UGG53" s="162"/>
      <c r="UGH53" s="165"/>
      <c r="UGI53" s="162"/>
      <c r="UGJ53" s="165"/>
      <c r="UGK53" s="162"/>
      <c r="UGL53" s="165"/>
      <c r="UGM53" s="162"/>
      <c r="UGN53" s="165"/>
      <c r="UGO53" s="162"/>
      <c r="UGP53" s="165"/>
      <c r="UGQ53" s="162"/>
      <c r="UGR53" s="165"/>
      <c r="UGS53" s="162"/>
      <c r="UGT53" s="165"/>
      <c r="UGU53" s="162"/>
      <c r="UGV53" s="165"/>
      <c r="UGW53" s="162"/>
      <c r="UGX53" s="165"/>
      <c r="UGY53" s="162"/>
      <c r="UGZ53" s="165"/>
      <c r="UHA53" s="162"/>
      <c r="UHB53" s="165"/>
      <c r="UHC53" s="162"/>
      <c r="UHD53" s="165"/>
      <c r="UHE53" s="162"/>
      <c r="UHF53" s="165"/>
      <c r="UHG53" s="162"/>
      <c r="UHH53" s="165"/>
      <c r="UHI53" s="162"/>
      <c r="UHJ53" s="165"/>
      <c r="UHK53" s="162"/>
      <c r="UHL53" s="165"/>
      <c r="UHM53" s="162"/>
      <c r="UHN53" s="165"/>
      <c r="UHO53" s="162"/>
      <c r="UHP53" s="165"/>
      <c r="UHQ53" s="162"/>
      <c r="UHR53" s="165"/>
      <c r="UHS53" s="162"/>
      <c r="UHT53" s="165"/>
      <c r="UHU53" s="162"/>
      <c r="UHV53" s="165"/>
      <c r="UHW53" s="162"/>
      <c r="UHX53" s="165"/>
      <c r="UHY53" s="162"/>
      <c r="UHZ53" s="165"/>
      <c r="UIA53" s="162"/>
      <c r="UIB53" s="165"/>
      <c r="UIC53" s="162"/>
      <c r="UID53" s="165"/>
      <c r="UIE53" s="162"/>
      <c r="UIF53" s="165"/>
      <c r="UIG53" s="162"/>
      <c r="UIH53" s="165"/>
      <c r="UII53" s="162"/>
      <c r="UIJ53" s="165"/>
      <c r="UIK53" s="162"/>
      <c r="UIL53" s="165"/>
      <c r="UIM53" s="162"/>
      <c r="UIN53" s="165"/>
      <c r="UIO53" s="162"/>
      <c r="UIP53" s="165"/>
      <c r="UIQ53" s="162"/>
      <c r="UIR53" s="165"/>
      <c r="UIS53" s="162"/>
      <c r="UIT53" s="165"/>
      <c r="UIU53" s="162"/>
      <c r="UIV53" s="165"/>
      <c r="UIW53" s="162"/>
      <c r="UIX53" s="165"/>
      <c r="UIY53" s="162"/>
      <c r="UIZ53" s="165"/>
      <c r="UJA53" s="162"/>
      <c r="UJB53" s="165"/>
      <c r="UJC53" s="162"/>
      <c r="UJD53" s="165"/>
      <c r="UJE53" s="162"/>
      <c r="UJF53" s="165"/>
      <c r="UJG53" s="162"/>
      <c r="UJH53" s="165"/>
      <c r="UJI53" s="162"/>
      <c r="UJJ53" s="165"/>
      <c r="UJK53" s="162"/>
      <c r="UJL53" s="165"/>
      <c r="UJM53" s="162"/>
      <c r="UJN53" s="165"/>
      <c r="UJO53" s="162"/>
      <c r="UJP53" s="165"/>
      <c r="UJQ53" s="162"/>
      <c r="UJR53" s="165"/>
      <c r="UJS53" s="162"/>
      <c r="UJT53" s="165"/>
      <c r="UJU53" s="162"/>
      <c r="UJV53" s="165"/>
      <c r="UJW53" s="162"/>
      <c r="UJX53" s="165"/>
      <c r="UJY53" s="162"/>
      <c r="UJZ53" s="165"/>
      <c r="UKA53" s="162"/>
      <c r="UKB53" s="165"/>
      <c r="UKC53" s="162"/>
      <c r="UKD53" s="165"/>
      <c r="UKE53" s="162"/>
      <c r="UKF53" s="165"/>
      <c r="UKG53" s="162"/>
      <c r="UKH53" s="165"/>
      <c r="UKI53" s="162"/>
      <c r="UKJ53" s="165"/>
      <c r="UKK53" s="162"/>
      <c r="UKL53" s="165"/>
      <c r="UKM53" s="162"/>
      <c r="UKN53" s="165"/>
      <c r="UKO53" s="162"/>
      <c r="UKP53" s="165"/>
      <c r="UKQ53" s="162"/>
      <c r="UKR53" s="165"/>
      <c r="UKS53" s="162"/>
      <c r="UKT53" s="165"/>
      <c r="UKU53" s="162"/>
      <c r="UKV53" s="165"/>
      <c r="UKW53" s="162"/>
      <c r="UKX53" s="165"/>
      <c r="UKY53" s="162"/>
      <c r="UKZ53" s="165"/>
      <c r="ULA53" s="162"/>
      <c r="ULB53" s="165"/>
      <c r="ULC53" s="162"/>
      <c r="ULD53" s="165"/>
      <c r="ULE53" s="162"/>
      <c r="ULF53" s="165"/>
      <c r="ULG53" s="162"/>
      <c r="ULH53" s="165"/>
      <c r="ULI53" s="162"/>
      <c r="ULJ53" s="165"/>
      <c r="ULK53" s="162"/>
      <c r="ULL53" s="165"/>
      <c r="ULM53" s="162"/>
      <c r="ULN53" s="165"/>
      <c r="ULO53" s="162"/>
      <c r="ULP53" s="165"/>
      <c r="ULQ53" s="162"/>
      <c r="ULR53" s="165"/>
      <c r="ULS53" s="162"/>
      <c r="ULT53" s="165"/>
      <c r="ULU53" s="162"/>
      <c r="ULV53" s="165"/>
      <c r="ULW53" s="162"/>
      <c r="ULX53" s="165"/>
      <c r="ULY53" s="162"/>
      <c r="ULZ53" s="165"/>
      <c r="UMA53" s="162"/>
      <c r="UMB53" s="165"/>
      <c r="UMC53" s="162"/>
      <c r="UMD53" s="165"/>
      <c r="UME53" s="162"/>
      <c r="UMF53" s="165"/>
      <c r="UMG53" s="162"/>
      <c r="UMH53" s="165"/>
      <c r="UMI53" s="162"/>
      <c r="UMJ53" s="165"/>
      <c r="UMK53" s="162"/>
      <c r="UML53" s="165"/>
      <c r="UMM53" s="162"/>
      <c r="UMN53" s="165"/>
      <c r="UMO53" s="162"/>
      <c r="UMP53" s="165"/>
      <c r="UMQ53" s="162"/>
      <c r="UMR53" s="165"/>
      <c r="UMS53" s="162"/>
      <c r="UMT53" s="165"/>
      <c r="UMU53" s="162"/>
      <c r="UMV53" s="165"/>
      <c r="UMW53" s="162"/>
      <c r="UMX53" s="165"/>
      <c r="UMY53" s="162"/>
      <c r="UMZ53" s="165"/>
      <c r="UNA53" s="162"/>
      <c r="UNB53" s="165"/>
      <c r="UNC53" s="162"/>
      <c r="UND53" s="165"/>
      <c r="UNE53" s="162"/>
      <c r="UNF53" s="165"/>
      <c r="UNG53" s="162"/>
      <c r="UNH53" s="165"/>
      <c r="UNI53" s="162"/>
      <c r="UNJ53" s="165"/>
      <c r="UNK53" s="162"/>
      <c r="UNL53" s="165"/>
      <c r="UNM53" s="162"/>
      <c r="UNN53" s="165"/>
      <c r="UNO53" s="162"/>
      <c r="UNP53" s="165"/>
      <c r="UNQ53" s="162"/>
      <c r="UNR53" s="165"/>
      <c r="UNS53" s="162"/>
      <c r="UNT53" s="165"/>
      <c r="UNU53" s="162"/>
      <c r="UNV53" s="165"/>
      <c r="UNW53" s="162"/>
      <c r="UNX53" s="165"/>
      <c r="UNY53" s="162"/>
      <c r="UNZ53" s="165"/>
      <c r="UOA53" s="162"/>
      <c r="UOB53" s="165"/>
      <c r="UOC53" s="162"/>
      <c r="UOD53" s="165"/>
      <c r="UOE53" s="162"/>
      <c r="UOF53" s="165"/>
      <c r="UOG53" s="162"/>
      <c r="UOH53" s="165"/>
      <c r="UOI53" s="162"/>
      <c r="UOJ53" s="165"/>
      <c r="UOK53" s="162"/>
      <c r="UOL53" s="165"/>
      <c r="UOM53" s="162"/>
      <c r="UON53" s="165"/>
      <c r="UOO53" s="162"/>
      <c r="UOP53" s="165"/>
      <c r="UOQ53" s="162"/>
      <c r="UOR53" s="165"/>
      <c r="UOS53" s="162"/>
      <c r="UOT53" s="165"/>
      <c r="UOU53" s="162"/>
      <c r="UOV53" s="165"/>
      <c r="UOW53" s="162"/>
      <c r="UOX53" s="165"/>
      <c r="UOY53" s="162"/>
      <c r="UOZ53" s="165"/>
      <c r="UPA53" s="162"/>
      <c r="UPB53" s="165"/>
      <c r="UPC53" s="162"/>
      <c r="UPD53" s="165"/>
      <c r="UPE53" s="162"/>
      <c r="UPF53" s="165"/>
      <c r="UPG53" s="162"/>
      <c r="UPH53" s="165"/>
      <c r="UPI53" s="162"/>
      <c r="UPJ53" s="165"/>
      <c r="UPK53" s="162"/>
      <c r="UPL53" s="165"/>
      <c r="UPM53" s="162"/>
      <c r="UPN53" s="165"/>
      <c r="UPO53" s="162"/>
      <c r="UPP53" s="165"/>
      <c r="UPQ53" s="162"/>
      <c r="UPR53" s="165"/>
      <c r="UPS53" s="162"/>
      <c r="UPT53" s="165"/>
      <c r="UPU53" s="162"/>
      <c r="UPV53" s="165"/>
      <c r="UPW53" s="162"/>
      <c r="UPX53" s="165"/>
      <c r="UPY53" s="162"/>
      <c r="UPZ53" s="165"/>
      <c r="UQA53" s="162"/>
      <c r="UQB53" s="165"/>
      <c r="UQC53" s="162"/>
      <c r="UQD53" s="165"/>
      <c r="UQE53" s="162"/>
      <c r="UQF53" s="165"/>
      <c r="UQG53" s="162"/>
      <c r="UQH53" s="165"/>
      <c r="UQI53" s="162"/>
      <c r="UQJ53" s="165"/>
      <c r="UQK53" s="162"/>
      <c r="UQL53" s="165"/>
      <c r="UQM53" s="162"/>
      <c r="UQN53" s="165"/>
      <c r="UQO53" s="162"/>
      <c r="UQP53" s="165"/>
      <c r="UQQ53" s="162"/>
      <c r="UQR53" s="165"/>
      <c r="UQS53" s="162"/>
      <c r="UQT53" s="165"/>
      <c r="UQU53" s="162"/>
      <c r="UQV53" s="165"/>
      <c r="UQW53" s="162"/>
      <c r="UQX53" s="165"/>
      <c r="UQY53" s="162"/>
      <c r="UQZ53" s="165"/>
      <c r="URA53" s="162"/>
      <c r="URB53" s="165"/>
      <c r="URC53" s="162"/>
      <c r="URD53" s="165"/>
      <c r="URE53" s="162"/>
      <c r="URF53" s="165"/>
      <c r="URG53" s="162"/>
      <c r="URH53" s="165"/>
      <c r="URI53" s="162"/>
      <c r="URJ53" s="165"/>
      <c r="URK53" s="162"/>
      <c r="URL53" s="165"/>
      <c r="URM53" s="162"/>
      <c r="URN53" s="165"/>
      <c r="URO53" s="162"/>
      <c r="URP53" s="165"/>
      <c r="URQ53" s="162"/>
      <c r="URR53" s="165"/>
      <c r="URS53" s="162"/>
      <c r="URT53" s="165"/>
      <c r="URU53" s="162"/>
      <c r="URV53" s="165"/>
      <c r="URW53" s="162"/>
      <c r="URX53" s="165"/>
      <c r="URY53" s="162"/>
      <c r="URZ53" s="165"/>
      <c r="USA53" s="162"/>
      <c r="USB53" s="165"/>
      <c r="USC53" s="162"/>
      <c r="USD53" s="165"/>
      <c r="USE53" s="162"/>
      <c r="USF53" s="165"/>
      <c r="USG53" s="162"/>
      <c r="USH53" s="165"/>
      <c r="USI53" s="162"/>
      <c r="USJ53" s="165"/>
      <c r="USK53" s="162"/>
      <c r="USL53" s="165"/>
      <c r="USM53" s="162"/>
      <c r="USN53" s="165"/>
      <c r="USO53" s="162"/>
      <c r="USP53" s="165"/>
      <c r="USQ53" s="162"/>
      <c r="USR53" s="165"/>
      <c r="USS53" s="162"/>
      <c r="UST53" s="165"/>
      <c r="USU53" s="162"/>
      <c r="USV53" s="165"/>
      <c r="USW53" s="162"/>
      <c r="USX53" s="165"/>
      <c r="USY53" s="162"/>
      <c r="USZ53" s="165"/>
      <c r="UTA53" s="162"/>
      <c r="UTB53" s="165"/>
      <c r="UTC53" s="162"/>
      <c r="UTD53" s="165"/>
      <c r="UTE53" s="162"/>
      <c r="UTF53" s="165"/>
      <c r="UTG53" s="162"/>
      <c r="UTH53" s="165"/>
      <c r="UTI53" s="162"/>
      <c r="UTJ53" s="165"/>
      <c r="UTK53" s="162"/>
      <c r="UTL53" s="165"/>
      <c r="UTM53" s="162"/>
      <c r="UTN53" s="165"/>
      <c r="UTO53" s="162"/>
      <c r="UTP53" s="165"/>
      <c r="UTQ53" s="162"/>
      <c r="UTR53" s="165"/>
      <c r="UTS53" s="162"/>
      <c r="UTT53" s="165"/>
      <c r="UTU53" s="162"/>
      <c r="UTV53" s="165"/>
      <c r="UTW53" s="162"/>
      <c r="UTX53" s="165"/>
      <c r="UTY53" s="162"/>
      <c r="UTZ53" s="165"/>
      <c r="UUA53" s="162"/>
      <c r="UUB53" s="165"/>
      <c r="UUC53" s="162"/>
      <c r="UUD53" s="165"/>
      <c r="UUE53" s="162"/>
      <c r="UUF53" s="165"/>
      <c r="UUG53" s="162"/>
      <c r="UUH53" s="165"/>
      <c r="UUI53" s="162"/>
      <c r="UUJ53" s="165"/>
      <c r="UUK53" s="162"/>
      <c r="UUL53" s="165"/>
      <c r="UUM53" s="162"/>
      <c r="UUN53" s="165"/>
      <c r="UUO53" s="162"/>
      <c r="UUP53" s="165"/>
      <c r="UUQ53" s="162"/>
      <c r="UUR53" s="165"/>
      <c r="UUS53" s="162"/>
      <c r="UUT53" s="165"/>
      <c r="UUU53" s="162"/>
      <c r="UUV53" s="165"/>
      <c r="UUW53" s="162"/>
      <c r="UUX53" s="165"/>
      <c r="UUY53" s="162"/>
      <c r="UUZ53" s="165"/>
      <c r="UVA53" s="162"/>
      <c r="UVB53" s="165"/>
      <c r="UVC53" s="162"/>
      <c r="UVD53" s="165"/>
      <c r="UVE53" s="162"/>
      <c r="UVF53" s="165"/>
      <c r="UVG53" s="162"/>
      <c r="UVH53" s="165"/>
      <c r="UVI53" s="162"/>
      <c r="UVJ53" s="165"/>
      <c r="UVK53" s="162"/>
      <c r="UVL53" s="165"/>
      <c r="UVM53" s="162"/>
      <c r="UVN53" s="165"/>
      <c r="UVO53" s="162"/>
      <c r="UVP53" s="165"/>
      <c r="UVQ53" s="162"/>
      <c r="UVR53" s="165"/>
      <c r="UVS53" s="162"/>
      <c r="UVT53" s="165"/>
      <c r="UVU53" s="162"/>
      <c r="UVV53" s="165"/>
      <c r="UVW53" s="162"/>
      <c r="UVX53" s="165"/>
      <c r="UVY53" s="162"/>
      <c r="UVZ53" s="165"/>
      <c r="UWA53" s="162"/>
      <c r="UWB53" s="165"/>
      <c r="UWC53" s="162"/>
      <c r="UWD53" s="165"/>
      <c r="UWE53" s="162"/>
      <c r="UWF53" s="165"/>
      <c r="UWG53" s="162"/>
      <c r="UWH53" s="165"/>
      <c r="UWI53" s="162"/>
      <c r="UWJ53" s="165"/>
      <c r="UWK53" s="162"/>
      <c r="UWL53" s="165"/>
      <c r="UWM53" s="162"/>
      <c r="UWN53" s="165"/>
      <c r="UWO53" s="162"/>
      <c r="UWP53" s="165"/>
      <c r="UWQ53" s="162"/>
      <c r="UWR53" s="165"/>
      <c r="UWS53" s="162"/>
      <c r="UWT53" s="165"/>
      <c r="UWU53" s="162"/>
      <c r="UWV53" s="165"/>
      <c r="UWW53" s="162"/>
      <c r="UWX53" s="165"/>
      <c r="UWY53" s="162"/>
      <c r="UWZ53" s="165"/>
      <c r="UXA53" s="162"/>
      <c r="UXB53" s="165"/>
      <c r="UXC53" s="162"/>
      <c r="UXD53" s="165"/>
      <c r="UXE53" s="162"/>
      <c r="UXF53" s="165"/>
      <c r="UXG53" s="162"/>
      <c r="UXH53" s="165"/>
      <c r="UXI53" s="162"/>
      <c r="UXJ53" s="165"/>
      <c r="UXK53" s="162"/>
      <c r="UXL53" s="165"/>
      <c r="UXM53" s="162"/>
      <c r="UXN53" s="165"/>
      <c r="UXO53" s="162"/>
      <c r="UXP53" s="165"/>
      <c r="UXQ53" s="162"/>
      <c r="UXR53" s="165"/>
      <c r="UXS53" s="162"/>
      <c r="UXT53" s="165"/>
      <c r="UXU53" s="162"/>
      <c r="UXV53" s="165"/>
      <c r="UXW53" s="162"/>
      <c r="UXX53" s="165"/>
      <c r="UXY53" s="162"/>
      <c r="UXZ53" s="165"/>
      <c r="UYA53" s="162"/>
      <c r="UYB53" s="165"/>
      <c r="UYC53" s="162"/>
      <c r="UYD53" s="165"/>
      <c r="UYE53" s="162"/>
      <c r="UYF53" s="165"/>
      <c r="UYG53" s="162"/>
      <c r="UYH53" s="165"/>
      <c r="UYI53" s="162"/>
      <c r="UYJ53" s="165"/>
      <c r="UYK53" s="162"/>
      <c r="UYL53" s="165"/>
      <c r="UYM53" s="162"/>
      <c r="UYN53" s="165"/>
      <c r="UYO53" s="162"/>
      <c r="UYP53" s="165"/>
      <c r="UYQ53" s="162"/>
      <c r="UYR53" s="165"/>
      <c r="UYS53" s="162"/>
      <c r="UYT53" s="165"/>
      <c r="UYU53" s="162"/>
      <c r="UYV53" s="165"/>
      <c r="UYW53" s="162"/>
      <c r="UYX53" s="165"/>
      <c r="UYY53" s="162"/>
      <c r="UYZ53" s="165"/>
      <c r="UZA53" s="162"/>
      <c r="UZB53" s="165"/>
      <c r="UZC53" s="162"/>
      <c r="UZD53" s="165"/>
      <c r="UZE53" s="162"/>
      <c r="UZF53" s="165"/>
      <c r="UZG53" s="162"/>
      <c r="UZH53" s="165"/>
      <c r="UZI53" s="162"/>
      <c r="UZJ53" s="165"/>
      <c r="UZK53" s="162"/>
      <c r="UZL53" s="165"/>
      <c r="UZM53" s="162"/>
      <c r="UZN53" s="165"/>
      <c r="UZO53" s="162"/>
      <c r="UZP53" s="165"/>
      <c r="UZQ53" s="162"/>
      <c r="UZR53" s="165"/>
      <c r="UZS53" s="162"/>
      <c r="UZT53" s="165"/>
      <c r="UZU53" s="162"/>
      <c r="UZV53" s="165"/>
      <c r="UZW53" s="162"/>
      <c r="UZX53" s="165"/>
      <c r="UZY53" s="162"/>
      <c r="UZZ53" s="165"/>
      <c r="VAA53" s="162"/>
      <c r="VAB53" s="165"/>
      <c r="VAC53" s="162"/>
      <c r="VAD53" s="165"/>
      <c r="VAE53" s="162"/>
      <c r="VAF53" s="165"/>
      <c r="VAG53" s="162"/>
      <c r="VAH53" s="165"/>
      <c r="VAI53" s="162"/>
      <c r="VAJ53" s="165"/>
      <c r="VAK53" s="162"/>
      <c r="VAL53" s="165"/>
      <c r="VAM53" s="162"/>
      <c r="VAN53" s="165"/>
      <c r="VAO53" s="162"/>
      <c r="VAP53" s="165"/>
      <c r="VAQ53" s="162"/>
      <c r="VAR53" s="165"/>
      <c r="VAS53" s="162"/>
      <c r="VAT53" s="165"/>
      <c r="VAU53" s="162"/>
      <c r="VAV53" s="165"/>
      <c r="VAW53" s="162"/>
      <c r="VAX53" s="165"/>
      <c r="VAY53" s="162"/>
      <c r="VAZ53" s="165"/>
      <c r="VBA53" s="162"/>
      <c r="VBB53" s="165"/>
      <c r="VBC53" s="162"/>
      <c r="VBD53" s="165"/>
      <c r="VBE53" s="162"/>
      <c r="VBF53" s="165"/>
      <c r="VBG53" s="162"/>
      <c r="VBH53" s="165"/>
      <c r="VBI53" s="162"/>
      <c r="VBJ53" s="165"/>
      <c r="VBK53" s="162"/>
      <c r="VBL53" s="165"/>
      <c r="VBM53" s="162"/>
      <c r="VBN53" s="165"/>
      <c r="VBO53" s="162"/>
      <c r="VBP53" s="165"/>
      <c r="VBQ53" s="162"/>
      <c r="VBR53" s="165"/>
      <c r="VBS53" s="162"/>
      <c r="VBT53" s="165"/>
      <c r="VBU53" s="162"/>
      <c r="VBV53" s="165"/>
      <c r="VBW53" s="162"/>
      <c r="VBX53" s="165"/>
      <c r="VBY53" s="162"/>
      <c r="VBZ53" s="165"/>
      <c r="VCA53" s="162"/>
      <c r="VCB53" s="165"/>
      <c r="VCC53" s="162"/>
      <c r="VCD53" s="165"/>
      <c r="VCE53" s="162"/>
      <c r="VCF53" s="165"/>
      <c r="VCG53" s="162"/>
      <c r="VCH53" s="165"/>
      <c r="VCI53" s="162"/>
      <c r="VCJ53" s="165"/>
      <c r="VCK53" s="162"/>
      <c r="VCL53" s="165"/>
      <c r="VCM53" s="162"/>
      <c r="VCN53" s="165"/>
      <c r="VCO53" s="162"/>
      <c r="VCP53" s="165"/>
      <c r="VCQ53" s="162"/>
      <c r="VCR53" s="165"/>
      <c r="VCS53" s="162"/>
      <c r="VCT53" s="165"/>
      <c r="VCU53" s="162"/>
      <c r="VCV53" s="165"/>
      <c r="VCW53" s="162"/>
      <c r="VCX53" s="165"/>
      <c r="VCY53" s="162"/>
      <c r="VCZ53" s="165"/>
      <c r="VDA53" s="162"/>
      <c r="VDB53" s="165"/>
      <c r="VDC53" s="162"/>
      <c r="VDD53" s="165"/>
      <c r="VDE53" s="162"/>
      <c r="VDF53" s="165"/>
      <c r="VDG53" s="162"/>
      <c r="VDH53" s="165"/>
      <c r="VDI53" s="162"/>
      <c r="VDJ53" s="165"/>
      <c r="VDK53" s="162"/>
      <c r="VDL53" s="165"/>
      <c r="VDM53" s="162"/>
      <c r="VDN53" s="165"/>
      <c r="VDO53" s="162"/>
      <c r="VDP53" s="165"/>
      <c r="VDQ53" s="162"/>
      <c r="VDR53" s="165"/>
      <c r="VDS53" s="162"/>
      <c r="VDT53" s="165"/>
      <c r="VDU53" s="162"/>
      <c r="VDV53" s="165"/>
      <c r="VDW53" s="162"/>
      <c r="VDX53" s="165"/>
      <c r="VDY53" s="162"/>
      <c r="VDZ53" s="165"/>
      <c r="VEA53" s="162"/>
      <c r="VEB53" s="165"/>
      <c r="VEC53" s="162"/>
      <c r="VED53" s="165"/>
      <c r="VEE53" s="162"/>
      <c r="VEF53" s="165"/>
      <c r="VEG53" s="162"/>
      <c r="VEH53" s="165"/>
      <c r="VEI53" s="162"/>
      <c r="VEJ53" s="165"/>
      <c r="VEK53" s="162"/>
      <c r="VEL53" s="165"/>
      <c r="VEM53" s="162"/>
      <c r="VEN53" s="165"/>
      <c r="VEO53" s="162"/>
      <c r="VEP53" s="165"/>
      <c r="VEQ53" s="162"/>
      <c r="VER53" s="165"/>
      <c r="VES53" s="162"/>
      <c r="VET53" s="165"/>
      <c r="VEU53" s="162"/>
      <c r="VEV53" s="165"/>
      <c r="VEW53" s="162"/>
      <c r="VEX53" s="165"/>
      <c r="VEY53" s="162"/>
      <c r="VEZ53" s="165"/>
      <c r="VFA53" s="162"/>
      <c r="VFB53" s="165"/>
      <c r="VFC53" s="162"/>
      <c r="VFD53" s="165"/>
      <c r="VFE53" s="162"/>
      <c r="VFF53" s="165"/>
      <c r="VFG53" s="162"/>
      <c r="VFH53" s="165"/>
      <c r="VFI53" s="162"/>
      <c r="VFJ53" s="165"/>
      <c r="VFK53" s="162"/>
      <c r="VFL53" s="165"/>
      <c r="VFM53" s="162"/>
      <c r="VFN53" s="165"/>
      <c r="VFO53" s="162"/>
      <c r="VFP53" s="165"/>
      <c r="VFQ53" s="162"/>
      <c r="VFR53" s="165"/>
      <c r="VFS53" s="162"/>
      <c r="VFT53" s="165"/>
      <c r="VFU53" s="162"/>
      <c r="VFV53" s="165"/>
      <c r="VFW53" s="162"/>
      <c r="VFX53" s="165"/>
      <c r="VFY53" s="162"/>
      <c r="VFZ53" s="165"/>
      <c r="VGA53" s="162"/>
      <c r="VGB53" s="165"/>
      <c r="VGC53" s="162"/>
      <c r="VGD53" s="165"/>
      <c r="VGE53" s="162"/>
      <c r="VGF53" s="165"/>
      <c r="VGG53" s="162"/>
      <c r="VGH53" s="165"/>
      <c r="VGI53" s="162"/>
      <c r="VGJ53" s="165"/>
      <c r="VGK53" s="162"/>
      <c r="VGL53" s="165"/>
      <c r="VGM53" s="162"/>
      <c r="VGN53" s="165"/>
      <c r="VGO53" s="162"/>
      <c r="VGP53" s="165"/>
      <c r="VGQ53" s="162"/>
      <c r="VGR53" s="165"/>
      <c r="VGS53" s="162"/>
      <c r="VGT53" s="165"/>
      <c r="VGU53" s="162"/>
      <c r="VGV53" s="165"/>
      <c r="VGW53" s="162"/>
      <c r="VGX53" s="165"/>
      <c r="VGY53" s="162"/>
      <c r="VGZ53" s="165"/>
      <c r="VHA53" s="162"/>
      <c r="VHB53" s="165"/>
      <c r="VHC53" s="162"/>
      <c r="VHD53" s="165"/>
      <c r="VHE53" s="162"/>
      <c r="VHF53" s="165"/>
      <c r="VHG53" s="162"/>
      <c r="VHH53" s="165"/>
      <c r="VHI53" s="162"/>
      <c r="VHJ53" s="165"/>
      <c r="VHK53" s="162"/>
      <c r="VHL53" s="165"/>
      <c r="VHM53" s="162"/>
      <c r="VHN53" s="165"/>
      <c r="VHO53" s="162"/>
      <c r="VHP53" s="165"/>
      <c r="VHQ53" s="162"/>
      <c r="VHR53" s="165"/>
      <c r="VHS53" s="162"/>
      <c r="VHT53" s="165"/>
      <c r="VHU53" s="162"/>
      <c r="VHV53" s="165"/>
      <c r="VHW53" s="162"/>
      <c r="VHX53" s="165"/>
      <c r="VHY53" s="162"/>
      <c r="VHZ53" s="165"/>
      <c r="VIA53" s="162"/>
      <c r="VIB53" s="165"/>
      <c r="VIC53" s="162"/>
      <c r="VID53" s="165"/>
      <c r="VIE53" s="162"/>
      <c r="VIF53" s="165"/>
      <c r="VIG53" s="162"/>
      <c r="VIH53" s="165"/>
      <c r="VII53" s="162"/>
      <c r="VIJ53" s="165"/>
      <c r="VIK53" s="162"/>
      <c r="VIL53" s="165"/>
      <c r="VIM53" s="162"/>
      <c r="VIN53" s="165"/>
      <c r="VIO53" s="162"/>
      <c r="VIP53" s="165"/>
      <c r="VIQ53" s="162"/>
      <c r="VIR53" s="165"/>
      <c r="VIS53" s="162"/>
      <c r="VIT53" s="165"/>
      <c r="VIU53" s="162"/>
      <c r="VIV53" s="165"/>
      <c r="VIW53" s="162"/>
      <c r="VIX53" s="165"/>
      <c r="VIY53" s="162"/>
      <c r="VIZ53" s="165"/>
      <c r="VJA53" s="162"/>
      <c r="VJB53" s="165"/>
      <c r="VJC53" s="162"/>
      <c r="VJD53" s="165"/>
      <c r="VJE53" s="162"/>
      <c r="VJF53" s="165"/>
      <c r="VJG53" s="162"/>
      <c r="VJH53" s="165"/>
      <c r="VJI53" s="162"/>
      <c r="VJJ53" s="165"/>
      <c r="VJK53" s="162"/>
      <c r="VJL53" s="165"/>
      <c r="VJM53" s="162"/>
      <c r="VJN53" s="165"/>
      <c r="VJO53" s="162"/>
      <c r="VJP53" s="165"/>
      <c r="VJQ53" s="162"/>
      <c r="VJR53" s="165"/>
      <c r="VJS53" s="162"/>
      <c r="VJT53" s="165"/>
      <c r="VJU53" s="162"/>
      <c r="VJV53" s="165"/>
      <c r="VJW53" s="162"/>
      <c r="VJX53" s="165"/>
      <c r="VJY53" s="162"/>
      <c r="VJZ53" s="165"/>
      <c r="VKA53" s="162"/>
      <c r="VKB53" s="165"/>
      <c r="VKC53" s="162"/>
      <c r="VKD53" s="165"/>
      <c r="VKE53" s="162"/>
      <c r="VKF53" s="165"/>
      <c r="VKG53" s="162"/>
      <c r="VKH53" s="165"/>
      <c r="VKI53" s="162"/>
      <c r="VKJ53" s="165"/>
      <c r="VKK53" s="162"/>
      <c r="VKL53" s="165"/>
      <c r="VKM53" s="162"/>
      <c r="VKN53" s="165"/>
      <c r="VKO53" s="162"/>
      <c r="VKP53" s="165"/>
      <c r="VKQ53" s="162"/>
      <c r="VKR53" s="165"/>
      <c r="VKS53" s="162"/>
      <c r="VKT53" s="165"/>
      <c r="VKU53" s="162"/>
      <c r="VKV53" s="165"/>
      <c r="VKW53" s="162"/>
      <c r="VKX53" s="165"/>
      <c r="VKY53" s="162"/>
      <c r="VKZ53" s="165"/>
      <c r="VLA53" s="162"/>
      <c r="VLB53" s="165"/>
      <c r="VLC53" s="162"/>
      <c r="VLD53" s="165"/>
      <c r="VLE53" s="162"/>
      <c r="VLF53" s="165"/>
      <c r="VLG53" s="162"/>
      <c r="VLH53" s="165"/>
      <c r="VLI53" s="162"/>
      <c r="VLJ53" s="165"/>
      <c r="VLK53" s="162"/>
      <c r="VLL53" s="165"/>
      <c r="VLM53" s="162"/>
      <c r="VLN53" s="165"/>
      <c r="VLO53" s="162"/>
      <c r="VLP53" s="165"/>
      <c r="VLQ53" s="162"/>
      <c r="VLR53" s="165"/>
      <c r="VLS53" s="162"/>
      <c r="VLT53" s="165"/>
      <c r="VLU53" s="162"/>
      <c r="VLV53" s="165"/>
      <c r="VLW53" s="162"/>
      <c r="VLX53" s="165"/>
      <c r="VLY53" s="162"/>
      <c r="VLZ53" s="165"/>
      <c r="VMA53" s="162"/>
      <c r="VMB53" s="165"/>
      <c r="VMC53" s="162"/>
      <c r="VMD53" s="165"/>
      <c r="VME53" s="162"/>
      <c r="VMF53" s="165"/>
      <c r="VMG53" s="162"/>
      <c r="VMH53" s="165"/>
      <c r="VMI53" s="162"/>
      <c r="VMJ53" s="165"/>
      <c r="VMK53" s="162"/>
      <c r="VML53" s="165"/>
      <c r="VMM53" s="162"/>
      <c r="VMN53" s="165"/>
      <c r="VMO53" s="162"/>
      <c r="VMP53" s="165"/>
      <c r="VMQ53" s="162"/>
      <c r="VMR53" s="165"/>
      <c r="VMS53" s="162"/>
      <c r="VMT53" s="165"/>
      <c r="VMU53" s="162"/>
      <c r="VMV53" s="165"/>
      <c r="VMW53" s="162"/>
      <c r="VMX53" s="165"/>
      <c r="VMY53" s="162"/>
      <c r="VMZ53" s="165"/>
      <c r="VNA53" s="162"/>
      <c r="VNB53" s="165"/>
      <c r="VNC53" s="162"/>
      <c r="VND53" s="165"/>
      <c r="VNE53" s="162"/>
      <c r="VNF53" s="165"/>
      <c r="VNG53" s="162"/>
      <c r="VNH53" s="165"/>
      <c r="VNI53" s="162"/>
      <c r="VNJ53" s="165"/>
      <c r="VNK53" s="162"/>
      <c r="VNL53" s="165"/>
      <c r="VNM53" s="162"/>
      <c r="VNN53" s="165"/>
      <c r="VNO53" s="162"/>
      <c r="VNP53" s="165"/>
      <c r="VNQ53" s="162"/>
      <c r="VNR53" s="165"/>
      <c r="VNS53" s="162"/>
      <c r="VNT53" s="165"/>
      <c r="VNU53" s="162"/>
      <c r="VNV53" s="165"/>
      <c r="VNW53" s="162"/>
      <c r="VNX53" s="165"/>
      <c r="VNY53" s="162"/>
      <c r="VNZ53" s="165"/>
      <c r="VOA53" s="162"/>
      <c r="VOB53" s="165"/>
      <c r="VOC53" s="162"/>
      <c r="VOD53" s="165"/>
      <c r="VOE53" s="162"/>
      <c r="VOF53" s="165"/>
      <c r="VOG53" s="162"/>
      <c r="VOH53" s="165"/>
      <c r="VOI53" s="162"/>
      <c r="VOJ53" s="165"/>
      <c r="VOK53" s="162"/>
      <c r="VOL53" s="165"/>
      <c r="VOM53" s="162"/>
      <c r="VON53" s="165"/>
      <c r="VOO53" s="162"/>
      <c r="VOP53" s="165"/>
      <c r="VOQ53" s="162"/>
      <c r="VOR53" s="165"/>
      <c r="VOS53" s="162"/>
      <c r="VOT53" s="165"/>
      <c r="VOU53" s="162"/>
      <c r="VOV53" s="165"/>
      <c r="VOW53" s="162"/>
      <c r="VOX53" s="165"/>
      <c r="VOY53" s="162"/>
      <c r="VOZ53" s="165"/>
      <c r="VPA53" s="162"/>
      <c r="VPB53" s="165"/>
      <c r="VPC53" s="162"/>
      <c r="VPD53" s="165"/>
      <c r="VPE53" s="162"/>
      <c r="VPF53" s="165"/>
      <c r="VPG53" s="162"/>
      <c r="VPH53" s="165"/>
      <c r="VPI53" s="162"/>
      <c r="VPJ53" s="165"/>
      <c r="VPK53" s="162"/>
      <c r="VPL53" s="165"/>
      <c r="VPM53" s="162"/>
      <c r="VPN53" s="165"/>
      <c r="VPO53" s="162"/>
      <c r="VPP53" s="165"/>
      <c r="VPQ53" s="162"/>
      <c r="VPR53" s="165"/>
      <c r="VPS53" s="162"/>
      <c r="VPT53" s="165"/>
      <c r="VPU53" s="162"/>
      <c r="VPV53" s="165"/>
      <c r="VPW53" s="162"/>
      <c r="VPX53" s="165"/>
      <c r="VPY53" s="162"/>
      <c r="VPZ53" s="165"/>
      <c r="VQA53" s="162"/>
      <c r="VQB53" s="165"/>
      <c r="VQC53" s="162"/>
      <c r="VQD53" s="165"/>
      <c r="VQE53" s="162"/>
      <c r="VQF53" s="165"/>
      <c r="VQG53" s="162"/>
      <c r="VQH53" s="165"/>
      <c r="VQI53" s="162"/>
      <c r="VQJ53" s="165"/>
      <c r="VQK53" s="162"/>
      <c r="VQL53" s="165"/>
      <c r="VQM53" s="162"/>
      <c r="VQN53" s="165"/>
      <c r="VQO53" s="162"/>
      <c r="VQP53" s="165"/>
      <c r="VQQ53" s="162"/>
      <c r="VQR53" s="165"/>
      <c r="VQS53" s="162"/>
      <c r="VQT53" s="165"/>
      <c r="VQU53" s="162"/>
      <c r="VQV53" s="165"/>
      <c r="VQW53" s="162"/>
      <c r="VQX53" s="165"/>
      <c r="VQY53" s="162"/>
      <c r="VQZ53" s="165"/>
      <c r="VRA53" s="162"/>
      <c r="VRB53" s="165"/>
      <c r="VRC53" s="162"/>
      <c r="VRD53" s="165"/>
      <c r="VRE53" s="162"/>
      <c r="VRF53" s="165"/>
      <c r="VRG53" s="162"/>
      <c r="VRH53" s="165"/>
      <c r="VRI53" s="162"/>
      <c r="VRJ53" s="165"/>
      <c r="VRK53" s="162"/>
      <c r="VRL53" s="165"/>
      <c r="VRM53" s="162"/>
      <c r="VRN53" s="165"/>
      <c r="VRO53" s="162"/>
      <c r="VRP53" s="165"/>
      <c r="VRQ53" s="162"/>
      <c r="VRR53" s="165"/>
      <c r="VRS53" s="162"/>
      <c r="VRT53" s="165"/>
      <c r="VRU53" s="162"/>
      <c r="VRV53" s="165"/>
      <c r="VRW53" s="162"/>
      <c r="VRX53" s="165"/>
      <c r="VRY53" s="162"/>
      <c r="VRZ53" s="165"/>
      <c r="VSA53" s="162"/>
      <c r="VSB53" s="165"/>
      <c r="VSC53" s="162"/>
      <c r="VSD53" s="165"/>
      <c r="VSE53" s="162"/>
      <c r="VSF53" s="165"/>
      <c r="VSG53" s="162"/>
      <c r="VSH53" s="165"/>
      <c r="VSI53" s="162"/>
      <c r="VSJ53" s="165"/>
      <c r="VSK53" s="162"/>
      <c r="VSL53" s="165"/>
      <c r="VSM53" s="162"/>
      <c r="VSN53" s="165"/>
      <c r="VSO53" s="162"/>
      <c r="VSP53" s="165"/>
      <c r="VSQ53" s="162"/>
      <c r="VSR53" s="165"/>
      <c r="VSS53" s="162"/>
      <c r="VST53" s="165"/>
      <c r="VSU53" s="162"/>
      <c r="VSV53" s="165"/>
      <c r="VSW53" s="162"/>
      <c r="VSX53" s="165"/>
      <c r="VSY53" s="162"/>
      <c r="VSZ53" s="165"/>
      <c r="VTA53" s="162"/>
      <c r="VTB53" s="165"/>
      <c r="VTC53" s="162"/>
      <c r="VTD53" s="165"/>
      <c r="VTE53" s="162"/>
      <c r="VTF53" s="165"/>
      <c r="VTG53" s="162"/>
      <c r="VTH53" s="165"/>
      <c r="VTI53" s="162"/>
      <c r="VTJ53" s="165"/>
      <c r="VTK53" s="162"/>
      <c r="VTL53" s="165"/>
      <c r="VTM53" s="162"/>
      <c r="VTN53" s="165"/>
      <c r="VTO53" s="162"/>
      <c r="VTP53" s="165"/>
      <c r="VTQ53" s="162"/>
      <c r="VTR53" s="165"/>
      <c r="VTS53" s="162"/>
      <c r="VTT53" s="165"/>
      <c r="VTU53" s="162"/>
      <c r="VTV53" s="165"/>
      <c r="VTW53" s="162"/>
      <c r="VTX53" s="165"/>
      <c r="VTY53" s="162"/>
      <c r="VTZ53" s="165"/>
      <c r="VUA53" s="162"/>
      <c r="VUB53" s="165"/>
      <c r="VUC53" s="162"/>
      <c r="VUD53" s="165"/>
      <c r="VUE53" s="162"/>
      <c r="VUF53" s="165"/>
      <c r="VUG53" s="162"/>
      <c r="VUH53" s="165"/>
      <c r="VUI53" s="162"/>
      <c r="VUJ53" s="165"/>
      <c r="VUK53" s="162"/>
      <c r="VUL53" s="165"/>
      <c r="VUM53" s="162"/>
      <c r="VUN53" s="165"/>
      <c r="VUO53" s="162"/>
      <c r="VUP53" s="165"/>
      <c r="VUQ53" s="162"/>
      <c r="VUR53" s="165"/>
      <c r="VUS53" s="162"/>
      <c r="VUT53" s="165"/>
      <c r="VUU53" s="162"/>
      <c r="VUV53" s="165"/>
      <c r="VUW53" s="162"/>
      <c r="VUX53" s="165"/>
      <c r="VUY53" s="162"/>
      <c r="VUZ53" s="165"/>
      <c r="VVA53" s="162"/>
      <c r="VVB53" s="165"/>
      <c r="VVC53" s="162"/>
      <c r="VVD53" s="165"/>
      <c r="VVE53" s="162"/>
      <c r="VVF53" s="165"/>
      <c r="VVG53" s="162"/>
      <c r="VVH53" s="165"/>
      <c r="VVI53" s="162"/>
      <c r="VVJ53" s="165"/>
      <c r="VVK53" s="162"/>
      <c r="VVL53" s="165"/>
      <c r="VVM53" s="162"/>
      <c r="VVN53" s="165"/>
      <c r="VVO53" s="162"/>
      <c r="VVP53" s="165"/>
      <c r="VVQ53" s="162"/>
      <c r="VVR53" s="165"/>
      <c r="VVS53" s="162"/>
      <c r="VVT53" s="165"/>
      <c r="VVU53" s="162"/>
      <c r="VVV53" s="165"/>
      <c r="VVW53" s="162"/>
      <c r="VVX53" s="165"/>
      <c r="VVY53" s="162"/>
      <c r="VVZ53" s="165"/>
      <c r="VWA53" s="162"/>
      <c r="VWB53" s="165"/>
      <c r="VWC53" s="162"/>
      <c r="VWD53" s="165"/>
      <c r="VWE53" s="162"/>
      <c r="VWF53" s="165"/>
      <c r="VWG53" s="162"/>
      <c r="VWH53" s="165"/>
      <c r="VWI53" s="162"/>
      <c r="VWJ53" s="165"/>
      <c r="VWK53" s="162"/>
      <c r="VWL53" s="165"/>
      <c r="VWM53" s="162"/>
      <c r="VWN53" s="165"/>
      <c r="VWO53" s="162"/>
      <c r="VWP53" s="165"/>
      <c r="VWQ53" s="162"/>
      <c r="VWR53" s="165"/>
      <c r="VWS53" s="162"/>
      <c r="VWT53" s="165"/>
      <c r="VWU53" s="162"/>
      <c r="VWV53" s="165"/>
      <c r="VWW53" s="162"/>
      <c r="VWX53" s="165"/>
      <c r="VWY53" s="162"/>
      <c r="VWZ53" s="165"/>
      <c r="VXA53" s="162"/>
      <c r="VXB53" s="165"/>
      <c r="VXC53" s="162"/>
      <c r="VXD53" s="165"/>
      <c r="VXE53" s="162"/>
      <c r="VXF53" s="165"/>
      <c r="VXG53" s="162"/>
      <c r="VXH53" s="165"/>
      <c r="VXI53" s="162"/>
      <c r="VXJ53" s="165"/>
      <c r="VXK53" s="162"/>
      <c r="VXL53" s="165"/>
      <c r="VXM53" s="162"/>
      <c r="VXN53" s="165"/>
      <c r="VXO53" s="162"/>
      <c r="VXP53" s="165"/>
      <c r="VXQ53" s="162"/>
      <c r="VXR53" s="165"/>
      <c r="VXS53" s="162"/>
      <c r="VXT53" s="165"/>
      <c r="VXU53" s="162"/>
      <c r="VXV53" s="165"/>
      <c r="VXW53" s="162"/>
      <c r="VXX53" s="165"/>
      <c r="VXY53" s="162"/>
      <c r="VXZ53" s="165"/>
      <c r="VYA53" s="162"/>
      <c r="VYB53" s="165"/>
      <c r="VYC53" s="162"/>
      <c r="VYD53" s="165"/>
      <c r="VYE53" s="162"/>
      <c r="VYF53" s="165"/>
      <c r="VYG53" s="162"/>
      <c r="VYH53" s="165"/>
      <c r="VYI53" s="162"/>
      <c r="VYJ53" s="165"/>
      <c r="VYK53" s="162"/>
      <c r="VYL53" s="165"/>
      <c r="VYM53" s="162"/>
      <c r="VYN53" s="165"/>
      <c r="VYO53" s="162"/>
      <c r="VYP53" s="165"/>
      <c r="VYQ53" s="162"/>
      <c r="VYR53" s="165"/>
      <c r="VYS53" s="162"/>
      <c r="VYT53" s="165"/>
      <c r="VYU53" s="162"/>
      <c r="VYV53" s="165"/>
      <c r="VYW53" s="162"/>
      <c r="VYX53" s="165"/>
      <c r="VYY53" s="162"/>
      <c r="VYZ53" s="165"/>
      <c r="VZA53" s="162"/>
      <c r="VZB53" s="165"/>
      <c r="VZC53" s="162"/>
      <c r="VZD53" s="165"/>
      <c r="VZE53" s="162"/>
      <c r="VZF53" s="165"/>
      <c r="VZG53" s="162"/>
      <c r="VZH53" s="165"/>
      <c r="VZI53" s="162"/>
      <c r="VZJ53" s="165"/>
      <c r="VZK53" s="162"/>
      <c r="VZL53" s="165"/>
      <c r="VZM53" s="162"/>
      <c r="VZN53" s="165"/>
      <c r="VZO53" s="162"/>
      <c r="VZP53" s="165"/>
      <c r="VZQ53" s="162"/>
      <c r="VZR53" s="165"/>
      <c r="VZS53" s="162"/>
      <c r="VZT53" s="165"/>
      <c r="VZU53" s="162"/>
      <c r="VZV53" s="165"/>
      <c r="VZW53" s="162"/>
      <c r="VZX53" s="165"/>
      <c r="VZY53" s="162"/>
      <c r="VZZ53" s="165"/>
      <c r="WAA53" s="162"/>
      <c r="WAB53" s="165"/>
      <c r="WAC53" s="162"/>
      <c r="WAD53" s="165"/>
      <c r="WAE53" s="162"/>
      <c r="WAF53" s="165"/>
      <c r="WAG53" s="162"/>
      <c r="WAH53" s="165"/>
      <c r="WAI53" s="162"/>
      <c r="WAJ53" s="165"/>
      <c r="WAK53" s="162"/>
      <c r="WAL53" s="165"/>
      <c r="WAM53" s="162"/>
      <c r="WAN53" s="165"/>
      <c r="WAO53" s="162"/>
      <c r="WAP53" s="165"/>
      <c r="WAQ53" s="162"/>
      <c r="WAR53" s="165"/>
      <c r="WAS53" s="162"/>
      <c r="WAT53" s="165"/>
      <c r="WAU53" s="162"/>
      <c r="WAV53" s="165"/>
      <c r="WAW53" s="162"/>
      <c r="WAX53" s="165"/>
      <c r="WAY53" s="162"/>
      <c r="WAZ53" s="165"/>
      <c r="WBA53" s="162"/>
      <c r="WBB53" s="165"/>
      <c r="WBC53" s="162"/>
      <c r="WBD53" s="165"/>
      <c r="WBE53" s="162"/>
      <c r="WBF53" s="165"/>
      <c r="WBG53" s="162"/>
      <c r="WBH53" s="165"/>
      <c r="WBI53" s="162"/>
      <c r="WBJ53" s="165"/>
      <c r="WBK53" s="162"/>
      <c r="WBL53" s="165"/>
      <c r="WBM53" s="162"/>
      <c r="WBN53" s="165"/>
      <c r="WBO53" s="162"/>
      <c r="WBP53" s="165"/>
      <c r="WBQ53" s="162"/>
      <c r="WBR53" s="165"/>
      <c r="WBS53" s="162"/>
      <c r="WBT53" s="165"/>
      <c r="WBU53" s="162"/>
      <c r="WBV53" s="165"/>
      <c r="WBW53" s="162"/>
      <c r="WBX53" s="165"/>
      <c r="WBY53" s="162"/>
      <c r="WBZ53" s="165"/>
      <c r="WCA53" s="162"/>
      <c r="WCB53" s="165"/>
      <c r="WCC53" s="162"/>
      <c r="WCD53" s="165"/>
      <c r="WCE53" s="162"/>
      <c r="WCF53" s="165"/>
      <c r="WCG53" s="162"/>
      <c r="WCH53" s="165"/>
      <c r="WCI53" s="162"/>
      <c r="WCJ53" s="165"/>
      <c r="WCK53" s="162"/>
      <c r="WCL53" s="165"/>
      <c r="WCM53" s="162"/>
      <c r="WCN53" s="165"/>
      <c r="WCO53" s="162"/>
      <c r="WCP53" s="165"/>
      <c r="WCQ53" s="162"/>
      <c r="WCR53" s="165"/>
      <c r="WCS53" s="162"/>
      <c r="WCT53" s="165"/>
      <c r="WCU53" s="162"/>
      <c r="WCV53" s="165"/>
      <c r="WCW53" s="162"/>
      <c r="WCX53" s="165"/>
      <c r="WCY53" s="162"/>
      <c r="WCZ53" s="165"/>
      <c r="WDA53" s="162"/>
      <c r="WDB53" s="165"/>
      <c r="WDC53" s="162"/>
      <c r="WDD53" s="165"/>
      <c r="WDE53" s="162"/>
      <c r="WDF53" s="165"/>
      <c r="WDG53" s="162"/>
      <c r="WDH53" s="165"/>
      <c r="WDI53" s="162"/>
      <c r="WDJ53" s="165"/>
      <c r="WDK53" s="162"/>
      <c r="WDL53" s="165"/>
      <c r="WDM53" s="162"/>
      <c r="WDN53" s="165"/>
      <c r="WDO53" s="162"/>
      <c r="WDP53" s="165"/>
      <c r="WDQ53" s="162"/>
      <c r="WDR53" s="165"/>
      <c r="WDS53" s="162"/>
      <c r="WDT53" s="165"/>
      <c r="WDU53" s="162"/>
      <c r="WDV53" s="165"/>
      <c r="WDW53" s="162"/>
      <c r="WDX53" s="165"/>
      <c r="WDY53" s="162"/>
      <c r="WDZ53" s="165"/>
      <c r="WEA53" s="162"/>
      <c r="WEB53" s="165"/>
      <c r="WEC53" s="162"/>
      <c r="WED53" s="165"/>
      <c r="WEE53" s="162"/>
      <c r="WEF53" s="165"/>
      <c r="WEG53" s="162"/>
      <c r="WEH53" s="165"/>
      <c r="WEI53" s="162"/>
      <c r="WEJ53" s="165"/>
      <c r="WEK53" s="162"/>
      <c r="WEL53" s="165"/>
      <c r="WEM53" s="162"/>
      <c r="WEN53" s="165"/>
      <c r="WEO53" s="162"/>
      <c r="WEP53" s="165"/>
      <c r="WEQ53" s="162"/>
      <c r="WER53" s="165"/>
      <c r="WES53" s="162"/>
      <c r="WET53" s="165"/>
      <c r="WEU53" s="162"/>
      <c r="WEV53" s="165"/>
      <c r="WEW53" s="162"/>
      <c r="WEX53" s="165"/>
      <c r="WEY53" s="162"/>
      <c r="WEZ53" s="165"/>
      <c r="WFA53" s="162"/>
      <c r="WFB53" s="165"/>
      <c r="WFC53" s="162"/>
      <c r="WFD53" s="165"/>
      <c r="WFE53" s="162"/>
      <c r="WFF53" s="165"/>
      <c r="WFG53" s="162"/>
      <c r="WFH53" s="165"/>
      <c r="WFI53" s="162"/>
      <c r="WFJ53" s="165"/>
      <c r="WFK53" s="162"/>
      <c r="WFL53" s="165"/>
      <c r="WFM53" s="162"/>
      <c r="WFN53" s="165"/>
      <c r="WFO53" s="162"/>
      <c r="WFP53" s="165"/>
      <c r="WFQ53" s="162"/>
      <c r="WFR53" s="165"/>
      <c r="WFS53" s="162"/>
      <c r="WFT53" s="165"/>
      <c r="WFU53" s="162"/>
      <c r="WFV53" s="165"/>
      <c r="WFW53" s="162"/>
      <c r="WFX53" s="165"/>
      <c r="WFY53" s="162"/>
      <c r="WFZ53" s="165"/>
      <c r="WGA53" s="162"/>
      <c r="WGB53" s="165"/>
      <c r="WGC53" s="162"/>
      <c r="WGD53" s="165"/>
      <c r="WGE53" s="162"/>
      <c r="WGF53" s="165"/>
      <c r="WGG53" s="162"/>
      <c r="WGH53" s="165"/>
      <c r="WGI53" s="162"/>
      <c r="WGJ53" s="165"/>
      <c r="WGK53" s="162"/>
      <c r="WGL53" s="165"/>
      <c r="WGM53" s="162"/>
      <c r="WGN53" s="165"/>
      <c r="WGO53" s="162"/>
      <c r="WGP53" s="165"/>
      <c r="WGQ53" s="162"/>
      <c r="WGR53" s="165"/>
      <c r="WGS53" s="162"/>
      <c r="WGT53" s="165"/>
      <c r="WGU53" s="162"/>
      <c r="WGV53" s="165"/>
      <c r="WGW53" s="162"/>
      <c r="WGX53" s="165"/>
      <c r="WGY53" s="162"/>
      <c r="WGZ53" s="165"/>
      <c r="WHA53" s="162"/>
      <c r="WHB53" s="165"/>
      <c r="WHC53" s="162"/>
      <c r="WHD53" s="165"/>
      <c r="WHE53" s="162"/>
      <c r="WHF53" s="165"/>
      <c r="WHG53" s="162"/>
      <c r="WHH53" s="165"/>
      <c r="WHI53" s="162"/>
      <c r="WHJ53" s="165"/>
      <c r="WHK53" s="162"/>
      <c r="WHL53" s="165"/>
      <c r="WHM53" s="162"/>
      <c r="WHN53" s="165"/>
      <c r="WHO53" s="162"/>
      <c r="WHP53" s="165"/>
      <c r="WHQ53" s="162"/>
      <c r="WHR53" s="165"/>
      <c r="WHS53" s="162"/>
      <c r="WHT53" s="165"/>
      <c r="WHU53" s="162"/>
      <c r="WHV53" s="165"/>
      <c r="WHW53" s="162"/>
      <c r="WHX53" s="165"/>
      <c r="WHY53" s="162"/>
      <c r="WHZ53" s="165"/>
      <c r="WIA53" s="162"/>
      <c r="WIB53" s="165"/>
      <c r="WIC53" s="162"/>
      <c r="WID53" s="165"/>
      <c r="WIE53" s="162"/>
      <c r="WIF53" s="165"/>
      <c r="WIG53" s="162"/>
      <c r="WIH53" s="165"/>
      <c r="WII53" s="162"/>
      <c r="WIJ53" s="165"/>
      <c r="WIK53" s="162"/>
      <c r="WIL53" s="165"/>
      <c r="WIM53" s="162"/>
      <c r="WIN53" s="165"/>
      <c r="WIO53" s="162"/>
      <c r="WIP53" s="165"/>
      <c r="WIQ53" s="162"/>
      <c r="WIR53" s="165"/>
      <c r="WIS53" s="162"/>
      <c r="WIT53" s="165"/>
      <c r="WIU53" s="162"/>
      <c r="WIV53" s="165"/>
      <c r="WIW53" s="162"/>
      <c r="WIX53" s="165"/>
      <c r="WIY53" s="162"/>
      <c r="WIZ53" s="165"/>
      <c r="WJA53" s="162"/>
      <c r="WJB53" s="165"/>
      <c r="WJC53" s="162"/>
      <c r="WJD53" s="165"/>
      <c r="WJE53" s="162"/>
      <c r="WJF53" s="165"/>
      <c r="WJG53" s="162"/>
      <c r="WJH53" s="165"/>
      <c r="WJI53" s="162"/>
      <c r="WJJ53" s="165"/>
      <c r="WJK53" s="162"/>
      <c r="WJL53" s="165"/>
      <c r="WJM53" s="162"/>
      <c r="WJN53" s="165"/>
      <c r="WJO53" s="162"/>
      <c r="WJP53" s="165"/>
      <c r="WJQ53" s="162"/>
      <c r="WJR53" s="165"/>
      <c r="WJS53" s="162"/>
      <c r="WJT53" s="165"/>
      <c r="WJU53" s="162"/>
      <c r="WJV53" s="165"/>
      <c r="WJW53" s="162"/>
      <c r="WJX53" s="165"/>
      <c r="WJY53" s="162"/>
      <c r="WJZ53" s="165"/>
      <c r="WKA53" s="162"/>
      <c r="WKB53" s="165"/>
      <c r="WKC53" s="162"/>
      <c r="WKD53" s="165"/>
      <c r="WKE53" s="162"/>
      <c r="WKF53" s="165"/>
      <c r="WKG53" s="162"/>
      <c r="WKH53" s="165"/>
      <c r="WKI53" s="162"/>
      <c r="WKJ53" s="165"/>
      <c r="WKK53" s="162"/>
      <c r="WKL53" s="165"/>
      <c r="WKM53" s="162"/>
      <c r="WKN53" s="165"/>
      <c r="WKO53" s="162"/>
      <c r="WKP53" s="165"/>
      <c r="WKQ53" s="162"/>
      <c r="WKR53" s="165"/>
      <c r="WKS53" s="162"/>
      <c r="WKT53" s="165"/>
      <c r="WKU53" s="162"/>
      <c r="WKV53" s="165"/>
      <c r="WKW53" s="162"/>
      <c r="WKX53" s="165"/>
      <c r="WKY53" s="162"/>
      <c r="WKZ53" s="165"/>
      <c r="WLA53" s="162"/>
      <c r="WLB53" s="165"/>
      <c r="WLC53" s="162"/>
      <c r="WLD53" s="165"/>
      <c r="WLE53" s="162"/>
      <c r="WLF53" s="165"/>
      <c r="WLG53" s="162"/>
      <c r="WLH53" s="165"/>
      <c r="WLI53" s="162"/>
      <c r="WLJ53" s="165"/>
      <c r="WLK53" s="162"/>
      <c r="WLL53" s="165"/>
      <c r="WLM53" s="162"/>
      <c r="WLN53" s="165"/>
      <c r="WLO53" s="162"/>
      <c r="WLP53" s="165"/>
      <c r="WLQ53" s="162"/>
      <c r="WLR53" s="165"/>
      <c r="WLS53" s="162"/>
      <c r="WLT53" s="165"/>
      <c r="WLU53" s="162"/>
      <c r="WLV53" s="165"/>
      <c r="WLW53" s="162"/>
      <c r="WLX53" s="165"/>
      <c r="WLY53" s="162"/>
      <c r="WLZ53" s="165"/>
      <c r="WMA53" s="162"/>
      <c r="WMB53" s="165"/>
      <c r="WMC53" s="162"/>
      <c r="WMD53" s="165"/>
      <c r="WME53" s="162"/>
      <c r="WMF53" s="165"/>
      <c r="WMG53" s="162"/>
      <c r="WMH53" s="165"/>
      <c r="WMI53" s="162"/>
      <c r="WMJ53" s="165"/>
      <c r="WMK53" s="162"/>
      <c r="WML53" s="165"/>
      <c r="WMM53" s="162"/>
      <c r="WMN53" s="165"/>
      <c r="WMO53" s="162"/>
      <c r="WMP53" s="165"/>
      <c r="WMQ53" s="162"/>
      <c r="WMR53" s="165"/>
      <c r="WMS53" s="162"/>
      <c r="WMT53" s="165"/>
      <c r="WMU53" s="162"/>
      <c r="WMV53" s="165"/>
      <c r="WMW53" s="162"/>
      <c r="WMX53" s="165"/>
      <c r="WMY53" s="162"/>
      <c r="WMZ53" s="165"/>
      <c r="WNA53" s="162"/>
      <c r="WNB53" s="165"/>
      <c r="WNC53" s="162"/>
      <c r="WND53" s="165"/>
      <c r="WNE53" s="162"/>
      <c r="WNF53" s="165"/>
      <c r="WNG53" s="162"/>
      <c r="WNH53" s="165"/>
      <c r="WNI53" s="162"/>
      <c r="WNJ53" s="165"/>
      <c r="WNK53" s="162"/>
      <c r="WNL53" s="165"/>
      <c r="WNM53" s="162"/>
      <c r="WNN53" s="165"/>
      <c r="WNO53" s="162"/>
      <c r="WNP53" s="165"/>
      <c r="WNQ53" s="162"/>
      <c r="WNR53" s="165"/>
      <c r="WNS53" s="162"/>
      <c r="WNT53" s="165"/>
      <c r="WNU53" s="162"/>
      <c r="WNV53" s="165"/>
      <c r="WNW53" s="162"/>
      <c r="WNX53" s="165"/>
      <c r="WNY53" s="162"/>
      <c r="WNZ53" s="165"/>
      <c r="WOA53" s="162"/>
      <c r="WOB53" s="165"/>
      <c r="WOC53" s="162"/>
      <c r="WOD53" s="165"/>
      <c r="WOE53" s="162"/>
      <c r="WOF53" s="165"/>
      <c r="WOG53" s="162"/>
      <c r="WOH53" s="165"/>
      <c r="WOI53" s="162"/>
      <c r="WOJ53" s="165"/>
      <c r="WOK53" s="162"/>
      <c r="WOL53" s="165"/>
      <c r="WOM53" s="162"/>
      <c r="WON53" s="165"/>
      <c r="WOO53" s="162"/>
      <c r="WOP53" s="165"/>
      <c r="WOQ53" s="162"/>
      <c r="WOR53" s="165"/>
      <c r="WOS53" s="162"/>
      <c r="WOT53" s="165"/>
      <c r="WOU53" s="162"/>
      <c r="WOV53" s="165"/>
      <c r="WOW53" s="162"/>
      <c r="WOX53" s="165"/>
      <c r="WOY53" s="162"/>
      <c r="WOZ53" s="165"/>
      <c r="WPA53" s="162"/>
      <c r="WPB53" s="165"/>
      <c r="WPC53" s="162"/>
      <c r="WPD53" s="165"/>
      <c r="WPE53" s="162"/>
      <c r="WPF53" s="165"/>
      <c r="WPG53" s="162"/>
      <c r="WPH53" s="165"/>
      <c r="WPI53" s="162"/>
      <c r="WPJ53" s="165"/>
      <c r="WPK53" s="162"/>
      <c r="WPL53" s="165"/>
      <c r="WPM53" s="162"/>
      <c r="WPN53" s="165"/>
      <c r="WPO53" s="162"/>
      <c r="WPP53" s="165"/>
      <c r="WPQ53" s="162"/>
      <c r="WPR53" s="165"/>
      <c r="WPS53" s="162"/>
      <c r="WPT53" s="165"/>
      <c r="WPU53" s="162"/>
      <c r="WPV53" s="165"/>
      <c r="WPW53" s="162"/>
      <c r="WPX53" s="165"/>
      <c r="WPY53" s="162"/>
      <c r="WPZ53" s="165"/>
      <c r="WQA53" s="162"/>
      <c r="WQB53" s="165"/>
      <c r="WQC53" s="162"/>
      <c r="WQD53" s="165"/>
      <c r="WQE53" s="162"/>
      <c r="WQF53" s="165"/>
      <c r="WQG53" s="162"/>
      <c r="WQH53" s="165"/>
      <c r="WQI53" s="162"/>
      <c r="WQJ53" s="165"/>
      <c r="WQK53" s="162"/>
      <c r="WQL53" s="165"/>
      <c r="WQM53" s="162"/>
      <c r="WQN53" s="165"/>
      <c r="WQO53" s="162"/>
      <c r="WQP53" s="165"/>
      <c r="WQQ53" s="162"/>
      <c r="WQR53" s="165"/>
      <c r="WQS53" s="162"/>
      <c r="WQT53" s="165"/>
      <c r="WQU53" s="162"/>
      <c r="WQV53" s="165"/>
      <c r="WQW53" s="162"/>
      <c r="WQX53" s="165"/>
      <c r="WQY53" s="162"/>
      <c r="WQZ53" s="165"/>
      <c r="WRA53" s="162"/>
      <c r="WRB53" s="165"/>
      <c r="WRC53" s="162"/>
      <c r="WRD53" s="165"/>
      <c r="WRE53" s="162"/>
      <c r="WRF53" s="165"/>
      <c r="WRG53" s="162"/>
      <c r="WRH53" s="165"/>
      <c r="WRI53" s="162"/>
      <c r="WRJ53" s="165"/>
      <c r="WRK53" s="162"/>
      <c r="WRL53" s="165"/>
      <c r="WRM53" s="162"/>
      <c r="WRN53" s="165"/>
      <c r="WRO53" s="162"/>
      <c r="WRP53" s="165"/>
      <c r="WRQ53" s="162"/>
      <c r="WRR53" s="165"/>
      <c r="WRS53" s="162"/>
      <c r="WRT53" s="165"/>
      <c r="WRU53" s="162"/>
      <c r="WRV53" s="165"/>
      <c r="WRW53" s="162"/>
      <c r="WRX53" s="165"/>
      <c r="WRY53" s="162"/>
      <c r="WRZ53" s="165"/>
      <c r="WSA53" s="162"/>
      <c r="WSB53" s="165"/>
      <c r="WSC53" s="162"/>
      <c r="WSD53" s="165"/>
      <c r="WSE53" s="162"/>
      <c r="WSF53" s="165"/>
      <c r="WSG53" s="162"/>
      <c r="WSH53" s="165"/>
      <c r="WSI53" s="162"/>
      <c r="WSJ53" s="165"/>
      <c r="WSK53" s="162"/>
      <c r="WSL53" s="165"/>
      <c r="WSM53" s="162"/>
      <c r="WSN53" s="165"/>
      <c r="WSO53" s="162"/>
      <c r="WSP53" s="165"/>
      <c r="WSQ53" s="162"/>
      <c r="WSR53" s="165"/>
      <c r="WSS53" s="162"/>
      <c r="WST53" s="165"/>
      <c r="WSU53" s="162"/>
      <c r="WSV53" s="165"/>
      <c r="WSW53" s="162"/>
      <c r="WSX53" s="165"/>
      <c r="WSY53" s="162"/>
      <c r="WSZ53" s="165"/>
      <c r="WTA53" s="162"/>
      <c r="WTB53" s="165"/>
      <c r="WTC53" s="162"/>
      <c r="WTD53" s="165"/>
      <c r="WTE53" s="162"/>
      <c r="WTF53" s="165"/>
      <c r="WTG53" s="162"/>
      <c r="WTH53" s="165"/>
      <c r="WTI53" s="162"/>
      <c r="WTJ53" s="165"/>
      <c r="WTK53" s="162"/>
      <c r="WTL53" s="165"/>
      <c r="WTM53" s="162"/>
      <c r="WTN53" s="165"/>
      <c r="WTO53" s="162"/>
      <c r="WTP53" s="165"/>
      <c r="WTQ53" s="162"/>
      <c r="WTR53" s="165"/>
      <c r="WTS53" s="162"/>
      <c r="WTT53" s="165"/>
      <c r="WTU53" s="162"/>
      <c r="WTV53" s="165"/>
      <c r="WTW53" s="162"/>
      <c r="WTX53" s="165"/>
      <c r="WTY53" s="162"/>
      <c r="WTZ53" s="165"/>
      <c r="WUA53" s="162"/>
      <c r="WUB53" s="165"/>
      <c r="WUC53" s="162"/>
      <c r="WUD53" s="165"/>
      <c r="WUE53" s="162"/>
      <c r="WUF53" s="165"/>
      <c r="WUG53" s="162"/>
      <c r="WUH53" s="165"/>
      <c r="WUI53" s="162"/>
      <c r="WUJ53" s="165"/>
      <c r="WUK53" s="162"/>
      <c r="WUL53" s="165"/>
      <c r="WUM53" s="162"/>
      <c r="WUN53" s="165"/>
      <c r="WUO53" s="162"/>
      <c r="WUP53" s="165"/>
      <c r="WUQ53" s="162"/>
      <c r="WUR53" s="165"/>
      <c r="WUS53" s="162"/>
      <c r="WUT53" s="165"/>
      <c r="WUU53" s="162"/>
      <c r="WUV53" s="165"/>
      <c r="WUW53" s="162"/>
      <c r="WUX53" s="165"/>
      <c r="WUY53" s="162"/>
      <c r="WUZ53" s="165"/>
      <c r="WVA53" s="162"/>
      <c r="WVB53" s="165"/>
      <c r="WVC53" s="162"/>
      <c r="WVD53" s="165"/>
      <c r="WVE53" s="162"/>
      <c r="WVF53" s="165"/>
      <c r="WVG53" s="162"/>
      <c r="WVH53" s="165"/>
      <c r="WVI53" s="162"/>
      <c r="WVJ53" s="165"/>
      <c r="WVK53" s="162"/>
      <c r="WVL53" s="165"/>
      <c r="WVM53" s="162"/>
      <c r="WVN53" s="165"/>
      <c r="WVO53" s="162"/>
      <c r="WVP53" s="165"/>
      <c r="WVQ53" s="162"/>
      <c r="WVR53" s="165"/>
      <c r="WVS53" s="162"/>
      <c r="WVT53" s="165"/>
      <c r="WVU53" s="162"/>
      <c r="WVV53" s="165"/>
      <c r="WVW53" s="162"/>
      <c r="WVX53" s="165"/>
      <c r="WVY53" s="162"/>
      <c r="WVZ53" s="165"/>
      <c r="WWA53" s="162"/>
      <c r="WWB53" s="165"/>
      <c r="WWC53" s="162"/>
      <c r="WWD53" s="165"/>
      <c r="WWE53" s="162"/>
      <c r="WWF53" s="165"/>
      <c r="WWG53" s="162"/>
      <c r="WWH53" s="165"/>
      <c r="WWI53" s="162"/>
      <c r="WWJ53" s="165"/>
      <c r="WWK53" s="162"/>
      <c r="WWL53" s="165"/>
      <c r="WWM53" s="162"/>
      <c r="WWN53" s="165"/>
      <c r="WWO53" s="162"/>
      <c r="WWP53" s="165"/>
      <c r="WWQ53" s="162"/>
      <c r="WWR53" s="165"/>
      <c r="WWS53" s="162"/>
      <c r="WWT53" s="165"/>
      <c r="WWU53" s="162"/>
      <c r="WWV53" s="165"/>
      <c r="WWW53" s="162"/>
      <c r="WWX53" s="165"/>
      <c r="WWY53" s="162"/>
      <c r="WWZ53" s="165"/>
      <c r="WXA53" s="162"/>
      <c r="WXB53" s="165"/>
      <c r="WXC53" s="162"/>
      <c r="WXD53" s="165"/>
      <c r="WXE53" s="162"/>
      <c r="WXF53" s="165"/>
      <c r="WXG53" s="162"/>
      <c r="WXH53" s="165"/>
      <c r="WXI53" s="162"/>
      <c r="WXJ53" s="165"/>
      <c r="WXK53" s="162"/>
      <c r="WXL53" s="165"/>
      <c r="WXM53" s="162"/>
      <c r="WXN53" s="165"/>
      <c r="WXO53" s="162"/>
      <c r="WXP53" s="165"/>
      <c r="WXQ53" s="162"/>
      <c r="WXR53" s="165"/>
      <c r="WXS53" s="162"/>
      <c r="WXT53" s="165"/>
      <c r="WXU53" s="162"/>
      <c r="WXV53" s="165"/>
      <c r="WXW53" s="162"/>
      <c r="WXX53" s="165"/>
      <c r="WXY53" s="162"/>
      <c r="WXZ53" s="165"/>
      <c r="WYA53" s="162"/>
      <c r="WYB53" s="165"/>
      <c r="WYC53" s="162"/>
      <c r="WYD53" s="165"/>
      <c r="WYE53" s="162"/>
      <c r="WYF53" s="165"/>
      <c r="WYG53" s="162"/>
      <c r="WYH53" s="165"/>
      <c r="WYI53" s="162"/>
      <c r="WYJ53" s="165"/>
      <c r="WYK53" s="162"/>
      <c r="WYL53" s="165"/>
      <c r="WYM53" s="162"/>
      <c r="WYN53" s="165"/>
      <c r="WYO53" s="162"/>
      <c r="WYP53" s="165"/>
      <c r="WYQ53" s="162"/>
      <c r="WYR53" s="165"/>
      <c r="WYS53" s="162"/>
      <c r="WYT53" s="165"/>
      <c r="WYU53" s="162"/>
      <c r="WYV53" s="165"/>
      <c r="WYW53" s="162"/>
      <c r="WYX53" s="165"/>
      <c r="WYY53" s="162"/>
      <c r="WYZ53" s="165"/>
      <c r="WZA53" s="162"/>
      <c r="WZB53" s="165"/>
      <c r="WZC53" s="162"/>
      <c r="WZD53" s="165"/>
      <c r="WZE53" s="162"/>
      <c r="WZF53" s="165"/>
      <c r="WZG53" s="162"/>
      <c r="WZH53" s="165"/>
      <c r="WZI53" s="162"/>
      <c r="WZJ53" s="165"/>
      <c r="WZK53" s="162"/>
      <c r="WZL53" s="165"/>
      <c r="WZM53" s="162"/>
      <c r="WZN53" s="165"/>
      <c r="WZO53" s="162"/>
      <c r="WZP53" s="165"/>
      <c r="WZQ53" s="162"/>
      <c r="WZR53" s="165"/>
      <c r="WZS53" s="162"/>
      <c r="WZT53" s="165"/>
      <c r="WZU53" s="162"/>
      <c r="WZV53" s="165"/>
      <c r="WZW53" s="162"/>
      <c r="WZX53" s="165"/>
      <c r="WZY53" s="162"/>
      <c r="WZZ53" s="165"/>
      <c r="XAA53" s="162"/>
      <c r="XAB53" s="165"/>
      <c r="XAC53" s="162"/>
      <c r="XAD53" s="165"/>
      <c r="XAE53" s="162"/>
      <c r="XAF53" s="165"/>
      <c r="XAG53" s="162"/>
      <c r="XAH53" s="165"/>
      <c r="XAI53" s="162"/>
      <c r="XAJ53" s="165"/>
      <c r="XAK53" s="162"/>
      <c r="XAL53" s="165"/>
      <c r="XAM53" s="162"/>
      <c r="XAN53" s="165"/>
      <c r="XAO53" s="162"/>
      <c r="XAP53" s="165"/>
      <c r="XAQ53" s="162"/>
      <c r="XAR53" s="165"/>
      <c r="XAS53" s="162"/>
      <c r="XAT53" s="165"/>
      <c r="XAU53" s="162"/>
      <c r="XAV53" s="165"/>
      <c r="XAW53" s="162"/>
      <c r="XAX53" s="165"/>
      <c r="XAY53" s="162"/>
      <c r="XAZ53" s="165"/>
      <c r="XBA53" s="162"/>
      <c r="XBB53" s="165"/>
      <c r="XBC53" s="162"/>
      <c r="XBD53" s="165"/>
      <c r="XBE53" s="162"/>
      <c r="XBF53" s="165"/>
      <c r="XBG53" s="162"/>
      <c r="XBH53" s="165"/>
      <c r="XBI53" s="162"/>
      <c r="XBJ53" s="165"/>
      <c r="XBK53" s="162"/>
      <c r="XBL53" s="165"/>
      <c r="XBM53" s="162"/>
      <c r="XBN53" s="165"/>
      <c r="XBO53" s="162"/>
      <c r="XBP53" s="165"/>
      <c r="XBQ53" s="162"/>
      <c r="XBR53" s="165"/>
      <c r="XBS53" s="162"/>
      <c r="XBT53" s="165"/>
      <c r="XBU53" s="162"/>
      <c r="XBV53" s="165"/>
      <c r="XBW53" s="162"/>
      <c r="XBX53" s="165"/>
      <c r="XBY53" s="162"/>
      <c r="XBZ53" s="165"/>
      <c r="XCA53" s="162"/>
      <c r="XCB53" s="165"/>
      <c r="XCC53" s="162"/>
      <c r="XCD53" s="165"/>
      <c r="XCE53" s="162"/>
      <c r="XCF53" s="165"/>
      <c r="XCG53" s="162"/>
      <c r="XCH53" s="165"/>
      <c r="XCI53" s="162"/>
      <c r="XCJ53" s="165"/>
      <c r="XCK53" s="162"/>
      <c r="XCL53" s="165"/>
      <c r="XCM53" s="162"/>
      <c r="XCN53" s="165"/>
      <c r="XCO53" s="162"/>
      <c r="XCP53" s="165"/>
      <c r="XCQ53" s="162"/>
      <c r="XCR53" s="165"/>
      <c r="XCS53" s="162"/>
      <c r="XCT53" s="165"/>
      <c r="XCU53" s="162"/>
      <c r="XCV53" s="165"/>
      <c r="XCW53" s="162"/>
      <c r="XCX53" s="165"/>
      <c r="XCY53" s="162"/>
      <c r="XCZ53" s="165"/>
      <c r="XDA53" s="162"/>
      <c r="XDB53" s="165"/>
      <c r="XDC53" s="162"/>
      <c r="XDD53" s="165"/>
      <c r="XDE53" s="162"/>
      <c r="XDF53" s="165"/>
      <c r="XDG53" s="162"/>
      <c r="XDH53" s="165"/>
      <c r="XDI53" s="162"/>
      <c r="XDJ53" s="165"/>
      <c r="XDK53" s="162"/>
      <c r="XDL53" s="165"/>
      <c r="XDM53" s="162"/>
      <c r="XDN53" s="165"/>
      <c r="XDO53" s="162"/>
      <c r="XDP53" s="165"/>
      <c r="XDQ53" s="162"/>
      <c r="XDR53" s="165"/>
      <c r="XDS53" s="162"/>
      <c r="XDT53" s="165"/>
      <c r="XDU53" s="162"/>
      <c r="XDV53" s="165"/>
      <c r="XDW53" s="162"/>
      <c r="XDX53" s="165"/>
      <c r="XDY53" s="162"/>
      <c r="XDZ53" s="165"/>
      <c r="XEA53" s="162"/>
      <c r="XEB53" s="165"/>
      <c r="XEC53" s="162"/>
      <c r="XED53" s="165"/>
      <c r="XEE53" s="162"/>
      <c r="XEF53" s="165"/>
      <c r="XEG53" s="162"/>
      <c r="XEH53" s="165"/>
      <c r="XEI53" s="162"/>
      <c r="XEJ53" s="165"/>
      <c r="XEK53" s="162"/>
      <c r="XEL53" s="165"/>
      <c r="XEM53" s="162"/>
      <c r="XEN53" s="165"/>
      <c r="XEO53" s="162"/>
      <c r="XEP53" s="165"/>
      <c r="XEQ53" s="162"/>
      <c r="XER53" s="165"/>
      <c r="XES53" s="162"/>
      <c r="XET53" s="165"/>
      <c r="XEU53" s="162"/>
      <c r="XEV53" s="165"/>
      <c r="XEW53" s="162"/>
      <c r="XEX53" s="165"/>
      <c r="XEY53" s="162"/>
      <c r="XEZ53" s="165"/>
      <c r="XFA53" s="162"/>
      <c r="XFB53" s="165"/>
      <c r="XFC53" s="166" t="s">
        <v>8</v>
      </c>
    </row>
    <row r="54" spans="1:16383" ht="35">
      <c r="A54" s="163" t="s">
        <v>73</v>
      </c>
      <c r="B54" s="175" t="s">
        <v>74</v>
      </c>
      <c r="XFB54" s="174"/>
    </row>
    <row r="55" spans="1:16383" ht="17.5" hidden="1"/>
    <row r="56" spans="1:16383" ht="17.5" hidden="1"/>
    <row r="57" spans="1:16383" ht="17.5" hidden="1"/>
    <row r="58" spans="1:16383" ht="17.5" hidden="1"/>
    <row r="59" spans="1:16383" ht="17.5" hidden="1"/>
    <row r="60" spans="1:16383" ht="17.5" hidden="1"/>
    <row r="61" spans="1:16383" ht="17.5" hidden="1"/>
    <row r="62" spans="1:16383" ht="17.5" hidden="1"/>
    <row r="63" spans="1:16383" ht="17.5" hidden="1"/>
    <row r="64" spans="1:16383" ht="17.5" hidden="1"/>
    <row r="65" s="170" customFormat="1" ht="17.5" hidden="1"/>
    <row r="79" s="170" customFormat="1" ht="0" hidden="1" customHeight="1"/>
    <row r="80" s="170" customFormat="1" ht="0" hidden="1" customHeight="1"/>
    <row r="81" s="170" customFormat="1" ht="17.5" hidden="1"/>
    <row r="82" s="170" customFormat="1" ht="0" hidden="1" customHeight="1"/>
    <row r="83" s="170" customFormat="1" ht="0" hidden="1" customHeight="1"/>
    <row r="84" s="170" customFormat="1" ht="0" hidden="1" customHeight="1"/>
    <row r="85" s="170" customFormat="1" ht="0" hidden="1" customHeight="1"/>
    <row r="86" s="170" customFormat="1" ht="0" hidden="1" customHeight="1"/>
    <row r="87" s="170" customFormat="1" ht="0" hidden="1" customHeight="1"/>
    <row r="88" s="170" customFormat="1" ht="0" hidden="1" customHeight="1"/>
    <row r="89" s="170" customFormat="1" ht="0" hidden="1" customHeight="1"/>
    <row r="90" s="170" customFormat="1" ht="0" hidden="1" customHeight="1"/>
    <row r="91" s="170" customFormat="1" ht="0" hidden="1" customHeight="1"/>
    <row r="92" s="170" customFormat="1" ht="0" hidden="1" customHeight="1"/>
    <row r="93" s="170" customFormat="1" ht="0" hidden="1" customHeight="1"/>
    <row r="94" s="170" customFormat="1" ht="0" hidden="1" customHeight="1"/>
    <row r="95" s="170" customFormat="1" ht="0" hidden="1" customHeight="1"/>
    <row r="96" s="170" customFormat="1" ht="0" hidden="1" customHeight="1"/>
    <row r="97" s="170" customFormat="1" ht="17.5" hidden="1"/>
    <row r="98" s="170" customFormat="1" ht="0" hidden="1" customHeight="1"/>
    <row r="99" s="170" customFormat="1" ht="0" hidden="1" customHeight="1"/>
    <row r="100" s="170" customFormat="1" ht="0" hidden="1" customHeight="1"/>
    <row r="101" s="170" customFormat="1" ht="0" hidden="1" customHeight="1"/>
    <row r="102" s="170" customFormat="1" ht="0" hidden="1" customHeight="1"/>
    <row r="103" s="170" customFormat="1" ht="0" hidden="1" customHeight="1"/>
    <row r="104" s="170" customFormat="1" ht="0" hidden="1" customHeight="1"/>
    <row r="105" s="170" customFormat="1" ht="0" hidden="1" customHeight="1"/>
    <row r="106" s="170" customFormat="1" ht="0" hidden="1" customHeight="1"/>
    <row r="107" s="170" customFormat="1" ht="17.5" hidden="1"/>
    <row r="108" s="170" customFormat="1" ht="17.5" hidden="1"/>
    <row r="109" s="170" customFormat="1" ht="17.5" hidden="1"/>
    <row r="110" s="170" customFormat="1" ht="17.5" hidden="1"/>
    <row r="111" s="170" customFormat="1" ht="0" hidden="1" customHeight="1"/>
    <row r="112" s="170" customFormat="1" ht="0" hidden="1" customHeight="1"/>
  </sheetData>
  <sheetProtection sheet="1" objects="1" scenarios="1" selectLockedCells="1"/>
  <mergeCells count="1">
    <mergeCell ref="A4:B4"/>
  </mergeCells>
  <phoneticPr fontId="2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8E842-F6F4-4B40-ABE8-70658D211EDE}">
  <sheetPr>
    <tabColor theme="0"/>
  </sheetPr>
  <dimension ref="A1:L32"/>
  <sheetViews>
    <sheetView zoomScale="80" zoomScaleNormal="80" workbookViewId="0"/>
  </sheetViews>
  <sheetFormatPr defaultColWidth="0" defaultRowHeight="17.5" zeroHeight="1"/>
  <cols>
    <col min="1" max="1" width="46.1796875" style="170" customWidth="1"/>
    <col min="2" max="4" width="25.81640625" style="170" customWidth="1"/>
    <col min="5" max="5" width="22.1796875" style="170" customWidth="1"/>
    <col min="6" max="6" width="19.1796875" style="170" customWidth="1"/>
    <col min="7" max="7" width="19.54296875" style="170" customWidth="1"/>
    <col min="8" max="8" width="17.453125" style="176" customWidth="1"/>
    <col min="9" max="9" width="16.54296875" style="176" customWidth="1"/>
    <col min="10" max="10" width="20.1796875" style="176" hidden="1" customWidth="1"/>
    <col min="11" max="11" width="17.81640625" style="176" hidden="1" customWidth="1"/>
    <col min="12" max="12" width="0" style="176" hidden="1" customWidth="1"/>
    <col min="13" max="16384" width="8.81640625" style="176" hidden="1"/>
  </cols>
  <sheetData>
    <row r="1" spans="1:12" s="170" customFormat="1">
      <c r="A1" s="155" t="s">
        <v>0</v>
      </c>
      <c r="B1" s="176"/>
      <c r="C1" s="176"/>
      <c r="D1" s="176"/>
      <c r="E1" s="176"/>
      <c r="F1" s="176"/>
      <c r="G1" s="176"/>
      <c r="H1" s="176"/>
      <c r="I1" s="176"/>
    </row>
    <row r="2" spans="1:12" s="170" customFormat="1">
      <c r="A2" s="157" t="s">
        <v>3</v>
      </c>
      <c r="B2" s="176"/>
      <c r="C2" s="176"/>
      <c r="D2" s="176"/>
      <c r="E2" s="176"/>
      <c r="F2" s="176"/>
      <c r="G2" s="176"/>
      <c r="H2" s="176"/>
      <c r="I2" s="176"/>
    </row>
    <row r="3" spans="1:12" s="170" customFormat="1">
      <c r="A3" s="176"/>
      <c r="B3" s="176"/>
      <c r="C3" s="176"/>
      <c r="D3" s="176"/>
      <c r="E3" s="176"/>
      <c r="F3" s="176"/>
      <c r="G3" s="176"/>
      <c r="H3" s="176"/>
      <c r="I3" s="176"/>
    </row>
    <row r="4" spans="1:12" s="170" customFormat="1">
      <c r="A4" s="159" t="s">
        <v>75</v>
      </c>
      <c r="B4" s="193"/>
      <c r="C4" s="193"/>
      <c r="D4" s="193"/>
      <c r="E4" s="194"/>
      <c r="F4" s="194"/>
      <c r="G4" s="194"/>
      <c r="H4" s="194"/>
      <c r="I4" s="194"/>
    </row>
    <row r="5" spans="1:12" s="170" customFormat="1">
      <c r="A5" s="159" t="s">
        <v>76</v>
      </c>
      <c r="B5" s="193"/>
      <c r="C5" s="193"/>
      <c r="D5" s="193"/>
      <c r="E5" s="194"/>
      <c r="F5" s="194"/>
      <c r="G5" s="194"/>
      <c r="H5" s="194"/>
      <c r="I5" s="194"/>
    </row>
    <row r="6" spans="1:12" s="170" customFormat="1" ht="70">
      <c r="A6" s="179" t="s">
        <v>77</v>
      </c>
      <c r="B6" s="180" t="s">
        <v>78</v>
      </c>
      <c r="C6" s="180" t="s">
        <v>79</v>
      </c>
      <c r="D6" s="180" t="s">
        <v>80</v>
      </c>
      <c r="E6" s="180" t="s">
        <v>81</v>
      </c>
      <c r="F6" s="180" t="s">
        <v>82</v>
      </c>
      <c r="G6" s="180" t="s">
        <v>83</v>
      </c>
      <c r="H6" s="180" t="s">
        <v>84</v>
      </c>
      <c r="I6" s="180" t="s">
        <v>85</v>
      </c>
      <c r="J6" s="181"/>
      <c r="K6" s="181"/>
    </row>
    <row r="7" spans="1:12" s="170" customFormat="1">
      <c r="A7" s="173" t="s">
        <v>86</v>
      </c>
      <c r="B7" s="173">
        <v>24</v>
      </c>
      <c r="C7" s="173">
        <v>91</v>
      </c>
      <c r="D7" s="182" t="s">
        <v>87</v>
      </c>
      <c r="E7" s="183">
        <v>1439.3683339389545</v>
      </c>
      <c r="F7" s="183">
        <v>1506.4657453047689</v>
      </c>
      <c r="G7" s="183">
        <v>1439.3683339389545</v>
      </c>
      <c r="H7" s="184">
        <v>1353.0977509689851</v>
      </c>
      <c r="I7" s="183">
        <v>1439.3683339389545</v>
      </c>
      <c r="K7" s="185"/>
    </row>
    <row r="8" spans="1:12" s="170" customFormat="1">
      <c r="A8" s="173" t="s">
        <v>88</v>
      </c>
      <c r="B8" s="173">
        <v>24</v>
      </c>
      <c r="C8" s="173">
        <v>92</v>
      </c>
      <c r="D8" s="182" t="s">
        <v>87</v>
      </c>
      <c r="E8" s="183">
        <v>1317.4179688382326</v>
      </c>
      <c r="F8" s="183">
        <v>1384.5153802040468</v>
      </c>
      <c r="G8" s="183">
        <v>1317.4179688382326</v>
      </c>
      <c r="H8" s="184">
        <v>1234.7357077050601</v>
      </c>
      <c r="I8" s="183">
        <v>1317.4179688382326</v>
      </c>
      <c r="K8" s="185"/>
    </row>
    <row r="9" spans="1:12">
      <c r="A9" s="194"/>
      <c r="B9" s="194"/>
      <c r="C9" s="194"/>
      <c r="D9" s="194"/>
      <c r="E9" s="195"/>
      <c r="F9" s="195"/>
      <c r="G9" s="195"/>
      <c r="H9" s="195"/>
      <c r="I9" s="195"/>
      <c r="K9" s="196"/>
    </row>
    <row r="10" spans="1:12">
      <c r="A10" s="194"/>
      <c r="B10" s="194"/>
      <c r="C10" s="194"/>
      <c r="D10" s="194"/>
      <c r="E10" s="195"/>
      <c r="F10" s="195"/>
      <c r="G10" s="195"/>
      <c r="H10" s="195"/>
      <c r="I10" s="195"/>
      <c r="K10" s="196"/>
    </row>
    <row r="11" spans="1:12" s="170" customFormat="1">
      <c r="A11" s="187" t="s">
        <v>89</v>
      </c>
      <c r="B11" s="194"/>
      <c r="C11" s="194"/>
      <c r="D11" s="194"/>
      <c r="E11" s="195"/>
      <c r="F11" s="195"/>
      <c r="G11" s="195"/>
      <c r="H11" s="195"/>
      <c r="I11" s="195"/>
      <c r="K11" s="185"/>
    </row>
    <row r="12" spans="1:12" s="170" customFormat="1" ht="70">
      <c r="A12" s="179" t="s">
        <v>90</v>
      </c>
      <c r="B12" s="180" t="s">
        <v>78</v>
      </c>
      <c r="C12" s="180" t="s">
        <v>91</v>
      </c>
      <c r="D12" s="180" t="s">
        <v>80</v>
      </c>
      <c r="E12" s="180" t="s">
        <v>92</v>
      </c>
      <c r="F12" s="180" t="s">
        <v>93</v>
      </c>
      <c r="G12" s="180" t="s">
        <v>94</v>
      </c>
      <c r="H12" s="195"/>
      <c r="I12" s="195"/>
      <c r="J12" s="186"/>
      <c r="L12" s="185"/>
    </row>
    <row r="13" spans="1:12" s="170" customFormat="1">
      <c r="A13" s="173" t="s">
        <v>95</v>
      </c>
      <c r="B13" s="173">
        <v>24</v>
      </c>
      <c r="C13" s="188">
        <v>93</v>
      </c>
      <c r="D13" s="182" t="s">
        <v>96</v>
      </c>
      <c r="E13" s="184">
        <v>1343.3277509689851</v>
      </c>
      <c r="F13" s="183">
        <v>1429.4183339389544</v>
      </c>
      <c r="G13" s="189">
        <v>6.4087548930534213E-2</v>
      </c>
      <c r="H13" s="195"/>
      <c r="I13" s="195"/>
      <c r="J13" s="186"/>
      <c r="L13" s="185"/>
    </row>
    <row r="14" spans="1:12" s="170" customFormat="1">
      <c r="A14" s="173" t="s">
        <v>97</v>
      </c>
      <c r="B14" s="173">
        <v>24</v>
      </c>
      <c r="C14" s="188">
        <v>94</v>
      </c>
      <c r="D14" s="182" t="s">
        <v>96</v>
      </c>
      <c r="E14" s="184">
        <v>1224.9657077050601</v>
      </c>
      <c r="F14" s="183">
        <v>1307.4679688382325</v>
      </c>
      <c r="G14" s="189">
        <v>6.7350669993642628E-2</v>
      </c>
      <c r="H14" s="195"/>
      <c r="I14" s="195"/>
      <c r="J14" s="186"/>
      <c r="L14" s="185"/>
    </row>
    <row r="15" spans="1:12" s="170" customFormat="1">
      <c r="A15" s="173" t="s">
        <v>95</v>
      </c>
      <c r="B15" s="173">
        <v>24</v>
      </c>
      <c r="C15" s="188">
        <v>95</v>
      </c>
      <c r="D15" s="182" t="s">
        <v>98</v>
      </c>
      <c r="E15" s="184">
        <v>1343.3277509689851</v>
      </c>
      <c r="F15" s="183">
        <v>1429.4183339389544</v>
      </c>
      <c r="G15" s="189">
        <v>6.4087548930534213E-2</v>
      </c>
      <c r="H15" s="195"/>
      <c r="I15" s="195"/>
      <c r="J15" s="186"/>
      <c r="L15" s="185"/>
    </row>
    <row r="16" spans="1:12" s="170" customFormat="1">
      <c r="A16" s="173" t="s">
        <v>97</v>
      </c>
      <c r="B16" s="173">
        <v>24</v>
      </c>
      <c r="C16" s="188">
        <v>96</v>
      </c>
      <c r="D16" s="182" t="s">
        <v>98</v>
      </c>
      <c r="E16" s="184">
        <v>1224.9657077050601</v>
      </c>
      <c r="F16" s="183">
        <v>1307.4679688382325</v>
      </c>
      <c r="G16" s="189">
        <v>6.7350669993642628E-2</v>
      </c>
      <c r="H16" s="195"/>
      <c r="I16" s="195"/>
      <c r="J16" s="186"/>
      <c r="L16" s="185"/>
    </row>
    <row r="17" spans="1:12">
      <c r="A17" s="194"/>
      <c r="B17" s="194"/>
      <c r="C17" s="194"/>
      <c r="D17" s="194"/>
      <c r="E17" s="195"/>
      <c r="F17" s="195"/>
      <c r="G17" s="195"/>
      <c r="H17" s="195"/>
      <c r="I17" s="195"/>
      <c r="K17" s="196"/>
    </row>
    <row r="18" spans="1:12">
      <c r="A18" s="194"/>
      <c r="B18" s="194"/>
      <c r="C18" s="194"/>
      <c r="D18" s="194"/>
      <c r="E18" s="195"/>
      <c r="F18" s="195"/>
      <c r="G18" s="195"/>
      <c r="H18" s="195"/>
      <c r="I18" s="195"/>
      <c r="K18" s="196"/>
    </row>
    <row r="19" spans="1:12">
      <c r="A19" s="194"/>
      <c r="B19" s="194"/>
      <c r="C19" s="194"/>
      <c r="D19" s="194"/>
      <c r="E19" s="195"/>
      <c r="F19" s="195"/>
      <c r="G19" s="195"/>
      <c r="H19" s="195"/>
      <c r="I19" s="195"/>
      <c r="K19" s="196"/>
    </row>
    <row r="20" spans="1:12" ht="35">
      <c r="A20" s="190" t="s">
        <v>99</v>
      </c>
      <c r="B20" s="180" t="s">
        <v>78</v>
      </c>
      <c r="C20" s="180" t="s">
        <v>79</v>
      </c>
      <c r="D20" s="180" t="s">
        <v>80</v>
      </c>
      <c r="E20" s="180" t="s">
        <v>100</v>
      </c>
      <c r="F20" s="180" t="s">
        <v>101</v>
      </c>
      <c r="G20" s="180" t="s">
        <v>94</v>
      </c>
      <c r="H20" s="195"/>
      <c r="I20" s="194"/>
      <c r="J20" s="196"/>
    </row>
    <row r="21" spans="1:12">
      <c r="A21" s="173" t="s">
        <v>102</v>
      </c>
      <c r="B21" s="173">
        <v>24</v>
      </c>
      <c r="C21" s="173">
        <v>97</v>
      </c>
      <c r="D21" s="182" t="s">
        <v>103</v>
      </c>
      <c r="E21" s="183">
        <v>94.231790281754741</v>
      </c>
      <c r="F21" s="183">
        <v>98.419256614318257</v>
      </c>
      <c r="G21" s="189">
        <v>4.4437936709500241E-2</v>
      </c>
      <c r="H21" s="195"/>
      <c r="I21" s="194"/>
      <c r="J21" s="196"/>
    </row>
    <row r="22" spans="1:12">
      <c r="A22" s="173" t="s">
        <v>104</v>
      </c>
      <c r="B22" s="173">
        <v>24</v>
      </c>
      <c r="C22" s="173">
        <v>98</v>
      </c>
      <c r="D22" s="182" t="s">
        <v>103</v>
      </c>
      <c r="E22" s="183">
        <v>87.856425802906386</v>
      </c>
      <c r="F22" s="183">
        <v>91.760584092258838</v>
      </c>
      <c r="G22" s="189">
        <v>4.4437936709500171E-2</v>
      </c>
      <c r="H22" s="195"/>
      <c r="I22" s="194"/>
      <c r="J22" s="196"/>
    </row>
    <row r="25" spans="1:12" hidden="1">
      <c r="A25" s="159"/>
      <c r="B25" s="181"/>
      <c r="C25" s="181"/>
      <c r="D25" s="181"/>
      <c r="E25" s="181"/>
      <c r="F25" s="181"/>
      <c r="G25" s="181"/>
    </row>
    <row r="26" spans="1:12" hidden="1">
      <c r="E26" s="191"/>
      <c r="F26" s="191"/>
      <c r="G26" s="192"/>
    </row>
    <row r="27" spans="1:12" hidden="1">
      <c r="E27" s="191"/>
      <c r="F27" s="191"/>
      <c r="G27" s="192"/>
      <c r="H27" s="197"/>
      <c r="L27" s="194"/>
    </row>
    <row r="28" spans="1:12" hidden="1">
      <c r="H28" s="198"/>
    </row>
    <row r="29" spans="1:12" hidden="1">
      <c r="H29" s="198"/>
    </row>
    <row r="30" spans="1:12" hidden="1">
      <c r="A30" s="159"/>
      <c r="B30" s="181"/>
      <c r="C30" s="181"/>
      <c r="D30" s="181"/>
      <c r="E30" s="181"/>
      <c r="F30" s="181"/>
      <c r="G30" s="181"/>
    </row>
    <row r="31" spans="1:12" hidden="1">
      <c r="E31" s="191"/>
      <c r="F31" s="191"/>
      <c r="G31" s="192"/>
    </row>
    <row r="32" spans="1:12" hidden="1">
      <c r="E32" s="191"/>
      <c r="F32" s="191"/>
      <c r="G32" s="192"/>
    </row>
  </sheetData>
  <sheetProtection sheet="1" objects="1" scenarios="1" selectLockedCells="1"/>
  <pageMargins left="0.7" right="0.7" top="0.75" bottom="0.75" header="0.3" footer="0.3"/>
  <pageSetup orientation="portrait" r:id="rId1"/>
  <headerFooter>
    <oddHeader>&amp;C&amp;"-,Bold"&amp;KFF0000DRAFT</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4AE9A-7E0D-4376-BE5F-85D2CE5A48B9}">
  <dimension ref="A1:F208"/>
  <sheetViews>
    <sheetView zoomScale="110" zoomScaleNormal="110" workbookViewId="0">
      <pane xSplit="1" ySplit="1" topLeftCell="B161" activePane="bottomRight" state="frozen"/>
      <selection pane="topRight" activeCell="B1" sqref="B1"/>
      <selection pane="bottomLeft" activeCell="A2" sqref="A2"/>
      <selection pane="bottomRight" activeCell="D179" sqref="D179"/>
    </sheetView>
  </sheetViews>
  <sheetFormatPr defaultColWidth="9.1796875" defaultRowHeight="15.5"/>
  <cols>
    <col min="1" max="1" width="24" style="52" customWidth="1"/>
    <col min="2" max="3" width="15.81640625" style="49" customWidth="1"/>
    <col min="4" max="4" width="16.81640625" style="50" customWidth="1"/>
    <col min="5" max="5" width="17" style="50" customWidth="1"/>
    <col min="6" max="16384" width="9.1796875" style="33"/>
  </cols>
  <sheetData>
    <row r="1" spans="1:5">
      <c r="A1" s="32" t="s">
        <v>105</v>
      </c>
      <c r="B1" s="32" t="s">
        <v>106</v>
      </c>
      <c r="C1" s="32" t="s">
        <v>107</v>
      </c>
      <c r="D1" s="32" t="s">
        <v>108</v>
      </c>
      <c r="E1" s="32" t="s">
        <v>109</v>
      </c>
    </row>
    <row r="2" spans="1:5">
      <c r="A2" s="34">
        <v>38749</v>
      </c>
      <c r="B2" s="35">
        <v>209</v>
      </c>
      <c r="C2" s="35">
        <v>207.84899999999999</v>
      </c>
      <c r="D2" s="36">
        <f>1+($C$206-C2)/(C2)</f>
        <v>1.5829305710741237</v>
      </c>
      <c r="E2" s="37">
        <f>D2</f>
        <v>1.5829305710741237</v>
      </c>
    </row>
    <row r="3" spans="1:5">
      <c r="A3" s="34">
        <v>38777</v>
      </c>
      <c r="B3" s="35">
        <v>208</v>
      </c>
      <c r="C3" s="35">
        <v>209.16</v>
      </c>
      <c r="D3" s="36">
        <f t="shared" ref="D3:D66" si="0">1+($C$206-C3)/(C3)</f>
        <v>1.5730088748670181</v>
      </c>
      <c r="E3" s="37">
        <f t="shared" ref="E3:E66" si="1">D3</f>
        <v>1.5730088748670181</v>
      </c>
    </row>
    <row r="4" spans="1:5">
      <c r="A4" s="34">
        <v>38808</v>
      </c>
      <c r="B4" s="35">
        <v>207</v>
      </c>
      <c r="C4" s="35">
        <v>210.471</v>
      </c>
      <c r="D4" s="36">
        <f t="shared" si="0"/>
        <v>1.5632107809018132</v>
      </c>
      <c r="E4" s="37">
        <f t="shared" si="1"/>
        <v>1.5632107809018132</v>
      </c>
    </row>
    <row r="5" spans="1:5">
      <c r="A5" s="34">
        <v>38838</v>
      </c>
      <c r="B5" s="35">
        <v>201</v>
      </c>
      <c r="C5" s="35">
        <v>210.70749999999998</v>
      </c>
      <c r="D5" s="36">
        <f t="shared" si="0"/>
        <v>1.5614562190106454</v>
      </c>
      <c r="E5" s="37">
        <f t="shared" si="1"/>
        <v>1.5614562190106454</v>
      </c>
    </row>
    <row r="6" spans="1:5">
      <c r="A6" s="34">
        <v>38869</v>
      </c>
      <c r="B6" s="35">
        <v>200</v>
      </c>
      <c r="C6" s="35">
        <v>210.94399999999999</v>
      </c>
      <c r="D6" s="36">
        <f t="shared" si="0"/>
        <v>1.5597055913758415</v>
      </c>
      <c r="E6" s="37">
        <f t="shared" si="1"/>
        <v>1.5597055913758415</v>
      </c>
    </row>
    <row r="7" spans="1:5">
      <c r="A7" s="34">
        <v>38899</v>
      </c>
      <c r="B7" s="35">
        <v>199</v>
      </c>
      <c r="C7" s="35">
        <v>211.47300000000001</v>
      </c>
      <c r="D7" s="36">
        <f t="shared" si="0"/>
        <v>1.5558039856964505</v>
      </c>
      <c r="E7" s="37">
        <f t="shared" si="1"/>
        <v>1.5558039856964505</v>
      </c>
    </row>
    <row r="8" spans="1:5">
      <c r="A8" s="34">
        <v>38930</v>
      </c>
      <c r="B8" s="35">
        <v>198</v>
      </c>
      <c r="C8" s="35">
        <v>212.00200000000001</v>
      </c>
      <c r="D8" s="36">
        <f t="shared" si="0"/>
        <v>1.5519218510541668</v>
      </c>
      <c r="E8" s="37">
        <f t="shared" si="1"/>
        <v>1.5519218510541668</v>
      </c>
    </row>
    <row r="9" spans="1:5">
      <c r="A9" s="34">
        <v>38961</v>
      </c>
      <c r="B9" s="35">
        <v>197</v>
      </c>
      <c r="C9" s="35">
        <v>211.88</v>
      </c>
      <c r="D9" s="36">
        <f t="shared" si="0"/>
        <v>1.5528154439644397</v>
      </c>
      <c r="E9" s="37">
        <f t="shared" si="1"/>
        <v>1.5528154439644397</v>
      </c>
    </row>
    <row r="10" spans="1:5">
      <c r="A10" s="34">
        <v>38991</v>
      </c>
      <c r="B10" s="35">
        <v>196</v>
      </c>
      <c r="C10" s="38">
        <v>211.75800000000001</v>
      </c>
      <c r="D10" s="36">
        <f t="shared" si="0"/>
        <v>1.553710066524927</v>
      </c>
      <c r="E10" s="37">
        <f t="shared" si="1"/>
        <v>1.553710066524927</v>
      </c>
    </row>
    <row r="11" spans="1:5">
      <c r="A11" s="34">
        <v>39022</v>
      </c>
      <c r="B11" s="35">
        <v>195</v>
      </c>
      <c r="C11" s="35">
        <v>211.38900000000001</v>
      </c>
      <c r="D11" s="36">
        <f t="shared" si="0"/>
        <v>1.5564222181248102</v>
      </c>
      <c r="E11" s="37">
        <f t="shared" si="1"/>
        <v>1.5564222181248102</v>
      </c>
    </row>
    <row r="12" spans="1:5">
      <c r="A12" s="34">
        <v>39052</v>
      </c>
      <c r="B12" s="35">
        <v>194</v>
      </c>
      <c r="C12" s="38">
        <v>211.02</v>
      </c>
      <c r="D12" s="36">
        <f t="shared" si="0"/>
        <v>1.5591438549293217</v>
      </c>
      <c r="E12" s="37">
        <f t="shared" si="1"/>
        <v>1.5591438549293217</v>
      </c>
    </row>
    <row r="13" spans="1:5">
      <c r="A13" s="34">
        <v>39083</v>
      </c>
      <c r="B13" s="35">
        <v>193</v>
      </c>
      <c r="C13" s="35">
        <v>212.965</v>
      </c>
      <c r="D13" s="36">
        <f t="shared" si="0"/>
        <v>1.5449042625181861</v>
      </c>
      <c r="E13" s="37">
        <f t="shared" si="1"/>
        <v>1.5449042625181861</v>
      </c>
    </row>
    <row r="14" spans="1:5">
      <c r="A14" s="34">
        <v>39114</v>
      </c>
      <c r="B14" s="35">
        <v>192</v>
      </c>
      <c r="C14" s="38">
        <v>214.91</v>
      </c>
      <c r="D14" s="36">
        <f t="shared" si="0"/>
        <v>1.5309224152770253</v>
      </c>
      <c r="E14" s="37">
        <f t="shared" si="1"/>
        <v>1.5309224152770253</v>
      </c>
    </row>
    <row r="15" spans="1:5">
      <c r="A15" s="34">
        <v>39142</v>
      </c>
      <c r="B15" s="35">
        <v>191</v>
      </c>
      <c r="C15" s="35">
        <v>216.30700000000002</v>
      </c>
      <c r="D15" s="36">
        <f t="shared" si="0"/>
        <v>1.5210350856291543</v>
      </c>
      <c r="E15" s="37">
        <f t="shared" si="1"/>
        <v>1.5210350856291543</v>
      </c>
    </row>
    <row r="16" spans="1:5">
      <c r="A16" s="34">
        <v>39173</v>
      </c>
      <c r="B16" s="35">
        <v>190</v>
      </c>
      <c r="C16" s="38">
        <v>217.70400000000001</v>
      </c>
      <c r="D16" s="36">
        <f t="shared" si="0"/>
        <v>1.5112746493733944</v>
      </c>
      <c r="E16" s="37">
        <f t="shared" si="1"/>
        <v>1.5112746493733944</v>
      </c>
    </row>
    <row r="17" spans="1:5">
      <c r="A17" s="34">
        <v>39203</v>
      </c>
      <c r="B17" s="35">
        <v>189</v>
      </c>
      <c r="C17" s="35">
        <v>217.554</v>
      </c>
      <c r="D17" s="36">
        <f t="shared" si="0"/>
        <v>1.5123166490489051</v>
      </c>
      <c r="E17" s="37">
        <f t="shared" si="1"/>
        <v>1.5123166490489051</v>
      </c>
    </row>
    <row r="18" spans="1:5">
      <c r="A18" s="34">
        <v>39234</v>
      </c>
      <c r="B18" s="35">
        <v>188</v>
      </c>
      <c r="C18" s="38">
        <v>217.404</v>
      </c>
      <c r="D18" s="36">
        <f t="shared" si="0"/>
        <v>1.5133600865999959</v>
      </c>
      <c r="E18" s="37">
        <f t="shared" si="1"/>
        <v>1.5133600865999959</v>
      </c>
    </row>
    <row r="19" spans="1:5">
      <c r="A19" s="34">
        <v>39264</v>
      </c>
      <c r="B19" s="35">
        <v>187</v>
      </c>
      <c r="C19" s="35">
        <v>217.44200000000001</v>
      </c>
      <c r="D19" s="36">
        <f t="shared" si="0"/>
        <v>1.5130956129321174</v>
      </c>
      <c r="E19" s="37">
        <f t="shared" si="1"/>
        <v>1.5130956129321174</v>
      </c>
    </row>
    <row r="20" spans="1:5">
      <c r="A20" s="34">
        <v>39295</v>
      </c>
      <c r="B20" s="35">
        <v>186</v>
      </c>
      <c r="C20" s="38">
        <v>217.48</v>
      </c>
      <c r="D20" s="36">
        <f t="shared" si="0"/>
        <v>1.5128312316865253</v>
      </c>
      <c r="E20" s="37">
        <f t="shared" si="1"/>
        <v>1.5128312316865253</v>
      </c>
    </row>
    <row r="21" spans="1:5">
      <c r="A21" s="34">
        <v>39326</v>
      </c>
      <c r="B21" s="35">
        <v>185</v>
      </c>
      <c r="C21" s="35">
        <v>218.21949999999998</v>
      </c>
      <c r="D21" s="36">
        <f t="shared" si="0"/>
        <v>1.5077045647487302</v>
      </c>
      <c r="E21" s="37">
        <f t="shared" si="1"/>
        <v>1.5077045647487302</v>
      </c>
    </row>
    <row r="22" spans="1:5">
      <c r="A22" s="34">
        <v>39356</v>
      </c>
      <c r="B22" s="35">
        <v>184</v>
      </c>
      <c r="C22" s="38">
        <v>218.959</v>
      </c>
      <c r="D22" s="36">
        <f t="shared" si="0"/>
        <v>1.5026125268529062</v>
      </c>
      <c r="E22" s="37">
        <f t="shared" si="1"/>
        <v>1.5026125268529062</v>
      </c>
    </row>
    <row r="23" spans="1:5">
      <c r="A23" s="34">
        <v>39387</v>
      </c>
      <c r="B23" s="35">
        <v>183</v>
      </c>
      <c r="C23" s="35">
        <v>219.27600000000001</v>
      </c>
      <c r="D23" s="36">
        <f t="shared" si="0"/>
        <v>1.5004402500373297</v>
      </c>
      <c r="E23" s="37">
        <f t="shared" si="1"/>
        <v>1.5004402500373297</v>
      </c>
    </row>
    <row r="24" spans="1:5">
      <c r="A24" s="34">
        <v>39417</v>
      </c>
      <c r="B24" s="35">
        <v>182</v>
      </c>
      <c r="C24" s="38">
        <v>219.59299999999999</v>
      </c>
      <c r="D24" s="36">
        <f t="shared" si="0"/>
        <v>1.4982742449312387</v>
      </c>
      <c r="E24" s="37">
        <f t="shared" si="1"/>
        <v>1.4982742449312387</v>
      </c>
    </row>
    <row r="25" spans="1:5">
      <c r="A25" s="34">
        <v>39448</v>
      </c>
      <c r="B25" s="35">
        <v>181</v>
      </c>
      <c r="C25" s="35">
        <v>220.47499999999999</v>
      </c>
      <c r="D25" s="36">
        <f t="shared" si="0"/>
        <v>1.4922804683850119</v>
      </c>
      <c r="E25" s="37">
        <f t="shared" si="1"/>
        <v>1.4922804683850119</v>
      </c>
    </row>
    <row r="26" spans="1:5">
      <c r="A26" s="34">
        <v>39479</v>
      </c>
      <c r="B26" s="35">
        <v>180</v>
      </c>
      <c r="C26" s="38">
        <v>221.357</v>
      </c>
      <c r="D26" s="36">
        <f t="shared" si="0"/>
        <v>1.4863344564083607</v>
      </c>
      <c r="E26" s="37">
        <f t="shared" si="1"/>
        <v>1.4863344564083607</v>
      </c>
    </row>
    <row r="27" spans="1:5">
      <c r="A27" s="34">
        <v>39508</v>
      </c>
      <c r="B27" s="35">
        <v>179</v>
      </c>
      <c r="C27" s="35">
        <v>222.84</v>
      </c>
      <c r="D27" s="36">
        <f t="shared" si="0"/>
        <v>1.4764429019349556</v>
      </c>
      <c r="E27" s="37">
        <f t="shared" si="1"/>
        <v>1.4764429019349556</v>
      </c>
    </row>
    <row r="28" spans="1:5">
      <c r="A28" s="34">
        <v>39539</v>
      </c>
      <c r="B28" s="35">
        <v>178</v>
      </c>
      <c r="C28" s="38">
        <v>224.32300000000001</v>
      </c>
      <c r="D28" s="36">
        <f t="shared" si="0"/>
        <v>1.466682133651857</v>
      </c>
      <c r="E28" s="37">
        <f t="shared" si="1"/>
        <v>1.466682133651857</v>
      </c>
    </row>
    <row r="29" spans="1:5">
      <c r="A29" s="34">
        <v>39569</v>
      </c>
      <c r="B29" s="35">
        <v>177</v>
      </c>
      <c r="C29" s="35">
        <v>226.32350000000002</v>
      </c>
      <c r="D29" s="36">
        <f t="shared" si="0"/>
        <v>1.4537179579989947</v>
      </c>
      <c r="E29" s="37">
        <f t="shared" si="1"/>
        <v>1.4537179579989947</v>
      </c>
    </row>
    <row r="30" spans="1:5">
      <c r="A30" s="34">
        <v>39600</v>
      </c>
      <c r="B30" s="35">
        <v>176</v>
      </c>
      <c r="C30" s="38">
        <v>228.32400000000001</v>
      </c>
      <c r="D30" s="36">
        <f t="shared" si="0"/>
        <v>1.4409809580560322</v>
      </c>
      <c r="E30" s="37">
        <f t="shared" si="1"/>
        <v>1.4409809580560322</v>
      </c>
    </row>
    <row r="31" spans="1:5">
      <c r="A31" s="34">
        <v>39630</v>
      </c>
      <c r="B31" s="35">
        <v>175</v>
      </c>
      <c r="C31" s="35">
        <v>228.17400000000001</v>
      </c>
      <c r="D31" s="36">
        <f t="shared" si="0"/>
        <v>1.4419282489117318</v>
      </c>
      <c r="E31" s="37">
        <f t="shared" si="1"/>
        <v>1.4419282489117318</v>
      </c>
    </row>
    <row r="32" spans="1:5">
      <c r="A32" s="34">
        <v>39661</v>
      </c>
      <c r="B32" s="35">
        <v>174</v>
      </c>
      <c r="C32" s="38">
        <v>228.024</v>
      </c>
      <c r="D32" s="36">
        <f t="shared" si="0"/>
        <v>1.4428767860715781</v>
      </c>
      <c r="E32" s="37">
        <f t="shared" si="1"/>
        <v>1.4428767860715781</v>
      </c>
    </row>
    <row r="33" spans="1:5">
      <c r="A33" s="34">
        <v>39692</v>
      </c>
      <c r="B33" s="35">
        <v>173</v>
      </c>
      <c r="C33" s="35">
        <v>227.298</v>
      </c>
      <c r="D33" s="36">
        <f t="shared" si="0"/>
        <v>1.4474853991992251</v>
      </c>
      <c r="E33" s="37">
        <f t="shared" si="1"/>
        <v>1.4474853991992251</v>
      </c>
    </row>
    <row r="34" spans="1:5">
      <c r="A34" s="34">
        <v>39722</v>
      </c>
      <c r="B34" s="35">
        <v>172</v>
      </c>
      <c r="C34" s="38">
        <v>226.572</v>
      </c>
      <c r="D34" s="36">
        <f t="shared" si="0"/>
        <v>1.4521235468954041</v>
      </c>
      <c r="E34" s="37">
        <f t="shared" si="1"/>
        <v>1.4521235468954041</v>
      </c>
    </row>
    <row r="35" spans="1:5">
      <c r="A35" s="34">
        <v>39753</v>
      </c>
      <c r="B35" s="35">
        <v>171</v>
      </c>
      <c r="C35" s="35">
        <v>223.17349999999999</v>
      </c>
      <c r="D35" s="36">
        <f t="shared" si="0"/>
        <v>1.4742365749839723</v>
      </c>
      <c r="E35" s="37">
        <f t="shared" si="1"/>
        <v>1.4742365749839723</v>
      </c>
    </row>
    <row r="36" spans="1:5">
      <c r="A36" s="34">
        <v>39783</v>
      </c>
      <c r="B36" s="35">
        <v>170</v>
      </c>
      <c r="C36" s="38">
        <v>219.77500000000001</v>
      </c>
      <c r="D36" s="36">
        <f t="shared" si="0"/>
        <v>1.4970334945611898</v>
      </c>
      <c r="E36" s="37">
        <f t="shared" si="1"/>
        <v>1.4970334945611898</v>
      </c>
    </row>
    <row r="37" spans="1:5">
      <c r="A37" s="34">
        <v>39814</v>
      </c>
      <c r="B37" s="35">
        <v>169</v>
      </c>
      <c r="C37" s="35">
        <v>220.97800000000001</v>
      </c>
      <c r="D37" s="36">
        <f t="shared" si="0"/>
        <v>1.488883672886828</v>
      </c>
      <c r="E37" s="37">
        <f t="shared" si="1"/>
        <v>1.488883672886828</v>
      </c>
    </row>
    <row r="38" spans="1:5">
      <c r="A38" s="34">
        <v>39845</v>
      </c>
      <c r="B38" s="35">
        <v>168</v>
      </c>
      <c r="C38" s="38">
        <v>222.18100000000001</v>
      </c>
      <c r="D38" s="36">
        <f t="shared" si="0"/>
        <v>1.4808221057029427</v>
      </c>
      <c r="E38" s="37">
        <f t="shared" si="1"/>
        <v>1.4808221057029427</v>
      </c>
    </row>
    <row r="39" spans="1:5">
      <c r="A39" s="34">
        <v>39873</v>
      </c>
      <c r="B39" s="35">
        <v>167</v>
      </c>
      <c r="C39" s="35">
        <v>222.5385</v>
      </c>
      <c r="D39" s="36">
        <f t="shared" si="0"/>
        <v>1.4784432188910481</v>
      </c>
      <c r="E39" s="37">
        <f t="shared" si="1"/>
        <v>1.4784432188910481</v>
      </c>
    </row>
    <row r="40" spans="1:5">
      <c r="A40" s="34">
        <v>39904</v>
      </c>
      <c r="B40" s="35">
        <v>166</v>
      </c>
      <c r="C40" s="38">
        <v>222.89599999999999</v>
      </c>
      <c r="D40" s="36">
        <f t="shared" si="0"/>
        <v>1.476071963010487</v>
      </c>
      <c r="E40" s="37">
        <f t="shared" si="1"/>
        <v>1.476071963010487</v>
      </c>
    </row>
    <row r="41" spans="1:5">
      <c r="A41" s="34">
        <v>39934</v>
      </c>
      <c r="B41" s="35">
        <v>165</v>
      </c>
      <c r="C41" s="35">
        <v>223.94499999999999</v>
      </c>
      <c r="D41" s="36">
        <f t="shared" si="0"/>
        <v>1.4691577676089465</v>
      </c>
      <c r="E41" s="37">
        <f t="shared" si="1"/>
        <v>1.4691577676089465</v>
      </c>
    </row>
    <row r="42" spans="1:5">
      <c r="A42" s="34">
        <v>39965</v>
      </c>
      <c r="B42" s="35">
        <v>164</v>
      </c>
      <c r="C42" s="38">
        <v>224.994</v>
      </c>
      <c r="D42" s="36">
        <f t="shared" si="0"/>
        <v>1.4623080449575789</v>
      </c>
      <c r="E42" s="37">
        <f t="shared" si="1"/>
        <v>1.4623080449575789</v>
      </c>
    </row>
    <row r="43" spans="1:5">
      <c r="A43" s="34">
        <v>39995</v>
      </c>
      <c r="B43" s="35">
        <v>163</v>
      </c>
      <c r="C43" s="35">
        <v>225.21600000000001</v>
      </c>
      <c r="D43" s="36">
        <f t="shared" si="0"/>
        <v>1.4608666181229819</v>
      </c>
      <c r="E43" s="37">
        <f t="shared" si="1"/>
        <v>1.4608666181229819</v>
      </c>
    </row>
    <row r="44" spans="1:5">
      <c r="A44" s="34">
        <v>40026</v>
      </c>
      <c r="B44" s="35">
        <v>162</v>
      </c>
      <c r="C44" s="38">
        <v>225.43799999999999</v>
      </c>
      <c r="D44" s="36">
        <f t="shared" si="0"/>
        <v>1.4594280301776343</v>
      </c>
      <c r="E44" s="37">
        <f t="shared" si="1"/>
        <v>1.4594280301776343</v>
      </c>
    </row>
    <row r="45" spans="1:5">
      <c r="A45" s="34">
        <v>40057</v>
      </c>
      <c r="B45" s="35">
        <v>161</v>
      </c>
      <c r="C45" s="35">
        <v>225.73649999999998</v>
      </c>
      <c r="D45" s="36">
        <f t="shared" si="0"/>
        <v>1.4574981727243292</v>
      </c>
      <c r="E45" s="37">
        <f t="shared" si="1"/>
        <v>1.4574981727243292</v>
      </c>
    </row>
    <row r="46" spans="1:5">
      <c r="A46" s="34">
        <v>40087</v>
      </c>
      <c r="B46" s="35">
        <v>160</v>
      </c>
      <c r="C46" s="38">
        <v>226.035</v>
      </c>
      <c r="D46" s="36">
        <f t="shared" si="0"/>
        <v>1.4555734123794346</v>
      </c>
      <c r="E46" s="37">
        <f t="shared" si="1"/>
        <v>1.4555734123794346</v>
      </c>
    </row>
    <row r="47" spans="1:5">
      <c r="A47" s="34">
        <v>40118</v>
      </c>
      <c r="B47" s="35">
        <v>159</v>
      </c>
      <c r="C47" s="35">
        <v>225.19200000000001</v>
      </c>
      <c r="D47" s="36">
        <f t="shared" si="0"/>
        <v>1.4610223110376279</v>
      </c>
      <c r="E47" s="37">
        <f t="shared" si="1"/>
        <v>1.4610223110376279</v>
      </c>
    </row>
    <row r="48" spans="1:5">
      <c r="A48" s="34">
        <v>40148</v>
      </c>
      <c r="B48" s="35">
        <v>158</v>
      </c>
      <c r="C48" s="38">
        <v>224.34899999999999</v>
      </c>
      <c r="D48" s="36">
        <f t="shared" si="0"/>
        <v>1.466512158588563</v>
      </c>
      <c r="E48" s="37">
        <f t="shared" si="1"/>
        <v>1.466512158588563</v>
      </c>
    </row>
    <row r="49" spans="1:5">
      <c r="A49" s="34">
        <v>40179</v>
      </c>
      <c r="B49" s="35">
        <v>157</v>
      </c>
      <c r="C49" s="35">
        <v>224.98750000000001</v>
      </c>
      <c r="D49" s="36">
        <f t="shared" si="0"/>
        <v>1.4623502917592555</v>
      </c>
      <c r="E49" s="37">
        <f t="shared" si="1"/>
        <v>1.4623502917592555</v>
      </c>
    </row>
    <row r="50" spans="1:5">
      <c r="A50" s="34">
        <v>40210</v>
      </c>
      <c r="B50" s="35">
        <v>156</v>
      </c>
      <c r="C50" s="38">
        <v>225.626</v>
      </c>
      <c r="D50" s="36">
        <f t="shared" si="0"/>
        <v>1.4582119803000784</v>
      </c>
      <c r="E50" s="37">
        <f t="shared" si="1"/>
        <v>1.4582119803000784</v>
      </c>
    </row>
    <row r="51" spans="1:5">
      <c r="A51" s="34">
        <v>40238</v>
      </c>
      <c r="B51" s="35">
        <v>155</v>
      </c>
      <c r="C51" s="35">
        <v>226.31650000000002</v>
      </c>
      <c r="D51" s="36">
        <f t="shared" si="0"/>
        <v>1.4537629216923444</v>
      </c>
      <c r="E51" s="37">
        <f t="shared" si="1"/>
        <v>1.4537629216923444</v>
      </c>
    </row>
    <row r="52" spans="1:5">
      <c r="A52" s="34">
        <v>40269</v>
      </c>
      <c r="B52" s="35">
        <v>154</v>
      </c>
      <c r="C52" s="38">
        <v>227.00700000000001</v>
      </c>
      <c r="D52" s="36">
        <f t="shared" si="0"/>
        <v>1.4493409289897912</v>
      </c>
      <c r="E52" s="37">
        <f t="shared" si="1"/>
        <v>1.4493409289897912</v>
      </c>
    </row>
    <row r="53" spans="1:5">
      <c r="A53" s="34">
        <v>40299</v>
      </c>
      <c r="B53" s="35">
        <v>153</v>
      </c>
      <c r="C53" s="35">
        <v>227.06</v>
      </c>
      <c r="D53" s="36">
        <f t="shared" si="0"/>
        <v>1.4490026260335835</v>
      </c>
      <c r="E53" s="37">
        <f t="shared" si="1"/>
        <v>1.4490026260335835</v>
      </c>
    </row>
    <row r="54" spans="1:5">
      <c r="A54" s="34">
        <v>40330</v>
      </c>
      <c r="B54" s="35">
        <v>152</v>
      </c>
      <c r="C54" s="38">
        <v>227.113</v>
      </c>
      <c r="D54" s="36">
        <f t="shared" si="0"/>
        <v>1.4486644809728439</v>
      </c>
      <c r="E54" s="37">
        <f t="shared" si="1"/>
        <v>1.4486644809728439</v>
      </c>
    </row>
    <row r="55" spans="1:5">
      <c r="A55" s="34">
        <v>40360</v>
      </c>
      <c r="B55" s="35">
        <v>151</v>
      </c>
      <c r="C55" s="35">
        <v>227.25700000000001</v>
      </c>
      <c r="D55" s="36">
        <f t="shared" si="0"/>
        <v>1.4477465436364358</v>
      </c>
      <c r="E55" s="37">
        <f t="shared" si="1"/>
        <v>1.4477465436364358</v>
      </c>
    </row>
    <row r="56" spans="1:5">
      <c r="A56" s="34">
        <v>40391</v>
      </c>
      <c r="B56" s="35">
        <v>150</v>
      </c>
      <c r="C56" s="38">
        <v>227.40100000000001</v>
      </c>
      <c r="D56" s="36">
        <f t="shared" si="0"/>
        <v>1.4468297688540748</v>
      </c>
      <c r="E56" s="37">
        <f t="shared" si="1"/>
        <v>1.4468297688540748</v>
      </c>
    </row>
    <row r="57" spans="1:5">
      <c r="A57" s="34">
        <v>40422</v>
      </c>
      <c r="B57" s="35">
        <v>149</v>
      </c>
      <c r="C57" s="35">
        <v>227.56900000000002</v>
      </c>
      <c r="D57" s="36">
        <f t="shared" si="0"/>
        <v>1.4457616646695528</v>
      </c>
      <c r="E57" s="37">
        <f t="shared" si="1"/>
        <v>1.4457616646695528</v>
      </c>
    </row>
    <row r="58" spans="1:5">
      <c r="A58" s="34">
        <v>40452</v>
      </c>
      <c r="B58" s="35">
        <v>148</v>
      </c>
      <c r="C58" s="38">
        <v>227.73699999999999</v>
      </c>
      <c r="D58" s="36">
        <f t="shared" si="0"/>
        <v>1.4446951363510783</v>
      </c>
      <c r="E58" s="37">
        <f t="shared" si="1"/>
        <v>1.4446951363510783</v>
      </c>
    </row>
    <row r="59" spans="1:5">
      <c r="A59" s="34">
        <v>40483</v>
      </c>
      <c r="B59" s="35">
        <v>147</v>
      </c>
      <c r="C59" s="35">
        <v>227.61199999999999</v>
      </c>
      <c r="D59" s="36">
        <f t="shared" si="0"/>
        <v>1.4454885342916257</v>
      </c>
      <c r="E59" s="37">
        <f t="shared" si="1"/>
        <v>1.4454885342916257</v>
      </c>
    </row>
    <row r="60" spans="1:5">
      <c r="A60" s="34">
        <v>40513</v>
      </c>
      <c r="B60" s="35">
        <v>146</v>
      </c>
      <c r="C60" s="38">
        <v>227.48699999999999</v>
      </c>
      <c r="D60" s="36">
        <f t="shared" si="0"/>
        <v>1.4462828041478657</v>
      </c>
      <c r="E60" s="37">
        <f t="shared" si="1"/>
        <v>1.4462828041478657</v>
      </c>
    </row>
    <row r="61" spans="1:5">
      <c r="A61" s="34">
        <v>40544</v>
      </c>
      <c r="B61" s="35">
        <v>145</v>
      </c>
      <c r="C61" s="35">
        <v>228.91249999999999</v>
      </c>
      <c r="D61" s="36">
        <f t="shared" si="0"/>
        <v>1.4372764102754787</v>
      </c>
      <c r="E61" s="37">
        <f t="shared" si="1"/>
        <v>1.4372764102754787</v>
      </c>
    </row>
    <row r="62" spans="1:5">
      <c r="A62" s="34">
        <v>40575</v>
      </c>
      <c r="B62" s="35">
        <v>144</v>
      </c>
      <c r="C62" s="38">
        <v>230.33799999999999</v>
      </c>
      <c r="D62" s="36">
        <f t="shared" si="0"/>
        <v>1.4283814927071761</v>
      </c>
      <c r="E62" s="37">
        <f t="shared" si="1"/>
        <v>1.4283814927071761</v>
      </c>
    </row>
    <row r="63" spans="1:5">
      <c r="A63" s="34">
        <v>40603</v>
      </c>
      <c r="B63" s="35">
        <v>143</v>
      </c>
      <c r="C63" s="35">
        <v>232.22550000000001</v>
      </c>
      <c r="D63" s="36">
        <f t="shared" si="0"/>
        <v>1.4167717854722479</v>
      </c>
      <c r="E63" s="37">
        <f t="shared" si="1"/>
        <v>1.4167717854722479</v>
      </c>
    </row>
    <row r="64" spans="1:5">
      <c r="A64" s="34">
        <v>40634</v>
      </c>
      <c r="B64" s="35">
        <v>142</v>
      </c>
      <c r="C64" s="38">
        <v>234.113</v>
      </c>
      <c r="D64" s="36">
        <f t="shared" si="0"/>
        <v>1.4053492811897907</v>
      </c>
      <c r="E64" s="37">
        <f t="shared" si="1"/>
        <v>1.4053492811897907</v>
      </c>
    </row>
    <row r="65" spans="1:5">
      <c r="A65" s="34">
        <v>40664</v>
      </c>
      <c r="B65" s="35">
        <v>141</v>
      </c>
      <c r="C65" s="35">
        <v>233.69900000000001</v>
      </c>
      <c r="D65" s="36">
        <f t="shared" si="0"/>
        <v>1.4078388708004119</v>
      </c>
      <c r="E65" s="37">
        <f t="shared" si="1"/>
        <v>1.4078388708004119</v>
      </c>
    </row>
    <row r="66" spans="1:5">
      <c r="A66" s="34">
        <v>40695</v>
      </c>
      <c r="B66" s="35">
        <v>140</v>
      </c>
      <c r="C66" s="38">
        <v>233.285</v>
      </c>
      <c r="D66" s="36">
        <f t="shared" si="0"/>
        <v>1.4103372967279744</v>
      </c>
      <c r="E66" s="37">
        <f t="shared" si="1"/>
        <v>1.4103372967279744</v>
      </c>
    </row>
    <row r="67" spans="1:5">
      <c r="A67" s="34">
        <v>40725</v>
      </c>
      <c r="B67" s="35">
        <v>139</v>
      </c>
      <c r="C67" s="35">
        <v>233.2705</v>
      </c>
      <c r="D67" s="36">
        <f t="shared" ref="D67:D130" si="2">1+($C$206-C67)/(C67)</f>
        <v>1.4104249627243286</v>
      </c>
      <c r="E67" s="37">
        <f t="shared" ref="E67:E130" si="3">D67</f>
        <v>1.4104249627243286</v>
      </c>
    </row>
    <row r="68" spans="1:5">
      <c r="A68" s="34">
        <v>40756</v>
      </c>
      <c r="B68" s="35">
        <v>138</v>
      </c>
      <c r="C68" s="38">
        <v>233.256</v>
      </c>
      <c r="D68" s="36">
        <f t="shared" si="2"/>
        <v>1.4105126396199261</v>
      </c>
      <c r="E68" s="37">
        <f t="shared" si="3"/>
        <v>1.4105126396199261</v>
      </c>
    </row>
    <row r="69" spans="1:5">
      <c r="A69" s="34">
        <v>40787</v>
      </c>
      <c r="B69" s="35">
        <v>137</v>
      </c>
      <c r="C69" s="35">
        <v>233.78649999999999</v>
      </c>
      <c r="D69" s="36">
        <f t="shared" si="2"/>
        <v>1.4073119545704542</v>
      </c>
      <c r="E69" s="37">
        <f t="shared" si="3"/>
        <v>1.4073119545704542</v>
      </c>
    </row>
    <row r="70" spans="1:5">
      <c r="A70" s="34">
        <v>40817</v>
      </c>
      <c r="B70" s="35">
        <v>136</v>
      </c>
      <c r="C70" s="38">
        <v>234.31700000000001</v>
      </c>
      <c r="D70" s="36">
        <f t="shared" si="2"/>
        <v>1.4041257623953256</v>
      </c>
      <c r="E70" s="37">
        <f t="shared" si="3"/>
        <v>1.4041257623953256</v>
      </c>
    </row>
    <row r="71" spans="1:5">
      <c r="A71" s="34">
        <v>40848</v>
      </c>
      <c r="B71" s="35">
        <v>135</v>
      </c>
      <c r="C71" s="35">
        <v>233.65100000000001</v>
      </c>
      <c r="D71" s="36">
        <f t="shared" si="2"/>
        <v>1.4081280896173587</v>
      </c>
      <c r="E71" s="37">
        <f t="shared" si="3"/>
        <v>1.4081280896173587</v>
      </c>
    </row>
    <row r="72" spans="1:5">
      <c r="A72" s="34">
        <v>40878</v>
      </c>
      <c r="B72" s="35">
        <v>134</v>
      </c>
      <c r="C72" s="38">
        <v>232.98500000000001</v>
      </c>
      <c r="D72" s="36">
        <f t="shared" si="2"/>
        <v>1.4121532985693734</v>
      </c>
      <c r="E72" s="37">
        <f t="shared" si="3"/>
        <v>1.4121532985693734</v>
      </c>
    </row>
    <row r="73" spans="1:5">
      <c r="A73" s="34">
        <v>40909</v>
      </c>
      <c r="B73" s="35">
        <v>133</v>
      </c>
      <c r="C73" s="35">
        <v>234.40649999999999</v>
      </c>
      <c r="D73" s="36">
        <f t="shared" si="2"/>
        <v>1.4035896456249528</v>
      </c>
      <c r="E73" s="37">
        <f t="shared" si="3"/>
        <v>1.4035896456249528</v>
      </c>
    </row>
    <row r="74" spans="1:5">
      <c r="A74" s="34">
        <v>40940</v>
      </c>
      <c r="B74" s="35">
        <v>132</v>
      </c>
      <c r="C74" s="38">
        <v>235.828</v>
      </c>
      <c r="D74" s="36">
        <f t="shared" si="2"/>
        <v>1.3951292309106023</v>
      </c>
      <c r="E74" s="37">
        <f t="shared" si="3"/>
        <v>1.3951292309106023</v>
      </c>
    </row>
    <row r="75" spans="1:5">
      <c r="A75" s="34">
        <v>40969</v>
      </c>
      <c r="B75" s="35">
        <v>131</v>
      </c>
      <c r="C75" s="35">
        <v>236.959</v>
      </c>
      <c r="D75" s="36">
        <f t="shared" si="2"/>
        <v>1.3884703103371701</v>
      </c>
      <c r="E75" s="37">
        <f t="shared" si="3"/>
        <v>1.3884703103371701</v>
      </c>
    </row>
    <row r="76" spans="1:5">
      <c r="A76" s="34">
        <v>41000</v>
      </c>
      <c r="B76" s="35">
        <v>130</v>
      </c>
      <c r="C76" s="38">
        <v>238.09</v>
      </c>
      <c r="D76" s="36">
        <f t="shared" si="2"/>
        <v>1.3818746535645574</v>
      </c>
      <c r="E76" s="37">
        <f t="shared" si="3"/>
        <v>1.3818746535645574</v>
      </c>
    </row>
    <row r="77" spans="1:5">
      <c r="A77" s="34">
        <v>41030</v>
      </c>
      <c r="B77" s="35">
        <v>129</v>
      </c>
      <c r="C77" s="35">
        <v>237.93549999999999</v>
      </c>
      <c r="D77" s="36">
        <f t="shared" si="2"/>
        <v>1.3827719540261354</v>
      </c>
      <c r="E77" s="37">
        <f t="shared" si="3"/>
        <v>1.3827719540261354</v>
      </c>
    </row>
    <row r="78" spans="1:5">
      <c r="A78" s="34">
        <v>41061</v>
      </c>
      <c r="B78" s="35">
        <v>128</v>
      </c>
      <c r="C78" s="38">
        <v>237.78100000000001</v>
      </c>
      <c r="D78" s="36">
        <f t="shared" si="2"/>
        <v>1.383670420543212</v>
      </c>
      <c r="E78" s="37">
        <f t="shared" si="3"/>
        <v>1.383670420543212</v>
      </c>
    </row>
    <row r="79" spans="1:5">
      <c r="A79" s="34">
        <v>41091</v>
      </c>
      <c r="B79" s="35">
        <v>127</v>
      </c>
      <c r="C79" s="35">
        <v>238.4075</v>
      </c>
      <c r="D79" s="36">
        <f t="shared" si="2"/>
        <v>1.3800343372888249</v>
      </c>
      <c r="E79" s="37">
        <f t="shared" si="3"/>
        <v>1.3800343372888249</v>
      </c>
    </row>
    <row r="80" spans="1:5">
      <c r="A80" s="34">
        <v>41122</v>
      </c>
      <c r="B80" s="35">
        <v>126</v>
      </c>
      <c r="C80" s="38">
        <v>239.03399999999999</v>
      </c>
      <c r="D80" s="36">
        <f t="shared" si="2"/>
        <v>1.3764173141360037</v>
      </c>
      <c r="E80" s="37">
        <f t="shared" si="3"/>
        <v>1.3764173141360037</v>
      </c>
    </row>
    <row r="81" spans="1:5">
      <c r="A81" s="34">
        <v>41153</v>
      </c>
      <c r="B81" s="35">
        <v>125</v>
      </c>
      <c r="C81" s="35">
        <v>240.28550000000001</v>
      </c>
      <c r="D81" s="36">
        <f t="shared" si="2"/>
        <v>1.3692483993715205</v>
      </c>
      <c r="E81" s="37">
        <f t="shared" si="3"/>
        <v>1.3692483993715205</v>
      </c>
    </row>
    <row r="82" spans="1:5">
      <c r="A82" s="34">
        <v>41183</v>
      </c>
      <c r="B82" s="35">
        <v>124</v>
      </c>
      <c r="C82" s="38">
        <v>241.53700000000001</v>
      </c>
      <c r="D82" s="36">
        <f t="shared" si="2"/>
        <v>1.3621537746481305</v>
      </c>
      <c r="E82" s="37">
        <f t="shared" si="3"/>
        <v>1.3621537746481305</v>
      </c>
    </row>
    <row r="83" spans="1:5">
      <c r="A83" s="34">
        <v>41214</v>
      </c>
      <c r="B83" s="35">
        <v>123</v>
      </c>
      <c r="C83" s="35">
        <v>239.62100000000001</v>
      </c>
      <c r="D83" s="36">
        <f t="shared" si="2"/>
        <v>1.3730455021353949</v>
      </c>
      <c r="E83" s="37">
        <f t="shared" si="3"/>
        <v>1.3730455021353949</v>
      </c>
    </row>
    <row r="84" spans="1:5">
      <c r="A84" s="34">
        <v>41244</v>
      </c>
      <c r="B84" s="35">
        <v>122</v>
      </c>
      <c r="C84" s="38">
        <v>237.70500000000001</v>
      </c>
      <c r="D84" s="36">
        <f t="shared" si="2"/>
        <v>1.3841128132230516</v>
      </c>
      <c r="E84" s="37">
        <f t="shared" si="3"/>
        <v>1.3841128132230516</v>
      </c>
    </row>
    <row r="85" spans="1:5">
      <c r="A85" s="34">
        <v>41275</v>
      </c>
      <c r="B85" s="35">
        <v>121</v>
      </c>
      <c r="C85" s="35">
        <v>239.4735</v>
      </c>
      <c r="D85" s="36">
        <f t="shared" si="2"/>
        <v>1.373891208284781</v>
      </c>
      <c r="E85" s="37">
        <f t="shared" si="3"/>
        <v>1.373891208284781</v>
      </c>
    </row>
    <row r="86" spans="1:5">
      <c r="A86" s="34">
        <v>41306</v>
      </c>
      <c r="B86" s="35">
        <v>120</v>
      </c>
      <c r="C86" s="38">
        <v>241.24199999999999</v>
      </c>
      <c r="D86" s="36">
        <f t="shared" si="2"/>
        <v>1.363819468696104</v>
      </c>
      <c r="E86" s="37">
        <f t="shared" si="3"/>
        <v>1.363819468696104</v>
      </c>
    </row>
    <row r="87" spans="1:5">
      <c r="A87" s="34">
        <v>41334</v>
      </c>
      <c r="B87" s="35">
        <v>119</v>
      </c>
      <c r="C87" s="35">
        <v>241.32049999999998</v>
      </c>
      <c r="D87" s="36">
        <f t="shared" si="2"/>
        <v>1.3633758270316261</v>
      </c>
      <c r="E87" s="37">
        <f t="shared" si="3"/>
        <v>1.3633758270316261</v>
      </c>
    </row>
    <row r="88" spans="1:5">
      <c r="A88" s="34">
        <v>41365</v>
      </c>
      <c r="B88" s="35">
        <v>118</v>
      </c>
      <c r="C88" s="38">
        <v>241.399</v>
      </c>
      <c r="D88" s="36">
        <f t="shared" si="2"/>
        <v>1.3629324739008259</v>
      </c>
      <c r="E88" s="37">
        <f t="shared" si="3"/>
        <v>1.3629324739008259</v>
      </c>
    </row>
    <row r="89" spans="1:5">
      <c r="A89" s="34">
        <v>41395</v>
      </c>
      <c r="B89" s="35">
        <v>117</v>
      </c>
      <c r="C89" s="35">
        <v>241.66249999999999</v>
      </c>
      <c r="D89" s="36">
        <f t="shared" si="2"/>
        <v>1.3614463819052833</v>
      </c>
      <c r="E89" s="37">
        <f t="shared" si="3"/>
        <v>1.3614463819052833</v>
      </c>
    </row>
    <row r="90" spans="1:5">
      <c r="A90" s="34">
        <v>41426</v>
      </c>
      <c r="B90" s="35">
        <v>116</v>
      </c>
      <c r="C90" s="38">
        <v>241.92599999999999</v>
      </c>
      <c r="D90" s="36">
        <f t="shared" si="2"/>
        <v>1.3599635271412973</v>
      </c>
      <c r="E90" s="37">
        <f t="shared" si="3"/>
        <v>1.3599635271412973</v>
      </c>
    </row>
    <row r="91" spans="1:5">
      <c r="A91" s="34">
        <v>41456</v>
      </c>
      <c r="B91" s="35">
        <v>115</v>
      </c>
      <c r="C91" s="35">
        <v>241.94650000000001</v>
      </c>
      <c r="D91" s="36">
        <f t="shared" si="2"/>
        <v>1.3598482981451911</v>
      </c>
      <c r="E91" s="37">
        <f t="shared" si="3"/>
        <v>1.3598482981451911</v>
      </c>
    </row>
    <row r="92" spans="1:5">
      <c r="A92" s="34">
        <v>41487</v>
      </c>
      <c r="B92" s="35">
        <v>114</v>
      </c>
      <c r="C92" s="38">
        <v>241.96700000000001</v>
      </c>
      <c r="D92" s="36">
        <f t="shared" si="2"/>
        <v>1.3597330886740153</v>
      </c>
      <c r="E92" s="37">
        <f t="shared" si="3"/>
        <v>1.3597330886740153</v>
      </c>
    </row>
    <row r="93" spans="1:5">
      <c r="A93" s="34">
        <v>41518</v>
      </c>
      <c r="B93" s="35">
        <v>113</v>
      </c>
      <c r="C93" s="35">
        <v>242.3</v>
      </c>
      <c r="D93" s="36">
        <f t="shared" si="2"/>
        <v>1.3578643675905302</v>
      </c>
      <c r="E93" s="37">
        <f t="shared" si="3"/>
        <v>1.3578643675905302</v>
      </c>
    </row>
    <row r="94" spans="1:5">
      <c r="A94" s="34">
        <v>41548</v>
      </c>
      <c r="B94" s="35">
        <v>112</v>
      </c>
      <c r="C94" s="38">
        <v>242.63300000000001</v>
      </c>
      <c r="D94" s="36">
        <f t="shared" si="2"/>
        <v>1.3560007759339641</v>
      </c>
      <c r="E94" s="37">
        <f t="shared" si="3"/>
        <v>1.3560007759339641</v>
      </c>
    </row>
    <row r="95" spans="1:5">
      <c r="A95" s="34">
        <v>41579</v>
      </c>
      <c r="B95" s="35">
        <v>111</v>
      </c>
      <c r="C95" s="35">
        <v>242.0795</v>
      </c>
      <c r="D95" s="36">
        <f t="shared" si="2"/>
        <v>1.3591011889366325</v>
      </c>
      <c r="E95" s="37">
        <f t="shared" si="3"/>
        <v>1.3591011889366325</v>
      </c>
    </row>
    <row r="96" spans="1:5">
      <c r="A96" s="34">
        <v>41609</v>
      </c>
      <c r="B96" s="35">
        <v>110</v>
      </c>
      <c r="C96" s="38">
        <v>241.52600000000001</v>
      </c>
      <c r="D96" s="36">
        <f t="shared" si="2"/>
        <v>1.362215812240444</v>
      </c>
      <c r="E96" s="37">
        <f t="shared" si="3"/>
        <v>1.362215812240444</v>
      </c>
    </row>
    <row r="97" spans="1:5">
      <c r="A97" s="34">
        <v>41640</v>
      </c>
      <c r="B97" s="35">
        <v>109</v>
      </c>
      <c r="C97" s="38">
        <v>242.78149999999999</v>
      </c>
      <c r="D97" s="36">
        <f t="shared" si="2"/>
        <v>1.3551713630041231</v>
      </c>
      <c r="E97" s="37">
        <f t="shared" si="3"/>
        <v>1.3551713630041231</v>
      </c>
    </row>
    <row r="98" spans="1:5">
      <c r="A98" s="34">
        <v>41671</v>
      </c>
      <c r="B98" s="35">
        <v>108</v>
      </c>
      <c r="C98" s="38">
        <v>244.03700000000001</v>
      </c>
      <c r="D98" s="36">
        <f t="shared" si="2"/>
        <v>1.348199397088087</v>
      </c>
      <c r="E98" s="37">
        <f t="shared" si="3"/>
        <v>1.348199397088087</v>
      </c>
    </row>
    <row r="99" spans="1:5">
      <c r="A99" s="34">
        <v>41699</v>
      </c>
      <c r="B99" s="35">
        <v>107</v>
      </c>
      <c r="C99" s="38">
        <v>244.96850000000001</v>
      </c>
      <c r="D99" s="36">
        <f t="shared" si="2"/>
        <v>1.3430728288216056</v>
      </c>
      <c r="E99" s="37">
        <f t="shared" si="3"/>
        <v>1.3430728288216056</v>
      </c>
    </row>
    <row r="100" spans="1:5">
      <c r="A100" s="34">
        <v>41730</v>
      </c>
      <c r="B100" s="35">
        <v>106</v>
      </c>
      <c r="C100" s="38">
        <v>245.9</v>
      </c>
      <c r="D100" s="36">
        <f t="shared" si="2"/>
        <v>1.3379851007205592</v>
      </c>
      <c r="E100" s="37">
        <f t="shared" si="3"/>
        <v>1.3379851007205592</v>
      </c>
    </row>
    <row r="101" spans="1:5">
      <c r="A101" s="34">
        <v>41760</v>
      </c>
      <c r="B101" s="35">
        <v>105</v>
      </c>
      <c r="C101" s="38">
        <v>246.56400000000002</v>
      </c>
      <c r="D101" s="36">
        <f t="shared" si="2"/>
        <v>1.3343818897616258</v>
      </c>
      <c r="E101" s="37">
        <f t="shared" si="3"/>
        <v>1.3343818897616258</v>
      </c>
    </row>
    <row r="102" spans="1:5">
      <c r="A102" s="34">
        <v>41791</v>
      </c>
      <c r="B102" s="35">
        <v>104</v>
      </c>
      <c r="C102" s="39">
        <v>247.22800000000001</v>
      </c>
      <c r="D102" s="36">
        <f t="shared" si="2"/>
        <v>1.330798033666031</v>
      </c>
      <c r="E102" s="37">
        <f t="shared" si="3"/>
        <v>1.330798033666031</v>
      </c>
    </row>
    <row r="103" spans="1:5">
      <c r="A103" s="34">
        <v>41821</v>
      </c>
      <c r="B103" s="35">
        <v>103</v>
      </c>
      <c r="C103" s="38">
        <v>247.24349999999998</v>
      </c>
      <c r="D103" s="36">
        <f t="shared" si="2"/>
        <v>1.3307146042957065</v>
      </c>
      <c r="E103" s="37">
        <f t="shared" si="3"/>
        <v>1.3307146042957065</v>
      </c>
    </row>
    <row r="104" spans="1:5">
      <c r="A104" s="34">
        <v>41852</v>
      </c>
      <c r="B104" s="35">
        <v>102</v>
      </c>
      <c r="C104" s="38">
        <v>247.25899999999999</v>
      </c>
      <c r="D104" s="36">
        <f t="shared" si="2"/>
        <v>1.3306311853853066</v>
      </c>
      <c r="E104" s="37">
        <f t="shared" si="3"/>
        <v>1.3306311853853066</v>
      </c>
    </row>
    <row r="105" spans="1:5">
      <c r="A105" s="34">
        <v>41883</v>
      </c>
      <c r="B105" s="35">
        <v>101</v>
      </c>
      <c r="C105" s="38">
        <v>247.37</v>
      </c>
      <c r="D105" s="36">
        <f t="shared" si="2"/>
        <v>1.3300341038411509</v>
      </c>
      <c r="E105" s="37">
        <f t="shared" si="3"/>
        <v>1.3300341038411509</v>
      </c>
    </row>
    <row r="106" spans="1:5">
      <c r="A106" s="34">
        <v>41913</v>
      </c>
      <c r="B106" s="35">
        <v>100</v>
      </c>
      <c r="C106" s="38">
        <v>247.48099999999999</v>
      </c>
      <c r="D106" s="36">
        <f t="shared" si="2"/>
        <v>1.3294375579021642</v>
      </c>
      <c r="E106" s="37">
        <f t="shared" si="3"/>
        <v>1.3294375579021642</v>
      </c>
    </row>
    <row r="107" spans="1:5">
      <c r="A107" s="34">
        <v>41944</v>
      </c>
      <c r="B107" s="35">
        <v>99</v>
      </c>
      <c r="C107" s="38">
        <v>246.1465</v>
      </c>
      <c r="D107" s="36">
        <f t="shared" si="2"/>
        <v>1.3366451940904522</v>
      </c>
      <c r="E107" s="37">
        <f t="shared" si="3"/>
        <v>1.3366451940904522</v>
      </c>
    </row>
    <row r="108" spans="1:5">
      <c r="A108" s="34">
        <v>41974</v>
      </c>
      <c r="B108" s="35">
        <v>98</v>
      </c>
      <c r="C108" s="38">
        <v>244.81200000000001</v>
      </c>
      <c r="D108" s="36">
        <f t="shared" si="2"/>
        <v>1.3439314096824726</v>
      </c>
      <c r="E108" s="37">
        <f t="shared" si="3"/>
        <v>1.3439314096824726</v>
      </c>
    </row>
    <row r="109" spans="1:5">
      <c r="A109" s="34">
        <v>42005</v>
      </c>
      <c r="B109" s="35">
        <v>97</v>
      </c>
      <c r="C109" s="38">
        <v>245.51499999999999</v>
      </c>
      <c r="D109" s="36">
        <f t="shared" si="2"/>
        <v>1.3400832383650103</v>
      </c>
      <c r="E109" s="37">
        <f t="shared" si="3"/>
        <v>1.3400832383650103</v>
      </c>
    </row>
    <row r="110" spans="1:5">
      <c r="A110" s="34">
        <v>42036</v>
      </c>
      <c r="B110" s="35">
        <v>96</v>
      </c>
      <c r="C110" s="38">
        <v>246.21799999999999</v>
      </c>
      <c r="D110" s="36">
        <f t="shared" si="2"/>
        <v>1.3362570415939756</v>
      </c>
      <c r="E110" s="37">
        <f t="shared" si="3"/>
        <v>1.3362570415939756</v>
      </c>
    </row>
    <row r="111" spans="1:5">
      <c r="A111" s="34">
        <v>42064</v>
      </c>
      <c r="B111" s="35">
        <v>95</v>
      </c>
      <c r="C111" s="38">
        <v>247.42750000000001</v>
      </c>
      <c r="D111" s="36">
        <f t="shared" si="2"/>
        <v>1.3297250154780107</v>
      </c>
      <c r="E111" s="37">
        <f t="shared" si="3"/>
        <v>1.3297250154780107</v>
      </c>
    </row>
    <row r="112" spans="1:5">
      <c r="A112" s="34">
        <v>42095</v>
      </c>
      <c r="B112" s="35">
        <v>94</v>
      </c>
      <c r="C112" s="38">
        <v>248.637</v>
      </c>
      <c r="D112" s="36">
        <f t="shared" si="2"/>
        <v>1.3232565397233136</v>
      </c>
      <c r="E112" s="37">
        <f t="shared" si="3"/>
        <v>1.3232565397233136</v>
      </c>
    </row>
    <row r="113" spans="1:5">
      <c r="A113" s="34">
        <v>42125</v>
      </c>
      <c r="B113" s="35">
        <v>93</v>
      </c>
      <c r="C113" s="38">
        <v>249.5205</v>
      </c>
      <c r="D113" s="36">
        <f t="shared" si="2"/>
        <v>1.3185711645623726</v>
      </c>
      <c r="E113" s="37">
        <f t="shared" si="3"/>
        <v>1.3185711645623726</v>
      </c>
    </row>
    <row r="114" spans="1:5">
      <c r="A114" s="34">
        <v>42156</v>
      </c>
      <c r="B114" s="35">
        <v>92</v>
      </c>
      <c r="C114" s="38">
        <v>250.404</v>
      </c>
      <c r="D114" s="36">
        <f t="shared" si="2"/>
        <v>1.313918852203581</v>
      </c>
      <c r="E114" s="37">
        <f t="shared" si="3"/>
        <v>1.313918852203581</v>
      </c>
    </row>
    <row r="115" spans="1:5">
      <c r="A115" s="34">
        <v>42186</v>
      </c>
      <c r="B115" s="35">
        <v>91</v>
      </c>
      <c r="C115" s="38">
        <v>250.82849999999999</v>
      </c>
      <c r="D115" s="36">
        <f t="shared" si="2"/>
        <v>1.3116951872183007</v>
      </c>
      <c r="E115" s="37">
        <f t="shared" si="3"/>
        <v>1.3116951872183007</v>
      </c>
    </row>
    <row r="116" spans="1:5">
      <c r="A116" s="34">
        <v>42217</v>
      </c>
      <c r="B116" s="35">
        <v>90</v>
      </c>
      <c r="C116" s="38">
        <v>251.25299999999999</v>
      </c>
      <c r="D116" s="36">
        <f t="shared" si="2"/>
        <v>1.3094790361396105</v>
      </c>
      <c r="E116" s="37">
        <f t="shared" si="3"/>
        <v>1.3094790361396105</v>
      </c>
    </row>
    <row r="117" spans="1:5">
      <c r="A117" s="34">
        <v>42248</v>
      </c>
      <c r="B117" s="35">
        <v>89</v>
      </c>
      <c r="C117" s="38">
        <v>251.25399999999999</v>
      </c>
      <c r="D117" s="36">
        <f t="shared" si="2"/>
        <v>1.3094738243657236</v>
      </c>
      <c r="E117" s="37">
        <f t="shared" si="3"/>
        <v>1.3094738243657236</v>
      </c>
    </row>
    <row r="118" spans="1:5">
      <c r="A118" s="34">
        <v>42278</v>
      </c>
      <c r="B118" s="35">
        <v>88</v>
      </c>
      <c r="C118" s="38">
        <v>251.255</v>
      </c>
      <c r="D118" s="36">
        <f t="shared" si="2"/>
        <v>1.3094686126333228</v>
      </c>
      <c r="E118" s="37">
        <f t="shared" si="3"/>
        <v>1.3094686126333228</v>
      </c>
    </row>
    <row r="119" spans="1:5">
      <c r="A119" s="34">
        <v>42309</v>
      </c>
      <c r="B119" s="35">
        <v>87</v>
      </c>
      <c r="C119" s="38">
        <v>250.983</v>
      </c>
      <c r="D119" s="36">
        <f t="shared" si="2"/>
        <v>1.3108877344967009</v>
      </c>
      <c r="E119" s="37">
        <f t="shared" si="3"/>
        <v>1.3108877344967009</v>
      </c>
    </row>
    <row r="120" spans="1:5">
      <c r="A120" s="34">
        <v>42339</v>
      </c>
      <c r="B120" s="35">
        <v>86</v>
      </c>
      <c r="C120" s="38">
        <v>250.71100000000001</v>
      </c>
      <c r="D120" s="36">
        <f t="shared" si="2"/>
        <v>1.3123099356118617</v>
      </c>
      <c r="E120" s="37">
        <f t="shared" si="3"/>
        <v>1.3123099356118617</v>
      </c>
    </row>
    <row r="121" spans="1:5">
      <c r="A121" s="34">
        <v>42370</v>
      </c>
      <c r="B121" s="35">
        <v>85</v>
      </c>
      <c r="C121" s="38">
        <v>251.68</v>
      </c>
      <c r="D121" s="36">
        <f t="shared" si="2"/>
        <v>1.307257375505346</v>
      </c>
      <c r="E121" s="37">
        <f t="shared" si="3"/>
        <v>1.307257375505346</v>
      </c>
    </row>
    <row r="122" spans="1:5">
      <c r="A122" s="34">
        <v>42401</v>
      </c>
      <c r="B122" s="35">
        <v>84</v>
      </c>
      <c r="C122" s="38">
        <v>252.649</v>
      </c>
      <c r="D122" s="36">
        <f t="shared" si="2"/>
        <v>1.3022435721779444</v>
      </c>
      <c r="E122" s="37">
        <f t="shared" si="3"/>
        <v>1.3022435721779444</v>
      </c>
    </row>
    <row r="123" spans="1:5">
      <c r="A123" s="34">
        <v>42430</v>
      </c>
      <c r="B123" s="35">
        <v>83</v>
      </c>
      <c r="C123" s="38">
        <v>253.39150000000001</v>
      </c>
      <c r="D123" s="36">
        <f t="shared" si="2"/>
        <v>1.2984276752266177</v>
      </c>
      <c r="E123" s="37">
        <f t="shared" si="3"/>
        <v>1.2984276752266177</v>
      </c>
    </row>
    <row r="124" spans="1:5">
      <c r="A124" s="34">
        <v>42461</v>
      </c>
      <c r="B124" s="35">
        <v>82</v>
      </c>
      <c r="C124" s="38">
        <v>254.13399999999999</v>
      </c>
      <c r="D124" s="36">
        <f t="shared" si="2"/>
        <v>1.2946340759882011</v>
      </c>
      <c r="E124" s="37">
        <f t="shared" si="3"/>
        <v>1.2946340759882011</v>
      </c>
    </row>
    <row r="125" spans="1:5">
      <c r="A125" s="34">
        <v>42491</v>
      </c>
      <c r="B125" s="35">
        <v>81</v>
      </c>
      <c r="C125" s="38">
        <v>254.85499999999999</v>
      </c>
      <c r="D125" s="36">
        <f t="shared" si="2"/>
        <v>1.2909714789475801</v>
      </c>
      <c r="E125" s="37">
        <f t="shared" si="3"/>
        <v>1.2909714789475801</v>
      </c>
    </row>
    <row r="126" spans="1:5">
      <c r="A126" s="34">
        <v>42522</v>
      </c>
      <c r="B126" s="35">
        <v>80</v>
      </c>
      <c r="C126" s="38">
        <v>255.57599999999999</v>
      </c>
      <c r="D126" s="36">
        <f t="shared" si="2"/>
        <v>1.2873295468556731</v>
      </c>
      <c r="E126" s="37">
        <f t="shared" si="3"/>
        <v>1.2873295468556731</v>
      </c>
    </row>
    <row r="127" spans="1:5">
      <c r="A127" s="34">
        <v>42552</v>
      </c>
      <c r="B127" s="35">
        <v>79</v>
      </c>
      <c r="C127" s="38">
        <v>255.8365</v>
      </c>
      <c r="D127" s="36">
        <f t="shared" si="2"/>
        <v>1.2860187513008718</v>
      </c>
      <c r="E127" s="37">
        <f t="shared" si="3"/>
        <v>1.2860187513008718</v>
      </c>
    </row>
    <row r="128" spans="1:5">
      <c r="A128" s="34">
        <v>42583</v>
      </c>
      <c r="B128" s="35">
        <v>78</v>
      </c>
      <c r="C128" s="38">
        <v>256.09699999999998</v>
      </c>
      <c r="D128" s="36">
        <f t="shared" si="2"/>
        <v>1.2847106224094211</v>
      </c>
      <c r="E128" s="37">
        <f t="shared" si="3"/>
        <v>1.2847106224094211</v>
      </c>
    </row>
    <row r="129" spans="1:5">
      <c r="A129" s="34">
        <v>42614</v>
      </c>
      <c r="B129" s="35">
        <v>77</v>
      </c>
      <c r="C129" s="38">
        <v>256.9665</v>
      </c>
      <c r="D129" s="36">
        <f t="shared" si="2"/>
        <v>1.2803635348077882</v>
      </c>
      <c r="E129" s="37">
        <f t="shared" si="3"/>
        <v>1.2803635348077882</v>
      </c>
    </row>
    <row r="130" spans="1:5">
      <c r="A130" s="34">
        <v>42644</v>
      </c>
      <c r="B130" s="35">
        <v>76</v>
      </c>
      <c r="C130" s="38">
        <v>257.83600000000001</v>
      </c>
      <c r="D130" s="36">
        <f t="shared" si="2"/>
        <v>1.276045766561634</v>
      </c>
      <c r="E130" s="37">
        <f t="shared" si="3"/>
        <v>1.276045766561634</v>
      </c>
    </row>
    <row r="131" spans="1:5">
      <c r="A131" s="34">
        <v>42675</v>
      </c>
      <c r="B131" s="35">
        <v>75</v>
      </c>
      <c r="C131" s="38">
        <v>257.39449999999999</v>
      </c>
      <c r="D131" s="36">
        <f t="shared" ref="D131:D194" si="4">1+($C$206-C131)/(C131)</f>
        <v>1.2782345243087381</v>
      </c>
      <c r="E131" s="37">
        <f t="shared" ref="E131:E194" si="5">D131</f>
        <v>1.2782345243087381</v>
      </c>
    </row>
    <row r="132" spans="1:5">
      <c r="A132" s="34">
        <v>42705</v>
      </c>
      <c r="B132" s="35">
        <v>74</v>
      </c>
      <c r="C132" s="38">
        <v>256.95299999999997</v>
      </c>
      <c r="D132" s="36">
        <f t="shared" si="4"/>
        <v>1.2804308035601277</v>
      </c>
      <c r="E132" s="37">
        <f t="shared" si="5"/>
        <v>1.2804308035601277</v>
      </c>
    </row>
    <row r="133" spans="1:5">
      <c r="A133" s="34">
        <v>42736</v>
      </c>
      <c r="B133" s="35">
        <v>73</v>
      </c>
      <c r="C133" s="38">
        <v>258.53199999999998</v>
      </c>
      <c r="D133" s="36">
        <f t="shared" si="4"/>
        <v>1.2726104941252361</v>
      </c>
      <c r="E133" s="37">
        <f t="shared" si="5"/>
        <v>1.2726104941252361</v>
      </c>
    </row>
    <row r="134" spans="1:5">
      <c r="A134" s="34">
        <v>42767</v>
      </c>
      <c r="B134" s="35">
        <v>72</v>
      </c>
      <c r="C134" s="38">
        <v>260.11099999999999</v>
      </c>
      <c r="D134" s="36">
        <f t="shared" si="4"/>
        <v>1.2648851308371638</v>
      </c>
      <c r="E134" s="37">
        <f t="shared" si="5"/>
        <v>1.2648851308371638</v>
      </c>
    </row>
    <row r="135" spans="1:5">
      <c r="A135" s="34">
        <v>42795</v>
      </c>
      <c r="B135" s="35">
        <v>71</v>
      </c>
      <c r="C135" s="38">
        <v>260.98050000000001</v>
      </c>
      <c r="D135" s="36">
        <f t="shared" si="4"/>
        <v>1.2606709553671078</v>
      </c>
      <c r="E135" s="37">
        <f t="shared" si="5"/>
        <v>1.2606709553671078</v>
      </c>
    </row>
    <row r="136" spans="1:5">
      <c r="A136" s="34">
        <v>42826</v>
      </c>
      <c r="B136" s="35">
        <v>70</v>
      </c>
      <c r="C136" s="38">
        <v>261.85000000000002</v>
      </c>
      <c r="D136" s="36">
        <f t="shared" si="4"/>
        <v>1.2564847671078307</v>
      </c>
      <c r="E136" s="37">
        <f t="shared" si="5"/>
        <v>1.2564847671078307</v>
      </c>
    </row>
    <row r="137" spans="1:5">
      <c r="A137" s="34">
        <v>42856</v>
      </c>
      <c r="B137" s="35">
        <v>69</v>
      </c>
      <c r="C137" s="35">
        <v>262.06799999999998</v>
      </c>
      <c r="D137" s="36">
        <f t="shared" si="4"/>
        <v>1.2554395663231892</v>
      </c>
      <c r="E137" s="37">
        <f t="shared" si="5"/>
        <v>1.2554395663231892</v>
      </c>
    </row>
    <row r="138" spans="1:5">
      <c r="A138" s="34">
        <v>42887</v>
      </c>
      <c r="B138" s="35">
        <v>68</v>
      </c>
      <c r="C138" s="35">
        <v>262.286</v>
      </c>
      <c r="D138" s="36">
        <f t="shared" si="4"/>
        <v>1.2543961029837105</v>
      </c>
      <c r="E138" s="37">
        <f t="shared" si="5"/>
        <v>1.2543961029837105</v>
      </c>
    </row>
    <row r="139" spans="1:5">
      <c r="A139" s="34">
        <v>42917</v>
      </c>
      <c r="B139" s="35">
        <v>67</v>
      </c>
      <c r="C139" s="35">
        <v>262.87950000000001</v>
      </c>
      <c r="D139" s="36">
        <f t="shared" si="4"/>
        <v>1.2515640674422519</v>
      </c>
      <c r="E139" s="37">
        <f t="shared" si="5"/>
        <v>1.2515640674422519</v>
      </c>
    </row>
    <row r="140" spans="1:5">
      <c r="A140" s="34">
        <v>42948</v>
      </c>
      <c r="B140" s="35">
        <v>66</v>
      </c>
      <c r="C140" s="35">
        <v>263.47300000000001</v>
      </c>
      <c r="D140" s="36">
        <f t="shared" si="4"/>
        <v>1.2487447908027975</v>
      </c>
      <c r="E140" s="37">
        <f t="shared" si="5"/>
        <v>1.2487447908027975</v>
      </c>
    </row>
    <row r="141" spans="1:5">
      <c r="A141" s="34">
        <v>42979</v>
      </c>
      <c r="B141" s="35">
        <v>65</v>
      </c>
      <c r="C141" s="35">
        <v>264.47249999999997</v>
      </c>
      <c r="D141" s="36">
        <f t="shared" si="4"/>
        <v>1.244025508388152</v>
      </c>
      <c r="E141" s="37">
        <f t="shared" si="5"/>
        <v>1.244025508388152</v>
      </c>
    </row>
    <row r="142" spans="1:5">
      <c r="A142" s="34">
        <v>43009</v>
      </c>
      <c r="B142" s="35">
        <v>64</v>
      </c>
      <c r="C142" s="35">
        <v>265.47199999999998</v>
      </c>
      <c r="D142" s="36">
        <f t="shared" si="4"/>
        <v>1.2393417620961364</v>
      </c>
      <c r="E142" s="37">
        <f t="shared" si="5"/>
        <v>1.2393417620961364</v>
      </c>
    </row>
    <row r="143" spans="1:5">
      <c r="A143" s="34">
        <v>43040</v>
      </c>
      <c r="B143" s="35">
        <v>63</v>
      </c>
      <c r="C143" s="35">
        <v>265.56200000000001</v>
      </c>
      <c r="D143" s="36">
        <f t="shared" si="4"/>
        <v>1.2389217443278235</v>
      </c>
      <c r="E143" s="37">
        <f t="shared" si="5"/>
        <v>1.2389217443278235</v>
      </c>
    </row>
    <row r="144" spans="1:5">
      <c r="A144" s="34">
        <v>43070</v>
      </c>
      <c r="B144" s="35">
        <v>62</v>
      </c>
      <c r="C144" s="35">
        <v>265.65199999999999</v>
      </c>
      <c r="D144" s="36">
        <f t="shared" si="4"/>
        <v>1.2385020111543881</v>
      </c>
      <c r="E144" s="37">
        <f t="shared" si="5"/>
        <v>1.2385020111543881</v>
      </c>
    </row>
    <row r="145" spans="1:5">
      <c r="A145" s="34">
        <v>43101</v>
      </c>
      <c r="B145" s="35">
        <v>61</v>
      </c>
      <c r="C145" s="35">
        <v>267.4495</v>
      </c>
      <c r="D145" s="36">
        <f t="shared" si="4"/>
        <v>1.2301781692139468</v>
      </c>
      <c r="E145" s="37">
        <f t="shared" si="5"/>
        <v>1.2301781692139468</v>
      </c>
    </row>
    <row r="146" spans="1:5">
      <c r="A146" s="34">
        <v>43132</v>
      </c>
      <c r="B146" s="35">
        <v>60</v>
      </c>
      <c r="C146" s="38">
        <v>269.24700000000001</v>
      </c>
      <c r="D146" s="36">
        <f t="shared" si="4"/>
        <v>1.2219654676456395</v>
      </c>
      <c r="E146" s="37">
        <f t="shared" si="5"/>
        <v>1.2219654676456395</v>
      </c>
    </row>
    <row r="147" spans="1:5">
      <c r="A147" s="34">
        <v>43160</v>
      </c>
      <c r="B147" s="35">
        <v>59</v>
      </c>
      <c r="C147" s="38">
        <v>270.2285</v>
      </c>
      <c r="D147" s="36">
        <f t="shared" si="4"/>
        <v>1.2175271530100842</v>
      </c>
      <c r="E147" s="37">
        <f t="shared" si="5"/>
        <v>1.2175271530100842</v>
      </c>
    </row>
    <row r="148" spans="1:5">
      <c r="A148" s="34">
        <v>43191</v>
      </c>
      <c r="B148" s="35">
        <v>58</v>
      </c>
      <c r="C148" s="38">
        <v>271.20999999999998</v>
      </c>
      <c r="D148" s="36">
        <f t="shared" si="4"/>
        <v>1.2131209626016206</v>
      </c>
      <c r="E148" s="37">
        <f t="shared" si="5"/>
        <v>1.2131209626016206</v>
      </c>
    </row>
    <row r="149" spans="1:5">
      <c r="A149" s="34">
        <v>43221</v>
      </c>
      <c r="B149" s="35">
        <v>57</v>
      </c>
      <c r="C149" s="38">
        <v>271.83600000000001</v>
      </c>
      <c r="D149" s="36">
        <f t="shared" si="4"/>
        <v>1.2103273159816414</v>
      </c>
      <c r="E149" s="37">
        <f t="shared" si="5"/>
        <v>1.2103273159816414</v>
      </c>
    </row>
    <row r="150" spans="1:5">
      <c r="A150" s="34">
        <v>43252</v>
      </c>
      <c r="B150" s="35">
        <v>56</v>
      </c>
      <c r="C150" s="38">
        <v>272.46199999999999</v>
      </c>
      <c r="D150" s="36">
        <f t="shared" si="4"/>
        <v>1.207546506548383</v>
      </c>
      <c r="E150" s="37">
        <f t="shared" si="5"/>
        <v>1.207546506548383</v>
      </c>
    </row>
    <row r="151" spans="1:5">
      <c r="A151" s="34">
        <v>43282</v>
      </c>
      <c r="B151" s="35">
        <v>55</v>
      </c>
      <c r="C151" s="38">
        <v>273.15300000000002</v>
      </c>
      <c r="D151" s="36">
        <f t="shared" si="4"/>
        <v>1.2044917546839518</v>
      </c>
      <c r="E151" s="37">
        <f t="shared" si="5"/>
        <v>1.2044917546839518</v>
      </c>
    </row>
    <row r="152" spans="1:5">
      <c r="A152" s="34">
        <v>43313</v>
      </c>
      <c r="B152" s="35">
        <v>54</v>
      </c>
      <c r="C152" s="38">
        <v>273.84399999999999</v>
      </c>
      <c r="D152" s="36">
        <f t="shared" si="4"/>
        <v>1.2014524191407718</v>
      </c>
      <c r="E152" s="37">
        <f t="shared" si="5"/>
        <v>1.2014524191407718</v>
      </c>
    </row>
    <row r="153" spans="1:5">
      <c r="A153" s="34">
        <v>43344</v>
      </c>
      <c r="B153" s="35">
        <v>53</v>
      </c>
      <c r="C153" s="38">
        <v>274.76499999999999</v>
      </c>
      <c r="D153" s="36">
        <f t="shared" si="4"/>
        <v>1.1974252043280094</v>
      </c>
      <c r="E153" s="37">
        <f t="shared" si="5"/>
        <v>1.1974252043280094</v>
      </c>
    </row>
    <row r="154" spans="1:5">
      <c r="A154" s="34">
        <v>43374</v>
      </c>
      <c r="B154" s="35">
        <v>52</v>
      </c>
      <c r="C154" s="38">
        <v>275.68599999999998</v>
      </c>
      <c r="D154" s="36">
        <f t="shared" si="4"/>
        <v>1.1934248974093191</v>
      </c>
      <c r="E154" s="37">
        <f t="shared" si="5"/>
        <v>1.1934248974093191</v>
      </c>
    </row>
    <row r="155" spans="1:5">
      <c r="A155" s="34">
        <v>43405</v>
      </c>
      <c r="B155" s="35">
        <v>51</v>
      </c>
      <c r="C155" s="38">
        <v>275.30399999999997</v>
      </c>
      <c r="D155" s="36">
        <f t="shared" si="4"/>
        <v>1.1950808425129513</v>
      </c>
      <c r="E155" s="37">
        <f t="shared" si="5"/>
        <v>1.1950808425129513</v>
      </c>
    </row>
    <row r="156" spans="1:5">
      <c r="A156" s="34">
        <v>43435</v>
      </c>
      <c r="B156" s="35">
        <v>50</v>
      </c>
      <c r="C156" s="38">
        <v>274.92200000000003</v>
      </c>
      <c r="D156" s="36">
        <f t="shared" si="4"/>
        <v>1.196741389438406</v>
      </c>
      <c r="E156" s="37">
        <f t="shared" si="5"/>
        <v>1.196741389438406</v>
      </c>
    </row>
    <row r="157" spans="1:5">
      <c r="A157" s="34">
        <v>43466</v>
      </c>
      <c r="B157" s="35">
        <v>49</v>
      </c>
      <c r="C157" s="38">
        <v>275.7885</v>
      </c>
      <c r="D157" s="36">
        <f t="shared" si="4"/>
        <v>1.192981347181574</v>
      </c>
      <c r="E157" s="37">
        <f t="shared" si="5"/>
        <v>1.192981347181574</v>
      </c>
    </row>
    <row r="158" spans="1:5">
      <c r="A158" s="34">
        <v>43497</v>
      </c>
      <c r="B158" s="35">
        <v>48</v>
      </c>
      <c r="C158" s="38">
        <v>276.65499999999997</v>
      </c>
      <c r="D158" s="36">
        <f t="shared" si="4"/>
        <v>1.1892448582790318</v>
      </c>
      <c r="E158" s="37">
        <f t="shared" si="5"/>
        <v>1.1892448582790318</v>
      </c>
    </row>
    <row r="159" spans="1:5">
      <c r="A159" s="34">
        <v>43525</v>
      </c>
      <c r="B159" s="35">
        <v>47</v>
      </c>
      <c r="C159" s="35">
        <v>278.46499999999997</v>
      </c>
      <c r="D159" s="36">
        <f t="shared" si="4"/>
        <v>1.1815148627913221</v>
      </c>
      <c r="E159" s="37">
        <f t="shared" si="5"/>
        <v>1.1815148627913221</v>
      </c>
    </row>
    <row r="160" spans="1:5">
      <c r="A160" s="34">
        <v>43556</v>
      </c>
      <c r="B160" s="35">
        <v>46</v>
      </c>
      <c r="C160" s="35">
        <v>280.27499999999998</v>
      </c>
      <c r="D160" s="36">
        <f t="shared" si="4"/>
        <v>1.1738847070455285</v>
      </c>
      <c r="E160" s="37">
        <f t="shared" si="5"/>
        <v>1.1738847070455285</v>
      </c>
    </row>
    <row r="161" spans="1:5">
      <c r="A161" s="34">
        <v>43586</v>
      </c>
      <c r="B161" s="35">
        <v>45</v>
      </c>
      <c r="C161" s="35">
        <v>280.6155</v>
      </c>
      <c r="D161" s="36">
        <f t="shared" si="4"/>
        <v>1.1724603105216409</v>
      </c>
      <c r="E161" s="37">
        <f t="shared" si="5"/>
        <v>1.1724603105216409</v>
      </c>
    </row>
    <row r="162" spans="1:5">
      <c r="A162" s="34">
        <v>43617</v>
      </c>
      <c r="B162" s="35">
        <v>44</v>
      </c>
      <c r="C162" s="35">
        <v>280.95600000000002</v>
      </c>
      <c r="D162" s="36">
        <f t="shared" si="4"/>
        <v>1.1710393665455996</v>
      </c>
      <c r="E162" s="37">
        <f t="shared" si="5"/>
        <v>1.1710393665455996</v>
      </c>
    </row>
    <row r="163" spans="1:5">
      <c r="A163" s="34">
        <v>43647</v>
      </c>
      <c r="B163" s="35">
        <v>43</v>
      </c>
      <c r="C163" s="35">
        <v>281.10149999999999</v>
      </c>
      <c r="D163" s="36">
        <f t="shared" si="4"/>
        <v>1.1704332288059136</v>
      </c>
      <c r="E163" s="37">
        <f t="shared" si="5"/>
        <v>1.1704332288059136</v>
      </c>
    </row>
    <row r="164" spans="1:5">
      <c r="A164" s="34">
        <v>43678</v>
      </c>
      <c r="B164" s="35">
        <v>42</v>
      </c>
      <c r="C164" s="35">
        <v>281.24700000000001</v>
      </c>
      <c r="D164" s="36">
        <f t="shared" si="4"/>
        <v>1.1698277182234316</v>
      </c>
      <c r="E164" s="37">
        <f t="shared" si="5"/>
        <v>1.1698277182234316</v>
      </c>
    </row>
    <row r="165" spans="1:5">
      <c r="A165" s="34">
        <v>43709</v>
      </c>
      <c r="B165" s="35">
        <v>41</v>
      </c>
      <c r="C165" s="35">
        <v>282.57400000000001</v>
      </c>
      <c r="D165" s="36">
        <f t="shared" si="4"/>
        <v>1.1643340727285083</v>
      </c>
      <c r="E165" s="37">
        <f t="shared" si="5"/>
        <v>1.1643340727285083</v>
      </c>
    </row>
    <row r="166" spans="1:5">
      <c r="A166" s="34">
        <v>43739</v>
      </c>
      <c r="B166" s="35">
        <v>40</v>
      </c>
      <c r="C166" s="35">
        <v>283.90100000000001</v>
      </c>
      <c r="D166" s="36">
        <f t="shared" si="4"/>
        <v>1.1588917836400205</v>
      </c>
      <c r="E166" s="37">
        <f t="shared" si="5"/>
        <v>1.1588917836400205</v>
      </c>
    </row>
    <row r="167" spans="1:5">
      <c r="A167" s="34">
        <v>43770</v>
      </c>
      <c r="B167" s="35">
        <v>39</v>
      </c>
      <c r="C167" s="35">
        <v>283.2475</v>
      </c>
      <c r="D167" s="36">
        <f t="shared" si="4"/>
        <v>1.1615655434458751</v>
      </c>
      <c r="E167" s="37">
        <f t="shared" si="5"/>
        <v>1.1615655434458751</v>
      </c>
    </row>
    <row r="168" spans="1:5">
      <c r="A168" s="34">
        <v>43800</v>
      </c>
      <c r="B168" s="35">
        <v>38</v>
      </c>
      <c r="C168" s="35">
        <v>282.59399999999999</v>
      </c>
      <c r="D168" s="36">
        <f t="shared" si="4"/>
        <v>1.1642516694168508</v>
      </c>
      <c r="E168" s="37">
        <f t="shared" si="5"/>
        <v>1.1642516694168508</v>
      </c>
    </row>
    <row r="169" spans="1:5">
      <c r="A169" s="40">
        <v>43831</v>
      </c>
      <c r="B169" s="41">
        <v>37</v>
      </c>
      <c r="C169" s="41">
        <v>283.74</v>
      </c>
      <c r="D169" s="42">
        <f t="shared" si="4"/>
        <v>1.1595493630337121</v>
      </c>
      <c r="E169" s="43">
        <f t="shared" si="5"/>
        <v>1.1595493630337121</v>
      </c>
    </row>
    <row r="170" spans="1:5">
      <c r="A170" s="34">
        <v>43862</v>
      </c>
      <c r="B170" s="35">
        <v>36</v>
      </c>
      <c r="C170" s="35">
        <v>284.88600000000002</v>
      </c>
      <c r="D170" s="36">
        <f t="shared" si="4"/>
        <v>1.1548848882261167</v>
      </c>
      <c r="E170" s="37">
        <f t="shared" si="5"/>
        <v>1.1548848882261167</v>
      </c>
    </row>
    <row r="171" spans="1:5">
      <c r="A171" s="40">
        <v>43891</v>
      </c>
      <c r="B171" s="41">
        <v>35</v>
      </c>
      <c r="C171" s="41">
        <v>283.94600000000003</v>
      </c>
      <c r="D171" s="42">
        <f t="shared" si="4"/>
        <v>1.1587081214991071</v>
      </c>
      <c r="E171" s="43">
        <f t="shared" si="5"/>
        <v>1.1587081214991071</v>
      </c>
    </row>
    <row r="172" spans="1:5">
      <c r="A172" s="34">
        <v>43922</v>
      </c>
      <c r="B172" s="35">
        <v>34</v>
      </c>
      <c r="C172" s="35">
        <v>283.00599999999997</v>
      </c>
      <c r="D172" s="36">
        <f t="shared" si="4"/>
        <v>1.1625567523910643</v>
      </c>
      <c r="E172" s="37">
        <f t="shared" si="5"/>
        <v>1.1625567523910643</v>
      </c>
    </row>
    <row r="173" spans="1:5">
      <c r="A173" s="34">
        <v>43952</v>
      </c>
      <c r="B173" s="35">
        <v>33</v>
      </c>
      <c r="C173" s="35">
        <v>283.92049999999995</v>
      </c>
      <c r="D173" s="36">
        <f t="shared" si="4"/>
        <v>1.1588121895642813</v>
      </c>
      <c r="E173" s="37">
        <f t="shared" si="5"/>
        <v>1.1588121895642813</v>
      </c>
    </row>
    <row r="174" spans="1:5">
      <c r="A174" s="34">
        <v>43983</v>
      </c>
      <c r="B174" s="35">
        <v>32</v>
      </c>
      <c r="C174" s="35">
        <v>284.83499999999998</v>
      </c>
      <c r="D174" s="36">
        <f t="shared" si="4"/>
        <v>1.155091671554358</v>
      </c>
      <c r="E174" s="37">
        <f t="shared" si="5"/>
        <v>1.155091671554358</v>
      </c>
    </row>
    <row r="175" spans="1:5">
      <c r="A175" s="40">
        <v>44013</v>
      </c>
      <c r="B175" s="41">
        <v>31</v>
      </c>
      <c r="C175" s="41">
        <v>285.61149999999998</v>
      </c>
      <c r="D175" s="42">
        <f t="shared" si="4"/>
        <v>1.151951291412235</v>
      </c>
      <c r="E175" s="43">
        <f t="shared" si="5"/>
        <v>1.151951291412235</v>
      </c>
    </row>
    <row r="176" spans="1:5">
      <c r="A176" s="34">
        <v>44044</v>
      </c>
      <c r="B176" s="35">
        <v>30</v>
      </c>
      <c r="C176" s="35">
        <v>286.38799999999998</v>
      </c>
      <c r="D176" s="36">
        <f t="shared" si="4"/>
        <v>1.1488279406510942</v>
      </c>
      <c r="E176" s="37">
        <f t="shared" si="5"/>
        <v>1.1488279406510942</v>
      </c>
    </row>
    <row r="177" spans="1:5">
      <c r="A177" s="34">
        <v>44075</v>
      </c>
      <c r="B177" s="35">
        <v>29</v>
      </c>
      <c r="C177" s="35">
        <v>286.6155</v>
      </c>
      <c r="D177" s="36">
        <f t="shared" si="4"/>
        <v>1.1479160626943954</v>
      </c>
      <c r="E177" s="37">
        <f t="shared" si="5"/>
        <v>1.1479160626943954</v>
      </c>
    </row>
    <row r="178" spans="1:5">
      <c r="A178" s="34">
        <v>44105</v>
      </c>
      <c r="B178" s="35">
        <v>28</v>
      </c>
      <c r="C178" s="35">
        <v>286.84300000000002</v>
      </c>
      <c r="D178" s="36">
        <f t="shared" si="4"/>
        <v>1.1470056311891366</v>
      </c>
      <c r="E178" s="37">
        <f t="shared" si="5"/>
        <v>1.1470056311891366</v>
      </c>
    </row>
    <row r="179" spans="1:5">
      <c r="A179" s="34">
        <v>44136</v>
      </c>
      <c r="B179" s="35">
        <v>27</v>
      </c>
      <c r="C179" s="35">
        <v>287.10500000000002</v>
      </c>
      <c r="D179" s="36">
        <f t="shared" si="4"/>
        <v>1.1459589218828843</v>
      </c>
      <c r="E179" s="37">
        <f t="shared" si="5"/>
        <v>1.1459589218828843</v>
      </c>
    </row>
    <row r="180" spans="1:5">
      <c r="A180" s="34">
        <v>44166</v>
      </c>
      <c r="B180" s="35">
        <v>26</v>
      </c>
      <c r="C180" s="35">
        <v>287.36700000000002</v>
      </c>
      <c r="D180" s="36">
        <f t="shared" si="4"/>
        <v>1.1449141212010616</v>
      </c>
      <c r="E180" s="37">
        <f t="shared" si="5"/>
        <v>1.1449141212010616</v>
      </c>
    </row>
    <row r="181" spans="1:5">
      <c r="A181" s="34">
        <v>44197</v>
      </c>
      <c r="B181" s="35">
        <v>25</v>
      </c>
      <c r="C181" s="35">
        <v>288.49950000000001</v>
      </c>
      <c r="D181" s="36">
        <f t="shared" si="4"/>
        <v>1.1404197798165525</v>
      </c>
      <c r="E181" s="37">
        <f t="shared" si="5"/>
        <v>1.1404197798165525</v>
      </c>
    </row>
    <row r="182" spans="1:5">
      <c r="A182" s="34">
        <v>44228</v>
      </c>
      <c r="B182" s="35">
        <v>24</v>
      </c>
      <c r="C182" s="35">
        <v>289.63200000000001</v>
      </c>
      <c r="D182" s="36">
        <f t="shared" si="4"/>
        <v>1.1359605853883048</v>
      </c>
      <c r="E182" s="37">
        <f t="shared" si="5"/>
        <v>1.1359605853883048</v>
      </c>
    </row>
    <row r="183" spans="1:5">
      <c r="A183" s="34">
        <v>44256</v>
      </c>
      <c r="B183" s="35">
        <v>23</v>
      </c>
      <c r="C183" s="35">
        <v>291.95299999999997</v>
      </c>
      <c r="D183" s="36">
        <f t="shared" si="4"/>
        <v>1.1269298012597422</v>
      </c>
      <c r="E183" s="37">
        <f t="shared" si="5"/>
        <v>1.1269298012597422</v>
      </c>
    </row>
    <row r="184" spans="1:5">
      <c r="A184" s="34">
        <v>44287</v>
      </c>
      <c r="B184" s="35">
        <v>22</v>
      </c>
      <c r="C184" s="35">
        <v>294.274</v>
      </c>
      <c r="D184" s="36">
        <f t="shared" si="4"/>
        <v>1.1180414724616701</v>
      </c>
      <c r="E184" s="37">
        <f t="shared" si="5"/>
        <v>1.1180414724616701</v>
      </c>
    </row>
    <row r="185" spans="1:5">
      <c r="A185" s="34">
        <v>44317</v>
      </c>
      <c r="B185" s="35">
        <v>21</v>
      </c>
      <c r="C185" s="35">
        <f>'[10]CPI All Item monthly'!M681</f>
        <v>295.85399999999998</v>
      </c>
      <c r="D185" s="36">
        <f t="shared" si="4"/>
        <v>1.1120706032948195</v>
      </c>
      <c r="E185" s="37">
        <f t="shared" si="5"/>
        <v>1.1120706032948195</v>
      </c>
    </row>
    <row r="186" spans="1:5">
      <c r="A186" s="34">
        <v>44348</v>
      </c>
      <c r="B186" s="35">
        <v>20</v>
      </c>
      <c r="C186" s="35">
        <f>'[10]CPI All Item monthly'!M682</f>
        <v>297.447</v>
      </c>
      <c r="D186" s="36">
        <f t="shared" si="4"/>
        <v>1.106114824715615</v>
      </c>
      <c r="E186" s="37">
        <f t="shared" si="5"/>
        <v>1.106114824715615</v>
      </c>
    </row>
    <row r="187" spans="1:5">
      <c r="A187" s="34">
        <v>44378</v>
      </c>
      <c r="B187" s="35">
        <v>19</v>
      </c>
      <c r="C187" s="35">
        <f>'[10]CPI All Item monthly'!M683</f>
        <v>299.22800000000001</v>
      </c>
      <c r="D187" s="36">
        <f t="shared" si="4"/>
        <v>1.0995312479687245</v>
      </c>
      <c r="E187" s="37">
        <f t="shared" si="5"/>
        <v>1.0995312479687245</v>
      </c>
    </row>
    <row r="188" spans="1:5">
      <c r="A188" s="34">
        <v>44409</v>
      </c>
      <c r="B188" s="35">
        <v>18</v>
      </c>
      <c r="C188" s="35">
        <f>'[10]CPI All Item monthly'!M684</f>
        <v>299.815</v>
      </c>
      <c r="D188" s="36">
        <f t="shared" si="4"/>
        <v>1.0973785043016044</v>
      </c>
      <c r="E188" s="37">
        <f t="shared" si="5"/>
        <v>1.0973785043016044</v>
      </c>
    </row>
    <row r="189" spans="1:5">
      <c r="A189" s="34">
        <v>44440</v>
      </c>
      <c r="B189" s="35">
        <v>17</v>
      </c>
      <c r="C189" s="35">
        <f>'[10]CPI All Item monthly'!M685</f>
        <v>300.666</v>
      </c>
      <c r="D189" s="36">
        <f t="shared" si="4"/>
        <v>1.0942725026015097</v>
      </c>
      <c r="E189" s="37">
        <f t="shared" si="5"/>
        <v>1.0942725026015097</v>
      </c>
    </row>
    <row r="190" spans="1:5">
      <c r="A190" s="34">
        <v>44470</v>
      </c>
      <c r="B190" s="35">
        <v>16</v>
      </c>
      <c r="C190" s="35">
        <f>'[10]CPI All Item monthly'!M686</f>
        <v>302.79300000000001</v>
      </c>
      <c r="D190" s="36">
        <f t="shared" si="4"/>
        <v>1.0865856749237448</v>
      </c>
      <c r="E190" s="37">
        <f t="shared" si="5"/>
        <v>1.0865856749237448</v>
      </c>
    </row>
    <row r="191" spans="1:5">
      <c r="A191" s="34">
        <v>44501</v>
      </c>
      <c r="B191" s="35">
        <v>15</v>
      </c>
      <c r="C191" s="35">
        <f>'[10]CPI All Item monthly'!M687</f>
        <v>304.48200000000003</v>
      </c>
      <c r="D191" s="36">
        <f t="shared" si="4"/>
        <v>1.0805582473419955</v>
      </c>
      <c r="E191" s="37">
        <f t="shared" si="5"/>
        <v>1.0805582473419955</v>
      </c>
    </row>
    <row r="192" spans="1:5">
      <c r="A192" s="34">
        <v>44531</v>
      </c>
      <c r="B192" s="35">
        <v>14</v>
      </c>
      <c r="C192" s="35">
        <f>'[10]CPI All Item monthly'!M688</f>
        <v>306.10899999999998</v>
      </c>
      <c r="D192" s="36">
        <f t="shared" si="4"/>
        <v>1.0748149720105764</v>
      </c>
      <c r="E192" s="37">
        <f t="shared" si="5"/>
        <v>1.0748149720105764</v>
      </c>
    </row>
    <row r="193" spans="1:6">
      <c r="A193" s="34">
        <v>44562</v>
      </c>
      <c r="B193" s="35">
        <v>13</v>
      </c>
      <c r="C193" s="35">
        <f>'[10]CPI All Item monthly'!M689</f>
        <v>309.02300000000002</v>
      </c>
      <c r="D193" s="36">
        <f t="shared" si="4"/>
        <v>1.0646797690372092</v>
      </c>
      <c r="E193" s="37">
        <f t="shared" si="5"/>
        <v>1.0646797690372092</v>
      </c>
    </row>
    <row r="194" spans="1:6">
      <c r="A194" s="34">
        <v>44593</v>
      </c>
      <c r="B194" s="35">
        <v>12</v>
      </c>
      <c r="C194" s="35">
        <f>'[10]CPI All Item monthly'!M690</f>
        <v>311.048</v>
      </c>
      <c r="D194" s="36">
        <f t="shared" si="4"/>
        <v>1.0577484383991715</v>
      </c>
      <c r="E194" s="37">
        <f t="shared" si="5"/>
        <v>1.0577484383991715</v>
      </c>
    </row>
    <row r="195" spans="1:6">
      <c r="A195" s="34">
        <v>44621</v>
      </c>
      <c r="B195" s="35">
        <v>11</v>
      </c>
      <c r="C195" s="35"/>
      <c r="D195" s="36"/>
      <c r="E195" s="37"/>
    </row>
    <row r="196" spans="1:6">
      <c r="A196" s="34">
        <v>44652</v>
      </c>
      <c r="B196" s="35">
        <v>10</v>
      </c>
      <c r="C196" s="35"/>
      <c r="D196" s="36"/>
      <c r="E196" s="37"/>
    </row>
    <row r="197" spans="1:6">
      <c r="A197" s="34">
        <v>44682</v>
      </c>
      <c r="B197" s="35">
        <v>9</v>
      </c>
      <c r="C197" s="44"/>
      <c r="D197" s="36"/>
      <c r="E197" s="37"/>
    </row>
    <row r="198" spans="1:6">
      <c r="A198" s="34">
        <v>44713</v>
      </c>
      <c r="B198" s="35">
        <v>8</v>
      </c>
      <c r="C198" s="44"/>
      <c r="D198" s="36"/>
      <c r="E198" s="37"/>
    </row>
    <row r="199" spans="1:6">
      <c r="A199" s="34">
        <v>44743</v>
      </c>
      <c r="B199" s="35">
        <v>7</v>
      </c>
      <c r="C199" s="44"/>
      <c r="D199" s="36"/>
      <c r="E199" s="37"/>
    </row>
    <row r="200" spans="1:6">
      <c r="A200" s="34">
        <v>44774</v>
      </c>
      <c r="B200" s="35">
        <v>6</v>
      </c>
      <c r="C200" s="44"/>
      <c r="D200" s="36"/>
      <c r="E200" s="44"/>
    </row>
    <row r="201" spans="1:6">
      <c r="A201" s="34">
        <v>44805</v>
      </c>
      <c r="B201" s="35">
        <v>5</v>
      </c>
      <c r="C201" s="44"/>
      <c r="D201" s="36"/>
      <c r="E201" s="44"/>
    </row>
    <row r="202" spans="1:6">
      <c r="A202" s="34">
        <v>44835</v>
      </c>
      <c r="B202" s="35">
        <v>4</v>
      </c>
      <c r="C202" s="44"/>
      <c r="D202" s="36"/>
      <c r="E202" s="44"/>
    </row>
    <row r="203" spans="1:6">
      <c r="A203" s="34">
        <v>44866</v>
      </c>
      <c r="B203" s="35">
        <v>3</v>
      </c>
      <c r="C203" s="44"/>
      <c r="D203" s="36"/>
      <c r="E203" s="44"/>
    </row>
    <row r="204" spans="1:6">
      <c r="A204" s="34">
        <v>44896</v>
      </c>
      <c r="B204" s="35">
        <v>2</v>
      </c>
      <c r="C204" s="44"/>
      <c r="D204" s="36"/>
      <c r="E204" s="44"/>
    </row>
    <row r="205" spans="1:6">
      <c r="A205" s="34">
        <v>44927</v>
      </c>
      <c r="B205" s="35">
        <v>1</v>
      </c>
      <c r="C205" s="44"/>
      <c r="D205" s="36"/>
      <c r="E205" s="44"/>
    </row>
    <row r="206" spans="1:6">
      <c r="A206" s="34">
        <v>44958</v>
      </c>
      <c r="B206" s="35">
        <v>0</v>
      </c>
      <c r="C206" s="45">
        <f>'[10]CA Metro Areas'!F77</f>
        <v>329.0105362671855</v>
      </c>
      <c r="D206" s="46">
        <v>1</v>
      </c>
      <c r="E206" s="47"/>
    </row>
    <row r="208" spans="1:6">
      <c r="A208" s="48" t="s">
        <v>110</v>
      </c>
      <c r="B208" s="49" t="s">
        <v>111</v>
      </c>
      <c r="F208" s="51" t="s">
        <v>112</v>
      </c>
    </row>
  </sheetData>
  <hyperlinks>
    <hyperlink ref="B208" r:id="rId1" xr:uid="{B1B2F321-A676-4887-96F7-98E28A14A14B}"/>
  </hyperlinks>
  <pageMargins left="0.7" right="0.7" top="0.75" bottom="0.75" header="0.3" footer="0.3"/>
  <pageSetup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4FE8C-E409-4005-9678-65A6562362AD}">
  <sheetPr>
    <tabColor theme="0"/>
  </sheetPr>
  <dimension ref="A1:AC15"/>
  <sheetViews>
    <sheetView zoomScale="81" zoomScaleNormal="81" workbookViewId="0"/>
  </sheetViews>
  <sheetFormatPr defaultColWidth="0" defaultRowHeight="17.5" zeroHeight="1"/>
  <cols>
    <col min="1" max="1" width="16.1796875" style="156" customWidth="1"/>
    <col min="2" max="2" width="14.81640625" style="156" customWidth="1"/>
    <col min="3" max="3" width="66.54296875" style="156" bestFit="1" customWidth="1"/>
    <col min="4" max="4" width="13" style="156" customWidth="1"/>
    <col min="5" max="5" width="15.453125" style="156" customWidth="1"/>
    <col min="6" max="6" width="12.1796875" style="156" bestFit="1" customWidth="1"/>
    <col min="7" max="11" width="11.81640625" style="156" customWidth="1"/>
    <col min="12" max="12" width="22.1796875" style="156" customWidth="1"/>
    <col min="13" max="13" width="22.81640625" style="156" customWidth="1"/>
    <col min="14" max="14" width="19.54296875" style="156" customWidth="1"/>
    <col min="15" max="15" width="21" style="156" bestFit="1" customWidth="1"/>
    <col min="16" max="16" width="21" style="156" customWidth="1"/>
    <col min="17" max="17" width="17.1796875" style="156" bestFit="1" customWidth="1"/>
    <col min="18" max="18" width="16.1796875" style="156" customWidth="1"/>
    <col min="19" max="19" width="18.1796875" style="156" customWidth="1"/>
    <col min="20" max="20" width="16.81640625" style="156" customWidth="1"/>
    <col min="21" max="21" width="17.54296875" style="156" customWidth="1"/>
    <col min="22" max="22" width="26.81640625" style="156" customWidth="1"/>
    <col min="23" max="23" width="21.1796875" style="156" customWidth="1"/>
    <col min="24" max="24" width="29.54296875" style="156" bestFit="1" customWidth="1"/>
    <col min="25" max="26" width="29.54296875" style="156" customWidth="1"/>
    <col min="27" max="28" width="24.1796875" style="156" customWidth="1"/>
    <col min="29" max="29" width="22.81640625" style="156" hidden="1" customWidth="1"/>
    <col min="30" max="16384" width="8.81640625" style="156" hidden="1"/>
  </cols>
  <sheetData>
    <row r="1" spans="1:28">
      <c r="A1" s="155" t="s">
        <v>0</v>
      </c>
      <c r="B1" s="123"/>
      <c r="C1" s="123"/>
      <c r="D1" s="123"/>
      <c r="E1" s="123"/>
      <c r="F1" s="123"/>
      <c r="G1" s="123"/>
      <c r="H1" s="123"/>
      <c r="I1" s="123"/>
      <c r="J1" s="123"/>
      <c r="K1" s="123"/>
      <c r="L1" s="123"/>
      <c r="M1" s="123"/>
      <c r="N1" s="123"/>
      <c r="O1" s="123"/>
      <c r="P1" s="123"/>
      <c r="Q1" s="123"/>
      <c r="R1" s="123"/>
      <c r="S1" s="123"/>
      <c r="T1" s="123"/>
      <c r="U1" s="123"/>
      <c r="V1" s="123"/>
      <c r="W1" s="123"/>
      <c r="X1" s="123"/>
      <c r="Y1" s="123"/>
      <c r="Z1" s="123"/>
      <c r="AA1" s="123"/>
      <c r="AB1" s="123"/>
    </row>
    <row r="2" spans="1:28" s="170" customFormat="1">
      <c r="A2" s="157" t="s">
        <v>3</v>
      </c>
      <c r="B2" s="176"/>
      <c r="C2" s="176"/>
      <c r="D2" s="176"/>
      <c r="E2" s="176"/>
      <c r="F2" s="176"/>
      <c r="G2" s="176"/>
      <c r="H2" s="176"/>
      <c r="I2" s="176"/>
      <c r="J2" s="176"/>
      <c r="K2" s="176"/>
      <c r="L2" s="176"/>
      <c r="M2" s="176"/>
      <c r="N2" s="176"/>
      <c r="O2" s="176"/>
      <c r="P2" s="176"/>
      <c r="Q2" s="176"/>
      <c r="R2" s="176"/>
      <c r="S2" s="176"/>
      <c r="T2" s="176"/>
      <c r="U2" s="176"/>
      <c r="V2" s="176"/>
      <c r="W2" s="176"/>
      <c r="X2" s="176"/>
      <c r="Y2" s="225"/>
      <c r="Z2" s="176"/>
      <c r="AA2" s="176"/>
      <c r="AB2" s="176"/>
    </row>
    <row r="3" spans="1:28" ht="35">
      <c r="A3" s="199" t="s">
        <v>113</v>
      </c>
      <c r="B3" s="226"/>
      <c r="C3" s="227"/>
      <c r="D3" s="123"/>
      <c r="E3" s="123"/>
      <c r="F3" s="123"/>
      <c r="G3" s="123"/>
      <c r="H3" s="123"/>
      <c r="I3" s="123"/>
      <c r="J3" s="123"/>
      <c r="K3" s="123"/>
      <c r="L3" s="123"/>
      <c r="M3" s="123"/>
      <c r="N3" s="123"/>
      <c r="O3" s="123"/>
      <c r="P3" s="123"/>
      <c r="Q3" s="123"/>
      <c r="R3" s="123"/>
      <c r="S3" s="123"/>
      <c r="T3" s="123"/>
      <c r="U3" s="123"/>
      <c r="V3" s="123"/>
      <c r="W3" s="123"/>
      <c r="X3" s="200" t="s">
        <v>114</v>
      </c>
      <c r="Y3" s="200" t="s">
        <v>115</v>
      </c>
      <c r="Z3" s="123"/>
      <c r="AA3" s="123"/>
      <c r="AB3" s="123"/>
    </row>
    <row r="4" spans="1:28">
      <c r="A4" s="201" t="s">
        <v>82</v>
      </c>
      <c r="B4" s="228"/>
      <c r="C4" s="229"/>
      <c r="D4" s="123"/>
      <c r="E4" s="123"/>
      <c r="F4" s="123"/>
      <c r="G4" s="123"/>
      <c r="H4" s="123"/>
      <c r="I4" s="123"/>
      <c r="J4" s="123"/>
      <c r="K4" s="123"/>
      <c r="L4" s="123"/>
      <c r="M4" s="123"/>
      <c r="N4" s="123"/>
      <c r="O4" s="123"/>
      <c r="P4" s="123"/>
      <c r="Q4" s="123"/>
      <c r="R4" s="123"/>
      <c r="S4" s="123"/>
      <c r="T4" s="123"/>
      <c r="U4" s="123"/>
      <c r="V4" s="123"/>
      <c r="W4" s="123"/>
      <c r="X4" s="202">
        <v>1384.5153802040468</v>
      </c>
      <c r="Y4" s="203">
        <v>1506.4657453047689</v>
      </c>
      <c r="Z4" s="123"/>
      <c r="AA4" s="123"/>
      <c r="AB4" s="123"/>
    </row>
    <row r="5" spans="1:28" ht="14.9" customHeight="1">
      <c r="A5" s="123"/>
      <c r="B5" s="123"/>
      <c r="C5" s="123"/>
      <c r="D5" s="123"/>
      <c r="E5" s="123"/>
      <c r="F5" s="123"/>
      <c r="G5" s="123"/>
      <c r="H5" s="123"/>
      <c r="I5" s="123"/>
      <c r="J5" s="123"/>
      <c r="K5" s="123"/>
      <c r="L5" s="123"/>
      <c r="M5" s="259" t="s">
        <v>116</v>
      </c>
      <c r="N5" s="261"/>
      <c r="O5" s="261"/>
      <c r="P5" s="260"/>
      <c r="Q5" s="258" t="s">
        <v>117</v>
      </c>
      <c r="R5" s="258"/>
      <c r="S5" s="258"/>
      <c r="T5" s="204" t="s">
        <v>118</v>
      </c>
      <c r="U5" s="259" t="s">
        <v>119</v>
      </c>
      <c r="V5" s="260"/>
      <c r="W5" s="123"/>
      <c r="X5" s="123"/>
      <c r="Y5" s="230"/>
      <c r="Z5" s="123"/>
      <c r="AA5" s="123"/>
      <c r="AB5" s="123"/>
    </row>
    <row r="6" spans="1:28" ht="87.5">
      <c r="A6" s="205" t="s">
        <v>120</v>
      </c>
      <c r="B6" s="205" t="s">
        <v>121</v>
      </c>
      <c r="C6" s="205" t="s">
        <v>14</v>
      </c>
      <c r="D6" s="206" t="s">
        <v>122</v>
      </c>
      <c r="E6" s="206" t="s">
        <v>18</v>
      </c>
      <c r="F6" s="206" t="s">
        <v>20</v>
      </c>
      <c r="G6" s="206" t="s">
        <v>123</v>
      </c>
      <c r="H6" s="206" t="s">
        <v>124</v>
      </c>
      <c r="I6" s="206" t="s">
        <v>125</v>
      </c>
      <c r="J6" s="206" t="s">
        <v>126</v>
      </c>
      <c r="K6" s="206" t="s">
        <v>127</v>
      </c>
      <c r="L6" s="206" t="s">
        <v>128</v>
      </c>
      <c r="M6" s="206" t="s">
        <v>129</v>
      </c>
      <c r="N6" s="206" t="s">
        <v>130</v>
      </c>
      <c r="O6" s="206" t="s">
        <v>131</v>
      </c>
      <c r="P6" s="180" t="s">
        <v>132</v>
      </c>
      <c r="Q6" s="207" t="s">
        <v>117</v>
      </c>
      <c r="R6" s="207" t="s">
        <v>133</v>
      </c>
      <c r="S6" s="207" t="s">
        <v>134</v>
      </c>
      <c r="T6" s="206" t="s">
        <v>135</v>
      </c>
      <c r="U6" s="206" t="s">
        <v>119</v>
      </c>
      <c r="V6" s="206" t="s">
        <v>136</v>
      </c>
      <c r="W6" s="208" t="s">
        <v>137</v>
      </c>
      <c r="X6" s="206" t="s">
        <v>138</v>
      </c>
      <c r="Y6" s="206" t="s">
        <v>65</v>
      </c>
      <c r="Z6" s="209" t="s">
        <v>139</v>
      </c>
      <c r="AA6" s="209" t="s">
        <v>140</v>
      </c>
      <c r="AB6" s="209" t="s">
        <v>141</v>
      </c>
    </row>
    <row r="7" spans="1:28" ht="35">
      <c r="A7" s="205" t="s">
        <v>9</v>
      </c>
      <c r="B7" s="205" t="s">
        <v>11</v>
      </c>
      <c r="C7" s="205" t="s">
        <v>13</v>
      </c>
      <c r="D7" s="206" t="s">
        <v>15</v>
      </c>
      <c r="E7" s="206" t="s">
        <v>17</v>
      </c>
      <c r="F7" s="206" t="s">
        <v>19</v>
      </c>
      <c r="G7" s="206" t="s">
        <v>21</v>
      </c>
      <c r="H7" s="206" t="s">
        <v>23</v>
      </c>
      <c r="I7" s="207" t="s">
        <v>25</v>
      </c>
      <c r="J7" s="207" t="s">
        <v>27</v>
      </c>
      <c r="K7" s="207" t="s">
        <v>29</v>
      </c>
      <c r="L7" s="206" t="s">
        <v>142</v>
      </c>
      <c r="M7" s="206" t="s">
        <v>34</v>
      </c>
      <c r="N7" s="206" t="s">
        <v>36</v>
      </c>
      <c r="O7" s="206" t="s">
        <v>143</v>
      </c>
      <c r="P7" s="207" t="s">
        <v>144</v>
      </c>
      <c r="Q7" s="207" t="s">
        <v>43</v>
      </c>
      <c r="R7" s="207" t="s">
        <v>45</v>
      </c>
      <c r="S7" s="207" t="s">
        <v>145</v>
      </c>
      <c r="T7" s="206" t="s">
        <v>50</v>
      </c>
      <c r="U7" s="206" t="s">
        <v>53</v>
      </c>
      <c r="V7" s="206" t="s">
        <v>146</v>
      </c>
      <c r="W7" s="208" t="s">
        <v>147</v>
      </c>
      <c r="X7" s="206" t="s">
        <v>148</v>
      </c>
      <c r="Y7" s="206" t="s">
        <v>64</v>
      </c>
      <c r="Z7" s="209" t="s">
        <v>149</v>
      </c>
      <c r="AA7" s="209" t="s">
        <v>150</v>
      </c>
      <c r="AB7" s="209" t="s">
        <v>151</v>
      </c>
    </row>
    <row r="8" spans="1:28">
      <c r="A8" s="210">
        <v>206361292</v>
      </c>
      <c r="B8" s="210">
        <v>1851395685</v>
      </c>
      <c r="C8" s="210" t="s">
        <v>152</v>
      </c>
      <c r="D8" s="211">
        <v>44927</v>
      </c>
      <c r="E8" s="211">
        <v>45291</v>
      </c>
      <c r="F8" s="212">
        <v>2023</v>
      </c>
      <c r="G8" s="211">
        <v>46204</v>
      </c>
      <c r="H8" s="212">
        <f>ROUND((G8-(D8+E8)/2)/30.416666,0)</f>
        <v>36</v>
      </c>
      <c r="I8" s="213">
        <v>9424</v>
      </c>
      <c r="J8" s="213">
        <v>7836</v>
      </c>
      <c r="K8" s="213">
        <v>1442</v>
      </c>
      <c r="L8" s="214">
        <v>10982706</v>
      </c>
      <c r="M8" s="214">
        <v>10060076</v>
      </c>
      <c r="N8" s="215">
        <v>1.1256697181454438</v>
      </c>
      <c r="O8" s="214">
        <v>11324322.915441744</v>
      </c>
      <c r="P8" s="214">
        <v>87110.1762726288</v>
      </c>
      <c r="Q8" s="216">
        <v>875603</v>
      </c>
      <c r="R8" s="217">
        <v>1.0808054428368077</v>
      </c>
      <c r="S8" s="216">
        <v>946356.48816423735</v>
      </c>
      <c r="T8" s="216">
        <v>47027</v>
      </c>
      <c r="U8" s="216">
        <v>0</v>
      </c>
      <c r="V8" s="216">
        <v>0</v>
      </c>
      <c r="W8" s="216">
        <v>12317706.403605981</v>
      </c>
      <c r="X8" s="216">
        <v>1307.0571311126889</v>
      </c>
      <c r="Y8" s="218">
        <v>121.95036510072184</v>
      </c>
      <c r="Z8" s="218">
        <v>9.2434397572823421</v>
      </c>
      <c r="AA8" s="218">
        <v>1316.3005708699714</v>
      </c>
      <c r="AB8" s="216">
        <v>1438.2509359706933</v>
      </c>
    </row>
    <row r="9" spans="1:28">
      <c r="A9" s="219">
        <v>206431124</v>
      </c>
      <c r="B9" s="219">
        <v>1033219019</v>
      </c>
      <c r="C9" s="219" t="s">
        <v>153</v>
      </c>
      <c r="D9" s="211">
        <v>44927</v>
      </c>
      <c r="E9" s="211">
        <v>45291</v>
      </c>
      <c r="F9" s="212">
        <v>2023</v>
      </c>
      <c r="G9" s="211">
        <v>46204</v>
      </c>
      <c r="H9" s="212">
        <f>ROUND((G9-(D9+E9)/2)/30.416666,0)</f>
        <v>36</v>
      </c>
      <c r="I9" s="220">
        <v>9924</v>
      </c>
      <c r="J9" s="213">
        <v>8589</v>
      </c>
      <c r="K9" s="213">
        <v>1313</v>
      </c>
      <c r="L9" s="214">
        <v>11065001</v>
      </c>
      <c r="M9" s="214">
        <v>8933516</v>
      </c>
      <c r="N9" s="215">
        <v>1.1256697181454438</v>
      </c>
      <c r="O9" s="214">
        <v>10056188.437767813</v>
      </c>
      <c r="P9" s="214">
        <v>77355.295675137022</v>
      </c>
      <c r="Q9" s="216">
        <v>1828397</v>
      </c>
      <c r="R9" s="217">
        <v>1.0808054428368077</v>
      </c>
      <c r="S9" s="216">
        <v>1976141.4292664907</v>
      </c>
      <c r="T9" s="216">
        <v>303088</v>
      </c>
      <c r="U9" s="216">
        <v>0</v>
      </c>
      <c r="V9" s="216">
        <v>0</v>
      </c>
      <c r="W9" s="216">
        <v>12335417.867034303</v>
      </c>
      <c r="X9" s="216">
        <v>1242.9884992980958</v>
      </c>
      <c r="Y9" s="218">
        <v>121.95036510072184</v>
      </c>
      <c r="Z9" s="218">
        <v>7.7947698181315017</v>
      </c>
      <c r="AA9" s="218">
        <v>1250.7832691162273</v>
      </c>
      <c r="AB9" s="216">
        <v>1372.7336342169492</v>
      </c>
    </row>
    <row r="10" spans="1:28">
      <c r="A10" s="219">
        <v>206196609</v>
      </c>
      <c r="B10" s="219">
        <v>1285049619</v>
      </c>
      <c r="C10" s="210" t="s">
        <v>154</v>
      </c>
      <c r="D10" s="211">
        <v>44927</v>
      </c>
      <c r="E10" s="211">
        <v>45291</v>
      </c>
      <c r="F10" s="212">
        <v>2023</v>
      </c>
      <c r="G10" s="211">
        <v>46204</v>
      </c>
      <c r="H10" s="212">
        <f>ROUND((G10-(D10+E10)/2)/30.416666,0)</f>
        <v>36</v>
      </c>
      <c r="I10" s="213">
        <v>14623</v>
      </c>
      <c r="J10" s="213">
        <v>9805</v>
      </c>
      <c r="K10" s="213">
        <v>4358</v>
      </c>
      <c r="L10" s="214">
        <v>19076628</v>
      </c>
      <c r="M10" s="214">
        <v>12902372</v>
      </c>
      <c r="N10" s="215">
        <v>1.1256697181454438</v>
      </c>
      <c r="O10" s="214">
        <v>14523809.452647666</v>
      </c>
      <c r="P10" s="214">
        <v>111721.61117421281</v>
      </c>
      <c r="Q10" s="216">
        <v>5242008</v>
      </c>
      <c r="R10" s="217">
        <v>1.0808054428368077</v>
      </c>
      <c r="S10" s="216">
        <v>5665590.7777940882</v>
      </c>
      <c r="T10" s="216">
        <v>767186</v>
      </c>
      <c r="U10" s="216">
        <v>165062</v>
      </c>
      <c r="V10" s="216">
        <v>174965.72</v>
      </c>
      <c r="W10" s="216">
        <v>21131551.950441752</v>
      </c>
      <c r="X10" s="216">
        <v>1445.0900602093791</v>
      </c>
      <c r="Y10" s="218">
        <v>121.95036510072184</v>
      </c>
      <c r="Z10" s="218">
        <v>7.6401293287432681</v>
      </c>
      <c r="AA10" s="218">
        <v>1452.7301895381224</v>
      </c>
      <c r="AB10" s="216">
        <v>1574.6805546388443</v>
      </c>
    </row>
    <row r="11" spans="1:28">
      <c r="A11" s="219">
        <v>206190021</v>
      </c>
      <c r="B11" s="219">
        <v>1477645927</v>
      </c>
      <c r="C11" s="210" t="s">
        <v>155</v>
      </c>
      <c r="D11" s="221">
        <v>44743</v>
      </c>
      <c r="E11" s="221">
        <v>45107</v>
      </c>
      <c r="F11" s="212">
        <v>2023</v>
      </c>
      <c r="G11" s="211">
        <v>46204</v>
      </c>
      <c r="H11" s="212">
        <f>ROUND((G11-(D11+E11)/2)/30.416666,0)</f>
        <v>42</v>
      </c>
      <c r="I11" s="213">
        <v>13198</v>
      </c>
      <c r="J11" s="213">
        <v>6069</v>
      </c>
      <c r="K11" s="213">
        <v>7064</v>
      </c>
      <c r="L11" s="214">
        <v>17112577</v>
      </c>
      <c r="M11" s="214">
        <v>12417624</v>
      </c>
      <c r="N11" s="215">
        <v>1.1573588534049251</v>
      </c>
      <c r="O11" s="214">
        <v>14371647.074653478</v>
      </c>
      <c r="P11" s="214">
        <v>110551.1313434883</v>
      </c>
      <c r="Q11" s="216">
        <v>3902884</v>
      </c>
      <c r="R11" s="217">
        <v>1.1050978394114797</v>
      </c>
      <c r="S11" s="216">
        <v>4313068.6758736335</v>
      </c>
      <c r="T11" s="216">
        <v>760400</v>
      </c>
      <c r="U11" s="216">
        <v>31669</v>
      </c>
      <c r="V11" s="216">
        <v>33885.83</v>
      </c>
      <c r="W11" s="216">
        <v>19479001.580527112</v>
      </c>
      <c r="X11" s="216">
        <v>1475.9055599732619</v>
      </c>
      <c r="Y11" s="218">
        <v>121.95036510072184</v>
      </c>
      <c r="Z11" s="218">
        <v>8.3763548525146465</v>
      </c>
      <c r="AA11" s="218">
        <v>1484.2819148257765</v>
      </c>
      <c r="AB11" s="216">
        <v>1606.2322799264984</v>
      </c>
    </row>
    <row r="12" spans="1:28" hidden="1">
      <c r="L12" s="222"/>
      <c r="M12" s="223"/>
    </row>
    <row r="13" spans="1:28" hidden="1">
      <c r="L13" s="222"/>
      <c r="M13" s="223"/>
    </row>
    <row r="14" spans="1:28" hidden="1">
      <c r="L14" s="222"/>
      <c r="M14" s="223"/>
    </row>
    <row r="15" spans="1:28" hidden="1">
      <c r="L15" s="224"/>
      <c r="M15" s="223"/>
    </row>
  </sheetData>
  <sheetProtection sheet="1" objects="1" scenarios="1" selectLockedCells="1"/>
  <mergeCells count="3">
    <mergeCell ref="Q5:S5"/>
    <mergeCell ref="U5:V5"/>
    <mergeCell ref="M5:P5"/>
  </mergeCells>
  <pageMargins left="0.7" right="0.7" top="0.75" bottom="0.75" header="0.3" footer="0.3"/>
  <pageSetup orientation="portrait" r:id="rId1"/>
  <headerFooter>
    <oddHeader>&amp;C&amp;"-,Bold"&amp;KFF0000DRAFT</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11474-4789-4DD4-999F-3BB5E16D2C46}">
  <sheetPr>
    <tabColor theme="0"/>
  </sheetPr>
  <dimension ref="A1:V13"/>
  <sheetViews>
    <sheetView zoomScale="82" zoomScaleNormal="82" workbookViewId="0"/>
  </sheetViews>
  <sheetFormatPr defaultColWidth="0" defaultRowHeight="17.5" zeroHeight="1"/>
  <cols>
    <col min="1" max="1" width="52" style="170" customWidth="1"/>
    <col min="2" max="7" width="17.81640625" style="170" customWidth="1"/>
    <col min="8" max="8" width="18.81640625" style="170" bestFit="1" customWidth="1"/>
    <col min="9" max="9" width="18.81640625" style="170" customWidth="1"/>
    <col min="10" max="14" width="17.81640625" style="170" customWidth="1"/>
    <col min="15" max="15" width="24.81640625" style="170" bestFit="1" customWidth="1"/>
    <col min="16" max="20" width="17.81640625" style="170" customWidth="1"/>
    <col min="21" max="21" width="18.1796875" style="170" bestFit="1" customWidth="1"/>
    <col min="22" max="22" width="17.81640625" style="170" customWidth="1"/>
    <col min="23" max="16384" width="17.81640625" style="176" hidden="1"/>
  </cols>
  <sheetData>
    <row r="1" spans="1:22">
      <c r="A1" s="155" t="s">
        <v>0</v>
      </c>
      <c r="B1" s="176"/>
      <c r="C1" s="176"/>
      <c r="D1" s="176"/>
      <c r="E1" s="176"/>
      <c r="F1" s="176"/>
      <c r="G1" s="176"/>
      <c r="H1" s="176"/>
      <c r="I1" s="176"/>
      <c r="J1" s="176"/>
      <c r="K1" s="176"/>
      <c r="L1" s="176"/>
      <c r="M1" s="176"/>
      <c r="N1" s="176"/>
      <c r="O1" s="176"/>
      <c r="P1" s="176"/>
      <c r="Q1" s="176"/>
      <c r="R1" s="176"/>
      <c r="S1" s="176"/>
      <c r="T1" s="176"/>
      <c r="U1" s="176"/>
      <c r="V1" s="176"/>
    </row>
    <row r="2" spans="1:22">
      <c r="A2" s="157" t="s">
        <v>3</v>
      </c>
      <c r="B2" s="176"/>
      <c r="C2" s="176"/>
      <c r="D2" s="176"/>
      <c r="E2" s="176"/>
      <c r="F2" s="176"/>
      <c r="G2" s="176"/>
      <c r="H2" s="176"/>
      <c r="I2" s="176"/>
      <c r="J2" s="176"/>
      <c r="K2" s="176"/>
      <c r="L2" s="176"/>
      <c r="M2" s="176"/>
      <c r="N2" s="176"/>
      <c r="O2" s="176"/>
      <c r="P2" s="176"/>
      <c r="Q2" s="176"/>
      <c r="R2" s="176"/>
      <c r="S2" s="176"/>
      <c r="T2" s="176"/>
      <c r="U2" s="176"/>
      <c r="V2" s="176"/>
    </row>
    <row r="3" spans="1:22">
      <c r="A3" s="231" t="s">
        <v>113</v>
      </c>
      <c r="B3" s="239"/>
      <c r="C3" s="239"/>
      <c r="D3" s="240"/>
      <c r="E3" s="176"/>
      <c r="F3" s="176"/>
      <c r="G3" s="176"/>
      <c r="H3" s="176"/>
      <c r="I3" s="176"/>
      <c r="J3" s="176"/>
      <c r="K3" s="176"/>
      <c r="L3" s="176"/>
      <c r="M3" s="176"/>
      <c r="N3" s="176"/>
      <c r="O3" s="176"/>
      <c r="P3" s="176"/>
      <c r="Q3" s="176"/>
      <c r="R3" s="176"/>
      <c r="S3" s="176"/>
      <c r="T3" s="176"/>
      <c r="U3" s="176"/>
      <c r="V3" s="176"/>
    </row>
    <row r="4" spans="1:22">
      <c r="A4" s="232" t="s">
        <v>156</v>
      </c>
      <c r="B4" s="241"/>
      <c r="C4" s="241"/>
      <c r="D4" s="242"/>
      <c r="E4" s="176"/>
      <c r="F4" s="176"/>
      <c r="G4" s="176"/>
      <c r="H4" s="176"/>
      <c r="I4" s="176"/>
      <c r="J4" s="176"/>
      <c r="K4" s="176"/>
      <c r="L4" s="176"/>
      <c r="M4" s="176"/>
      <c r="N4" s="176"/>
      <c r="O4" s="176"/>
      <c r="P4" s="176"/>
      <c r="Q4" s="176"/>
      <c r="R4" s="176"/>
      <c r="S4" s="176"/>
      <c r="T4" s="176"/>
      <c r="U4" s="176"/>
      <c r="V4" s="176"/>
    </row>
    <row r="5" spans="1:22" ht="24.65" customHeight="1">
      <c r="A5" s="176"/>
      <c r="B5" s="176"/>
      <c r="C5" s="176"/>
      <c r="D5" s="176"/>
      <c r="E5" s="176"/>
      <c r="F5" s="176"/>
      <c r="G5" s="176"/>
      <c r="H5" s="176"/>
      <c r="I5" s="176"/>
      <c r="J5" s="176"/>
      <c r="K5" s="176"/>
      <c r="L5" s="176"/>
      <c r="M5" s="176"/>
      <c r="N5" s="176"/>
      <c r="O5" s="176"/>
      <c r="P5" s="176"/>
      <c r="Q5" s="176"/>
      <c r="R5" s="176"/>
      <c r="S5" s="176"/>
      <c r="T5" s="176"/>
      <c r="U5" s="176"/>
      <c r="V5" s="176"/>
    </row>
    <row r="6" spans="1:22" ht="16.5" customHeight="1">
      <c r="A6" s="268" t="s">
        <v>77</v>
      </c>
      <c r="B6" s="262" t="s">
        <v>116</v>
      </c>
      <c r="C6" s="263"/>
      <c r="D6" s="263"/>
      <c r="E6" s="263"/>
      <c r="F6" s="263"/>
      <c r="G6" s="263"/>
      <c r="H6" s="264"/>
      <c r="I6" s="233"/>
      <c r="J6" s="265" t="s">
        <v>157</v>
      </c>
      <c r="K6" s="266"/>
      <c r="L6" s="266"/>
      <c r="M6" s="266"/>
      <c r="N6" s="267"/>
      <c r="O6" s="234" t="s">
        <v>158</v>
      </c>
      <c r="P6" s="262" t="s">
        <v>65</v>
      </c>
      <c r="Q6" s="263"/>
      <c r="R6" s="263"/>
      <c r="S6" s="263"/>
      <c r="T6" s="264"/>
      <c r="U6" s="176"/>
      <c r="V6" s="176"/>
    </row>
    <row r="7" spans="1:22" s="238" customFormat="1" ht="88.4" customHeight="1">
      <c r="A7" s="269"/>
      <c r="B7" s="180" t="s">
        <v>159</v>
      </c>
      <c r="C7" s="180" t="s">
        <v>160</v>
      </c>
      <c r="D7" s="180" t="s">
        <v>161</v>
      </c>
      <c r="E7" s="180" t="s">
        <v>162</v>
      </c>
      <c r="F7" s="180" t="s">
        <v>124</v>
      </c>
      <c r="G7" s="180" t="s">
        <v>163</v>
      </c>
      <c r="H7" s="180" t="s">
        <v>131</v>
      </c>
      <c r="I7" s="180" t="s">
        <v>164</v>
      </c>
      <c r="J7" s="180" t="s">
        <v>165</v>
      </c>
      <c r="K7" s="180" t="s">
        <v>166</v>
      </c>
      <c r="L7" s="180" t="s">
        <v>124</v>
      </c>
      <c r="M7" s="180" t="s">
        <v>167</v>
      </c>
      <c r="N7" s="180" t="s">
        <v>168</v>
      </c>
      <c r="O7" s="180" t="s">
        <v>169</v>
      </c>
      <c r="P7" s="180" t="s">
        <v>170</v>
      </c>
      <c r="Q7" s="180" t="s">
        <v>171</v>
      </c>
      <c r="R7" s="180" t="s">
        <v>172</v>
      </c>
      <c r="S7" s="180" t="s">
        <v>173</v>
      </c>
      <c r="T7" s="180" t="s">
        <v>174</v>
      </c>
      <c r="U7" s="180" t="s">
        <v>175</v>
      </c>
      <c r="V7" s="180" t="s">
        <v>176</v>
      </c>
    </row>
    <row r="8" spans="1:22" ht="16.5" customHeight="1">
      <c r="A8" s="269"/>
      <c r="B8" s="235" t="s">
        <v>11</v>
      </c>
      <c r="C8" s="235" t="s">
        <v>13</v>
      </c>
      <c r="D8" s="235" t="s">
        <v>15</v>
      </c>
      <c r="E8" s="235" t="s">
        <v>17</v>
      </c>
      <c r="F8" s="235" t="s">
        <v>19</v>
      </c>
      <c r="G8" s="235" t="s">
        <v>21</v>
      </c>
      <c r="H8" s="235" t="s">
        <v>177</v>
      </c>
      <c r="I8" s="235" t="s">
        <v>178</v>
      </c>
      <c r="J8" s="235" t="s">
        <v>27</v>
      </c>
      <c r="K8" s="235" t="s">
        <v>29</v>
      </c>
      <c r="L8" s="235" t="s">
        <v>31</v>
      </c>
      <c r="M8" s="235" t="s">
        <v>34</v>
      </c>
      <c r="N8" s="235" t="s">
        <v>179</v>
      </c>
      <c r="O8" s="235" t="s">
        <v>38</v>
      </c>
      <c r="P8" s="235" t="s">
        <v>40</v>
      </c>
      <c r="Q8" s="235" t="s">
        <v>180</v>
      </c>
      <c r="R8" s="235" t="s">
        <v>45</v>
      </c>
      <c r="S8" s="235" t="s">
        <v>181</v>
      </c>
      <c r="T8" s="235" t="s">
        <v>182</v>
      </c>
      <c r="U8" s="235" t="s">
        <v>183</v>
      </c>
      <c r="V8" s="235" t="s">
        <v>184</v>
      </c>
    </row>
    <row r="9" spans="1:22" ht="16.5" customHeight="1">
      <c r="A9" s="270"/>
      <c r="B9" s="236">
        <v>875.27544136605331</v>
      </c>
      <c r="C9" s="183">
        <v>8.1883934238024825</v>
      </c>
      <c r="D9" s="183">
        <v>3.6659771578503455</v>
      </c>
      <c r="E9" s="183">
        <v>23.144744677482525</v>
      </c>
      <c r="F9" s="173">
        <v>12</v>
      </c>
      <c r="G9" s="237">
        <v>1.0444379367095002</v>
      </c>
      <c r="H9" s="236">
        <v>950.72527976076719</v>
      </c>
      <c r="I9" s="236">
        <v>7.3132713827751328</v>
      </c>
      <c r="J9" s="183">
        <v>298.83737832849863</v>
      </c>
      <c r="K9" s="183">
        <v>1.5987586930867561</v>
      </c>
      <c r="L9" s="173">
        <v>12</v>
      </c>
      <c r="M9" s="237">
        <v>1.0183176389087618</v>
      </c>
      <c r="N9" s="236">
        <v>305.93941769469012</v>
      </c>
      <c r="O9" s="183">
        <v>53.44</v>
      </c>
      <c r="P9" s="183">
        <v>54.371840574681897</v>
      </c>
      <c r="Q9" s="183">
        <v>56.788012984918652</v>
      </c>
      <c r="R9" s="183">
        <v>63.990202689243148</v>
      </c>
      <c r="S9" s="183">
        <v>65.162352115803188</v>
      </c>
      <c r="T9" s="183">
        <v>121.95036510072184</v>
      </c>
      <c r="U9" s="236">
        <v>1317.4179688382326</v>
      </c>
      <c r="V9" s="236">
        <v>1439.3683339389545</v>
      </c>
    </row>
    <row r="10" spans="1:22" ht="16.5" customHeight="1">
      <c r="A10" s="176"/>
      <c r="B10" s="176"/>
      <c r="C10" s="176"/>
      <c r="D10" s="176"/>
      <c r="E10" s="176"/>
      <c r="F10" s="176"/>
      <c r="G10" s="176"/>
      <c r="H10" s="176"/>
      <c r="I10" s="176"/>
      <c r="J10" s="176"/>
      <c r="K10" s="176"/>
      <c r="L10" s="176"/>
      <c r="M10" s="176"/>
      <c r="N10" s="176"/>
      <c r="O10" s="176"/>
      <c r="P10" s="176"/>
      <c r="Q10" s="176"/>
      <c r="R10" s="176"/>
      <c r="S10" s="176"/>
      <c r="T10" s="176"/>
      <c r="U10" s="176"/>
      <c r="V10" s="176"/>
    </row>
    <row r="11" spans="1:22" ht="35">
      <c r="A11" s="190" t="s">
        <v>99</v>
      </c>
      <c r="B11" s="180" t="s">
        <v>100</v>
      </c>
      <c r="C11" s="180" t="s">
        <v>185</v>
      </c>
      <c r="D11" s="180" t="s">
        <v>101</v>
      </c>
      <c r="E11" s="176"/>
      <c r="F11" s="176"/>
      <c r="G11" s="176"/>
      <c r="H11" s="176"/>
      <c r="I11" s="176"/>
      <c r="J11" s="176"/>
      <c r="K11" s="176"/>
      <c r="L11" s="176"/>
      <c r="M11" s="176"/>
      <c r="N11" s="176"/>
      <c r="O11" s="176"/>
      <c r="P11" s="176"/>
      <c r="Q11" s="176"/>
      <c r="R11" s="176"/>
      <c r="S11" s="176"/>
      <c r="T11" s="176"/>
      <c r="U11" s="176"/>
      <c r="V11" s="176"/>
    </row>
    <row r="12" spans="1:22">
      <c r="A12" s="167" t="s">
        <v>102</v>
      </c>
      <c r="B12" s="183">
        <v>94.231790281754741</v>
      </c>
      <c r="C12" s="237">
        <v>1.0444379367095002</v>
      </c>
      <c r="D12" s="183">
        <v>98.419256614318257</v>
      </c>
      <c r="E12" s="176"/>
      <c r="F12" s="176"/>
      <c r="G12" s="176"/>
      <c r="H12" s="176"/>
      <c r="I12" s="176"/>
      <c r="J12" s="176"/>
      <c r="K12" s="176"/>
      <c r="L12" s="176"/>
      <c r="M12" s="176"/>
      <c r="N12" s="176"/>
      <c r="O12" s="176"/>
      <c r="P12" s="176"/>
      <c r="Q12" s="176"/>
      <c r="R12" s="176"/>
      <c r="S12" s="176"/>
      <c r="T12" s="176"/>
      <c r="U12" s="176"/>
      <c r="V12" s="176"/>
    </row>
    <row r="13" spans="1:22">
      <c r="A13" s="167" t="s">
        <v>104</v>
      </c>
      <c r="B13" s="183">
        <v>87.856425802906386</v>
      </c>
      <c r="C13" s="237">
        <v>1.0444379367095002</v>
      </c>
      <c r="D13" s="183">
        <v>91.760584092258838</v>
      </c>
      <c r="E13" s="176"/>
      <c r="F13" s="176"/>
      <c r="G13" s="176"/>
      <c r="H13" s="176"/>
      <c r="I13" s="176"/>
      <c r="J13" s="176"/>
      <c r="K13" s="176"/>
      <c r="L13" s="176"/>
      <c r="M13" s="176"/>
      <c r="N13" s="176"/>
      <c r="O13" s="176"/>
      <c r="P13" s="176"/>
      <c r="Q13" s="176"/>
      <c r="R13" s="176"/>
      <c r="S13" s="176"/>
      <c r="T13" s="176"/>
      <c r="U13" s="176"/>
      <c r="V13" s="176"/>
    </row>
  </sheetData>
  <sheetProtection sheet="1" objects="1" scenarios="1" selectLockedCells="1"/>
  <mergeCells count="4">
    <mergeCell ref="B6:H6"/>
    <mergeCell ref="J6:N6"/>
    <mergeCell ref="P6:T6"/>
    <mergeCell ref="A6:A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164A1-EB11-4F2C-AAB0-7BDDE544ACA4}">
  <dimension ref="A1:W12"/>
  <sheetViews>
    <sheetView topLeftCell="J1" zoomScale="80" zoomScaleNormal="80" workbookViewId="0">
      <selection activeCell="W8" sqref="W8"/>
    </sheetView>
  </sheetViews>
  <sheetFormatPr defaultColWidth="17.81640625" defaultRowHeight="17.5"/>
  <cols>
    <col min="1" max="1" width="52" style="123" customWidth="1"/>
    <col min="2" max="7" width="17.81640625" style="123"/>
    <col min="8" max="8" width="18.81640625" style="123" bestFit="1" customWidth="1"/>
    <col min="9" max="9" width="18.81640625" style="123" customWidth="1"/>
    <col min="10" max="14" width="17.81640625" style="123"/>
    <col min="15" max="15" width="24.81640625" style="123" bestFit="1" customWidth="1"/>
    <col min="16" max="21" width="17.81640625" style="123"/>
    <col min="22" max="22" width="18.1796875" style="123" bestFit="1" customWidth="1"/>
    <col min="23" max="16384" width="17.81640625" style="123"/>
  </cols>
  <sheetData>
    <row r="1" spans="1:23">
      <c r="A1" s="149" t="s">
        <v>186</v>
      </c>
    </row>
    <row r="2" spans="1:23">
      <c r="A2" s="126" t="s">
        <v>187</v>
      </c>
      <c r="B2" s="127"/>
      <c r="C2" s="127"/>
      <c r="D2" s="146"/>
    </row>
    <row r="3" spans="1:23">
      <c r="A3" s="128" t="s">
        <v>156</v>
      </c>
      <c r="B3" s="129"/>
      <c r="C3" s="129"/>
      <c r="D3" s="147"/>
    </row>
    <row r="4" spans="1:23" ht="24.65" customHeight="1"/>
    <row r="5" spans="1:23" ht="11.15" customHeight="1">
      <c r="A5" s="271" t="s">
        <v>77</v>
      </c>
      <c r="B5" s="274" t="s">
        <v>116</v>
      </c>
      <c r="C5" s="275"/>
      <c r="D5" s="275"/>
      <c r="E5" s="275"/>
      <c r="F5" s="275"/>
      <c r="G5" s="275"/>
      <c r="H5" s="276"/>
      <c r="I5" s="168"/>
      <c r="J5" s="277" t="s">
        <v>157</v>
      </c>
      <c r="K5" s="278"/>
      <c r="L5" s="278"/>
      <c r="M5" s="278"/>
      <c r="N5" s="279"/>
      <c r="O5" s="125" t="s">
        <v>158</v>
      </c>
      <c r="P5" s="280" t="s">
        <v>65</v>
      </c>
      <c r="Q5" s="281"/>
      <c r="R5" s="281"/>
      <c r="S5" s="281"/>
      <c r="T5" s="282"/>
    </row>
    <row r="6" spans="1:23" s="130" customFormat="1" ht="82.5">
      <c r="A6" s="272"/>
      <c r="B6" s="122" t="s">
        <v>159</v>
      </c>
      <c r="C6" s="122" t="s">
        <v>160</v>
      </c>
      <c r="D6" s="122" t="s">
        <v>161</v>
      </c>
      <c r="E6" s="122" t="s">
        <v>162</v>
      </c>
      <c r="F6" s="122" t="s">
        <v>124</v>
      </c>
      <c r="G6" s="122" t="s">
        <v>188</v>
      </c>
      <c r="H6" s="122" t="s">
        <v>131</v>
      </c>
      <c r="I6" s="120" t="s">
        <v>164</v>
      </c>
      <c r="J6" s="122" t="s">
        <v>165</v>
      </c>
      <c r="K6" s="122" t="s">
        <v>166</v>
      </c>
      <c r="L6" s="122" t="s">
        <v>124</v>
      </c>
      <c r="M6" s="122" t="s">
        <v>189</v>
      </c>
      <c r="N6" s="122" t="s">
        <v>168</v>
      </c>
      <c r="O6" s="122" t="s">
        <v>169</v>
      </c>
      <c r="P6" s="122" t="s">
        <v>170</v>
      </c>
      <c r="Q6" s="122" t="s">
        <v>171</v>
      </c>
      <c r="R6" s="122" t="s">
        <v>172</v>
      </c>
      <c r="S6" s="122" t="s">
        <v>173</v>
      </c>
      <c r="T6" s="122" t="s">
        <v>174</v>
      </c>
      <c r="U6" s="122" t="s">
        <v>190</v>
      </c>
      <c r="V6" s="122" t="s">
        <v>175</v>
      </c>
      <c r="W6" s="122" t="s">
        <v>176</v>
      </c>
    </row>
    <row r="7" spans="1:23" ht="16.5" customHeight="1">
      <c r="A7" s="272"/>
      <c r="B7" s="134" t="s">
        <v>11</v>
      </c>
      <c r="C7" s="134" t="s">
        <v>13</v>
      </c>
      <c r="D7" s="134" t="s">
        <v>15</v>
      </c>
      <c r="E7" s="134" t="s">
        <v>17</v>
      </c>
      <c r="F7" s="134" t="s">
        <v>19</v>
      </c>
      <c r="G7" s="134" t="s">
        <v>21</v>
      </c>
      <c r="H7" s="134" t="s">
        <v>177</v>
      </c>
      <c r="I7" s="134" t="s">
        <v>178</v>
      </c>
      <c r="J7" s="134" t="s">
        <v>27</v>
      </c>
      <c r="K7" s="134" t="s">
        <v>29</v>
      </c>
      <c r="L7" s="134" t="s">
        <v>31</v>
      </c>
      <c r="M7" s="134" t="s">
        <v>34</v>
      </c>
      <c r="N7" s="134" t="s">
        <v>179</v>
      </c>
      <c r="O7" s="134" t="s">
        <v>38</v>
      </c>
      <c r="P7" s="134" t="s">
        <v>40</v>
      </c>
      <c r="Q7" s="135" t="s">
        <v>180</v>
      </c>
      <c r="R7" s="134" t="s">
        <v>45</v>
      </c>
      <c r="S7" s="135" t="s">
        <v>181</v>
      </c>
      <c r="T7" s="135" t="s">
        <v>182</v>
      </c>
      <c r="U7" s="134" t="s">
        <v>53</v>
      </c>
      <c r="V7" s="135" t="s">
        <v>191</v>
      </c>
      <c r="W7" s="135" t="s">
        <v>192</v>
      </c>
    </row>
    <row r="8" spans="1:23" ht="16.5" customHeight="1">
      <c r="A8" s="273"/>
      <c r="B8" s="131">
        <v>805.29334612184402</v>
      </c>
      <c r="C8" s="115">
        <v>7.8365774220944759</v>
      </c>
      <c r="D8" s="115">
        <v>3.5061118692726301</v>
      </c>
      <c r="E8" s="115">
        <v>22.163635745044829</v>
      </c>
      <c r="F8" s="124">
        <v>12</v>
      </c>
      <c r="G8" s="132">
        <v>1.0434856753787585</v>
      </c>
      <c r="H8" s="131">
        <v>875.27544136605331</v>
      </c>
      <c r="I8" s="131">
        <v>6.7328880105081028</v>
      </c>
      <c r="J8" s="115">
        <v>289.70268976533799</v>
      </c>
      <c r="K8" s="115">
        <v>1.5697372850315692</v>
      </c>
      <c r="L8" s="124">
        <v>12</v>
      </c>
      <c r="M8" s="132">
        <v>1.0259720817199798</v>
      </c>
      <c r="N8" s="131">
        <v>298.83737832849863</v>
      </c>
      <c r="O8" s="115">
        <v>53.44</v>
      </c>
      <c r="P8" s="115">
        <v>52.105976974668401</v>
      </c>
      <c r="Q8" s="115">
        <v>54.371840574681897</v>
      </c>
      <c r="R8" s="115">
        <v>62.370315751640597</v>
      </c>
      <c r="S8" s="115">
        <v>63.990202689243148</v>
      </c>
      <c r="T8" s="115">
        <v>118.36204326392505</v>
      </c>
      <c r="U8" s="131">
        <v>0.45</v>
      </c>
      <c r="V8" s="131">
        <v>1234.7357077050601</v>
      </c>
      <c r="W8" s="131">
        <v>1353.0977509689851</v>
      </c>
    </row>
    <row r="9" spans="1:23" ht="16.5" customHeight="1"/>
    <row r="10" spans="1:23" ht="35">
      <c r="A10" s="121" t="s">
        <v>99</v>
      </c>
      <c r="B10" s="122" t="s">
        <v>193</v>
      </c>
      <c r="C10" s="122" t="s">
        <v>194</v>
      </c>
      <c r="D10" s="122" t="s">
        <v>100</v>
      </c>
    </row>
    <row r="11" spans="1:23">
      <c r="A11" s="114" t="s">
        <v>102</v>
      </c>
      <c r="B11" s="115">
        <v>90.304824019314907</v>
      </c>
      <c r="C11" s="132">
        <f>'[11]LABOR STUDY CY 2025'!G110</f>
        <v>1.0434856753787585</v>
      </c>
      <c r="D11" s="115">
        <f>B11*C11</f>
        <v>94.231790281754741</v>
      </c>
    </row>
    <row r="12" spans="1:23">
      <c r="A12" s="114" t="s">
        <v>104</v>
      </c>
      <c r="B12" s="133">
        <v>84.195143139858402</v>
      </c>
      <c r="C12" s="132">
        <f>'[11]LABOR STUDY CY 2025'!G110</f>
        <v>1.0434856753787585</v>
      </c>
      <c r="D12" s="115">
        <f>B12*C12</f>
        <v>87.856425802906386</v>
      </c>
    </row>
  </sheetData>
  <mergeCells count="4">
    <mergeCell ref="A5:A8"/>
    <mergeCell ref="B5:H5"/>
    <mergeCell ref="J5:N5"/>
    <mergeCell ref="P5:T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BCBD9-8075-4060-B5B6-C55F1D3444AD}">
  <dimension ref="A1:BZ9"/>
  <sheetViews>
    <sheetView zoomScale="98" zoomScaleNormal="98" workbookViewId="0">
      <selection activeCell="A8" sqref="A8"/>
    </sheetView>
  </sheetViews>
  <sheetFormatPr defaultColWidth="8.81640625" defaultRowHeight="17.5"/>
  <cols>
    <col min="1" max="1" width="13" style="93" customWidth="1"/>
    <col min="2" max="2" width="14.1796875" style="93" bestFit="1" customWidth="1"/>
    <col min="3" max="3" width="69.453125" style="93" bestFit="1" customWidth="1"/>
    <col min="4" max="6" width="25.81640625" style="93" customWidth="1"/>
    <col min="7" max="7" width="34.1796875" style="93" bestFit="1" customWidth="1"/>
    <col min="8" max="8" width="35.453125" style="93" bestFit="1" customWidth="1"/>
    <col min="9" max="9" width="32" style="93" bestFit="1" customWidth="1"/>
    <col min="10" max="10" width="44.1796875" style="93" bestFit="1" customWidth="1"/>
    <col min="11" max="25" width="23.1796875" style="93" customWidth="1"/>
    <col min="26" max="33" width="27.81640625" style="93" customWidth="1"/>
    <col min="34" max="34" width="27.81640625" style="93" bestFit="1" customWidth="1"/>
    <col min="35" max="52" width="27.81640625" style="93" customWidth="1"/>
    <col min="53" max="60" width="25.81640625" style="93" customWidth="1"/>
    <col min="61" max="62" width="12.453125" style="93" customWidth="1"/>
    <col min="63" max="63" width="13.1796875" style="93" bestFit="1" customWidth="1"/>
    <col min="64" max="68" width="12.453125" style="93" customWidth="1"/>
    <col min="69" max="69" width="14.81640625" style="93" customWidth="1"/>
    <col min="70" max="70" width="13.81640625" style="93" customWidth="1"/>
    <col min="71" max="71" width="13.453125" style="93" bestFit="1" customWidth="1"/>
    <col min="72" max="73" width="15.54296875" style="93" customWidth="1"/>
    <col min="74" max="74" width="10.1796875" style="93" bestFit="1" customWidth="1"/>
    <col min="75" max="75" width="10.81640625" style="93" bestFit="1" customWidth="1"/>
    <col min="76" max="76" width="12.1796875" style="93" bestFit="1" customWidth="1"/>
    <col min="77" max="77" width="12.54296875" style="93" bestFit="1" customWidth="1"/>
    <col min="78" max="78" width="12.453125" style="93" customWidth="1"/>
    <col min="79" max="16384" width="8.81640625" style="93"/>
  </cols>
  <sheetData>
    <row r="1" spans="1:78">
      <c r="A1" s="148" t="s">
        <v>195</v>
      </c>
      <c r="G1" s="283" t="s">
        <v>196</v>
      </c>
      <c r="H1" s="284"/>
      <c r="I1" s="284"/>
      <c r="J1" s="284"/>
      <c r="K1" s="284"/>
      <c r="L1" s="284"/>
      <c r="M1" s="284"/>
      <c r="N1" s="284"/>
      <c r="O1" s="284"/>
      <c r="P1" s="283" t="s">
        <v>197</v>
      </c>
      <c r="Q1" s="284"/>
      <c r="R1" s="284"/>
      <c r="S1" s="284"/>
      <c r="T1" s="284"/>
      <c r="U1" s="284"/>
      <c r="V1" s="284"/>
      <c r="W1" s="284"/>
      <c r="X1" s="284"/>
      <c r="Y1" s="284"/>
      <c r="Z1" s="284"/>
      <c r="AA1" s="284"/>
      <c r="AB1" s="284"/>
      <c r="AC1" s="284"/>
      <c r="AD1" s="284"/>
      <c r="AE1" s="284"/>
      <c r="AF1" s="284"/>
      <c r="AG1" s="284"/>
      <c r="AH1" s="284"/>
      <c r="AI1" s="284"/>
      <c r="AJ1" s="284"/>
      <c r="AK1" s="284"/>
      <c r="AL1" s="284"/>
      <c r="AM1" s="284"/>
      <c r="AN1" s="284"/>
      <c r="AO1" s="284"/>
      <c r="AP1" s="284"/>
      <c r="AQ1" s="284"/>
      <c r="AR1" s="284"/>
      <c r="AS1" s="284"/>
      <c r="AT1" s="284"/>
      <c r="AU1" s="284"/>
      <c r="AV1" s="284"/>
      <c r="AW1" s="284"/>
      <c r="AX1" s="284"/>
      <c r="AY1" s="284"/>
      <c r="AZ1" s="284"/>
      <c r="BA1" s="284"/>
      <c r="BB1" s="284"/>
      <c r="BC1" s="284"/>
      <c r="BD1" s="284"/>
      <c r="BE1" s="284"/>
      <c r="BF1" s="284"/>
      <c r="BG1" s="284"/>
      <c r="BH1" s="284"/>
      <c r="BI1" s="284"/>
      <c r="BJ1" s="284"/>
      <c r="BK1" s="284"/>
      <c r="BL1" s="284"/>
      <c r="BM1" s="284"/>
      <c r="BN1" s="284"/>
      <c r="BO1" s="284"/>
      <c r="BP1" s="284"/>
      <c r="BQ1" s="284"/>
      <c r="BR1" s="284"/>
      <c r="BS1" s="284"/>
      <c r="BT1" s="284"/>
      <c r="BU1" s="284"/>
      <c r="BV1" s="284"/>
      <c r="BW1" s="284"/>
      <c r="BX1" s="284"/>
      <c r="BY1" s="284"/>
      <c r="BZ1" s="285"/>
    </row>
    <row r="2" spans="1:78" ht="87.5">
      <c r="G2" s="141" t="s">
        <v>198</v>
      </c>
      <c r="H2" s="141" t="s">
        <v>199</v>
      </c>
      <c r="I2" s="141" t="s">
        <v>200</v>
      </c>
      <c r="J2" s="141" t="s">
        <v>201</v>
      </c>
      <c r="K2" s="141" t="s">
        <v>201</v>
      </c>
      <c r="L2" s="141" t="s">
        <v>202</v>
      </c>
      <c r="M2" s="141" t="s">
        <v>202</v>
      </c>
      <c r="N2" s="141" t="s">
        <v>202</v>
      </c>
      <c r="O2" s="141" t="s">
        <v>202</v>
      </c>
      <c r="P2" s="142" t="s">
        <v>203</v>
      </c>
      <c r="Q2" s="142" t="s">
        <v>204</v>
      </c>
      <c r="R2" s="142" t="s">
        <v>205</v>
      </c>
      <c r="S2" s="142" t="s">
        <v>206</v>
      </c>
      <c r="T2" s="142" t="s">
        <v>207</v>
      </c>
      <c r="U2" s="142" t="s">
        <v>208</v>
      </c>
      <c r="V2" s="143" t="s">
        <v>208</v>
      </c>
      <c r="W2" s="143" t="s">
        <v>208</v>
      </c>
      <c r="X2" s="143" t="s">
        <v>208</v>
      </c>
      <c r="Y2" s="143" t="s">
        <v>208</v>
      </c>
      <c r="Z2" s="141" t="s">
        <v>209</v>
      </c>
      <c r="AA2" s="141" t="s">
        <v>210</v>
      </c>
      <c r="AB2" s="141" t="s">
        <v>211</v>
      </c>
      <c r="AC2" s="141" t="s">
        <v>212</v>
      </c>
      <c r="AD2" s="141" t="s">
        <v>213</v>
      </c>
      <c r="AE2" s="141" t="s">
        <v>214</v>
      </c>
      <c r="AF2" s="141" t="s">
        <v>214</v>
      </c>
      <c r="AG2" s="141" t="s">
        <v>214</v>
      </c>
      <c r="AH2" s="141" t="s">
        <v>214</v>
      </c>
      <c r="AI2" s="141" t="s">
        <v>215</v>
      </c>
      <c r="AJ2" s="141" t="s">
        <v>216</v>
      </c>
      <c r="AK2" s="141" t="s">
        <v>217</v>
      </c>
      <c r="AL2" s="141" t="s">
        <v>218</v>
      </c>
      <c r="AM2" s="141" t="s">
        <v>218</v>
      </c>
      <c r="AN2" s="141" t="s">
        <v>219</v>
      </c>
      <c r="AO2" s="141" t="s">
        <v>219</v>
      </c>
      <c r="AP2" s="141" t="s">
        <v>219</v>
      </c>
      <c r="AQ2" s="141" t="s">
        <v>219</v>
      </c>
      <c r="AR2" s="141" t="s">
        <v>220</v>
      </c>
      <c r="AS2" s="141" t="s">
        <v>221</v>
      </c>
      <c r="AT2" s="141" t="s">
        <v>222</v>
      </c>
      <c r="AU2" s="141" t="s">
        <v>223</v>
      </c>
      <c r="AV2" s="141" t="s">
        <v>223</v>
      </c>
      <c r="AW2" s="144" t="s">
        <v>224</v>
      </c>
      <c r="AX2" s="144" t="s">
        <v>224</v>
      </c>
      <c r="AY2" s="144" t="s">
        <v>224</v>
      </c>
      <c r="AZ2" s="144" t="s">
        <v>224</v>
      </c>
      <c r="BA2" s="144" t="s">
        <v>225</v>
      </c>
      <c r="BB2" s="144" t="s">
        <v>225</v>
      </c>
      <c r="BC2" s="144" t="s">
        <v>225</v>
      </c>
      <c r="BD2" s="144" t="s">
        <v>225</v>
      </c>
      <c r="BE2" s="144" t="s">
        <v>225</v>
      </c>
      <c r="BF2" s="144" t="s">
        <v>225</v>
      </c>
      <c r="BG2" s="144" t="s">
        <v>225</v>
      </c>
      <c r="BH2" s="144" t="s">
        <v>225</v>
      </c>
      <c r="BI2" s="144" t="s">
        <v>226</v>
      </c>
      <c r="BJ2" s="144" t="s">
        <v>226</v>
      </c>
      <c r="BK2" s="144" t="s">
        <v>226</v>
      </c>
      <c r="BL2" s="144" t="s">
        <v>226</v>
      </c>
      <c r="BM2" s="144" t="s">
        <v>226</v>
      </c>
      <c r="BN2" s="144" t="s">
        <v>226</v>
      </c>
      <c r="BO2" s="144" t="s">
        <v>226</v>
      </c>
      <c r="BP2" s="144" t="s">
        <v>226</v>
      </c>
      <c r="BQ2" s="144" t="s">
        <v>226</v>
      </c>
      <c r="BR2" s="144" t="s">
        <v>227</v>
      </c>
      <c r="BS2" s="144" t="s">
        <v>227</v>
      </c>
      <c r="BT2" s="144" t="s">
        <v>227</v>
      </c>
      <c r="BU2" s="144" t="s">
        <v>227</v>
      </c>
      <c r="BV2" s="144" t="s">
        <v>227</v>
      </c>
      <c r="BW2" s="144" t="s">
        <v>227</v>
      </c>
      <c r="BX2" s="144" t="s">
        <v>227</v>
      </c>
      <c r="BY2" s="144" t="s">
        <v>227</v>
      </c>
      <c r="BZ2" s="145" t="s">
        <v>227</v>
      </c>
    </row>
    <row r="3" spans="1:78" s="105" customFormat="1" ht="105">
      <c r="A3" s="136" t="s">
        <v>120</v>
      </c>
      <c r="B3" s="136" t="s">
        <v>121</v>
      </c>
      <c r="C3" s="136" t="s">
        <v>228</v>
      </c>
      <c r="D3" s="137" t="s">
        <v>229</v>
      </c>
      <c r="E3" s="137" t="s">
        <v>230</v>
      </c>
      <c r="F3" s="137" t="s">
        <v>231</v>
      </c>
      <c r="G3" s="138" t="s">
        <v>232</v>
      </c>
      <c r="H3" s="138" t="s">
        <v>233</v>
      </c>
      <c r="I3" s="138" t="s">
        <v>234</v>
      </c>
      <c r="J3" s="138" t="s">
        <v>235</v>
      </c>
      <c r="K3" s="138" t="s">
        <v>236</v>
      </c>
      <c r="L3" s="138" t="s">
        <v>237</v>
      </c>
      <c r="M3" s="138" t="s">
        <v>238</v>
      </c>
      <c r="N3" s="138" t="s">
        <v>239</v>
      </c>
      <c r="O3" s="138" t="s">
        <v>240</v>
      </c>
      <c r="P3" s="139" t="s">
        <v>241</v>
      </c>
      <c r="Q3" s="139" t="s">
        <v>242</v>
      </c>
      <c r="R3" s="139" t="s">
        <v>243</v>
      </c>
      <c r="S3" s="139" t="s">
        <v>244</v>
      </c>
      <c r="T3" s="139" t="s">
        <v>245</v>
      </c>
      <c r="U3" s="139" t="s">
        <v>246</v>
      </c>
      <c r="V3" s="139" t="s">
        <v>247</v>
      </c>
      <c r="W3" s="139" t="s">
        <v>248</v>
      </c>
      <c r="X3" s="139" t="s">
        <v>249</v>
      </c>
      <c r="Y3" s="139" t="s">
        <v>250</v>
      </c>
      <c r="Z3" s="138" t="s">
        <v>251</v>
      </c>
      <c r="AA3" s="138" t="s">
        <v>252</v>
      </c>
      <c r="AB3" s="138" t="s">
        <v>253</v>
      </c>
      <c r="AC3" s="138" t="s">
        <v>254</v>
      </c>
      <c r="AD3" s="138" t="s">
        <v>255</v>
      </c>
      <c r="AE3" s="138" t="s">
        <v>256</v>
      </c>
      <c r="AF3" s="138" t="s">
        <v>257</v>
      </c>
      <c r="AG3" s="138" t="s">
        <v>258</v>
      </c>
      <c r="AH3" s="138" t="s">
        <v>259</v>
      </c>
      <c r="AI3" s="138" t="s">
        <v>260</v>
      </c>
      <c r="AJ3" s="138" t="s">
        <v>261</v>
      </c>
      <c r="AK3" s="138" t="s">
        <v>262</v>
      </c>
      <c r="AL3" s="138" t="s">
        <v>263</v>
      </c>
      <c r="AM3" s="138" t="s">
        <v>264</v>
      </c>
      <c r="AN3" s="138" t="s">
        <v>265</v>
      </c>
      <c r="AO3" s="138" t="s">
        <v>266</v>
      </c>
      <c r="AP3" s="138" t="s">
        <v>267</v>
      </c>
      <c r="AQ3" s="138" t="s">
        <v>268</v>
      </c>
      <c r="AR3" s="138" t="s">
        <v>269</v>
      </c>
      <c r="AS3" s="138" t="s">
        <v>270</v>
      </c>
      <c r="AT3" s="138" t="s">
        <v>271</v>
      </c>
      <c r="AU3" s="138" t="s">
        <v>272</v>
      </c>
      <c r="AV3" s="138" t="s">
        <v>273</v>
      </c>
      <c r="AW3" s="138" t="s">
        <v>274</v>
      </c>
      <c r="AX3" s="138" t="s">
        <v>275</v>
      </c>
      <c r="AY3" s="138" t="s">
        <v>276</v>
      </c>
      <c r="AZ3" s="138" t="s">
        <v>277</v>
      </c>
      <c r="BA3" s="140" t="s">
        <v>278</v>
      </c>
      <c r="BB3" s="140" t="s">
        <v>279</v>
      </c>
      <c r="BC3" s="140" t="s">
        <v>280</v>
      </c>
      <c r="BD3" s="140" t="s">
        <v>281</v>
      </c>
      <c r="BE3" s="140" t="s">
        <v>282</v>
      </c>
      <c r="BF3" s="137" t="s">
        <v>283</v>
      </c>
      <c r="BG3" s="137" t="s">
        <v>284</v>
      </c>
      <c r="BH3" s="137" t="s">
        <v>285</v>
      </c>
      <c r="BI3" s="137" t="s">
        <v>286</v>
      </c>
      <c r="BJ3" s="137" t="s">
        <v>287</v>
      </c>
      <c r="BK3" s="137" t="s">
        <v>288</v>
      </c>
      <c r="BL3" s="137" t="s">
        <v>289</v>
      </c>
      <c r="BM3" s="137" t="s">
        <v>290</v>
      </c>
      <c r="BN3" s="137" t="s">
        <v>291</v>
      </c>
      <c r="BO3" s="137" t="s">
        <v>292</v>
      </c>
      <c r="BP3" s="137" t="s">
        <v>293</v>
      </c>
      <c r="BQ3" s="137" t="s">
        <v>294</v>
      </c>
      <c r="BR3" s="137" t="s">
        <v>295</v>
      </c>
      <c r="BS3" s="137" t="s">
        <v>296</v>
      </c>
      <c r="BT3" s="137" t="s">
        <v>297</v>
      </c>
      <c r="BU3" s="137" t="s">
        <v>298</v>
      </c>
      <c r="BV3" s="137" t="s">
        <v>299</v>
      </c>
      <c r="BW3" s="137" t="s">
        <v>300</v>
      </c>
      <c r="BX3" s="137" t="s">
        <v>301</v>
      </c>
      <c r="BY3" s="137" t="s">
        <v>302</v>
      </c>
      <c r="BZ3" s="137" t="s">
        <v>303</v>
      </c>
    </row>
    <row r="4" spans="1:78">
      <c r="A4" s="90">
        <v>206361292</v>
      </c>
      <c r="B4" s="90">
        <v>1851395685</v>
      </c>
      <c r="C4" s="90" t="s">
        <v>152</v>
      </c>
      <c r="D4" s="94">
        <v>44927</v>
      </c>
      <c r="E4" s="94">
        <v>45291</v>
      </c>
      <c r="F4" s="106">
        <v>9424</v>
      </c>
      <c r="G4" s="95">
        <v>6554445</v>
      </c>
      <c r="H4" s="95">
        <v>299830</v>
      </c>
      <c r="I4" s="96">
        <v>118594</v>
      </c>
      <c r="J4" s="96">
        <v>38643</v>
      </c>
      <c r="K4" s="96">
        <v>0</v>
      </c>
      <c r="L4" s="96">
        <v>317118</v>
      </c>
      <c r="M4" s="96">
        <v>53600</v>
      </c>
      <c r="N4" s="96">
        <v>0</v>
      </c>
      <c r="O4" s="96">
        <v>0</v>
      </c>
      <c r="P4" s="96">
        <v>134675</v>
      </c>
      <c r="Q4" s="96">
        <v>8284</v>
      </c>
      <c r="R4" s="96">
        <v>2883</v>
      </c>
      <c r="S4" s="96">
        <v>3803</v>
      </c>
      <c r="T4" s="96">
        <v>0</v>
      </c>
      <c r="U4" s="96">
        <v>6768</v>
      </c>
      <c r="V4" s="96">
        <v>1144</v>
      </c>
      <c r="W4" s="96">
        <v>0</v>
      </c>
      <c r="X4" s="96">
        <v>0</v>
      </c>
      <c r="Y4" s="96">
        <v>0</v>
      </c>
      <c r="Z4" s="95">
        <v>2897827</v>
      </c>
      <c r="AA4" s="96">
        <v>6479</v>
      </c>
      <c r="AB4" s="96">
        <v>188046</v>
      </c>
      <c r="AC4" s="96">
        <v>2975</v>
      </c>
      <c r="AD4" s="96">
        <v>0</v>
      </c>
      <c r="AE4" s="96">
        <v>139996</v>
      </c>
      <c r="AF4" s="96">
        <v>23663</v>
      </c>
      <c r="AG4" s="96">
        <v>0</v>
      </c>
      <c r="AH4" s="96">
        <v>0</v>
      </c>
      <c r="AI4" s="95">
        <v>118616</v>
      </c>
      <c r="AJ4" s="95">
        <v>2196</v>
      </c>
      <c r="AK4" s="95">
        <v>642</v>
      </c>
      <c r="AL4" s="95">
        <v>1008</v>
      </c>
      <c r="AM4" s="95">
        <v>0</v>
      </c>
      <c r="AN4" s="95">
        <v>5539</v>
      </c>
      <c r="AO4" s="95">
        <v>936</v>
      </c>
      <c r="AP4" s="95">
        <v>0</v>
      </c>
      <c r="AQ4" s="95">
        <v>0</v>
      </c>
      <c r="AR4" s="95">
        <v>37616</v>
      </c>
      <c r="AS4" s="95">
        <v>108</v>
      </c>
      <c r="AT4" s="95">
        <v>13940</v>
      </c>
      <c r="AU4" s="95">
        <v>50</v>
      </c>
      <c r="AV4" s="95">
        <v>0</v>
      </c>
      <c r="AW4" s="95">
        <v>2339</v>
      </c>
      <c r="AX4" s="95">
        <v>395</v>
      </c>
      <c r="AY4" s="95">
        <v>0</v>
      </c>
      <c r="AZ4" s="95">
        <v>0</v>
      </c>
      <c r="BA4" s="92">
        <v>1127</v>
      </c>
      <c r="BB4" s="92">
        <v>536573</v>
      </c>
      <c r="BC4" s="92">
        <v>517</v>
      </c>
      <c r="BD4" s="92">
        <v>0</v>
      </c>
      <c r="BE4" s="92">
        <v>4114</v>
      </c>
      <c r="BF4" s="92">
        <v>0</v>
      </c>
      <c r="BG4" s="92">
        <v>0</v>
      </c>
      <c r="BH4" s="92">
        <v>24343</v>
      </c>
      <c r="BI4" s="92">
        <v>0</v>
      </c>
      <c r="BJ4" s="92">
        <v>55</v>
      </c>
      <c r="BK4" s="92">
        <v>26201</v>
      </c>
      <c r="BL4" s="92">
        <v>25</v>
      </c>
      <c r="BM4" s="92">
        <v>0</v>
      </c>
      <c r="BN4" s="92">
        <v>201</v>
      </c>
      <c r="BO4" s="92">
        <v>0</v>
      </c>
      <c r="BP4" s="92">
        <v>0</v>
      </c>
      <c r="BQ4" s="92">
        <v>1189</v>
      </c>
      <c r="BR4" s="92">
        <v>0</v>
      </c>
      <c r="BS4" s="92">
        <v>13</v>
      </c>
      <c r="BT4" s="92">
        <v>5986</v>
      </c>
      <c r="BU4" s="92">
        <v>6</v>
      </c>
      <c r="BV4" s="92">
        <v>0</v>
      </c>
      <c r="BW4" s="92">
        <v>46</v>
      </c>
      <c r="BX4" s="92">
        <v>0</v>
      </c>
      <c r="BY4" s="92">
        <v>0</v>
      </c>
      <c r="BZ4" s="92">
        <v>272</v>
      </c>
    </row>
    <row r="5" spans="1:78">
      <c r="A5" s="97">
        <v>206431124</v>
      </c>
      <c r="B5" s="97">
        <v>1033219019</v>
      </c>
      <c r="C5" s="97" t="s">
        <v>153</v>
      </c>
      <c r="D5" s="94">
        <v>44927</v>
      </c>
      <c r="E5" s="94">
        <v>45291</v>
      </c>
      <c r="F5" s="107">
        <v>9924</v>
      </c>
      <c r="G5" s="95">
        <v>6039811</v>
      </c>
      <c r="H5" s="96">
        <v>723596</v>
      </c>
      <c r="I5" s="96">
        <v>246609</v>
      </c>
      <c r="J5" s="96">
        <v>277592</v>
      </c>
      <c r="K5" s="96">
        <v>0</v>
      </c>
      <c r="L5" s="96">
        <v>1059299</v>
      </c>
      <c r="M5" s="96">
        <v>23712</v>
      </c>
      <c r="N5" s="96">
        <v>0</v>
      </c>
      <c r="O5" s="96">
        <v>0</v>
      </c>
      <c r="P5" s="96">
        <v>72413</v>
      </c>
      <c r="Q5" s="96">
        <v>1980</v>
      </c>
      <c r="R5" s="96">
        <v>2875</v>
      </c>
      <c r="S5" s="96">
        <v>3892</v>
      </c>
      <c r="T5" s="96">
        <v>0</v>
      </c>
      <c r="U5" s="96">
        <v>11797</v>
      </c>
      <c r="V5" s="96">
        <v>264</v>
      </c>
      <c r="W5" s="96">
        <v>0</v>
      </c>
      <c r="X5" s="96">
        <v>0</v>
      </c>
      <c r="Y5" s="96">
        <v>0</v>
      </c>
      <c r="Z5" s="96">
        <v>1856912</v>
      </c>
      <c r="AA5" s="96">
        <v>21296</v>
      </c>
      <c r="AB5" s="96">
        <v>146163</v>
      </c>
      <c r="AC5" s="96">
        <v>10588</v>
      </c>
      <c r="AD5" s="96">
        <v>0</v>
      </c>
      <c r="AE5" s="96">
        <v>295794</v>
      </c>
      <c r="AF5" s="96">
        <v>6621</v>
      </c>
      <c r="AG5" s="96">
        <v>0</v>
      </c>
      <c r="AH5" s="96">
        <v>0</v>
      </c>
      <c r="AI5" s="96">
        <v>78637</v>
      </c>
      <c r="AJ5" s="96">
        <v>5376</v>
      </c>
      <c r="AK5" s="96">
        <v>1361</v>
      </c>
      <c r="AL5" s="96">
        <v>1881</v>
      </c>
      <c r="AM5" s="96">
        <v>0</v>
      </c>
      <c r="AN5" s="96">
        <v>12683</v>
      </c>
      <c r="AO5" s="96">
        <v>284</v>
      </c>
      <c r="AP5" s="96">
        <v>0</v>
      </c>
      <c r="AQ5" s="96">
        <v>0</v>
      </c>
      <c r="AR5" s="96">
        <v>131967</v>
      </c>
      <c r="AS5" s="96">
        <v>1528</v>
      </c>
      <c r="AT5" s="96">
        <v>271</v>
      </c>
      <c r="AU5" s="96">
        <v>5284</v>
      </c>
      <c r="AV5" s="96">
        <v>0</v>
      </c>
      <c r="AW5" s="96">
        <v>20212</v>
      </c>
      <c r="AX5" s="96">
        <v>452</v>
      </c>
      <c r="AY5" s="96">
        <v>0</v>
      </c>
      <c r="AZ5" s="96">
        <v>0</v>
      </c>
      <c r="BA5" s="92">
        <v>10671</v>
      </c>
      <c r="BB5" s="92">
        <v>638260</v>
      </c>
      <c r="BC5" s="92">
        <v>3851</v>
      </c>
      <c r="BD5" s="92">
        <v>0</v>
      </c>
      <c r="BE5" s="92">
        <v>2124</v>
      </c>
      <c r="BF5" s="92">
        <v>0</v>
      </c>
      <c r="BG5" s="92">
        <v>0</v>
      </c>
      <c r="BH5" s="92">
        <v>94886</v>
      </c>
      <c r="BI5" s="92">
        <v>0</v>
      </c>
      <c r="BJ5" s="92">
        <v>0</v>
      </c>
      <c r="BK5" s="92">
        <v>0</v>
      </c>
      <c r="BL5" s="92">
        <v>0</v>
      </c>
      <c r="BM5" s="92">
        <v>0</v>
      </c>
      <c r="BN5" s="92">
        <v>0</v>
      </c>
      <c r="BO5" s="92">
        <v>0</v>
      </c>
      <c r="BP5" s="92">
        <v>0</v>
      </c>
      <c r="BQ5" s="92">
        <v>0</v>
      </c>
      <c r="BR5" s="92">
        <v>0</v>
      </c>
      <c r="BS5" s="92">
        <v>0</v>
      </c>
      <c r="BT5" s="92">
        <v>0</v>
      </c>
      <c r="BU5" s="92">
        <v>0</v>
      </c>
      <c r="BV5" s="92">
        <v>0</v>
      </c>
      <c r="BW5" s="92">
        <v>0</v>
      </c>
      <c r="BX5" s="92">
        <v>0</v>
      </c>
      <c r="BY5" s="92">
        <v>0</v>
      </c>
      <c r="BZ5" s="92">
        <v>0</v>
      </c>
    </row>
    <row r="6" spans="1:78">
      <c r="A6" s="97">
        <v>206196609</v>
      </c>
      <c r="B6" s="97">
        <v>1285049619</v>
      </c>
      <c r="C6" s="90" t="s">
        <v>154</v>
      </c>
      <c r="D6" s="94">
        <v>44927</v>
      </c>
      <c r="E6" s="94">
        <v>45291</v>
      </c>
      <c r="F6" s="106">
        <v>14623</v>
      </c>
      <c r="G6" s="96">
        <v>11854431</v>
      </c>
      <c r="H6" s="96">
        <v>1047941</v>
      </c>
      <c r="I6" s="96">
        <v>2817490</v>
      </c>
      <c r="J6" s="96">
        <v>767186</v>
      </c>
      <c r="K6" s="96">
        <v>165062</v>
      </c>
      <c r="L6" s="96">
        <v>2220136</v>
      </c>
      <c r="M6" s="96">
        <v>41255</v>
      </c>
      <c r="N6" s="96">
        <v>163127</v>
      </c>
      <c r="O6" s="96">
        <v>0</v>
      </c>
      <c r="P6" s="96">
        <v>0</v>
      </c>
      <c r="Q6" s="96">
        <v>0</v>
      </c>
      <c r="R6" s="96">
        <v>0</v>
      </c>
      <c r="S6" s="96">
        <v>0</v>
      </c>
      <c r="T6" s="96">
        <v>0</v>
      </c>
      <c r="U6" s="96">
        <v>0</v>
      </c>
      <c r="V6" s="96">
        <v>0</v>
      </c>
      <c r="W6" s="96">
        <v>0</v>
      </c>
      <c r="X6" s="96">
        <v>0</v>
      </c>
      <c r="Y6" s="96">
        <v>0</v>
      </c>
      <c r="Z6" s="96">
        <v>0</v>
      </c>
      <c r="AA6" s="96">
        <v>0</v>
      </c>
      <c r="AB6" s="96">
        <v>0</v>
      </c>
      <c r="AC6" s="96">
        <v>0</v>
      </c>
      <c r="AD6" s="96">
        <v>0</v>
      </c>
      <c r="AE6" s="96">
        <v>0</v>
      </c>
      <c r="AF6" s="96">
        <v>0</v>
      </c>
      <c r="AG6" s="96">
        <v>0</v>
      </c>
      <c r="AH6" s="96">
        <v>0</v>
      </c>
      <c r="AI6" s="96">
        <v>0</v>
      </c>
      <c r="AJ6" s="96">
        <v>0</v>
      </c>
      <c r="AK6" s="96">
        <v>0</v>
      </c>
      <c r="AL6" s="96">
        <v>0</v>
      </c>
      <c r="AM6" s="96">
        <v>0</v>
      </c>
      <c r="AN6" s="96">
        <v>0</v>
      </c>
      <c r="AO6" s="96">
        <v>0</v>
      </c>
      <c r="AP6" s="96"/>
      <c r="AQ6" s="96">
        <v>0</v>
      </c>
      <c r="AR6" s="96">
        <v>0</v>
      </c>
      <c r="AS6" s="96">
        <v>0</v>
      </c>
      <c r="AT6" s="96">
        <v>0</v>
      </c>
      <c r="AU6" s="96">
        <v>0</v>
      </c>
      <c r="AV6" s="96">
        <v>0</v>
      </c>
      <c r="AW6" s="96">
        <v>0</v>
      </c>
      <c r="AX6" s="96">
        <v>0</v>
      </c>
      <c r="AY6" s="96">
        <v>0</v>
      </c>
      <c r="AZ6" s="96">
        <v>0</v>
      </c>
      <c r="BA6" s="92">
        <v>0</v>
      </c>
      <c r="BB6" s="92">
        <v>0</v>
      </c>
      <c r="BC6" s="92">
        <v>0</v>
      </c>
      <c r="BD6" s="92">
        <v>0</v>
      </c>
      <c r="BE6" s="92">
        <v>0</v>
      </c>
      <c r="BF6" s="92">
        <v>0</v>
      </c>
      <c r="BG6" s="92">
        <v>0</v>
      </c>
      <c r="BH6" s="92">
        <v>0</v>
      </c>
      <c r="BI6" s="92">
        <v>0</v>
      </c>
      <c r="BJ6" s="92">
        <v>0</v>
      </c>
      <c r="BK6" s="92">
        <v>0</v>
      </c>
      <c r="BL6" s="92">
        <v>0</v>
      </c>
      <c r="BM6" s="92">
        <v>0</v>
      </c>
      <c r="BN6" s="92">
        <v>0</v>
      </c>
      <c r="BO6" s="92">
        <v>0</v>
      </c>
      <c r="BP6" s="92">
        <v>0</v>
      </c>
      <c r="BQ6" s="92">
        <v>0</v>
      </c>
      <c r="BR6" s="92">
        <v>0</v>
      </c>
      <c r="BS6" s="92">
        <v>0</v>
      </c>
      <c r="BT6" s="92">
        <v>0</v>
      </c>
      <c r="BU6" s="92">
        <v>0</v>
      </c>
      <c r="BV6" s="92">
        <v>0</v>
      </c>
      <c r="BW6" s="92">
        <v>0</v>
      </c>
      <c r="BX6" s="92">
        <v>0</v>
      </c>
      <c r="BY6" s="92">
        <v>0</v>
      </c>
      <c r="BZ6" s="92">
        <v>0</v>
      </c>
    </row>
    <row r="7" spans="1:78">
      <c r="A7" s="97">
        <v>206190021</v>
      </c>
      <c r="B7" s="97">
        <v>1477645927</v>
      </c>
      <c r="C7" s="90" t="s">
        <v>155</v>
      </c>
      <c r="D7" s="98">
        <v>44743</v>
      </c>
      <c r="E7" s="98">
        <v>45107</v>
      </c>
      <c r="F7" s="106">
        <v>13198</v>
      </c>
      <c r="G7" s="96">
        <v>7203364</v>
      </c>
      <c r="H7" s="96">
        <v>715763</v>
      </c>
      <c r="I7" s="96">
        <v>1318800</v>
      </c>
      <c r="J7" s="96">
        <v>630624</v>
      </c>
      <c r="K7" s="96">
        <v>26265</v>
      </c>
      <c r="L7" s="96">
        <v>1113825</v>
      </c>
      <c r="M7" s="96">
        <v>69940</v>
      </c>
      <c r="N7" s="96">
        <v>67737</v>
      </c>
      <c r="O7" s="96">
        <v>150896</v>
      </c>
      <c r="P7" s="96">
        <v>377300</v>
      </c>
      <c r="Q7" s="96">
        <v>22049</v>
      </c>
      <c r="R7" s="96">
        <v>18265</v>
      </c>
      <c r="S7" s="96">
        <v>27569</v>
      </c>
      <c r="T7" s="96">
        <v>1148</v>
      </c>
      <c r="U7" s="96">
        <v>50242</v>
      </c>
      <c r="V7" s="96">
        <v>3155</v>
      </c>
      <c r="W7" s="96">
        <v>3055</v>
      </c>
      <c r="X7" s="96">
        <v>6807</v>
      </c>
      <c r="Y7" s="96">
        <v>0</v>
      </c>
      <c r="Z7" s="96">
        <v>3657439</v>
      </c>
      <c r="AA7" s="96">
        <v>54510</v>
      </c>
      <c r="AB7" s="96">
        <v>47201</v>
      </c>
      <c r="AC7" s="96">
        <v>47414</v>
      </c>
      <c r="AD7" s="96">
        <v>1975</v>
      </c>
      <c r="AE7" s="96">
        <v>428714</v>
      </c>
      <c r="AF7" s="96">
        <v>26920</v>
      </c>
      <c r="AG7" s="96">
        <v>26072</v>
      </c>
      <c r="AH7" s="96">
        <v>58080</v>
      </c>
      <c r="AI7" s="92">
        <v>256491</v>
      </c>
      <c r="AJ7" s="92">
        <v>3189</v>
      </c>
      <c r="AK7" s="96">
        <v>2251</v>
      </c>
      <c r="AL7" s="96">
        <v>2454</v>
      </c>
      <c r="AM7" s="96">
        <v>102</v>
      </c>
      <c r="AN7" s="96">
        <v>29772</v>
      </c>
      <c r="AO7" s="96">
        <v>1869</v>
      </c>
      <c r="AP7" s="96">
        <v>1811</v>
      </c>
      <c r="AQ7" s="96">
        <v>4033</v>
      </c>
      <c r="AR7" s="96">
        <v>86044</v>
      </c>
      <c r="AS7" s="96">
        <v>1070</v>
      </c>
      <c r="AT7" s="96">
        <v>755</v>
      </c>
      <c r="AU7" s="96">
        <v>823</v>
      </c>
      <c r="AV7" s="96">
        <v>34</v>
      </c>
      <c r="AW7" s="96">
        <v>9988</v>
      </c>
      <c r="AX7" s="96">
        <v>627</v>
      </c>
      <c r="AY7" s="96">
        <v>607</v>
      </c>
      <c r="AZ7" s="96">
        <v>1353</v>
      </c>
      <c r="BA7" s="91">
        <v>38934</v>
      </c>
      <c r="BB7" s="91">
        <v>474847</v>
      </c>
      <c r="BC7" s="91">
        <v>50384</v>
      </c>
      <c r="BD7" s="92">
        <v>2098</v>
      </c>
      <c r="BE7" s="92">
        <v>4003</v>
      </c>
      <c r="BF7" s="92">
        <v>3876</v>
      </c>
      <c r="BG7" s="92">
        <v>8636</v>
      </c>
      <c r="BH7" s="92">
        <v>63742</v>
      </c>
      <c r="BI7" s="92">
        <v>0</v>
      </c>
      <c r="BJ7" s="92">
        <v>445</v>
      </c>
      <c r="BK7" s="92">
        <v>36111</v>
      </c>
      <c r="BL7" s="92">
        <v>342</v>
      </c>
      <c r="BM7" s="92">
        <v>14</v>
      </c>
      <c r="BN7" s="92">
        <v>261</v>
      </c>
      <c r="BO7" s="92">
        <v>253</v>
      </c>
      <c r="BP7" s="92">
        <v>563</v>
      </c>
      <c r="BQ7" s="92">
        <v>4155</v>
      </c>
      <c r="BR7" s="92">
        <v>0</v>
      </c>
      <c r="BS7" s="92">
        <v>1026</v>
      </c>
      <c r="BT7" s="92">
        <v>83264</v>
      </c>
      <c r="BU7" s="92">
        <v>790</v>
      </c>
      <c r="BV7" s="92">
        <v>33</v>
      </c>
      <c r="BW7" s="92">
        <v>602</v>
      </c>
      <c r="BX7" s="92">
        <v>583</v>
      </c>
      <c r="BY7" s="92">
        <v>1298</v>
      </c>
      <c r="BZ7" s="92">
        <v>9581</v>
      </c>
    </row>
    <row r="8" spans="1:78">
      <c r="A8" s="99"/>
      <c r="B8" s="99"/>
      <c r="D8" s="100"/>
      <c r="E8" s="100"/>
      <c r="F8" s="100"/>
      <c r="G8" s="101"/>
      <c r="H8" s="101"/>
      <c r="I8" s="101"/>
      <c r="J8" s="101"/>
      <c r="K8" s="101"/>
      <c r="L8" s="101"/>
      <c r="M8" s="101"/>
      <c r="N8" s="101"/>
      <c r="O8" s="101"/>
      <c r="P8" s="96"/>
      <c r="Q8" s="96"/>
      <c r="R8" s="96"/>
      <c r="S8" s="96"/>
      <c r="T8" s="96"/>
      <c r="U8" s="96"/>
      <c r="V8" s="96"/>
      <c r="W8" s="96"/>
      <c r="X8" s="96"/>
      <c r="Y8" s="96"/>
      <c r="Z8" s="96"/>
      <c r="AA8" s="96"/>
      <c r="AB8" s="96"/>
      <c r="AC8" s="96"/>
      <c r="AD8" s="96"/>
      <c r="AE8" s="96"/>
      <c r="AF8" s="96"/>
      <c r="AG8" s="96"/>
      <c r="AH8" s="96"/>
      <c r="AI8" s="92"/>
      <c r="AJ8" s="92"/>
      <c r="AK8" s="96"/>
      <c r="AL8" s="96"/>
      <c r="AM8" s="96"/>
      <c r="AN8" s="96"/>
      <c r="AO8" s="96"/>
      <c r="AP8" s="96"/>
      <c r="AQ8" s="96"/>
      <c r="AR8" s="96"/>
      <c r="AS8" s="96"/>
      <c r="AT8" s="96"/>
      <c r="AU8" s="96"/>
      <c r="AV8" s="96"/>
      <c r="AW8" s="96"/>
      <c r="AX8" s="96"/>
      <c r="AY8" s="96"/>
      <c r="AZ8" s="96"/>
      <c r="BA8" s="91"/>
      <c r="BB8" s="91"/>
      <c r="BC8" s="91"/>
      <c r="BD8" s="92"/>
      <c r="BE8" s="92"/>
      <c r="BF8" s="92"/>
      <c r="BG8" s="92"/>
      <c r="BH8" s="92"/>
      <c r="BI8" s="92"/>
      <c r="BJ8" s="92"/>
      <c r="BK8" s="92"/>
      <c r="BL8" s="92"/>
      <c r="BM8" s="92"/>
      <c r="BN8" s="92"/>
      <c r="BO8" s="92"/>
      <c r="BP8" s="92"/>
      <c r="BQ8" s="92"/>
      <c r="BR8" s="92"/>
      <c r="BS8" s="92"/>
      <c r="BT8" s="92"/>
      <c r="BU8" s="92"/>
      <c r="BV8" s="92"/>
      <c r="BW8" s="92"/>
      <c r="BX8" s="92"/>
      <c r="BY8" s="92"/>
      <c r="BZ8" s="92"/>
    </row>
    <row r="9" spans="1:78" ht="18" thickBot="1">
      <c r="A9" s="102"/>
      <c r="B9" s="102"/>
      <c r="C9" s="102"/>
      <c r="D9" s="102"/>
      <c r="E9" s="103" t="s">
        <v>304</v>
      </c>
      <c r="F9" s="103"/>
      <c r="G9" s="104">
        <f t="shared" ref="G9:BK9" si="0">SUM(G4:G7)</f>
        <v>31652051</v>
      </c>
      <c r="H9" s="104">
        <f t="shared" si="0"/>
        <v>2787130</v>
      </c>
      <c r="I9" s="104">
        <f t="shared" si="0"/>
        <v>4501493</v>
      </c>
      <c r="J9" s="104">
        <f t="shared" si="0"/>
        <v>1714045</v>
      </c>
      <c r="K9" s="104">
        <f t="shared" si="0"/>
        <v>191327</v>
      </c>
      <c r="L9" s="104">
        <f t="shared" si="0"/>
        <v>4710378</v>
      </c>
      <c r="M9" s="104">
        <f t="shared" si="0"/>
        <v>188507</v>
      </c>
      <c r="N9" s="104">
        <f t="shared" si="0"/>
        <v>230864</v>
      </c>
      <c r="O9" s="104">
        <f t="shared" si="0"/>
        <v>150896</v>
      </c>
      <c r="P9" s="92">
        <f t="shared" si="0"/>
        <v>584388</v>
      </c>
      <c r="Q9" s="92">
        <f t="shared" si="0"/>
        <v>32313</v>
      </c>
      <c r="R9" s="92">
        <f t="shared" si="0"/>
        <v>24023</v>
      </c>
      <c r="S9" s="92">
        <f t="shared" si="0"/>
        <v>35264</v>
      </c>
      <c r="T9" s="92">
        <f t="shared" si="0"/>
        <v>1148</v>
      </c>
      <c r="U9" s="92">
        <f t="shared" si="0"/>
        <v>68807</v>
      </c>
      <c r="V9" s="92">
        <f t="shared" si="0"/>
        <v>4563</v>
      </c>
      <c r="W9" s="92">
        <f t="shared" si="0"/>
        <v>3055</v>
      </c>
      <c r="X9" s="92">
        <f t="shared" si="0"/>
        <v>6807</v>
      </c>
      <c r="Y9" s="92">
        <f t="shared" si="0"/>
        <v>0</v>
      </c>
      <c r="Z9" s="92">
        <f t="shared" si="0"/>
        <v>8412178</v>
      </c>
      <c r="AA9" s="92">
        <f t="shared" si="0"/>
        <v>82285</v>
      </c>
      <c r="AB9" s="92">
        <f t="shared" si="0"/>
        <v>381410</v>
      </c>
      <c r="AC9" s="92">
        <f t="shared" si="0"/>
        <v>60977</v>
      </c>
      <c r="AD9" s="92">
        <f t="shared" si="0"/>
        <v>1975</v>
      </c>
      <c r="AE9" s="92">
        <f t="shared" si="0"/>
        <v>864504</v>
      </c>
      <c r="AF9" s="92">
        <f t="shared" si="0"/>
        <v>57204</v>
      </c>
      <c r="AG9" s="92">
        <f t="shared" si="0"/>
        <v>26072</v>
      </c>
      <c r="AH9" s="92">
        <f t="shared" si="0"/>
        <v>58080</v>
      </c>
      <c r="AI9" s="92">
        <f t="shared" si="0"/>
        <v>453744</v>
      </c>
      <c r="AJ9" s="92">
        <f t="shared" si="0"/>
        <v>10761</v>
      </c>
      <c r="AK9" s="92">
        <f t="shared" si="0"/>
        <v>4254</v>
      </c>
      <c r="AL9" s="92">
        <f t="shared" si="0"/>
        <v>5343</v>
      </c>
      <c r="AM9" s="92">
        <f t="shared" si="0"/>
        <v>102</v>
      </c>
      <c r="AN9" s="92">
        <f t="shared" si="0"/>
        <v>47994</v>
      </c>
      <c r="AO9" s="92">
        <f t="shared" si="0"/>
        <v>3089</v>
      </c>
      <c r="AP9" s="92">
        <f t="shared" si="0"/>
        <v>1811</v>
      </c>
      <c r="AQ9" s="92">
        <f t="shared" si="0"/>
        <v>4033</v>
      </c>
      <c r="AR9" s="92">
        <f t="shared" si="0"/>
        <v>255627</v>
      </c>
      <c r="AS9" s="92">
        <f t="shared" si="0"/>
        <v>2706</v>
      </c>
      <c r="AT9" s="92">
        <f t="shared" si="0"/>
        <v>14966</v>
      </c>
      <c r="AU9" s="92">
        <f t="shared" si="0"/>
        <v>6157</v>
      </c>
      <c r="AV9" s="92">
        <f t="shared" si="0"/>
        <v>34</v>
      </c>
      <c r="AW9" s="92">
        <f t="shared" si="0"/>
        <v>32539</v>
      </c>
      <c r="AX9" s="92">
        <f t="shared" si="0"/>
        <v>1474</v>
      </c>
      <c r="AY9" s="92">
        <f t="shared" si="0"/>
        <v>607</v>
      </c>
      <c r="AZ9" s="92">
        <f t="shared" si="0"/>
        <v>1353</v>
      </c>
      <c r="BA9" s="92">
        <f t="shared" si="0"/>
        <v>50732</v>
      </c>
      <c r="BB9" s="92">
        <f t="shared" si="0"/>
        <v>1649680</v>
      </c>
      <c r="BC9" s="92">
        <f t="shared" si="0"/>
        <v>54752</v>
      </c>
      <c r="BD9" s="92">
        <f t="shared" si="0"/>
        <v>2098</v>
      </c>
      <c r="BE9" s="92">
        <f t="shared" si="0"/>
        <v>10241</v>
      </c>
      <c r="BF9" s="92">
        <f t="shared" si="0"/>
        <v>3876</v>
      </c>
      <c r="BG9" s="92">
        <f t="shared" si="0"/>
        <v>8636</v>
      </c>
      <c r="BH9" s="92">
        <f t="shared" si="0"/>
        <v>182971</v>
      </c>
      <c r="BI9" s="92">
        <f t="shared" si="0"/>
        <v>0</v>
      </c>
      <c r="BJ9" s="92">
        <f t="shared" si="0"/>
        <v>500</v>
      </c>
      <c r="BK9" s="92">
        <f t="shared" si="0"/>
        <v>62312</v>
      </c>
      <c r="BL9" s="92">
        <f t="shared" ref="BL9:BY9" si="1">SUM(BL4:BL7)</f>
        <v>367</v>
      </c>
      <c r="BM9" s="92">
        <f t="shared" si="1"/>
        <v>14</v>
      </c>
      <c r="BN9" s="92">
        <f t="shared" si="1"/>
        <v>462</v>
      </c>
      <c r="BO9" s="92">
        <f t="shared" si="1"/>
        <v>253</v>
      </c>
      <c r="BP9" s="92">
        <f t="shared" si="1"/>
        <v>563</v>
      </c>
      <c r="BQ9" s="92">
        <f t="shared" si="1"/>
        <v>5344</v>
      </c>
      <c r="BR9" s="92">
        <f t="shared" si="1"/>
        <v>0</v>
      </c>
      <c r="BS9" s="92">
        <f t="shared" si="1"/>
        <v>1039</v>
      </c>
      <c r="BT9" s="92">
        <f t="shared" si="1"/>
        <v>89250</v>
      </c>
      <c r="BU9" s="92">
        <f t="shared" si="1"/>
        <v>796</v>
      </c>
      <c r="BV9" s="92">
        <f t="shared" si="1"/>
        <v>33</v>
      </c>
      <c r="BW9" s="92">
        <f t="shared" si="1"/>
        <v>648</v>
      </c>
      <c r="BX9" s="92">
        <f t="shared" si="1"/>
        <v>583</v>
      </c>
      <c r="BY9" s="92">
        <f t="shared" si="1"/>
        <v>1298</v>
      </c>
      <c r="BZ9" s="92">
        <f>SUM(BZ4:BZ7)</f>
        <v>9853</v>
      </c>
    </row>
  </sheetData>
  <mergeCells count="2">
    <mergeCell ref="G1:O1"/>
    <mergeCell ref="P1:BZ1"/>
  </mergeCells>
  <pageMargins left="0.7" right="0.7" top="0.75" bottom="0.75" header="0.3" footer="0.3"/>
  <pageSetup orientation="portrait" r:id="rId1"/>
  <headerFooter>
    <oddHeader>&amp;C&amp;"-,Bold"&amp;KFF0000DRAFT</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DDED-17FB-49F0-86F9-3374F477BCDD}">
  <sheetPr>
    <tabColor rgb="FF0000FF"/>
  </sheetPr>
  <dimension ref="A1:I127"/>
  <sheetViews>
    <sheetView zoomScaleNormal="100" workbookViewId="0">
      <pane xSplit="1" ySplit="6" topLeftCell="C34" activePane="bottomRight" state="frozen"/>
      <selection pane="topRight" activeCell="B1" sqref="B1"/>
      <selection pane="bottomLeft" activeCell="A7" sqref="A7"/>
      <selection pane="bottomRight" activeCell="G22" sqref="G22"/>
    </sheetView>
  </sheetViews>
  <sheetFormatPr defaultColWidth="9.1796875" defaultRowHeight="12.5"/>
  <cols>
    <col min="1" max="1" width="11" style="53" customWidth="1"/>
    <col min="2" max="2" width="15.453125" style="54" customWidth="1"/>
    <col min="3" max="3" width="14.54296875" style="54" customWidth="1"/>
    <col min="4" max="4" width="16.1796875" style="54" customWidth="1"/>
    <col min="5" max="5" width="16" style="68" customWidth="1"/>
    <col min="6" max="6" width="18" style="69" customWidth="1"/>
    <col min="7" max="7" width="16.453125" style="58" customWidth="1"/>
    <col min="8" max="8" width="13.453125" style="54" customWidth="1"/>
    <col min="9" max="10" width="11.81640625" style="58" customWidth="1"/>
    <col min="11" max="16384" width="9.1796875" style="58"/>
  </cols>
  <sheetData>
    <row r="1" spans="1:9" ht="13.5" customHeight="1">
      <c r="D1" s="55" t="s">
        <v>305</v>
      </c>
      <c r="E1" s="286" t="s">
        <v>306</v>
      </c>
      <c r="F1" s="286"/>
      <c r="G1" s="286"/>
      <c r="H1" s="56" t="s">
        <v>307</v>
      </c>
      <c r="I1" s="57">
        <f>'[12]General Information'!B11</f>
        <v>44783</v>
      </c>
    </row>
    <row r="2" spans="1:9" ht="6.75" customHeight="1">
      <c r="D2" s="55"/>
      <c r="E2" s="59"/>
      <c r="F2" s="59"/>
      <c r="G2" s="59"/>
      <c r="H2" s="59"/>
      <c r="I2" s="59"/>
    </row>
    <row r="3" spans="1:9" ht="19.5" customHeight="1">
      <c r="C3" s="60"/>
      <c r="D3" s="287" t="s">
        <v>308</v>
      </c>
      <c r="E3" s="288"/>
      <c r="F3" s="289"/>
      <c r="G3" s="61" t="s">
        <v>309</v>
      </c>
      <c r="H3" s="61" t="s">
        <v>310</v>
      </c>
      <c r="I3" s="62" t="s">
        <v>311</v>
      </c>
    </row>
    <row r="4" spans="1:9" ht="17.25" customHeight="1">
      <c r="D4" s="63">
        <f>'[12]General Information'!B3</f>
        <v>44774</v>
      </c>
      <c r="E4" s="64" t="s">
        <v>312</v>
      </c>
      <c r="F4" s="65">
        <f>'[12]General Information'!D3</f>
        <v>45138</v>
      </c>
      <c r="G4" s="66" t="str">
        <f>'[12]General Information'!B4</f>
        <v>2022-23</v>
      </c>
      <c r="H4" s="66">
        <f>'[12]General Information'!B5</f>
        <v>43</v>
      </c>
      <c r="I4" s="67">
        <f>'[12]General Information'!B6</f>
        <v>1</v>
      </c>
    </row>
    <row r="5" spans="1:9" ht="12.75" customHeight="1"/>
    <row r="6" spans="1:9" ht="63" customHeight="1">
      <c r="A6" s="70" t="s">
        <v>313</v>
      </c>
      <c r="B6" s="71" t="s">
        <v>314</v>
      </c>
      <c r="C6" s="71" t="s">
        <v>315</v>
      </c>
      <c r="D6" s="72" t="s">
        <v>316</v>
      </c>
      <c r="E6" s="73" t="str">
        <f>CONCATENATE("Average Cost Per Patient Days for  ",D115)</f>
        <v>Average Cost Per Patient Days for  1/31/2023</v>
      </c>
      <c r="F6" s="74" t="s">
        <v>317</v>
      </c>
      <c r="G6" s="74" t="str">
        <f>CONCATENATE("Percent Change to ",D115," (Index - Use in Rate Study)")</f>
        <v>Percent Change to 1/31/2023 (Index - Use in Rate Study)</v>
      </c>
      <c r="H6" s="75" t="s">
        <v>318</v>
      </c>
      <c r="I6" s="74" t="s">
        <v>319</v>
      </c>
    </row>
    <row r="7" spans="1:9" ht="19.5" customHeight="1">
      <c r="A7" s="76">
        <v>2018</v>
      </c>
      <c r="B7" s="76">
        <f>B8-1</f>
        <v>7</v>
      </c>
      <c r="C7" s="76">
        <v>31</v>
      </c>
      <c r="D7" s="77" t="str">
        <f>CONCATENATE(B7,"/",C7,"/",A7)</f>
        <v>7/31/2018</v>
      </c>
      <c r="E7" s="78">
        <f>'[12]Table 3'!$H$57</f>
        <v>157.58000000000001</v>
      </c>
      <c r="F7" s="78">
        <f>E7/VLOOKUP(H7,'[12]Table 3 - All'!P$4:R$100,3,FALSE)</f>
        <v>131.61907883082375</v>
      </c>
      <c r="G7" s="79">
        <f>VLOOKUP(H7,'[12]Table 3 - All'!P$4:R$100,3,FALSE)</f>
        <v>1.1972428419936372</v>
      </c>
      <c r="H7" s="80">
        <v>54</v>
      </c>
      <c r="I7" s="79">
        <f>G7^(12/H7)-1</f>
        <v>4.0815696433217807E-2</v>
      </c>
    </row>
    <row r="8" spans="1:9" ht="19.5" customHeight="1">
      <c r="A8" s="76">
        <v>2018</v>
      </c>
      <c r="B8" s="76">
        <f>B9</f>
        <v>8</v>
      </c>
      <c r="C8" s="76">
        <v>15</v>
      </c>
      <c r="D8" s="77" t="str">
        <f>CONCATENATE(B8,"/",C8,"/",A8)</f>
        <v>8/15/2018</v>
      </c>
      <c r="E8" s="78">
        <f>'[12]Table 3'!$H$57</f>
        <v>157.58000000000001</v>
      </c>
      <c r="F8" s="78">
        <f>((F7+F9)/2)</f>
        <v>131.863334809566</v>
      </c>
      <c r="G8" s="79">
        <f>$E$115/F8</f>
        <v>1.1950251389256417</v>
      </c>
      <c r="H8" s="80">
        <f>H7-0.5</f>
        <v>53.5</v>
      </c>
      <c r="I8" s="79">
        <f t="shared" ref="I8:I71" si="0">G8^(12/H8)-1</f>
        <v>4.0771995726327503E-2</v>
      </c>
    </row>
    <row r="9" spans="1:9" ht="19.5" customHeight="1">
      <c r="A9" s="76">
        <v>2018</v>
      </c>
      <c r="B9" s="76">
        <f>B10-1</f>
        <v>8</v>
      </c>
      <c r="C9" s="76">
        <v>31</v>
      </c>
      <c r="D9" s="77" t="str">
        <f t="shared" ref="D9:D72" si="1">CONCATENATE(B9,"/",C9,"/",A9)</f>
        <v>8/31/2018</v>
      </c>
      <c r="E9" s="78">
        <f>'[12]Table 3'!$H$57</f>
        <v>157.58000000000001</v>
      </c>
      <c r="F9" s="78">
        <f>E9/VLOOKUP(H9,'[12]Table 3 - All'!P$4:R$100,3,FALSE)</f>
        <v>132.10759078830824</v>
      </c>
      <c r="G9" s="79">
        <f>VLOOKUP(H9,'[12]Table 3 - All'!P$4:R$100,3,FALSE)</f>
        <v>1.1928156365557316</v>
      </c>
      <c r="H9" s="80">
        <f>H8-0.5</f>
        <v>53</v>
      </c>
      <c r="I9" s="79">
        <f t="shared" si="0"/>
        <v>4.0728280875304446E-2</v>
      </c>
    </row>
    <row r="10" spans="1:9" ht="19.5" customHeight="1">
      <c r="A10" s="76">
        <v>2018</v>
      </c>
      <c r="B10" s="76">
        <f>B11</f>
        <v>9</v>
      </c>
      <c r="C10" s="76">
        <v>15</v>
      </c>
      <c r="D10" s="77" t="str">
        <f t="shared" si="1"/>
        <v>9/15/2018</v>
      </c>
      <c r="E10" s="78">
        <f>'[12]Table 3'!$H$57</f>
        <v>157.58000000000001</v>
      </c>
      <c r="F10" s="78">
        <f>((F9+F11)/2)</f>
        <v>132.34686195115779</v>
      </c>
      <c r="G10" s="79">
        <f>$E$115/F10</f>
        <v>1.1906591337099812</v>
      </c>
      <c r="H10" s="80">
        <f t="shared" ref="H10:H73" si="2">H9-0.5</f>
        <v>52.5</v>
      </c>
      <c r="I10" s="79">
        <f t="shared" si="0"/>
        <v>4.0693507630534365E-2</v>
      </c>
    </row>
    <row r="11" spans="1:9" ht="19.5" customHeight="1">
      <c r="A11" s="76">
        <v>2018</v>
      </c>
      <c r="B11" s="76">
        <f>B12-1</f>
        <v>9</v>
      </c>
      <c r="C11" s="76">
        <v>30</v>
      </c>
      <c r="D11" s="77" t="str">
        <f t="shared" si="1"/>
        <v>9/30/2018</v>
      </c>
      <c r="E11" s="78">
        <f>'[12]Table 3'!$H$57</f>
        <v>157.58000000000001</v>
      </c>
      <c r="F11" s="78">
        <f>E11/VLOOKUP(H11,'[12]Table 3 - All'!P$4:R$100,3,FALSE)</f>
        <v>132.58613311400737</v>
      </c>
      <c r="G11" s="79">
        <f>VLOOKUP(H11,'[12]Table 3 - All'!P$4:R$100,3,FALSE)</f>
        <v>1.1885104143168659</v>
      </c>
      <c r="H11" s="80">
        <f t="shared" si="2"/>
        <v>52</v>
      </c>
      <c r="I11" s="79">
        <f t="shared" si="0"/>
        <v>4.0658851811963492E-2</v>
      </c>
    </row>
    <row r="12" spans="1:9" ht="19.5" customHeight="1">
      <c r="A12" s="76">
        <v>2018</v>
      </c>
      <c r="B12" s="76">
        <f>B13</f>
        <v>10</v>
      </c>
      <c r="C12" s="76">
        <v>15</v>
      </c>
      <c r="D12" s="77" t="str">
        <f t="shared" si="1"/>
        <v>10/15/2018</v>
      </c>
      <c r="E12" s="78">
        <f>'[12]Table 3'!$H$57</f>
        <v>157.58000000000001</v>
      </c>
      <c r="F12" s="78">
        <f>((F11+F13)/2)</f>
        <v>132.82540427685689</v>
      </c>
      <c r="G12" s="79">
        <f>$E$115/F12</f>
        <v>1.1863694363131427</v>
      </c>
      <c r="H12" s="80">
        <f t="shared" si="2"/>
        <v>51.5</v>
      </c>
      <c r="I12" s="79">
        <f t="shared" si="0"/>
        <v>4.0624313936226786E-2</v>
      </c>
    </row>
    <row r="13" spans="1:9" ht="19.5" customHeight="1">
      <c r="A13" s="76">
        <v>2018</v>
      </c>
      <c r="B13" s="76">
        <f>B14-1</f>
        <v>10</v>
      </c>
      <c r="C13" s="76">
        <v>31</v>
      </c>
      <c r="D13" s="77" t="str">
        <f t="shared" si="1"/>
        <v>10/31/2018</v>
      </c>
      <c r="E13" s="78">
        <f>'[12]Table 3'!$H$57</f>
        <v>157.58000000000001</v>
      </c>
      <c r="F13" s="78">
        <f>E13/VLOOKUP(H13,'[12]Table 3 - All'!P$4:R$100,3,FALSE)</f>
        <v>133.06467543970643</v>
      </c>
      <c r="G13" s="79">
        <f>VLOOKUP(H13,'[12]Table 3 - All'!P$4:R$100,3,FALSE)</f>
        <v>1.1842361579381135</v>
      </c>
      <c r="H13" s="80">
        <f t="shared" si="2"/>
        <v>51</v>
      </c>
      <c r="I13" s="79">
        <f t="shared" si="0"/>
        <v>4.0589894556226636E-2</v>
      </c>
    </row>
    <row r="14" spans="1:9" ht="19.5" customHeight="1">
      <c r="A14" s="76">
        <v>2018</v>
      </c>
      <c r="B14" s="76">
        <f>B15</f>
        <v>11</v>
      </c>
      <c r="C14" s="76">
        <v>15</v>
      </c>
      <c r="D14" s="77" t="str">
        <f t="shared" si="1"/>
        <v>11/15/2018</v>
      </c>
      <c r="E14" s="78">
        <f>'[12]Table 3'!$H$57</f>
        <v>157.58000000000001</v>
      </c>
      <c r="F14" s="78">
        <f>((F13+F15)/2)</f>
        <v>133.30394660255598</v>
      </c>
      <c r="G14" s="79">
        <f>$E$115/F14</f>
        <v>1.1821105377309105</v>
      </c>
      <c r="H14" s="80">
        <f t="shared" si="2"/>
        <v>50.5</v>
      </c>
      <c r="I14" s="79">
        <f t="shared" si="0"/>
        <v>4.0555594262811967E-2</v>
      </c>
    </row>
    <row r="15" spans="1:9" ht="19.5" customHeight="1">
      <c r="A15" s="76">
        <v>2018</v>
      </c>
      <c r="B15" s="76">
        <f>B16-1</f>
        <v>11</v>
      </c>
      <c r="C15" s="76">
        <v>30</v>
      </c>
      <c r="D15" s="77" t="str">
        <f t="shared" si="1"/>
        <v>11/30/2018</v>
      </c>
      <c r="E15" s="78">
        <f>'[12]Table 3'!$H$57</f>
        <v>157.58000000000001</v>
      </c>
      <c r="F15" s="78">
        <f>E15/VLOOKUP(H15,'[12]Table 3 - All'!P$4:R$100,3,FALSE)</f>
        <v>133.54321776540553</v>
      </c>
      <c r="G15" s="79">
        <f>VLOOKUP(H15,'[12]Table 3 - All'!P$4:R$100,3,FALSE)</f>
        <v>1.1799925345278091</v>
      </c>
      <c r="H15" s="80">
        <f t="shared" si="2"/>
        <v>50</v>
      </c>
      <c r="I15" s="79">
        <f t="shared" si="0"/>
        <v>4.0521413686558594E-2</v>
      </c>
    </row>
    <row r="16" spans="1:9" ht="19.5" customHeight="1">
      <c r="A16" s="76">
        <v>2018</v>
      </c>
      <c r="B16" s="76">
        <f>B17</f>
        <v>12</v>
      </c>
      <c r="C16" s="76">
        <v>15</v>
      </c>
      <c r="D16" s="77" t="str">
        <f t="shared" si="1"/>
        <v>12/15/2018</v>
      </c>
      <c r="E16" s="78">
        <f>'[12]Table 3'!$H$57</f>
        <v>157.58000000000001</v>
      </c>
      <c r="F16" s="78">
        <f>((F15+F17)/2)</f>
        <v>133.78248892825508</v>
      </c>
      <c r="G16" s="79">
        <f>$E$115/F16</f>
        <v>1.1778821074595724</v>
      </c>
      <c r="H16" s="80">
        <f t="shared" si="2"/>
        <v>49.5</v>
      </c>
      <c r="I16" s="79">
        <f t="shared" si="0"/>
        <v>4.0487353499658374E-2</v>
      </c>
    </row>
    <row r="17" spans="1:9" ht="19.5" customHeight="1">
      <c r="A17" s="76">
        <v>2018</v>
      </c>
      <c r="B17" s="76">
        <v>12</v>
      </c>
      <c r="C17" s="76">
        <v>31</v>
      </c>
      <c r="D17" s="77" t="str">
        <f t="shared" si="1"/>
        <v>12/31/2018</v>
      </c>
      <c r="E17" s="78">
        <f>'[12]Table 3'!$H$57</f>
        <v>157.58000000000001</v>
      </c>
      <c r="F17" s="78">
        <f>E17/VLOOKUP(H17,'[12]Table 3 - All'!P$4:R$100,3,FALSE)</f>
        <v>134.02176009110465</v>
      </c>
      <c r="G17" s="79">
        <f>VLOOKUP(H17,'[12]Table 3 - All'!P$4:R$100,3,FALSE)</f>
        <v>1.175779215948821</v>
      </c>
      <c r="H17" s="80">
        <f t="shared" si="2"/>
        <v>49</v>
      </c>
      <c r="I17" s="79">
        <f t="shared" si="0"/>
        <v>4.0453414417924272E-2</v>
      </c>
    </row>
    <row r="18" spans="1:9" ht="19.5" customHeight="1">
      <c r="A18" s="76">
        <v>2019</v>
      </c>
      <c r="B18" s="76">
        <f>B19</f>
        <v>1</v>
      </c>
      <c r="C18" s="81">
        <v>15</v>
      </c>
      <c r="D18" s="77" t="str">
        <f t="shared" si="1"/>
        <v>1/15/2019</v>
      </c>
      <c r="E18" s="78">
        <f>'[12]Table 3'!$H$57</f>
        <v>157.58000000000001</v>
      </c>
      <c r="F18" s="78">
        <f>((F17+F19)/2)</f>
        <v>134.2660160698469</v>
      </c>
      <c r="G18" s="79">
        <f>$E$115/F18</f>
        <v>1.1736402450343419</v>
      </c>
      <c r="H18" s="80">
        <f t="shared" si="2"/>
        <v>48.5</v>
      </c>
      <c r="I18" s="79">
        <f t="shared" si="0"/>
        <v>4.0410039861106029E-2</v>
      </c>
    </row>
    <row r="19" spans="1:9" ht="19.5" customHeight="1">
      <c r="A19" s="76">
        <v>2019</v>
      </c>
      <c r="B19" s="76">
        <f>B20-1</f>
        <v>1</v>
      </c>
      <c r="C19" s="81">
        <v>31</v>
      </c>
      <c r="D19" s="77" t="str">
        <f t="shared" si="1"/>
        <v>1/31/2019</v>
      </c>
      <c r="E19" s="78">
        <f>'[12]Table 3'!$H$57</f>
        <v>157.58000000000001</v>
      </c>
      <c r="F19" s="78">
        <f>E19/VLOOKUP(H19,'[12]Table 3 - All'!P$4:R$100,3,FALSE)</f>
        <v>134.51027204858914</v>
      </c>
      <c r="G19" s="79">
        <f>VLOOKUP(H19,'[12]Table 3 - All'!P$4:R$100,3,FALSE)</f>
        <v>1.1715090423954937</v>
      </c>
      <c r="H19" s="80">
        <f t="shared" si="2"/>
        <v>48</v>
      </c>
      <c r="I19" s="79">
        <f t="shared" si="0"/>
        <v>4.0366624298898701E-2</v>
      </c>
    </row>
    <row r="20" spans="1:9" ht="19.5" customHeight="1">
      <c r="A20" s="76">
        <v>2019</v>
      </c>
      <c r="B20" s="76">
        <f>B21</f>
        <v>2</v>
      </c>
      <c r="C20" s="81">
        <v>15</v>
      </c>
      <c r="D20" s="77" t="str">
        <f t="shared" si="1"/>
        <v>2/15/2019</v>
      </c>
      <c r="E20" s="78">
        <f>'[12]Table 3'!$H$57</f>
        <v>157.58000000000001</v>
      </c>
      <c r="F20" s="78">
        <f>((F19+F21)/2)</f>
        <v>134.74954321143872</v>
      </c>
      <c r="G20" s="79">
        <f>$E$115/F20</f>
        <v>1.1694288250961822</v>
      </c>
      <c r="H20" s="80">
        <f t="shared" si="2"/>
        <v>47.5</v>
      </c>
      <c r="I20" s="79">
        <f t="shared" si="0"/>
        <v>4.03328855891536E-2</v>
      </c>
    </row>
    <row r="21" spans="1:9" ht="19.5" customHeight="1">
      <c r="A21" s="76">
        <v>2019</v>
      </c>
      <c r="B21" s="76">
        <f>B22-1</f>
        <v>2</v>
      </c>
      <c r="C21" s="81">
        <v>28</v>
      </c>
      <c r="D21" s="77" t="str">
        <f t="shared" si="1"/>
        <v>2/28/2019</v>
      </c>
      <c r="E21" s="78">
        <f>'[12]Table 3'!$H$57</f>
        <v>157.58000000000001</v>
      </c>
      <c r="F21" s="78">
        <f>E21/VLOOKUP(H21,'[12]Table 3 - All'!P$4:R$100,3,FALSE)</f>
        <v>134.98881437428827</v>
      </c>
      <c r="G21" s="79">
        <f>VLOOKUP(H21,'[12]Table 3 - All'!P$4:R$100,3,FALSE)</f>
        <v>1.1673559822747415</v>
      </c>
      <c r="H21" s="80">
        <f t="shared" si="2"/>
        <v>47</v>
      </c>
      <c r="I21" s="79">
        <f t="shared" si="0"/>
        <v>4.0299267631987545E-2</v>
      </c>
    </row>
    <row r="22" spans="1:9" ht="19.5" customHeight="1">
      <c r="A22" s="76">
        <v>2019</v>
      </c>
      <c r="B22" s="76">
        <f>B23</f>
        <v>3</v>
      </c>
      <c r="C22" s="81">
        <v>15</v>
      </c>
      <c r="D22" s="77" t="str">
        <f t="shared" si="1"/>
        <v>3/15/2019</v>
      </c>
      <c r="E22" s="78">
        <f>'[12]Table 3'!$H$57</f>
        <v>157.58000000000001</v>
      </c>
      <c r="F22" s="78">
        <f>((F21+F23)/2)</f>
        <v>135.22808553713782</v>
      </c>
      <c r="G22" s="79">
        <f>$E$115/F22</f>
        <v>1.1652904747861987</v>
      </c>
      <c r="H22" s="80">
        <f t="shared" si="2"/>
        <v>46.5</v>
      </c>
      <c r="I22" s="79">
        <f t="shared" si="0"/>
        <v>4.0265771277549822E-2</v>
      </c>
    </row>
    <row r="23" spans="1:9" ht="19.5" customHeight="1">
      <c r="A23" s="76">
        <v>2019</v>
      </c>
      <c r="B23" s="76">
        <f>B24-1</f>
        <v>3</v>
      </c>
      <c r="C23" s="81">
        <v>31</v>
      </c>
      <c r="D23" s="77" t="str">
        <f t="shared" si="1"/>
        <v>3/31/2019</v>
      </c>
      <c r="E23" s="78">
        <f>'[12]Table 3'!$H$57</f>
        <v>157.58000000000001</v>
      </c>
      <c r="F23" s="78">
        <f>E23/VLOOKUP(H23,'[12]Table 3 - All'!P$4:R$100,3,FALSE)</f>
        <v>135.46735669998736</v>
      </c>
      <c r="G23" s="79">
        <f>VLOOKUP(H23,'[12]Table 3 - All'!P$4:R$100,3,FALSE)</f>
        <v>1.1632322637621431</v>
      </c>
      <c r="H23" s="80">
        <f t="shared" si="2"/>
        <v>46</v>
      </c>
      <c r="I23" s="79">
        <f t="shared" si="0"/>
        <v>4.023239742946072E-2</v>
      </c>
    </row>
    <row r="24" spans="1:9" ht="19.5" customHeight="1">
      <c r="A24" s="76">
        <v>2019</v>
      </c>
      <c r="B24" s="76">
        <f>B25</f>
        <v>4</v>
      </c>
      <c r="C24" s="76">
        <v>15</v>
      </c>
      <c r="D24" s="77" t="str">
        <f t="shared" si="1"/>
        <v>4/15/2019</v>
      </c>
      <c r="E24" s="78">
        <f>'[12]Table 3'!$H$57</f>
        <v>157.58000000000001</v>
      </c>
      <c r="F24" s="78">
        <f>((F23+F25)/2)</f>
        <v>135.70662786283691</v>
      </c>
      <c r="G24" s="79">
        <f>$E$115/F24</f>
        <v>1.1611813106082869</v>
      </c>
      <c r="H24" s="80">
        <f t="shared" si="2"/>
        <v>45.5</v>
      </c>
      <c r="I24" s="79">
        <f t="shared" si="0"/>
        <v>4.0199147047631723E-2</v>
      </c>
    </row>
    <row r="25" spans="1:9" ht="19.5" customHeight="1">
      <c r="A25" s="76">
        <v>2019</v>
      </c>
      <c r="B25" s="76">
        <f>B26-1</f>
        <v>4</v>
      </c>
      <c r="C25" s="76">
        <v>30</v>
      </c>
      <c r="D25" s="77" t="str">
        <f t="shared" si="1"/>
        <v>4/30/2019</v>
      </c>
      <c r="E25" s="78">
        <f>'[12]Table 3'!$H$57</f>
        <v>157.58000000000001</v>
      </c>
      <c r="F25" s="78">
        <f>E25/VLOOKUP(H25,'[12]Table 3 - All'!P$4:R$100,3,FALSE)</f>
        <v>135.94589902568646</v>
      </c>
      <c r="G25" s="79">
        <f>VLOOKUP(H25,'[12]Table 3 - All'!P$4:R$100,3,FALSE)</f>
        <v>1.1591375770020533</v>
      </c>
      <c r="H25" s="80">
        <f t="shared" si="2"/>
        <v>45</v>
      </c>
      <c r="I25" s="79">
        <f t="shared" si="0"/>
        <v>4.0166021151273767E-2</v>
      </c>
    </row>
    <row r="26" spans="1:9" ht="19.5" customHeight="1">
      <c r="A26" s="76">
        <v>2019</v>
      </c>
      <c r="B26" s="76">
        <f>B27</f>
        <v>5</v>
      </c>
      <c r="C26" s="76">
        <v>15</v>
      </c>
      <c r="D26" s="77" t="str">
        <f t="shared" si="1"/>
        <v>5/15/2019</v>
      </c>
      <c r="E26" s="78">
        <f>'[12]Table 3'!$H$57</f>
        <v>157.58000000000001</v>
      </c>
      <c r="F26" s="78">
        <f>((F25+F27)/2)</f>
        <v>136.1901550044287</v>
      </c>
      <c r="G26" s="79">
        <f>$E$115/F26</f>
        <v>1.1570586728157828</v>
      </c>
      <c r="H26" s="80">
        <f t="shared" si="2"/>
        <v>44.5</v>
      </c>
      <c r="I26" s="79">
        <f t="shared" si="0"/>
        <v>4.0122754394892324E-2</v>
      </c>
    </row>
    <row r="27" spans="1:9" ht="19.5" customHeight="1">
      <c r="A27" s="76">
        <v>2019</v>
      </c>
      <c r="B27" s="76">
        <f>B28-1</f>
        <v>5</v>
      </c>
      <c r="C27" s="76">
        <v>31</v>
      </c>
      <c r="D27" s="77" t="str">
        <f t="shared" si="1"/>
        <v>5/31/2019</v>
      </c>
      <c r="E27" s="78">
        <f>'[12]Table 3'!$H$57</f>
        <v>157.58000000000001</v>
      </c>
      <c r="F27" s="78">
        <f>E27/VLOOKUP(H27,'[12]Table 3 - All'!P$4:R$100,3,FALSE)</f>
        <v>136.43441098317095</v>
      </c>
      <c r="G27" s="79">
        <f>VLOOKUP(H27,'[12]Table 3 - All'!P$4:R$100,3,FALSE)</f>
        <v>1.1549872122762148</v>
      </c>
      <c r="H27" s="80">
        <f t="shared" si="2"/>
        <v>44</v>
      </c>
      <c r="I27" s="79">
        <f t="shared" si="0"/>
        <v>4.007941858417996E-2</v>
      </c>
    </row>
    <row r="28" spans="1:9" ht="19.5" customHeight="1">
      <c r="A28" s="76">
        <v>2019</v>
      </c>
      <c r="B28" s="76">
        <f>B29</f>
        <v>6</v>
      </c>
      <c r="C28" s="76">
        <v>15</v>
      </c>
      <c r="D28" s="77" t="str">
        <f t="shared" si="1"/>
        <v>6/15/2019</v>
      </c>
      <c r="E28" s="78">
        <f>'[12]Table 3'!$H$57</f>
        <v>157.58000000000001</v>
      </c>
      <c r="F28" s="78">
        <f>((F27+F29)/2)</f>
        <v>136.6736821460205</v>
      </c>
      <c r="G28" s="79">
        <f>$E$115/F28</f>
        <v>1.152965205339558</v>
      </c>
      <c r="H28" s="80">
        <f t="shared" si="2"/>
        <v>43.5</v>
      </c>
      <c r="I28" s="79">
        <f t="shared" si="0"/>
        <v>4.0046472010484946E-2</v>
      </c>
    </row>
    <row r="29" spans="1:9" ht="19.5" customHeight="1">
      <c r="A29" s="76">
        <v>2019</v>
      </c>
      <c r="B29" s="76">
        <f>B30-1</f>
        <v>6</v>
      </c>
      <c r="C29" s="76">
        <v>30</v>
      </c>
      <c r="D29" s="77" t="str">
        <f t="shared" si="1"/>
        <v>6/30/2019</v>
      </c>
      <c r="E29" s="78">
        <f>'[12]Table 3'!$H$57</f>
        <v>157.58000000000001</v>
      </c>
      <c r="F29" s="78">
        <f>E29/VLOOKUP(H29,'[12]Table 3 - All'!P$4:R$100,3,FALSE)</f>
        <v>136.91295330887007</v>
      </c>
      <c r="G29" s="79">
        <f>VLOOKUP(H29,'[12]Table 3 - All'!P$4:R$100,3,FALSE)</f>
        <v>1.1509502657831501</v>
      </c>
      <c r="H29" s="80">
        <f t="shared" si="2"/>
        <v>43</v>
      </c>
      <c r="I29" s="79">
        <f t="shared" si="0"/>
        <v>4.0013649853146482E-2</v>
      </c>
    </row>
    <row r="30" spans="1:9" ht="19.5" customHeight="1">
      <c r="A30" s="76">
        <v>2019</v>
      </c>
      <c r="B30" s="76">
        <f>B31</f>
        <v>7</v>
      </c>
      <c r="C30" s="76">
        <v>15</v>
      </c>
      <c r="D30" s="77" t="str">
        <f t="shared" si="1"/>
        <v>7/15/2019</v>
      </c>
      <c r="E30" s="78">
        <f>'[12]Table 3'!$H$57</f>
        <v>157.58000000000001</v>
      </c>
      <c r="F30" s="78">
        <f>((F29+F31)/2)</f>
        <v>137.15222447171962</v>
      </c>
      <c r="G30" s="79">
        <f>$E$115/F30</f>
        <v>1.1489423566184487</v>
      </c>
      <c r="H30" s="80">
        <f t="shared" si="2"/>
        <v>42.5</v>
      </c>
      <c r="I30" s="79">
        <f t="shared" si="0"/>
        <v>3.9980953311777423E-2</v>
      </c>
    </row>
    <row r="31" spans="1:9" ht="19.5" customHeight="1">
      <c r="A31" s="76">
        <v>2019</v>
      </c>
      <c r="B31" s="76">
        <f>B32-1</f>
        <v>7</v>
      </c>
      <c r="C31" s="76">
        <v>31</v>
      </c>
      <c r="D31" s="77" t="str">
        <f t="shared" si="1"/>
        <v>7/31/2019</v>
      </c>
      <c r="E31" s="78">
        <f>'[12]Table 3'!$H$57</f>
        <v>157.58000000000001</v>
      </c>
      <c r="F31" s="78">
        <f>E31/VLOOKUP(H31,'[12]Table 3 - All'!P$4:R$100,3,FALSE)</f>
        <v>137.39149563456917</v>
      </c>
      <c r="G31" s="79">
        <f>VLOOKUP(H31,'[12]Table 3 - All'!P$4:R$100,3,FALSE)</f>
        <v>1.146941441114578</v>
      </c>
      <c r="H31" s="80">
        <f t="shared" si="2"/>
        <v>42</v>
      </c>
      <c r="I31" s="79">
        <f t="shared" si="0"/>
        <v>3.9948383660193709E-2</v>
      </c>
    </row>
    <row r="32" spans="1:9" ht="19.5" customHeight="1">
      <c r="A32" s="76">
        <v>2019</v>
      </c>
      <c r="B32" s="76">
        <f>B33</f>
        <v>8</v>
      </c>
      <c r="C32" s="76">
        <v>15</v>
      </c>
      <c r="D32" s="77" t="str">
        <f t="shared" si="1"/>
        <v>8/15/2019</v>
      </c>
      <c r="E32" s="78">
        <f>'[12]Table 3'!$H$57</f>
        <v>157.58000000000001</v>
      </c>
      <c r="F32" s="78">
        <f>((F31+F33)/2)</f>
        <v>137.63076679741872</v>
      </c>
      <c r="G32" s="79">
        <f>$E$115/F32</f>
        <v>1.1449474827960884</v>
      </c>
      <c r="H32" s="80">
        <f t="shared" si="2"/>
        <v>41.5</v>
      </c>
      <c r="I32" s="79">
        <f t="shared" si="0"/>
        <v>3.9915942250763559E-2</v>
      </c>
    </row>
    <row r="33" spans="1:9" ht="19.5" customHeight="1">
      <c r="A33" s="76">
        <v>2019</v>
      </c>
      <c r="B33" s="76">
        <f>B34-1</f>
        <v>8</v>
      </c>
      <c r="C33" s="76">
        <v>31</v>
      </c>
      <c r="D33" s="77" t="str">
        <f t="shared" si="1"/>
        <v>8/31/2019</v>
      </c>
      <c r="E33" s="78">
        <f>'[12]Table 3'!$H$57</f>
        <v>157.58000000000001</v>
      </c>
      <c r="F33" s="78">
        <f>E33/VLOOKUP(H33,'[12]Table 3 - All'!P$4:R$100,3,FALSE)</f>
        <v>137.87003796026826</v>
      </c>
      <c r="G33" s="79">
        <f>VLOOKUP(H33,'[12]Table 3 - All'!P$4:R$100,3,FALSE)</f>
        <v>1.1429604454407405</v>
      </c>
      <c r="H33" s="80">
        <f t="shared" si="2"/>
        <v>41</v>
      </c>
      <c r="I33" s="79">
        <f t="shared" si="0"/>
        <v>3.9883630519075286E-2</v>
      </c>
    </row>
    <row r="34" spans="1:9" ht="19.5" customHeight="1">
      <c r="A34" s="76">
        <v>2019</v>
      </c>
      <c r="B34" s="76">
        <f>B35</f>
        <v>9</v>
      </c>
      <c r="C34" s="76">
        <v>15</v>
      </c>
      <c r="D34" s="77" t="str">
        <f t="shared" si="1"/>
        <v>9/15/2019</v>
      </c>
      <c r="E34" s="78">
        <f>'[12]Table 3'!$H$57</f>
        <v>157.58000000000001</v>
      </c>
      <c r="F34" s="78">
        <f>((F33+F35)/2)</f>
        <v>138.10930912311784</v>
      </c>
      <c r="G34" s="79">
        <f>$E$115/F34</f>
        <v>1.1409802930773116</v>
      </c>
      <c r="H34" s="80">
        <f t="shared" si="2"/>
        <v>40.5</v>
      </c>
      <c r="I34" s="79">
        <f t="shared" si="0"/>
        <v>3.9851449988953069E-2</v>
      </c>
    </row>
    <row r="35" spans="1:9" ht="19.5" customHeight="1">
      <c r="A35" s="76">
        <v>2019</v>
      </c>
      <c r="B35" s="76">
        <f>B36-1</f>
        <v>9</v>
      </c>
      <c r="C35" s="76">
        <v>30</v>
      </c>
      <c r="D35" s="77" t="str">
        <f t="shared" si="1"/>
        <v>9/30/2019</v>
      </c>
      <c r="E35" s="78">
        <f>'[12]Table 3'!$H$57</f>
        <v>157.58000000000001</v>
      </c>
      <c r="F35" s="78">
        <f>E35/VLOOKUP(H35,'[12]Table 3 - All'!P$4:R$100,3,FALSE)</f>
        <v>138.34858028596739</v>
      </c>
      <c r="G35" s="79">
        <f>VLOOKUP(H35,'[12]Table 3 - All'!P$4:R$100,3,FALSE)</f>
        <v>1.1390069899834256</v>
      </c>
      <c r="H35" s="80">
        <f t="shared" si="2"/>
        <v>40</v>
      </c>
      <c r="I35" s="79">
        <f t="shared" si="0"/>
        <v>3.9819402277849747E-2</v>
      </c>
    </row>
    <row r="36" spans="1:9" ht="19.5" customHeight="1">
      <c r="A36" s="76">
        <v>2019</v>
      </c>
      <c r="B36" s="76">
        <f>B37</f>
        <v>10</v>
      </c>
      <c r="C36" s="76">
        <v>15</v>
      </c>
      <c r="D36" s="77" t="str">
        <f t="shared" si="1"/>
        <v>10/15/2019</v>
      </c>
      <c r="E36" s="78">
        <f>'[12]Table 3'!$H$57</f>
        <v>157.58000000000001</v>
      </c>
      <c r="F36" s="78">
        <f>((F35+F37)/2)</f>
        <v>138.5928362647096</v>
      </c>
      <c r="G36" s="79">
        <f>$E$115/F36</f>
        <v>1.1369996043592419</v>
      </c>
      <c r="H36" s="80">
        <f t="shared" si="2"/>
        <v>39.5</v>
      </c>
      <c r="I36" s="79">
        <f t="shared" si="0"/>
        <v>3.9776127423627017E-2</v>
      </c>
    </row>
    <row r="37" spans="1:9" ht="19.5" customHeight="1">
      <c r="A37" s="76">
        <v>2019</v>
      </c>
      <c r="B37" s="76">
        <f>B38-1</f>
        <v>10</v>
      </c>
      <c r="C37" s="76">
        <v>31</v>
      </c>
      <c r="D37" s="77" t="str">
        <f t="shared" si="1"/>
        <v>10/31/2019</v>
      </c>
      <c r="E37" s="78">
        <f>'[12]Table 3'!$H$57</f>
        <v>157.58000000000001</v>
      </c>
      <c r="F37" s="78">
        <f>E37/VLOOKUP(H37,'[12]Table 3 - All'!P$4:R$100,3,FALSE)</f>
        <v>138.83709224345185</v>
      </c>
      <c r="G37" s="79">
        <f>VLOOKUP(H37,'[12]Table 3 - All'!P$4:R$100,3,FALSE)</f>
        <v>1.1349992819187134</v>
      </c>
      <c r="H37" s="80">
        <f t="shared" si="2"/>
        <v>39</v>
      </c>
      <c r="I37" s="79">
        <f t="shared" si="0"/>
        <v>3.9732738511171872E-2</v>
      </c>
    </row>
    <row r="38" spans="1:9" ht="19.5" customHeight="1">
      <c r="A38" s="76">
        <v>2019</v>
      </c>
      <c r="B38" s="76">
        <f>B39</f>
        <v>11</v>
      </c>
      <c r="C38" s="76">
        <v>15</v>
      </c>
      <c r="D38" s="77" t="str">
        <f t="shared" si="1"/>
        <v>11/15/2019</v>
      </c>
      <c r="E38" s="78">
        <f>'[12]Table 3'!$H$57</f>
        <v>157.58000000000001</v>
      </c>
      <c r="F38" s="78">
        <f>((F37+F39)/2)</f>
        <v>139.07636340630143</v>
      </c>
      <c r="G38" s="79">
        <f>$E$115/F38</f>
        <v>1.1330465949820787</v>
      </c>
      <c r="H38" s="80">
        <f t="shared" si="2"/>
        <v>38.5</v>
      </c>
      <c r="I38" s="79">
        <f t="shared" si="0"/>
        <v>3.970084237651772E-2</v>
      </c>
    </row>
    <row r="39" spans="1:9" ht="19.5" customHeight="1">
      <c r="A39" s="76">
        <v>2019</v>
      </c>
      <c r="B39" s="76">
        <f>B40-1</f>
        <v>11</v>
      </c>
      <c r="C39" s="76">
        <v>30</v>
      </c>
      <c r="D39" s="77" t="str">
        <f t="shared" si="1"/>
        <v>11/30/2019</v>
      </c>
      <c r="E39" s="78">
        <f>'[12]Table 3'!$H$57</f>
        <v>157.58000000000001</v>
      </c>
      <c r="F39" s="78">
        <f>E39/VLOOKUP(H39,'[12]Table 3 - All'!P$4:R$100,3,FALSE)</f>
        <v>139.31563456915097</v>
      </c>
      <c r="G39" s="79">
        <f>VLOOKUP(H39,'[12]Table 3 - All'!P$4:R$100,3,FALSE)</f>
        <v>1.1311006154286531</v>
      </c>
      <c r="H39" s="80">
        <f t="shared" si="2"/>
        <v>38</v>
      </c>
      <c r="I39" s="79">
        <f t="shared" si="0"/>
        <v>3.9669079665845652E-2</v>
      </c>
    </row>
    <row r="40" spans="1:9" ht="19.5" customHeight="1">
      <c r="A40" s="76">
        <v>2019</v>
      </c>
      <c r="B40" s="76">
        <f>B41</f>
        <v>12</v>
      </c>
      <c r="C40" s="76">
        <v>15</v>
      </c>
      <c r="D40" s="77" t="str">
        <f t="shared" si="1"/>
        <v>12/15/2019</v>
      </c>
      <c r="E40" s="78">
        <f>'[12]Table 3'!$H$57</f>
        <v>157.58000000000001</v>
      </c>
      <c r="F40" s="78">
        <f>((F39+F41)/2)</f>
        <v>139.55490573200052</v>
      </c>
      <c r="G40" s="79">
        <f>$E$115/F40</f>
        <v>1.129161308758394</v>
      </c>
      <c r="H40" s="80">
        <f t="shared" si="2"/>
        <v>37.5</v>
      </c>
      <c r="I40" s="79">
        <f t="shared" si="0"/>
        <v>3.9637452285128605E-2</v>
      </c>
    </row>
    <row r="41" spans="1:9" ht="19.5" customHeight="1">
      <c r="A41" s="76">
        <v>2019</v>
      </c>
      <c r="B41" s="76">
        <v>12</v>
      </c>
      <c r="C41" s="76">
        <v>31</v>
      </c>
      <c r="D41" s="77" t="str">
        <f t="shared" si="1"/>
        <v>12/31/2019</v>
      </c>
      <c r="E41" s="78">
        <f>'[12]Table 3'!$H$57</f>
        <v>157.58000000000001</v>
      </c>
      <c r="F41" s="78">
        <f>E41/VLOOKUP(H41,'[12]Table 3 - All'!P$4:R$100,3,FALSE)</f>
        <v>139.79417689485007</v>
      </c>
      <c r="G41" s="79">
        <f>VLOOKUP(H41,'[12]Table 3 - All'!P$4:R$100,3,FALSE)</f>
        <v>1.1272286407074597</v>
      </c>
      <c r="H41" s="80">
        <f t="shared" si="2"/>
        <v>37</v>
      </c>
      <c r="I41" s="79">
        <f t="shared" si="0"/>
        <v>3.960596226144153E-2</v>
      </c>
    </row>
    <row r="42" spans="1:9" ht="19.5" customHeight="1">
      <c r="A42" s="76">
        <v>2020</v>
      </c>
      <c r="B42" s="76">
        <f>B43</f>
        <v>1</v>
      </c>
      <c r="C42" s="81">
        <v>15</v>
      </c>
      <c r="D42" s="77" t="str">
        <f t="shared" si="1"/>
        <v>1/15/2020</v>
      </c>
      <c r="E42" s="78">
        <f>'[12]Table 3'!$H$57</f>
        <v>157.58000000000001</v>
      </c>
      <c r="F42" s="78">
        <f>((F41+F43)/2)</f>
        <v>140.03344805769962</v>
      </c>
      <c r="G42" s="79">
        <f>$E$115/F42</f>
        <v>1.1253025772461911</v>
      </c>
      <c r="H42" s="80">
        <f t="shared" si="2"/>
        <v>36.5</v>
      </c>
      <c r="I42" s="79">
        <f t="shared" si="0"/>
        <v>3.9574611751129307E-2</v>
      </c>
    </row>
    <row r="43" spans="1:9" ht="19.5" customHeight="1">
      <c r="A43" s="76">
        <v>2020</v>
      </c>
      <c r="B43" s="76">
        <f>B44-1</f>
        <v>1</v>
      </c>
      <c r="C43" s="81">
        <v>31</v>
      </c>
      <c r="D43" s="77" t="str">
        <f t="shared" si="1"/>
        <v>1/31/2020</v>
      </c>
      <c r="E43" s="78">
        <f>'[12]Table 3'!$H$57</f>
        <v>157.58000000000001</v>
      </c>
      <c r="F43" s="78">
        <f>E43/VLOOKUP(H43,'[12]Table 3 - All'!P$4:R$100,3,FALSE)</f>
        <v>140.27271922054916</v>
      </c>
      <c r="G43" s="79">
        <f>VLOOKUP(H43,'[12]Table 3 - All'!P$4:R$100,3,FALSE)</f>
        <v>1.1233830845771144</v>
      </c>
      <c r="H43" s="80">
        <f t="shared" si="2"/>
        <v>36</v>
      </c>
      <c r="I43" s="79">
        <f t="shared" si="0"/>
        <v>3.9543403048657888E-2</v>
      </c>
    </row>
    <row r="44" spans="1:9" ht="19.5" customHeight="1">
      <c r="A44" s="76">
        <v>2020</v>
      </c>
      <c r="B44" s="76">
        <f>B45</f>
        <v>2</v>
      </c>
      <c r="C44" s="81">
        <v>15</v>
      </c>
      <c r="D44" s="77" t="str">
        <f t="shared" si="1"/>
        <v>2/15/2020</v>
      </c>
      <c r="E44" s="78">
        <f>'[12]Table 3'!$H$57</f>
        <v>157.58000000000001</v>
      </c>
      <c r="F44" s="78">
        <f>((F43+F45)/2)</f>
        <v>140.51697519929144</v>
      </c>
      <c r="G44" s="79">
        <f>$E$115/F44</f>
        <v>1.1214303451701018</v>
      </c>
      <c r="H44" s="80">
        <f t="shared" si="2"/>
        <v>35.5</v>
      </c>
      <c r="I44" s="79">
        <f t="shared" si="0"/>
        <v>3.9499873145917963E-2</v>
      </c>
    </row>
    <row r="45" spans="1:9" ht="19.5" customHeight="1">
      <c r="A45" s="76">
        <v>2020</v>
      </c>
      <c r="B45" s="76">
        <f>B46-1</f>
        <v>2</v>
      </c>
      <c r="C45" s="81">
        <v>28</v>
      </c>
      <c r="D45" s="77" t="str">
        <f t="shared" si="1"/>
        <v>2/28/2020</v>
      </c>
      <c r="E45" s="78">
        <f>'[12]Table 3'!$H$57</f>
        <v>157.58000000000001</v>
      </c>
      <c r="F45" s="78">
        <f>E45/VLOOKUP(H45,'[12]Table 3 - All'!P$4:R$100,3,FALSE)</f>
        <v>140.76123117803368</v>
      </c>
      <c r="G45" s="79">
        <f>VLOOKUP(H45,'[12]Table 3 - All'!P$4:R$100,3,FALSE)</f>
        <v>1.1194843827466534</v>
      </c>
      <c r="H45" s="80">
        <f t="shared" si="2"/>
        <v>35</v>
      </c>
      <c r="I45" s="79">
        <f t="shared" si="0"/>
        <v>3.9456178276925158E-2</v>
      </c>
    </row>
    <row r="46" spans="1:9" ht="19.5" customHeight="1">
      <c r="A46" s="76">
        <v>2020</v>
      </c>
      <c r="B46" s="76">
        <f>B47</f>
        <v>3</v>
      </c>
      <c r="C46" s="81">
        <v>15</v>
      </c>
      <c r="D46" s="77" t="str">
        <f t="shared" si="1"/>
        <v>3/15/2020</v>
      </c>
      <c r="E46" s="78">
        <f>'[12]Table 3'!$H$57</f>
        <v>157.58000000000001</v>
      </c>
      <c r="F46" s="78">
        <f>((F45+F47)/2)</f>
        <v>141.00050234088323</v>
      </c>
      <c r="G46" s="79">
        <f>$E$115/F46</f>
        <v>1.1175846708619104</v>
      </c>
      <c r="H46" s="80">
        <f t="shared" si="2"/>
        <v>34.5</v>
      </c>
      <c r="I46" s="79">
        <f t="shared" si="0"/>
        <v>3.9425088677240261E-2</v>
      </c>
    </row>
    <row r="47" spans="1:9" ht="19.5" customHeight="1">
      <c r="A47" s="76">
        <v>2020</v>
      </c>
      <c r="B47" s="76">
        <f>B48-1</f>
        <v>3</v>
      </c>
      <c r="C47" s="81">
        <v>31</v>
      </c>
      <c r="D47" s="77" t="str">
        <f t="shared" si="1"/>
        <v>3/31/2020</v>
      </c>
      <c r="E47" s="78">
        <f>'[12]Table 3'!$H$57</f>
        <v>157.58000000000001</v>
      </c>
      <c r="F47" s="78">
        <f>E47/VLOOKUP(H47,'[12]Table 3 - All'!P$4:R$100,3,FALSE)</f>
        <v>141.23977350373278</v>
      </c>
      <c r="G47" s="79">
        <f>VLOOKUP(H47,'[12]Table 3 - All'!P$4:R$100,3,FALSE)</f>
        <v>1.1156913954965766</v>
      </c>
      <c r="H47" s="80">
        <f t="shared" si="2"/>
        <v>34</v>
      </c>
      <c r="I47" s="79">
        <f t="shared" si="0"/>
        <v>3.9394142034286039E-2</v>
      </c>
    </row>
    <row r="48" spans="1:9" ht="19.5" customHeight="1">
      <c r="A48" s="76">
        <v>2020</v>
      </c>
      <c r="B48" s="76">
        <f>B49</f>
        <v>4</v>
      </c>
      <c r="C48" s="76">
        <v>15</v>
      </c>
      <c r="D48" s="77" t="str">
        <f t="shared" si="1"/>
        <v>4/15/2020</v>
      </c>
      <c r="E48" s="78">
        <f>'[12]Table 3'!$H$57</f>
        <v>157.58000000000001</v>
      </c>
      <c r="F48" s="78">
        <f>((F47+F49)/2)</f>
        <v>141.47904466658233</v>
      </c>
      <c r="G48" s="79">
        <f>$E$115/F48</f>
        <v>1.1138045239940808</v>
      </c>
      <c r="H48" s="80">
        <f t="shared" si="2"/>
        <v>33.5</v>
      </c>
      <c r="I48" s="79">
        <f t="shared" si="0"/>
        <v>3.9363341065130397E-2</v>
      </c>
    </row>
    <row r="49" spans="1:9" ht="19.5" customHeight="1">
      <c r="A49" s="76">
        <v>2020</v>
      </c>
      <c r="B49" s="76">
        <f>B50-1</f>
        <v>4</v>
      </c>
      <c r="C49" s="76">
        <v>30</v>
      </c>
      <c r="D49" s="77" t="str">
        <f t="shared" si="1"/>
        <v>4/30/2020</v>
      </c>
      <c r="E49" s="78">
        <f>'[12]Table 3'!$H$57</f>
        <v>157.58000000000001</v>
      </c>
      <c r="F49" s="78">
        <f>E49/VLOOKUP(H49,'[12]Table 3 - All'!P$4:R$100,3,FALSE)</f>
        <v>141.71831582943187</v>
      </c>
      <c r="G49" s="79">
        <f>VLOOKUP(H49,'[12]Table 3 - All'!P$4:R$100,3,FALSE)</f>
        <v>1.1119240239183961</v>
      </c>
      <c r="H49" s="80">
        <f t="shared" si="2"/>
        <v>33</v>
      </c>
      <c r="I49" s="79">
        <f t="shared" si="0"/>
        <v>3.9332688670692617E-2</v>
      </c>
    </row>
    <row r="50" spans="1:9" ht="19.5" customHeight="1">
      <c r="A50" s="76">
        <v>2020</v>
      </c>
      <c r="B50" s="76">
        <f>B51</f>
        <v>5</v>
      </c>
      <c r="C50" s="76">
        <v>15</v>
      </c>
      <c r="D50" s="77" t="str">
        <f t="shared" si="1"/>
        <v>5/15/2020</v>
      </c>
      <c r="E50" s="78">
        <f>'[12]Table 3'!$H$57</f>
        <v>157.58000000000001</v>
      </c>
      <c r="F50" s="78">
        <f>((F49+F51)/2)</f>
        <v>141.95758699228142</v>
      </c>
      <c r="G50" s="79">
        <f>$E$115/F50</f>
        <v>1.1100498630521807</v>
      </c>
      <c r="H50" s="80">
        <f t="shared" si="2"/>
        <v>32.5</v>
      </c>
      <c r="I50" s="79">
        <f t="shared" si="0"/>
        <v>3.9302187949753264E-2</v>
      </c>
    </row>
    <row r="51" spans="1:9" ht="19.5" customHeight="1">
      <c r="A51" s="76">
        <v>2020</v>
      </c>
      <c r="B51" s="76">
        <f>B52-1</f>
        <v>5</v>
      </c>
      <c r="C51" s="76">
        <v>31</v>
      </c>
      <c r="D51" s="77" t="str">
        <f t="shared" si="1"/>
        <v>5/31/2020</v>
      </c>
      <c r="E51" s="78">
        <f>'[12]Table 3'!$H$57</f>
        <v>157.58000000000001</v>
      </c>
      <c r="F51" s="78">
        <f>E51/VLOOKUP(H51,'[12]Table 3 - All'!P$4:R$100,3,FALSE)</f>
        <v>142.19685815513097</v>
      </c>
      <c r="G51" s="79">
        <f>VLOOKUP(H51,'[12]Table 3 - All'!P$4:R$100,3,FALSE)</f>
        <v>1.1081820093949379</v>
      </c>
      <c r="H51" s="80">
        <f t="shared" si="2"/>
        <v>32</v>
      </c>
      <c r="I51" s="79">
        <f t="shared" si="0"/>
        <v>3.9271842214280372E-2</v>
      </c>
    </row>
    <row r="52" spans="1:9" ht="19.5" customHeight="1">
      <c r="A52" s="76">
        <v>2020</v>
      </c>
      <c r="B52" s="76">
        <f>B53</f>
        <v>6</v>
      </c>
      <c r="C52" s="76">
        <v>15</v>
      </c>
      <c r="D52" s="77" t="str">
        <f t="shared" si="1"/>
        <v>6/15/2020</v>
      </c>
      <c r="E52" s="78">
        <f>'[12]Table 3'!$H$57</f>
        <v>157.58000000000001</v>
      </c>
      <c r="F52" s="78">
        <f>((F51+F53)/2)</f>
        <v>142.43612931798054</v>
      </c>
      <c r="G52" s="79">
        <f>$E$115/F52</f>
        <v>1.1063204311611954</v>
      </c>
      <c r="H52" s="80">
        <f t="shared" si="2"/>
        <v>31.5</v>
      </c>
      <c r="I52" s="79">
        <f t="shared" si="0"/>
        <v>3.924165500621557E-2</v>
      </c>
    </row>
    <row r="53" spans="1:9" s="87" customFormat="1" ht="19.5" customHeight="1">
      <c r="A53" s="76">
        <v>2020</v>
      </c>
      <c r="B53" s="82">
        <f>B54-1</f>
        <v>6</v>
      </c>
      <c r="C53" s="82">
        <v>30</v>
      </c>
      <c r="D53" s="83" t="str">
        <f t="shared" si="1"/>
        <v>6/30/2020</v>
      </c>
      <c r="E53" s="84">
        <f>'[12]Table 3'!$H$57</f>
        <v>157.58000000000001</v>
      </c>
      <c r="F53" s="84">
        <f>E53/VLOOKUP(H53,'[12]Table 3 - All'!P$4:R$100,3,FALSE)</f>
        <v>142.67540048083009</v>
      </c>
      <c r="G53" s="85">
        <f>VLOOKUP(H53,'[12]Table 3 - All'!P$4:R$100,3,FALSE)</f>
        <v>1.1044650967787015</v>
      </c>
      <c r="H53" s="86">
        <f t="shared" si="2"/>
        <v>31</v>
      </c>
      <c r="I53" s="85">
        <f t="shared" si="0"/>
        <v>3.9211630115887575E-2</v>
      </c>
    </row>
    <row r="54" spans="1:9" ht="19.5" customHeight="1">
      <c r="A54" s="76">
        <v>2020</v>
      </c>
      <c r="B54" s="76">
        <f>B55</f>
        <v>7</v>
      </c>
      <c r="C54" s="76">
        <v>15</v>
      </c>
      <c r="D54" s="77" t="str">
        <f t="shared" si="1"/>
        <v>7/15/2020</v>
      </c>
      <c r="E54" s="78">
        <f>'[12]Table 3'!$H$57</f>
        <v>157.58000000000001</v>
      </c>
      <c r="F54" s="78">
        <f>((F53+F55)/2)</f>
        <v>142.91965645957231</v>
      </c>
      <c r="G54" s="79">
        <f>$E$115/F54</f>
        <v>1.1025775173520282</v>
      </c>
      <c r="H54" s="80">
        <f t="shared" si="2"/>
        <v>30.5</v>
      </c>
      <c r="I54" s="79">
        <f t="shared" si="0"/>
        <v>3.9167511104630126E-2</v>
      </c>
    </row>
    <row r="55" spans="1:9" ht="19.5" customHeight="1">
      <c r="A55" s="76">
        <v>2020</v>
      </c>
      <c r="B55" s="76">
        <f>B56-1</f>
        <v>7</v>
      </c>
      <c r="C55" s="76">
        <v>31</v>
      </c>
      <c r="D55" s="77" t="str">
        <f t="shared" si="1"/>
        <v>7/31/2020</v>
      </c>
      <c r="E55" s="78">
        <f>'[12]Table 3'!$H$57</f>
        <v>157.58000000000001</v>
      </c>
      <c r="F55" s="78">
        <f>E55/VLOOKUP(H55,'[12]Table 3 - All'!P$4:R$100,3,FALSE)</f>
        <v>143.16391243831455</v>
      </c>
      <c r="G55" s="79">
        <f>VLOOKUP(H55,'[12]Table 3 - All'!P$4:R$100,3,FALSE)</f>
        <v>1.1006963788300836</v>
      </c>
      <c r="H55" s="80">
        <f t="shared" si="2"/>
        <v>30</v>
      </c>
      <c r="I55" s="79">
        <f t="shared" si="0"/>
        <v>3.9123137469828428E-2</v>
      </c>
    </row>
    <row r="56" spans="1:9" ht="19.5" customHeight="1">
      <c r="A56" s="76">
        <v>2020</v>
      </c>
      <c r="B56" s="76">
        <f>B57</f>
        <v>8</v>
      </c>
      <c r="C56" s="76">
        <v>15</v>
      </c>
      <c r="D56" s="77" t="str">
        <f t="shared" si="1"/>
        <v>8/15/2020</v>
      </c>
      <c r="E56" s="78">
        <f>'[12]Table 3'!$H$57</f>
        <v>157.58000000000001</v>
      </c>
      <c r="F56" s="78">
        <f>((F55+F57)/2)</f>
        <v>143.40318360116413</v>
      </c>
      <c r="G56" s="79">
        <f>$E$115/F56</f>
        <v>1.0988598442714126</v>
      </c>
      <c r="H56" s="80">
        <f t="shared" si="2"/>
        <v>29.5</v>
      </c>
      <c r="I56" s="79">
        <f t="shared" si="0"/>
        <v>3.9093184417038573E-2</v>
      </c>
    </row>
    <row r="57" spans="1:9" ht="19.5" customHeight="1">
      <c r="A57" s="76">
        <v>2020</v>
      </c>
      <c r="B57" s="76">
        <f>B58-1</f>
        <v>8</v>
      </c>
      <c r="C57" s="76">
        <v>31</v>
      </c>
      <c r="D57" s="77" t="str">
        <f t="shared" si="1"/>
        <v>8/31/2020</v>
      </c>
      <c r="E57" s="78">
        <f>'[12]Table 3'!$H$57</f>
        <v>157.58000000000001</v>
      </c>
      <c r="F57" s="78">
        <f>E57/VLOOKUP(H57,'[12]Table 3 - All'!P$4:R$100,3,FALSE)</f>
        <v>143.64245476401368</v>
      </c>
      <c r="G57" s="79">
        <f>VLOOKUP(H57,'[12]Table 3 - All'!P$4:R$100,3,FALSE)</f>
        <v>1.0970294280955024</v>
      </c>
      <c r="H57" s="80">
        <f t="shared" si="2"/>
        <v>29</v>
      </c>
      <c r="I57" s="79">
        <f t="shared" si="0"/>
        <v>3.9063396394144245E-2</v>
      </c>
    </row>
    <row r="58" spans="1:9" ht="19.5" customHeight="1">
      <c r="A58" s="76">
        <v>2020</v>
      </c>
      <c r="B58" s="76">
        <f>B59</f>
        <v>9</v>
      </c>
      <c r="C58" s="76">
        <v>15</v>
      </c>
      <c r="D58" s="77" t="str">
        <f t="shared" si="1"/>
        <v>9/15/2020</v>
      </c>
      <c r="E58" s="78">
        <f>'[12]Table 3'!$H$57</f>
        <v>157.58000000000001</v>
      </c>
      <c r="F58" s="78">
        <f>((F57+F59)/2)</f>
        <v>143.88172592686323</v>
      </c>
      <c r="G58" s="79">
        <f>$E$115/F58</f>
        <v>1.0952050997782705</v>
      </c>
      <c r="H58" s="80">
        <f t="shared" si="2"/>
        <v>28.5</v>
      </c>
      <c r="I58" s="79">
        <f t="shared" si="0"/>
        <v>3.9033777972889983E-2</v>
      </c>
    </row>
    <row r="59" spans="1:9" ht="19.5" customHeight="1">
      <c r="A59" s="76">
        <v>2020</v>
      </c>
      <c r="B59" s="76">
        <f>B60-1</f>
        <v>9</v>
      </c>
      <c r="C59" s="76">
        <v>30</v>
      </c>
      <c r="D59" s="77" t="str">
        <f t="shared" si="1"/>
        <v>9/30/2020</v>
      </c>
      <c r="E59" s="78">
        <f>'[12]Table 3'!$H$57</f>
        <v>157.58000000000001</v>
      </c>
      <c r="F59" s="78">
        <f>E59/VLOOKUP(H59,'[12]Table 3 - All'!P$4:R$100,3,FALSE)</f>
        <v>144.1209970897128</v>
      </c>
      <c r="G59" s="79">
        <f>VLOOKUP(H59,'[12]Table 3 - All'!P$4:R$100,3,FALSE)</f>
        <v>1.0933868289983397</v>
      </c>
      <c r="H59" s="80">
        <f t="shared" si="2"/>
        <v>28</v>
      </c>
      <c r="I59" s="79">
        <f t="shared" si="0"/>
        <v>3.9004334072701541E-2</v>
      </c>
    </row>
    <row r="60" spans="1:9" ht="19.5" customHeight="1">
      <c r="A60" s="76">
        <v>2020</v>
      </c>
      <c r="B60" s="76">
        <f>B61</f>
        <v>10</v>
      </c>
      <c r="C60" s="76">
        <v>15</v>
      </c>
      <c r="D60" s="77" t="str">
        <f t="shared" si="1"/>
        <v>10/15/2020</v>
      </c>
      <c r="E60" s="78">
        <f>'[12]Table 3'!$H$57</f>
        <v>157.58000000000001</v>
      </c>
      <c r="F60" s="78">
        <f>((F59+F61)/2)</f>
        <v>144.36026825256232</v>
      </c>
      <c r="G60" s="79">
        <f>$E$115/F60</f>
        <v>1.0915745856353591</v>
      </c>
      <c r="H60" s="80">
        <f t="shared" si="2"/>
        <v>27.5</v>
      </c>
      <c r="I60" s="79">
        <f t="shared" si="0"/>
        <v>3.8975069992154721E-2</v>
      </c>
    </row>
    <row r="61" spans="1:9" ht="19.5" customHeight="1">
      <c r="A61" s="76">
        <v>2020</v>
      </c>
      <c r="B61" s="76">
        <f>B62-1</f>
        <v>10</v>
      </c>
      <c r="C61" s="76">
        <v>31</v>
      </c>
      <c r="D61" s="77" t="str">
        <f t="shared" si="1"/>
        <v>10/31/2020</v>
      </c>
      <c r="E61" s="78">
        <f>'[12]Table 3'!$H$57</f>
        <v>157.58000000000001</v>
      </c>
      <c r="F61" s="78">
        <f>E61/VLOOKUP(H61,'[12]Table 3 - All'!P$4:R$100,3,FALSE)</f>
        <v>144.59953941541187</v>
      </c>
      <c r="G61" s="79">
        <f>VLOOKUP(H61,'[12]Table 3 - All'!P$4:R$100,3,FALSE)</f>
        <v>1.0897683397683398</v>
      </c>
      <c r="H61" s="80">
        <f t="shared" si="2"/>
        <v>27</v>
      </c>
      <c r="I61" s="79">
        <f t="shared" si="0"/>
        <v>3.8945991443936734E-2</v>
      </c>
    </row>
    <row r="62" spans="1:9" ht="19.5" customHeight="1">
      <c r="A62" s="76">
        <v>2020</v>
      </c>
      <c r="B62" s="76">
        <f>B63</f>
        <v>11</v>
      </c>
      <c r="C62" s="76">
        <v>15</v>
      </c>
      <c r="D62" s="77" t="str">
        <f t="shared" si="1"/>
        <v>11/15/2020</v>
      </c>
      <c r="E62" s="78">
        <f>'[12]Table 3'!$H$57</f>
        <v>157.58000000000001</v>
      </c>
      <c r="F62" s="78">
        <f>((F61+F63)/2)</f>
        <v>144.84379539415414</v>
      </c>
      <c r="G62" s="79">
        <f>$E$115/F62</f>
        <v>1.087930619127921</v>
      </c>
      <c r="H62" s="80">
        <f t="shared" si="2"/>
        <v>26.5</v>
      </c>
      <c r="I62" s="79">
        <f t="shared" si="0"/>
        <v>3.8900913746193533E-2</v>
      </c>
    </row>
    <row r="63" spans="1:9" ht="19.5" customHeight="1">
      <c r="A63" s="76">
        <v>2020</v>
      </c>
      <c r="B63" s="76">
        <f>B64-1</f>
        <v>11</v>
      </c>
      <c r="C63" s="76">
        <v>30</v>
      </c>
      <c r="D63" s="77" t="str">
        <f t="shared" si="1"/>
        <v>11/30/2020</v>
      </c>
      <c r="E63" s="78">
        <f>'[12]Table 3'!$H$57</f>
        <v>157.58000000000001</v>
      </c>
      <c r="F63" s="78">
        <f>E63/VLOOKUP(H63,'[12]Table 3 - All'!P$4:R$100,3,FALSE)</f>
        <v>145.08805137289639</v>
      </c>
      <c r="G63" s="79">
        <f>VLOOKUP(H63,'[12]Table 3 - All'!P$4:R$100,3,FALSE)</f>
        <v>1.086099086099086</v>
      </c>
      <c r="H63" s="80">
        <f t="shared" si="2"/>
        <v>26</v>
      </c>
      <c r="I63" s="79">
        <f t="shared" si="0"/>
        <v>3.8855467857284998E-2</v>
      </c>
    </row>
    <row r="64" spans="1:9" ht="19.5" customHeight="1">
      <c r="A64" s="76">
        <v>2020</v>
      </c>
      <c r="B64" s="76">
        <f>B65</f>
        <v>12</v>
      </c>
      <c r="C64" s="76">
        <v>15</v>
      </c>
      <c r="D64" s="77" t="str">
        <f t="shared" si="1"/>
        <v>12/15/2020</v>
      </c>
      <c r="E64" s="78">
        <f>'[12]Table 3'!$H$57</f>
        <v>157.58000000000001</v>
      </c>
      <c r="F64" s="78">
        <f>((F63+F65)/2)</f>
        <v>145.32732253574594</v>
      </c>
      <c r="G64" s="79">
        <f>$E$115/F64</f>
        <v>1.084310900734033</v>
      </c>
      <c r="H64" s="80">
        <f t="shared" si="2"/>
        <v>25.5</v>
      </c>
      <c r="I64" s="79">
        <f t="shared" si="0"/>
        <v>3.8826395132277369E-2</v>
      </c>
    </row>
    <row r="65" spans="1:9" ht="19.5" customHeight="1">
      <c r="A65" s="76">
        <v>2020</v>
      </c>
      <c r="B65" s="76">
        <v>12</v>
      </c>
      <c r="C65" s="76">
        <v>31</v>
      </c>
      <c r="D65" s="77" t="str">
        <f t="shared" si="1"/>
        <v>12/31/2020</v>
      </c>
      <c r="E65" s="78">
        <f>'[12]Table 3'!$H$57</f>
        <v>157.58000000000001</v>
      </c>
      <c r="F65" s="78">
        <f>E65/VLOOKUP(H65,'[12]Table 3 - All'!P$4:R$100,3,FALSE)</f>
        <v>145.56659369859548</v>
      </c>
      <c r="G65" s="79">
        <f>VLOOKUP(H65,'[12]Table 3 - All'!P$4:R$100,3,FALSE)</f>
        <v>1.0825285939319225</v>
      </c>
      <c r="H65" s="80">
        <f t="shared" si="2"/>
        <v>25</v>
      </c>
      <c r="I65" s="79">
        <f t="shared" si="0"/>
        <v>3.8797511993828637E-2</v>
      </c>
    </row>
    <row r="66" spans="1:9" ht="19.5" customHeight="1">
      <c r="A66" s="76">
        <v>2021</v>
      </c>
      <c r="B66" s="76">
        <f>B67</f>
        <v>1</v>
      </c>
      <c r="C66" s="81">
        <v>15</v>
      </c>
      <c r="D66" s="77" t="str">
        <f t="shared" si="1"/>
        <v>1/15/2021</v>
      </c>
      <c r="E66" s="78">
        <f>'[12]Table 3'!$H$57</f>
        <v>157.58000000000001</v>
      </c>
      <c r="F66" s="78">
        <f>((F65+F67)/2)</f>
        <v>145.80586486144506</v>
      </c>
      <c r="G66" s="79">
        <f>$E$115/F66</f>
        <v>1.0807521367521367</v>
      </c>
      <c r="H66" s="80">
        <f t="shared" si="2"/>
        <v>24.5</v>
      </c>
      <c r="I66" s="79">
        <f t="shared" si="0"/>
        <v>3.8768825453121325E-2</v>
      </c>
    </row>
    <row r="67" spans="1:9" ht="19.5" customHeight="1">
      <c r="A67" s="76">
        <v>2021</v>
      </c>
      <c r="B67" s="76">
        <f>B68-1</f>
        <v>1</v>
      </c>
      <c r="C67" s="81">
        <v>31</v>
      </c>
      <c r="D67" s="77" t="str">
        <f t="shared" si="1"/>
        <v>1/31/2021</v>
      </c>
      <c r="E67" s="78">
        <f>'[12]Table 3'!$H$57</f>
        <v>157.58000000000001</v>
      </c>
      <c r="F67" s="78">
        <f>E67/VLOOKUP(H67,'[12]Table 3 - All'!P$4:R$100,3,FALSE)</f>
        <v>146.04513602429461</v>
      </c>
      <c r="G67" s="79">
        <f>VLOOKUP(H67,'[12]Table 3 - All'!P$4:R$100,3,FALSE)</f>
        <v>1.0789815004437162</v>
      </c>
      <c r="H67" s="80">
        <f t="shared" si="2"/>
        <v>24</v>
      </c>
      <c r="I67" s="79">
        <f t="shared" si="0"/>
        <v>3.8740343128982557E-2</v>
      </c>
    </row>
    <row r="68" spans="1:9" ht="19.5" customHeight="1">
      <c r="A68" s="76">
        <v>2021</v>
      </c>
      <c r="B68" s="76">
        <f>B69</f>
        <v>2</v>
      </c>
      <c r="C68" s="81">
        <v>15</v>
      </c>
      <c r="D68" s="77" t="str">
        <f t="shared" si="1"/>
        <v>2/15/2021</v>
      </c>
      <c r="E68" s="78">
        <f>'[12]Table 3'!$H$57</f>
        <v>157.58000000000001</v>
      </c>
      <c r="F68" s="78">
        <f>((F67+F69)/2)</f>
        <v>146.28440718714415</v>
      </c>
      <c r="G68" s="79">
        <f>$E$115/F68</f>
        <v>1.0772166564438082</v>
      </c>
      <c r="H68" s="80">
        <f t="shared" si="2"/>
        <v>23.5</v>
      </c>
      <c r="I68" s="79">
        <f t="shared" si="0"/>
        <v>3.8712073312373141E-2</v>
      </c>
    </row>
    <row r="69" spans="1:9" ht="19.5" customHeight="1">
      <c r="A69" s="76">
        <v>2021</v>
      </c>
      <c r="B69" s="76">
        <f>B70-1</f>
        <v>2</v>
      </c>
      <c r="C69" s="81">
        <v>28</v>
      </c>
      <c r="D69" s="77" t="str">
        <f t="shared" si="1"/>
        <v>2/28/2021</v>
      </c>
      <c r="E69" s="78">
        <f>'[12]Table 3'!$H$57</f>
        <v>157.58000000000001</v>
      </c>
      <c r="F69" s="78">
        <f>E69/VLOOKUP(H69,'[12]Table 3 - All'!P$4:R$100,3,FALSE)</f>
        <v>146.5236783499937</v>
      </c>
      <c r="G69" s="79">
        <f>VLOOKUP(H69,'[12]Table 3 - All'!P$4:R$100,3,FALSE)</f>
        <v>1.0754575763761312</v>
      </c>
      <c r="H69" s="80">
        <f t="shared" si="2"/>
        <v>23</v>
      </c>
      <c r="I69" s="79">
        <f t="shared" si="0"/>
        <v>3.86840250392948E-2</v>
      </c>
    </row>
    <row r="70" spans="1:9" ht="19.5" customHeight="1">
      <c r="A70" s="76">
        <v>2021</v>
      </c>
      <c r="B70" s="76">
        <f>B71</f>
        <v>3</v>
      </c>
      <c r="C70" s="81">
        <v>15</v>
      </c>
      <c r="D70" s="77" t="str">
        <f t="shared" si="1"/>
        <v>3/15/2021</v>
      </c>
      <c r="E70" s="78">
        <f>'[12]Table 3'!$H$57</f>
        <v>157.58000000000001</v>
      </c>
      <c r="F70" s="78">
        <f>((F69+F71)/2)</f>
        <v>146.76294951284325</v>
      </c>
      <c r="G70" s="79">
        <f>$E$115/F70</f>
        <v>1.073704232049453</v>
      </c>
      <c r="H70" s="80">
        <f t="shared" si="2"/>
        <v>22.5</v>
      </c>
      <c r="I70" s="79">
        <f t="shared" si="0"/>
        <v>3.865620817341564E-2</v>
      </c>
    </row>
    <row r="71" spans="1:9" ht="19.5" customHeight="1">
      <c r="A71" s="76">
        <v>2021</v>
      </c>
      <c r="B71" s="76">
        <f>B72-1</f>
        <v>3</v>
      </c>
      <c r="C71" s="81">
        <v>31</v>
      </c>
      <c r="D71" s="77" t="str">
        <f t="shared" si="1"/>
        <v>3/31/2021</v>
      </c>
      <c r="E71" s="78">
        <f>'[12]Table 3'!$H$57</f>
        <v>157.58000000000001</v>
      </c>
      <c r="F71" s="78">
        <f>E71/VLOOKUP(H71,'[12]Table 3 - All'!P$4:R$100,3,FALSE)</f>
        <v>147.00222067569277</v>
      </c>
      <c r="G71" s="79">
        <f>VLOOKUP(H71,'[12]Table 3 - All'!P$4:R$100,3,FALSE)</f>
        <v>1.071956595456087</v>
      </c>
      <c r="H71" s="80">
        <f t="shared" si="2"/>
        <v>22</v>
      </c>
      <c r="I71" s="79">
        <f t="shared" si="0"/>
        <v>3.8628633499969034E-2</v>
      </c>
    </row>
    <row r="72" spans="1:9" ht="19.5" customHeight="1">
      <c r="A72" s="76">
        <v>2021</v>
      </c>
      <c r="B72" s="76">
        <f>B73</f>
        <v>4</v>
      </c>
      <c r="C72" s="76">
        <v>15</v>
      </c>
      <c r="D72" s="77" t="str">
        <f t="shared" si="1"/>
        <v>4/15/2021</v>
      </c>
      <c r="E72" s="78">
        <f>'[12]Table 3'!$H$57</f>
        <v>157.58000000000001</v>
      </c>
      <c r="F72" s="78">
        <f>((F71+F73)/2)</f>
        <v>147.24647665443501</v>
      </c>
      <c r="G72" s="79">
        <f>$E$115/F72</f>
        <v>1.0701784082061006</v>
      </c>
      <c r="H72" s="80">
        <f t="shared" si="2"/>
        <v>21.5</v>
      </c>
      <c r="I72" s="79">
        <f t="shared" ref="I72:I113" si="3">G72^(12/H72)-1</f>
        <v>3.8581688309601958E-2</v>
      </c>
    </row>
    <row r="73" spans="1:9" ht="19.5" customHeight="1">
      <c r="A73" s="76">
        <v>2021</v>
      </c>
      <c r="B73" s="76">
        <f>B74-1</f>
        <v>4</v>
      </c>
      <c r="C73" s="76">
        <v>30</v>
      </c>
      <c r="D73" s="77" t="str">
        <f t="shared" ref="D73:D114" si="4">CONCATENATE(B73,"/",C73,"/",A73)</f>
        <v>4/30/2021</v>
      </c>
      <c r="E73" s="78">
        <f>'[12]Table 3'!$H$57</f>
        <v>157.58000000000001</v>
      </c>
      <c r="F73" s="78">
        <f>E73/VLOOKUP(H73,'[12]Table 3 - All'!P$4:R$100,3,FALSE)</f>
        <v>147.49073263317729</v>
      </c>
      <c r="G73" s="79">
        <f>VLOOKUP(H73,'[12]Table 3 - All'!P$4:R$100,3,FALSE)</f>
        <v>1.0684061105853724</v>
      </c>
      <c r="H73" s="80">
        <f t="shared" si="2"/>
        <v>21</v>
      </c>
      <c r="I73" s="79">
        <f t="shared" si="3"/>
        <v>3.8534142899995683E-2</v>
      </c>
    </row>
    <row r="74" spans="1:9" ht="19.5" customHeight="1">
      <c r="A74" s="76">
        <v>2021</v>
      </c>
      <c r="B74" s="76">
        <f>B75</f>
        <v>5</v>
      </c>
      <c r="C74" s="76">
        <v>15</v>
      </c>
      <c r="D74" s="77" t="str">
        <f t="shared" si="4"/>
        <v>5/15/2021</v>
      </c>
      <c r="E74" s="78">
        <f>'[12]Table 3'!$H$57</f>
        <v>157.58000000000001</v>
      </c>
      <c r="F74" s="78">
        <f>((F73+F75)/2)</f>
        <v>147.73000379602684</v>
      </c>
      <c r="G74" s="79">
        <f>$E$115/F74</f>
        <v>1.0666756647320825</v>
      </c>
      <c r="H74" s="80">
        <f t="shared" ref="H74:H115" si="5">H73-0.5</f>
        <v>20.5</v>
      </c>
      <c r="I74" s="79">
        <f t="shared" si="3"/>
        <v>3.8506459622420275E-2</v>
      </c>
    </row>
    <row r="75" spans="1:9" ht="19.5" customHeight="1">
      <c r="A75" s="76">
        <v>2021</v>
      </c>
      <c r="B75" s="76">
        <f>B76-1</f>
        <v>5</v>
      </c>
      <c r="C75" s="76">
        <v>31</v>
      </c>
      <c r="D75" s="77" t="str">
        <f t="shared" si="4"/>
        <v>5/31/2021</v>
      </c>
      <c r="E75" s="78">
        <f>'[12]Table 3'!$H$57</f>
        <v>157.58000000000001</v>
      </c>
      <c r="F75" s="78">
        <f>E75/VLOOKUP(H75,'[12]Table 3 - All'!P$4:R$100,3,FALSE)</f>
        <v>147.96927495887635</v>
      </c>
      <c r="G75" s="79">
        <f>VLOOKUP(H75,'[12]Table 3 - All'!P$4:R$100,3,FALSE)</f>
        <v>1.064950815254009</v>
      </c>
      <c r="H75" s="80">
        <f t="shared" si="5"/>
        <v>20</v>
      </c>
      <c r="I75" s="79">
        <f t="shared" si="3"/>
        <v>3.8479027503712349E-2</v>
      </c>
    </row>
    <row r="76" spans="1:9" ht="19.5" customHeight="1">
      <c r="A76" s="76">
        <v>2021</v>
      </c>
      <c r="B76" s="76">
        <f>B77</f>
        <v>6</v>
      </c>
      <c r="C76" s="76">
        <v>15</v>
      </c>
      <c r="D76" s="77" t="str">
        <f t="shared" si="4"/>
        <v>6/15/2021</v>
      </c>
      <c r="E76" s="78">
        <f>'[12]Table 3'!$H$57</f>
        <v>157.58000000000001</v>
      </c>
      <c r="F76" s="78">
        <f>((F75+F77)/2)</f>
        <v>148.20854612172593</v>
      </c>
      <c r="G76" s="79">
        <f>$E$115/F76</f>
        <v>1.0632315350464148</v>
      </c>
      <c r="H76" s="80">
        <f t="shared" si="5"/>
        <v>19.5</v>
      </c>
      <c r="I76" s="79">
        <f t="shared" si="3"/>
        <v>3.8451860369453472E-2</v>
      </c>
    </row>
    <row r="77" spans="1:9" ht="19.5" customHeight="1">
      <c r="A77" s="76">
        <v>2021</v>
      </c>
      <c r="B77" s="76">
        <f>B78-1</f>
        <v>6</v>
      </c>
      <c r="C77" s="76">
        <v>30</v>
      </c>
      <c r="D77" s="77" t="str">
        <f t="shared" si="4"/>
        <v>6/30/2021</v>
      </c>
      <c r="E77" s="78">
        <f>'[12]Table 3'!$H$57</f>
        <v>157.58000000000001</v>
      </c>
      <c r="F77" s="78">
        <f>E77/VLOOKUP(H77,'[12]Table 3 - All'!P$4:R$100,3,FALSE)</f>
        <v>148.44781728457548</v>
      </c>
      <c r="G77" s="79">
        <f>VLOOKUP(H77,'[12]Table 3 - All'!P$4:R$100,3,FALSE)</f>
        <v>1.061517797179315</v>
      </c>
      <c r="H77" s="80">
        <f t="shared" si="5"/>
        <v>19</v>
      </c>
      <c r="I77" s="79">
        <f t="shared" si="3"/>
        <v>3.8424973528255357E-2</v>
      </c>
    </row>
    <row r="78" spans="1:9" ht="19.5" customHeight="1">
      <c r="A78" s="76">
        <v>2021</v>
      </c>
      <c r="B78" s="76">
        <f>B79</f>
        <v>7</v>
      </c>
      <c r="C78" s="76">
        <v>15</v>
      </c>
      <c r="D78" s="77" t="str">
        <f t="shared" si="4"/>
        <v>7/15/2021</v>
      </c>
      <c r="E78" s="78">
        <f>'[12]Table 3'!$H$57</f>
        <v>157.58000000000001</v>
      </c>
      <c r="F78" s="78">
        <f>((F77+F79)/2)</f>
        <v>148.68708844742503</v>
      </c>
      <c r="G78" s="79">
        <f>$E$115/F78</f>
        <v>1.059809574896071</v>
      </c>
      <c r="H78" s="80">
        <f t="shared" si="5"/>
        <v>18.5</v>
      </c>
      <c r="I78" s="79">
        <f t="shared" si="3"/>
        <v>3.8398383972001016E-2</v>
      </c>
    </row>
    <row r="79" spans="1:9" ht="19.5" customHeight="1">
      <c r="A79" s="76">
        <v>2021</v>
      </c>
      <c r="B79" s="76">
        <f>B80-1</f>
        <v>7</v>
      </c>
      <c r="C79" s="76">
        <v>31</v>
      </c>
      <c r="D79" s="77" t="str">
        <f t="shared" si="4"/>
        <v>7/31/2021</v>
      </c>
      <c r="E79" s="78">
        <f>'[12]Table 3'!$H$57</f>
        <v>157.58000000000001</v>
      </c>
      <c r="F79" s="78">
        <f>E79/VLOOKUP(H79,'[12]Table 3 - All'!P$4:R$100,3,FALSE)</f>
        <v>148.92635961027457</v>
      </c>
      <c r="G79" s="79">
        <f>VLOOKUP(H79,'[12]Table 3 - All'!P$4:R$100,3,FALSE)</f>
        <v>1.0581068416119963</v>
      </c>
      <c r="H79" s="80">
        <f t="shared" si="5"/>
        <v>18</v>
      </c>
      <c r="I79" s="79">
        <f t="shared" si="3"/>
        <v>3.8372110609465215E-2</v>
      </c>
    </row>
    <row r="80" spans="1:9" ht="19.5" customHeight="1">
      <c r="A80" s="76">
        <v>2021</v>
      </c>
      <c r="B80" s="76">
        <f>B81</f>
        <v>8</v>
      </c>
      <c r="C80" s="76">
        <v>15</v>
      </c>
      <c r="D80" s="77" t="str">
        <f t="shared" si="4"/>
        <v>8/15/2021</v>
      </c>
      <c r="E80" s="78">
        <f>'[12]Table 3'!$H$57</f>
        <v>157.58000000000001</v>
      </c>
      <c r="F80" s="78">
        <f>((F79+F81)/2)</f>
        <v>149.17061558901685</v>
      </c>
      <c r="G80" s="79">
        <f>$E$115/F80</f>
        <v>1.056374269005848</v>
      </c>
      <c r="H80" s="80">
        <f t="shared" si="5"/>
        <v>17.5</v>
      </c>
      <c r="I80" s="79">
        <f t="shared" si="3"/>
        <v>3.8322381305421649E-2</v>
      </c>
    </row>
    <row r="81" spans="1:9" ht="19.5" customHeight="1">
      <c r="A81" s="76">
        <v>2021</v>
      </c>
      <c r="B81" s="76">
        <f>B82-1</f>
        <v>8</v>
      </c>
      <c r="C81" s="76">
        <v>31</v>
      </c>
      <c r="D81" s="77" t="str">
        <f t="shared" si="4"/>
        <v>8/31/2021</v>
      </c>
      <c r="E81" s="78">
        <f>'[12]Table 3'!$H$57</f>
        <v>157.58000000000001</v>
      </c>
      <c r="F81" s="78">
        <f>E81/VLOOKUP(H81,'[12]Table 3 - All'!P$4:R$100,3,FALSE)</f>
        <v>149.41487156775909</v>
      </c>
      <c r="G81" s="79">
        <f>VLOOKUP(H81,'[12]Table 3 - All'!P$4:R$100,3,FALSE)</f>
        <v>1.0546473610462401</v>
      </c>
      <c r="H81" s="80">
        <f t="shared" si="5"/>
        <v>17</v>
      </c>
      <c r="I81" s="79">
        <f t="shared" si="3"/>
        <v>3.8271694365782372E-2</v>
      </c>
    </row>
    <row r="82" spans="1:9" ht="19.5" customHeight="1">
      <c r="A82" s="76">
        <v>2021</v>
      </c>
      <c r="B82" s="76">
        <f>B83</f>
        <v>9</v>
      </c>
      <c r="C82" s="76">
        <v>15</v>
      </c>
      <c r="D82" s="77" t="str">
        <f t="shared" si="4"/>
        <v>9/15/2021</v>
      </c>
      <c r="E82" s="78">
        <f>'[12]Table 3'!$H$57</f>
        <v>157.58000000000001</v>
      </c>
      <c r="F82" s="78">
        <f>((F81+F83)/2)</f>
        <v>149.65414273060864</v>
      </c>
      <c r="G82" s="79">
        <f>$E$115/F82</f>
        <v>1.0529611618146693</v>
      </c>
      <c r="H82" s="80">
        <f t="shared" si="5"/>
        <v>16.5</v>
      </c>
      <c r="I82" s="79">
        <f t="shared" si="3"/>
        <v>3.8245106458197009E-2</v>
      </c>
    </row>
    <row r="83" spans="1:9" ht="19.5" customHeight="1">
      <c r="A83" s="76">
        <v>2021</v>
      </c>
      <c r="B83" s="76">
        <f>B84-1</f>
        <v>9</v>
      </c>
      <c r="C83" s="76">
        <v>30</v>
      </c>
      <c r="D83" s="77" t="str">
        <f t="shared" si="4"/>
        <v>9/30/2021</v>
      </c>
      <c r="E83" s="78">
        <f>'[12]Table 3'!$H$57</f>
        <v>157.58000000000001</v>
      </c>
      <c r="F83" s="78">
        <f>E83/VLOOKUP(H83,'[12]Table 3 - All'!P$4:R$100,3,FALSE)</f>
        <v>149.89341389345819</v>
      </c>
      <c r="G83" s="79">
        <f>VLOOKUP(H83,'[12]Table 3 - All'!P$4:R$100,3,FALSE)</f>
        <v>1.0512803458596609</v>
      </c>
      <c r="H83" s="80">
        <f t="shared" si="5"/>
        <v>16</v>
      </c>
      <c r="I83" s="79">
        <f t="shared" si="3"/>
        <v>3.8218848012819828E-2</v>
      </c>
    </row>
    <row r="84" spans="1:9" ht="19.5" customHeight="1">
      <c r="A84" s="76">
        <v>2021</v>
      </c>
      <c r="B84" s="76">
        <f>B85</f>
        <v>10</v>
      </c>
      <c r="C84" s="76">
        <v>15</v>
      </c>
      <c r="D84" s="77" t="str">
        <f t="shared" si="4"/>
        <v>10/15/2021</v>
      </c>
      <c r="E84" s="78">
        <f>'[12]Table 3'!$H$57</f>
        <v>157.58000000000001</v>
      </c>
      <c r="F84" s="78">
        <f>((F83+F85)/2)</f>
        <v>150.13268505630774</v>
      </c>
      <c r="G84" s="79">
        <f>$E$115/F84</f>
        <v>1.0496048874427253</v>
      </c>
      <c r="H84" s="80">
        <f t="shared" si="5"/>
        <v>15.5</v>
      </c>
      <c r="I84" s="79">
        <f t="shared" si="3"/>
        <v>3.819294426719777E-2</v>
      </c>
    </row>
    <row r="85" spans="1:9" ht="19.5" customHeight="1">
      <c r="A85" s="76">
        <v>2021</v>
      </c>
      <c r="B85" s="76">
        <f>B86-1</f>
        <v>10</v>
      </c>
      <c r="C85" s="76">
        <v>31</v>
      </c>
      <c r="D85" s="77" t="str">
        <f t="shared" si="4"/>
        <v>10/31/2021</v>
      </c>
      <c r="E85" s="78">
        <f>'[12]Table 3'!$H$57</f>
        <v>157.58000000000001</v>
      </c>
      <c r="F85" s="78">
        <f>E85/VLOOKUP(H85,'[12]Table 3 - All'!P$4:R$100,3,FALSE)</f>
        <v>150.37195621915728</v>
      </c>
      <c r="G85" s="79">
        <f>VLOOKUP(H85,'[12]Table 3 - All'!P$4:R$100,3,FALSE)</f>
        <v>1.0479347609891931</v>
      </c>
      <c r="H85" s="80">
        <f t="shared" si="5"/>
        <v>15</v>
      </c>
      <c r="I85" s="79">
        <f t="shared" si="3"/>
        <v>3.8167423857311311E-2</v>
      </c>
    </row>
    <row r="86" spans="1:9" ht="19.5" customHeight="1">
      <c r="A86" s="76">
        <v>2021</v>
      </c>
      <c r="B86" s="76">
        <f>B87</f>
        <v>11</v>
      </c>
      <c r="C86" s="76">
        <v>15</v>
      </c>
      <c r="D86" s="77" t="str">
        <f t="shared" si="4"/>
        <v>11/15/2021</v>
      </c>
      <c r="E86" s="78">
        <f>'[12]Table 3'!$H$57</f>
        <v>157.58000000000001</v>
      </c>
      <c r="F86" s="78">
        <f>((F85+F87)/2)</f>
        <v>150.61122738200683</v>
      </c>
      <c r="G86" s="79">
        <f>$E$115/F86</f>
        <v>1.0462699410869134</v>
      </c>
      <c r="H86" s="80">
        <f t="shared" si="5"/>
        <v>14.5</v>
      </c>
      <c r="I86" s="79">
        <f t="shared" si="3"/>
        <v>3.8142319403336344E-2</v>
      </c>
    </row>
    <row r="87" spans="1:9" ht="19.5" customHeight="1">
      <c r="A87" s="76">
        <v>2021</v>
      </c>
      <c r="B87" s="76">
        <f>B88-1</f>
        <v>11</v>
      </c>
      <c r="C87" s="76">
        <v>30</v>
      </c>
      <c r="D87" s="77" t="str">
        <f t="shared" si="4"/>
        <v>11/30/2021</v>
      </c>
      <c r="E87" s="78">
        <f>'[12]Table 3'!$H$57</f>
        <v>157.58000000000001</v>
      </c>
      <c r="F87" s="78">
        <f>E87/VLOOKUP(H87,'[12]Table 3 - All'!P$4:R$100,3,FALSE)</f>
        <v>150.85049854485638</v>
      </c>
      <c r="G87" s="79">
        <f>VLOOKUP(H87,'[12]Table 3 - All'!P$4:R$100,3,FALSE)</f>
        <v>1.0446104024849647</v>
      </c>
      <c r="H87" s="80">
        <f t="shared" si="5"/>
        <v>14</v>
      </c>
      <c r="I87" s="79">
        <f t="shared" si="3"/>
        <v>3.8117668220938761E-2</v>
      </c>
    </row>
    <row r="88" spans="1:9" ht="19.5" customHeight="1">
      <c r="A88" s="76">
        <v>2021</v>
      </c>
      <c r="B88" s="76">
        <f>B89</f>
        <v>12</v>
      </c>
      <c r="C88" s="76">
        <v>15</v>
      </c>
      <c r="D88" s="77" t="str">
        <f t="shared" si="4"/>
        <v>12/15/2021</v>
      </c>
      <c r="E88" s="78">
        <f>'[12]Table 3'!$H$57</f>
        <v>157.58000000000001</v>
      </c>
      <c r="F88" s="78">
        <f>((F87+F89)/2)</f>
        <v>151.08976970770595</v>
      </c>
      <c r="G88" s="79">
        <f>$E$115/F88</f>
        <v>1.0429561200923787</v>
      </c>
      <c r="H88" s="80">
        <f t="shared" si="5"/>
        <v>13.5</v>
      </c>
      <c r="I88" s="79">
        <f t="shared" si="3"/>
        <v>3.8093513190651462E-2</v>
      </c>
    </row>
    <row r="89" spans="1:9" ht="19.5" customHeight="1">
      <c r="A89" s="76">
        <v>2021</v>
      </c>
      <c r="B89" s="76">
        <v>12</v>
      </c>
      <c r="C89" s="76">
        <v>31</v>
      </c>
      <c r="D89" s="77" t="str">
        <f t="shared" si="4"/>
        <v>12/31/2021</v>
      </c>
      <c r="E89" s="78">
        <f>'[12]Table 3'!$H$57</f>
        <v>157.58000000000001</v>
      </c>
      <c r="F89" s="78">
        <f>E89/VLOOKUP(H89,'[12]Table 3 - All'!P$4:R$100,3,FALSE)</f>
        <v>151.3290408705555</v>
      </c>
      <c r="G89" s="79">
        <f>VLOOKUP(H89,'[12]Table 3 - All'!P$4:R$100,3,FALSE)</f>
        <v>1.041307068976876</v>
      </c>
      <c r="H89" s="80">
        <f t="shared" si="5"/>
        <v>13</v>
      </c>
      <c r="I89" s="79">
        <f t="shared" si="3"/>
        <v>3.8069903827894436E-2</v>
      </c>
    </row>
    <row r="90" spans="1:9" ht="19.5" customHeight="1">
      <c r="A90" s="76">
        <v>2022</v>
      </c>
      <c r="B90" s="76">
        <f>B91</f>
        <v>1</v>
      </c>
      <c r="C90" s="81">
        <v>15</v>
      </c>
      <c r="D90" s="77" t="str">
        <f t="shared" si="4"/>
        <v>1/15/2022</v>
      </c>
      <c r="E90" s="78">
        <f>'[12]Table 3'!$H$57</f>
        <v>157.58000000000001</v>
      </c>
      <c r="F90" s="78">
        <f>((F89+F91)/2)</f>
        <v>151.57329684929775</v>
      </c>
      <c r="G90" s="79">
        <f>$E$115/F90</f>
        <v>1.0396290327885027</v>
      </c>
      <c r="H90" s="80">
        <f t="shared" si="5"/>
        <v>12.5</v>
      </c>
      <c r="I90" s="79">
        <f t="shared" si="3"/>
        <v>3.801412470631127E-2</v>
      </c>
    </row>
    <row r="91" spans="1:9" ht="19.5" customHeight="1">
      <c r="A91" s="76">
        <v>2022</v>
      </c>
      <c r="B91" s="76">
        <f>B92-1</f>
        <v>1</v>
      </c>
      <c r="C91" s="81">
        <v>31</v>
      </c>
      <c r="D91" s="77" t="str">
        <f t="shared" si="4"/>
        <v>1/31/2022</v>
      </c>
      <c r="E91" s="78">
        <f>'[12]Table 3'!$H$57</f>
        <v>157.58000000000001</v>
      </c>
      <c r="F91" s="78">
        <f>E91/VLOOKUP(H91,'[12]Table 3 - All'!P$4:R$100,3,FALSE)</f>
        <v>151.81755282803999</v>
      </c>
      <c r="G91" s="79">
        <f>VLOOKUP(H91,'[12]Table 3 - All'!P$4:R$100,3,FALSE)</f>
        <v>1.0379563961124245</v>
      </c>
      <c r="H91" s="80">
        <f t="shared" si="5"/>
        <v>12</v>
      </c>
      <c r="I91" s="79">
        <f t="shared" si="3"/>
        <v>3.7956396112424517E-2</v>
      </c>
    </row>
    <row r="92" spans="1:9" ht="19.5" customHeight="1">
      <c r="A92" s="76">
        <v>2022</v>
      </c>
      <c r="B92" s="76">
        <f>B93</f>
        <v>2</v>
      </c>
      <c r="C92" s="81">
        <v>15</v>
      </c>
      <c r="D92" s="77" t="str">
        <f t="shared" si="4"/>
        <v>2/15/2022</v>
      </c>
      <c r="E92" s="78">
        <f>'[12]Table 3'!$H$57</f>
        <v>157.58000000000001</v>
      </c>
      <c r="F92" s="78">
        <f>((F91+F93)/2)</f>
        <v>152.05682399088954</v>
      </c>
      <c r="G92" s="79">
        <f>$E$115/F92</f>
        <v>1.0363231051665356</v>
      </c>
      <c r="H92" s="80">
        <f t="shared" si="5"/>
        <v>11.5</v>
      </c>
      <c r="I92" s="79">
        <f t="shared" si="3"/>
        <v>3.7931958974074087E-2</v>
      </c>
    </row>
    <row r="93" spans="1:9" ht="19.5" customHeight="1">
      <c r="A93" s="76">
        <v>2022</v>
      </c>
      <c r="B93" s="76">
        <f>B94-1</f>
        <v>2</v>
      </c>
      <c r="C93" s="81">
        <v>29</v>
      </c>
      <c r="D93" s="77" t="str">
        <f t="shared" si="4"/>
        <v>2/29/2022</v>
      </c>
      <c r="E93" s="78">
        <f>'[12]Table 3'!$H$57</f>
        <v>157.58000000000001</v>
      </c>
      <c r="F93" s="78">
        <f>E93/VLOOKUP(H93,'[12]Table 3 - All'!P$4:R$100,3,FALSE)</f>
        <v>152.29609515373909</v>
      </c>
      <c r="G93" s="79">
        <f>VLOOKUP(H93,'[12]Table 3 - All'!P$4:R$100,3,FALSE)</f>
        <v>1.0346949463210264</v>
      </c>
      <c r="H93" s="80">
        <f t="shared" si="5"/>
        <v>11</v>
      </c>
      <c r="I93" s="79">
        <f t="shared" si="3"/>
        <v>3.7908104535499865E-2</v>
      </c>
    </row>
    <row r="94" spans="1:9" ht="19.5" customHeight="1">
      <c r="A94" s="76">
        <v>2022</v>
      </c>
      <c r="B94" s="76">
        <f>B95</f>
        <v>3</v>
      </c>
      <c r="C94" s="81">
        <v>15</v>
      </c>
      <c r="D94" s="77" t="str">
        <f t="shared" si="4"/>
        <v>3/15/2022</v>
      </c>
      <c r="E94" s="78">
        <f>'[12]Table 3'!$H$57</f>
        <v>157.58000000000001</v>
      </c>
      <c r="F94" s="78">
        <f>((F93+F95)/2)</f>
        <v>152.53536631658864</v>
      </c>
      <c r="G94" s="79">
        <f>$E$115/F94</f>
        <v>1.0330718954248368</v>
      </c>
      <c r="H94" s="80">
        <f t="shared" si="5"/>
        <v>10.5</v>
      </c>
      <c r="I94" s="79">
        <f t="shared" si="3"/>
        <v>3.7884906693852249E-2</v>
      </c>
    </row>
    <row r="95" spans="1:9" ht="19.5" customHeight="1">
      <c r="A95" s="76">
        <v>2022</v>
      </c>
      <c r="B95" s="76">
        <f>B96-1</f>
        <v>3</v>
      </c>
      <c r="C95" s="81">
        <v>31</v>
      </c>
      <c r="D95" s="77" t="str">
        <f t="shared" si="4"/>
        <v>3/31/2022</v>
      </c>
      <c r="E95" s="78">
        <f>'[12]Table 3'!$H$57</f>
        <v>157.58000000000001</v>
      </c>
      <c r="F95" s="78">
        <f>E95/VLOOKUP(H95,'[12]Table 3 - All'!P$4:R$100,3,FALSE)</f>
        <v>152.77463747943821</v>
      </c>
      <c r="G95" s="79">
        <f>VLOOKUP(H95,'[12]Table 3 - All'!P$4:R$100,3,FALSE)</f>
        <v>1.0314539284782041</v>
      </c>
      <c r="H95" s="80">
        <f t="shared" si="5"/>
        <v>10</v>
      </c>
      <c r="I95" s="79">
        <f t="shared" si="3"/>
        <v>3.7862454173497095E-2</v>
      </c>
    </row>
    <row r="96" spans="1:9" ht="19.5" customHeight="1">
      <c r="A96" s="76">
        <v>2022</v>
      </c>
      <c r="B96" s="76">
        <f>B97</f>
        <v>4</v>
      </c>
      <c r="C96" s="76">
        <v>15</v>
      </c>
      <c r="D96" s="77" t="str">
        <f t="shared" si="4"/>
        <v>4/15/2022</v>
      </c>
      <c r="E96" s="78">
        <f>'[12]Table 3'!$H$57</f>
        <v>157.58000000000001</v>
      </c>
      <c r="F96" s="78">
        <f>((F95+F97)/2)</f>
        <v>153.01390864228776</v>
      </c>
      <c r="G96" s="79">
        <f>$E$115/F96</f>
        <v>1.0298410216314828</v>
      </c>
      <c r="H96" s="80">
        <f t="shared" si="5"/>
        <v>9.5</v>
      </c>
      <c r="I96" s="79">
        <f t="shared" si="3"/>
        <v>3.7840854427918291E-2</v>
      </c>
    </row>
    <row r="97" spans="1:9" ht="19.5" customHeight="1">
      <c r="A97" s="76">
        <v>2022</v>
      </c>
      <c r="B97" s="76">
        <f>B98-1</f>
        <v>4</v>
      </c>
      <c r="C97" s="76">
        <v>30</v>
      </c>
      <c r="D97" s="77" t="str">
        <f t="shared" si="4"/>
        <v>4/30/2022</v>
      </c>
      <c r="E97" s="78">
        <f>'[12]Table 3'!$H$57</f>
        <v>157.58000000000001</v>
      </c>
      <c r="F97" s="78">
        <f>E97/VLOOKUP(H97,'[12]Table 3 - All'!P$4:R$100,3,FALSE)</f>
        <v>153.25317980513731</v>
      </c>
      <c r="G97" s="79">
        <f>VLOOKUP(H97,'[12]Table 3 - All'!P$4:R$100,3,FALSE)</f>
        <v>1.0282331511839709</v>
      </c>
      <c r="H97" s="80">
        <f t="shared" si="5"/>
        <v>9</v>
      </c>
      <c r="I97" s="79">
        <f t="shared" si="3"/>
        <v>3.7820238842363629E-2</v>
      </c>
    </row>
    <row r="98" spans="1:9" ht="19.5" customHeight="1">
      <c r="A98" s="76">
        <v>2022</v>
      </c>
      <c r="B98" s="76">
        <f>B99</f>
        <v>5</v>
      </c>
      <c r="C98" s="76">
        <v>15</v>
      </c>
      <c r="D98" s="77" t="str">
        <f t="shared" si="4"/>
        <v>5/15/2022</v>
      </c>
      <c r="E98" s="78">
        <f>'[12]Table 3'!$H$57</f>
        <v>157.58000000000001</v>
      </c>
      <c r="F98" s="78">
        <f>((F97+F99)/2)</f>
        <v>153.49743578387955</v>
      </c>
      <c r="G98" s="79">
        <f>$E$115/F98</f>
        <v>1.0265969538531485</v>
      </c>
      <c r="H98" s="80">
        <f t="shared" si="5"/>
        <v>8.5</v>
      </c>
      <c r="I98" s="79">
        <f t="shared" si="3"/>
        <v>3.7753190105345391E-2</v>
      </c>
    </row>
    <row r="99" spans="1:9" ht="19.5" customHeight="1">
      <c r="A99" s="76">
        <v>2022</v>
      </c>
      <c r="B99" s="76">
        <f>B100-1</f>
        <v>5</v>
      </c>
      <c r="C99" s="76">
        <v>31</v>
      </c>
      <c r="D99" s="77" t="str">
        <f t="shared" si="4"/>
        <v>5/31/2022</v>
      </c>
      <c r="E99" s="78">
        <f>'[12]Table 3'!$H$57</f>
        <v>157.58000000000001</v>
      </c>
      <c r="F99" s="78">
        <f>E99/VLOOKUP(H99,'[12]Table 3 - All'!P$4:R$100,3,FALSE)</f>
        <v>153.74169176262183</v>
      </c>
      <c r="G99" s="79">
        <f>VLOOKUP(H99,'[12]Table 3 - All'!P$4:R$100,3,FALSE)</f>
        <v>1.0249659555152064</v>
      </c>
      <c r="H99" s="80">
        <f t="shared" si="5"/>
        <v>8</v>
      </c>
      <c r="I99" s="79">
        <f t="shared" si="3"/>
        <v>3.7681706788483149E-2</v>
      </c>
    </row>
    <row r="100" spans="1:9" ht="19.5" customHeight="1">
      <c r="A100" s="76">
        <v>2022</v>
      </c>
      <c r="B100" s="76">
        <f>B101</f>
        <v>6</v>
      </c>
      <c r="C100" s="76">
        <v>15</v>
      </c>
      <c r="D100" s="77" t="str">
        <f t="shared" si="4"/>
        <v>6/15/2022</v>
      </c>
      <c r="E100" s="78">
        <f>'[12]Table 3'!$H$57</f>
        <v>157.58000000000001</v>
      </c>
      <c r="F100" s="78">
        <f>((F99+F101)/2)</f>
        <v>153.98096292547137</v>
      </c>
      <c r="G100" s="79">
        <f>$E$115/F100</f>
        <v>1.0233732599546776</v>
      </c>
      <c r="H100" s="80">
        <f t="shared" si="5"/>
        <v>7.5</v>
      </c>
      <c r="I100" s="79">
        <f t="shared" si="3"/>
        <v>3.7658633775815575E-2</v>
      </c>
    </row>
    <row r="101" spans="1:9" ht="19.5" customHeight="1">
      <c r="A101" s="76">
        <v>2022</v>
      </c>
      <c r="B101" s="76">
        <f>B102-1</f>
        <v>6</v>
      </c>
      <c r="C101" s="76">
        <v>30</v>
      </c>
      <c r="D101" s="77" t="str">
        <f t="shared" si="4"/>
        <v>6/30/2022</v>
      </c>
      <c r="E101" s="78">
        <f>'[12]Table 3'!$H$57</f>
        <v>157.58000000000001</v>
      </c>
      <c r="F101" s="78">
        <f>E101/VLOOKUP(H101,'[12]Table 3 - All'!P$4:R$100,3,FALSE)</f>
        <v>154.22023408832089</v>
      </c>
      <c r="G101" s="79">
        <f>VLOOKUP(H101,'[12]Table 3 - All'!P$4:R$100,3,FALSE)</f>
        <v>1.0217855064968648</v>
      </c>
      <c r="H101" s="80">
        <f t="shared" si="5"/>
        <v>7</v>
      </c>
      <c r="I101" s="79">
        <f t="shared" si="3"/>
        <v>3.763656036127494E-2</v>
      </c>
    </row>
    <row r="102" spans="1:9" ht="19.5" customHeight="1">
      <c r="A102" s="76">
        <v>2022</v>
      </c>
      <c r="B102" s="76">
        <f>B103</f>
        <v>7</v>
      </c>
      <c r="C102" s="76">
        <v>15</v>
      </c>
      <c r="D102" s="77" t="str">
        <f t="shared" si="4"/>
        <v>7/15/2022</v>
      </c>
      <c r="E102" s="78">
        <f>'[12]Table 3'!$H$57</f>
        <v>157.58000000000001</v>
      </c>
      <c r="F102" s="78">
        <f>((F101+F103)/2)</f>
        <v>154.45950525117047</v>
      </c>
      <c r="G102" s="79">
        <f>$E$115/F102</f>
        <v>1.0202026721745303</v>
      </c>
      <c r="H102" s="80">
        <f t="shared" si="5"/>
        <v>6.5</v>
      </c>
      <c r="I102" s="79">
        <f t="shared" si="3"/>
        <v>3.761570269315806E-2</v>
      </c>
    </row>
    <row r="103" spans="1:9" ht="19.5" customHeight="1">
      <c r="A103" s="76">
        <v>2022</v>
      </c>
      <c r="B103" s="76">
        <f>B104-1</f>
        <v>7</v>
      </c>
      <c r="C103" s="76">
        <v>31</v>
      </c>
      <c r="D103" s="77" t="str">
        <f t="shared" si="4"/>
        <v>7/31/2022</v>
      </c>
      <c r="E103" s="78">
        <f>'[12]Table 3'!$H$57</f>
        <v>157.58000000000001</v>
      </c>
      <c r="F103" s="78">
        <f>E103/VLOOKUP(H103,'[12]Table 3 - All'!P$4:R$100,3,FALSE)</f>
        <v>154.69877641402002</v>
      </c>
      <c r="G103" s="79">
        <f>VLOOKUP(H103,'[12]Table 3 - All'!P$4:R$100,3,FALSE)</f>
        <v>1.0186247341625314</v>
      </c>
      <c r="H103" s="80">
        <f t="shared" si="5"/>
        <v>6</v>
      </c>
      <c r="I103" s="79">
        <f t="shared" si="3"/>
        <v>3.7596349047687827E-2</v>
      </c>
    </row>
    <row r="104" spans="1:9" ht="19.5" customHeight="1">
      <c r="A104" s="76">
        <v>2022</v>
      </c>
      <c r="B104" s="76">
        <f>B105</f>
        <v>8</v>
      </c>
      <c r="C104" s="76">
        <v>15</v>
      </c>
      <c r="D104" s="77" t="str">
        <f t="shared" si="4"/>
        <v>8/15/2022</v>
      </c>
      <c r="E104" s="78">
        <f>'[12]Table 3'!$H$57</f>
        <v>157.58000000000001</v>
      </c>
      <c r="F104" s="78">
        <f>((F103+F105)/2)</f>
        <v>154.93804757686956</v>
      </c>
      <c r="G104" s="79">
        <f>$E$115/F104</f>
        <v>1.0170516697767196</v>
      </c>
      <c r="H104" s="80">
        <f t="shared" si="5"/>
        <v>5.5</v>
      </c>
      <c r="I104" s="79">
        <f t="shared" si="3"/>
        <v>3.7578892616186188E-2</v>
      </c>
    </row>
    <row r="105" spans="1:9" ht="19.5" customHeight="1">
      <c r="A105" s="76">
        <v>2022</v>
      </c>
      <c r="B105" s="76">
        <f>B106-1</f>
        <v>8</v>
      </c>
      <c r="C105" s="76">
        <v>31</v>
      </c>
      <c r="D105" s="77" t="str">
        <f t="shared" si="4"/>
        <v>8/31/2022</v>
      </c>
      <c r="E105" s="78">
        <f>'[12]Table 3'!$H$57</f>
        <v>157.58000000000001</v>
      </c>
      <c r="F105" s="78">
        <f>E105/VLOOKUP(H105,'[12]Table 3 - All'!P$4:R$100,3,FALSE)</f>
        <v>155.17731873971911</v>
      </c>
      <c r="G105" s="79">
        <f>VLOOKUP(H105,'[12]Table 3 - All'!P$4:R$100,3,FALSE)</f>
        <v>1.0154834564728557</v>
      </c>
      <c r="H105" s="80">
        <f t="shared" si="5"/>
        <v>5</v>
      </c>
      <c r="I105" s="79">
        <f t="shared" si="3"/>
        <v>3.7563883966063472E-2</v>
      </c>
    </row>
    <row r="106" spans="1:9" ht="19.5" customHeight="1">
      <c r="A106" s="76">
        <v>2022</v>
      </c>
      <c r="B106" s="76">
        <f>B107</f>
        <v>9</v>
      </c>
      <c r="C106" s="76">
        <v>15</v>
      </c>
      <c r="D106" s="77" t="str">
        <f t="shared" si="4"/>
        <v>9/15/2022</v>
      </c>
      <c r="E106" s="78">
        <f>'[12]Table 3'!$H$57</f>
        <v>157.58000000000001</v>
      </c>
      <c r="F106" s="78">
        <f>((F105+F107)/2)</f>
        <v>155.42157471846133</v>
      </c>
      <c r="G106" s="79">
        <f>$E$115/F106</f>
        <v>1.0138875525193241</v>
      </c>
      <c r="H106" s="80">
        <f t="shared" si="5"/>
        <v>4.5</v>
      </c>
      <c r="I106" s="79">
        <f t="shared" si="3"/>
        <v>3.7463381453815225E-2</v>
      </c>
    </row>
    <row r="107" spans="1:9" ht="19.5" customHeight="1">
      <c r="A107" s="76">
        <v>2022</v>
      </c>
      <c r="B107" s="76">
        <f>B108-1</f>
        <v>9</v>
      </c>
      <c r="C107" s="76">
        <v>30</v>
      </c>
      <c r="D107" s="77" t="str">
        <f t="shared" si="4"/>
        <v>9/30/2022</v>
      </c>
      <c r="E107" s="78">
        <f>'[12]Table 3'!$H$57</f>
        <v>157.58000000000001</v>
      </c>
      <c r="F107" s="78">
        <f>E107/VLOOKUP(H107,'[12]Table 3 - All'!P$4:R$100,3,FALSE)</f>
        <v>155.66583069720357</v>
      </c>
      <c r="G107" s="79">
        <f>VLOOKUP(H107,'[12]Table 3 - All'!P$4:R$100,3,FALSE)</f>
        <v>1.01229665684642</v>
      </c>
      <c r="H107" s="80">
        <f t="shared" si="5"/>
        <v>4</v>
      </c>
      <c r="I107" s="79">
        <f t="shared" si="3"/>
        <v>3.7345453198111223E-2</v>
      </c>
    </row>
    <row r="108" spans="1:9" ht="19.5" customHeight="1">
      <c r="A108" s="76">
        <v>2022</v>
      </c>
      <c r="B108" s="76">
        <f>B109</f>
        <v>10</v>
      </c>
      <c r="C108" s="76">
        <v>15</v>
      </c>
      <c r="D108" s="77" t="str">
        <f t="shared" si="4"/>
        <v>10/15/2022</v>
      </c>
      <c r="E108" s="78">
        <f>'[12]Table 3'!$H$57</f>
        <v>157.58000000000001</v>
      </c>
      <c r="F108" s="78">
        <f>((F107+F109)/2)</f>
        <v>155.90510186005315</v>
      </c>
      <c r="G108" s="79">
        <f>$E$115/F108</f>
        <v>1.0107430617726052</v>
      </c>
      <c r="H108" s="80">
        <f t="shared" si="5"/>
        <v>3.5</v>
      </c>
      <c r="I108" s="79">
        <f t="shared" si="3"/>
        <v>3.731631207701569E-2</v>
      </c>
    </row>
    <row r="109" spans="1:9" ht="19.5" customHeight="1">
      <c r="A109" s="76">
        <v>2022</v>
      </c>
      <c r="B109" s="76">
        <f>B110-1</f>
        <v>10</v>
      </c>
      <c r="C109" s="76">
        <v>31</v>
      </c>
      <c r="D109" s="77" t="str">
        <f t="shared" si="4"/>
        <v>10/31/2022</v>
      </c>
      <c r="E109" s="78">
        <f>'[12]Table 3'!$H$57</f>
        <v>157.58000000000001</v>
      </c>
      <c r="F109" s="78">
        <f>E109/VLOOKUP(H109,'[12]Table 3 - All'!P$4:R$100,3,FALSE)</f>
        <v>156.1443730229027</v>
      </c>
      <c r="G109" s="79">
        <f>VLOOKUP(H109,'[12]Table 3 - All'!P$4:R$100,3,FALSE)</f>
        <v>1.0091942280679351</v>
      </c>
      <c r="H109" s="80">
        <f t="shared" si="5"/>
        <v>3</v>
      </c>
      <c r="I109" s="79">
        <f t="shared" si="3"/>
        <v>3.7287231289541589E-2</v>
      </c>
    </row>
    <row r="110" spans="1:9" ht="19.5" customHeight="1">
      <c r="A110" s="76">
        <v>2022</v>
      </c>
      <c r="B110" s="76">
        <f>B111</f>
        <v>11</v>
      </c>
      <c r="C110" s="76">
        <v>15</v>
      </c>
      <c r="D110" s="77" t="str">
        <f t="shared" si="4"/>
        <v>11/15/2022</v>
      </c>
      <c r="E110" s="78">
        <f>'[12]Table 3'!$H$57</f>
        <v>157.58000000000001</v>
      </c>
      <c r="F110" s="78">
        <f>((F109+F111)/2)</f>
        <v>156.38364418575225</v>
      </c>
      <c r="G110" s="79">
        <f>$E$115/F110</f>
        <v>1.0076501338773429</v>
      </c>
      <c r="H110" s="80">
        <f t="shared" si="5"/>
        <v>2.5</v>
      </c>
      <c r="I110" s="79">
        <f t="shared" si="3"/>
        <v>3.7258210625765065E-2</v>
      </c>
    </row>
    <row r="111" spans="1:9" ht="19.5" customHeight="1">
      <c r="A111" s="76">
        <v>2022</v>
      </c>
      <c r="B111" s="76">
        <f>B112-1</f>
        <v>11</v>
      </c>
      <c r="C111" s="76">
        <v>30</v>
      </c>
      <c r="D111" s="77" t="str">
        <f t="shared" si="4"/>
        <v>11/30/2022</v>
      </c>
      <c r="E111" s="78">
        <f>'[12]Table 3'!$H$57</f>
        <v>157.58000000000001</v>
      </c>
      <c r="F111" s="78">
        <f>E111/VLOOKUP(H111,'[12]Table 3 - All'!P$4:R$100,3,FALSE)</f>
        <v>156.62291534860179</v>
      </c>
      <c r="G111" s="79">
        <f>VLOOKUP(H111,'[12]Table 3 - All'!P$4:R$100,3,FALSE)</f>
        <v>1.0061107574793127</v>
      </c>
      <c r="H111" s="80">
        <f t="shared" si="5"/>
        <v>2</v>
      </c>
      <c r="I111" s="79">
        <f t="shared" si="3"/>
        <v>3.7229249876798987E-2</v>
      </c>
    </row>
    <row r="112" spans="1:9" ht="19.5" customHeight="1">
      <c r="A112" s="76">
        <v>2022</v>
      </c>
      <c r="B112" s="76">
        <f>B113</f>
        <v>12</v>
      </c>
      <c r="C112" s="76">
        <v>15</v>
      </c>
      <c r="D112" s="77" t="str">
        <f t="shared" si="4"/>
        <v>12/15/2022</v>
      </c>
      <c r="E112" s="78">
        <f>'[12]Table 3'!$H$57</f>
        <v>157.58000000000001</v>
      </c>
      <c r="F112" s="78">
        <f>((F111+F113)/2)</f>
        <v>156.86218651145134</v>
      </c>
      <c r="G112" s="79">
        <f>$E$115/F112</f>
        <v>1.0045760772848609</v>
      </c>
      <c r="H112" s="80">
        <f>H111-0.5</f>
        <v>1.5</v>
      </c>
      <c r="I112" s="79">
        <f t="shared" si="3"/>
        <v>3.7200348834782737E-2</v>
      </c>
    </row>
    <row r="113" spans="1:9" ht="19.5" customHeight="1">
      <c r="A113" s="76">
        <v>2022</v>
      </c>
      <c r="B113" s="76">
        <v>12</v>
      </c>
      <c r="C113" s="76">
        <v>31</v>
      </c>
      <c r="D113" s="77" t="str">
        <f t="shared" si="4"/>
        <v>12/31/2022</v>
      </c>
      <c r="E113" s="78">
        <f>'[12]Table 3'!$H$57</f>
        <v>157.58000000000001</v>
      </c>
      <c r="F113" s="78">
        <f>E113/VLOOKUP(H113,'[12]Table 3 - All'!P$4:R$100,3,FALSE)</f>
        <v>157.10145767430092</v>
      </c>
      <c r="G113" s="79">
        <f>VLOOKUP(H113,'[12]Table 3 - All'!P$4:R$100,3,FALSE)</f>
        <v>1.0030460718365275</v>
      </c>
      <c r="H113" s="80">
        <f t="shared" si="5"/>
        <v>1</v>
      </c>
      <c r="I113" s="79">
        <f t="shared" si="3"/>
        <v>3.7171507292881545E-2</v>
      </c>
    </row>
    <row r="114" spans="1:9" ht="19.5" customHeight="1">
      <c r="A114" s="76">
        <v>2023</v>
      </c>
      <c r="B114" s="76">
        <f>B115</f>
        <v>1</v>
      </c>
      <c r="C114" s="81">
        <v>15</v>
      </c>
      <c r="D114" s="77" t="str">
        <f t="shared" si="4"/>
        <v>1/15/2023</v>
      </c>
      <c r="E114" s="78">
        <f>'[12]Table 3'!$H$57</f>
        <v>157.58000000000001</v>
      </c>
      <c r="F114" s="78">
        <f>((F113+F115)/2)</f>
        <v>157.34072883715046</v>
      </c>
      <c r="G114" s="79">
        <f>$E$115/F114</f>
        <v>1.0015207198073754</v>
      </c>
      <c r="H114" s="80">
        <f>H113-0.5</f>
        <v>0.5</v>
      </c>
      <c r="I114" s="79">
        <f>G114^(12/H114)-1</f>
        <v>3.7142725045273384E-2</v>
      </c>
    </row>
    <row r="115" spans="1:9" ht="19.5" customHeight="1">
      <c r="A115" s="76">
        <v>2023</v>
      </c>
      <c r="B115" s="76">
        <f>1</f>
        <v>1</v>
      </c>
      <c r="C115" s="81">
        <v>31</v>
      </c>
      <c r="D115" s="77" t="str">
        <f>CONCATENATE(B115,"/",C115,"/",A115)</f>
        <v>1/31/2023</v>
      </c>
      <c r="E115" s="78">
        <f>'[12]Table 3'!$H$57</f>
        <v>157.58000000000001</v>
      </c>
      <c r="F115" s="78">
        <f>E115/VLOOKUP(H115,'[12]Table 3 - All'!P$4:R$100,3,FALSE)</f>
        <v>157.58000000000001</v>
      </c>
      <c r="G115" s="79">
        <f>VLOOKUP(H115,'[12]Table 3 - All'!P$4:R$100,3,FALSE)</f>
        <v>1</v>
      </c>
      <c r="H115" s="80">
        <f t="shared" si="5"/>
        <v>0</v>
      </c>
      <c r="I115" s="79"/>
    </row>
    <row r="116" spans="1:9" ht="35.25" customHeight="1">
      <c r="A116" s="76"/>
      <c r="B116" s="169"/>
      <c r="C116" s="81"/>
      <c r="D116" s="290" t="s">
        <v>320</v>
      </c>
      <c r="E116" s="290"/>
      <c r="F116" s="290"/>
      <c r="G116" s="290"/>
      <c r="H116" s="290"/>
      <c r="I116" s="88">
        <f>AVERAGE(I7:I114)</f>
        <v>3.8970916665717073E-2</v>
      </c>
    </row>
    <row r="117" spans="1:9">
      <c r="C117" s="89"/>
    </row>
    <row r="118" spans="1:9">
      <c r="C118" s="89"/>
    </row>
    <row r="119" spans="1:9">
      <c r="C119" s="89"/>
    </row>
    <row r="120" spans="1:9">
      <c r="C120" s="53"/>
    </row>
    <row r="121" spans="1:9">
      <c r="C121" s="53"/>
    </row>
    <row r="122" spans="1:9">
      <c r="C122" s="53"/>
    </row>
    <row r="123" spans="1:9">
      <c r="C123" s="53"/>
    </row>
    <row r="124" spans="1:9">
      <c r="C124" s="53"/>
    </row>
    <row r="125" spans="1:9">
      <c r="C125" s="53"/>
    </row>
    <row r="126" spans="1:9">
      <c r="C126" s="53"/>
    </row>
    <row r="127" spans="1:9">
      <c r="C127" s="53"/>
    </row>
  </sheetData>
  <mergeCells count="3">
    <mergeCell ref="E1:G1"/>
    <mergeCell ref="D3:F3"/>
    <mergeCell ref="D116:H116"/>
  </mergeCells>
  <pageMargins left="0.25" right="0.25" top="0.75" bottom="0.75" header="0.3" footer="0.3"/>
  <pageSetup scale="75" orientation="portrait" r:id="rId1"/>
  <headerFooter alignWithMargins="0">
    <oddHeader>&amp;LFFSRDD&amp;C&amp;"Arial,Bold"Labor Study&amp;RPage &amp;P of &amp;N</oddHeader>
    <oddFooter>&amp;L&amp;8Prepared by Denise Stanton&amp;"Arial,Bold"&amp;10
&amp;Z&amp;F
&amp;RPrint Date: &amp;D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DHCSDOC-491057189-1567</_dlc_DocId>
    <_dlc_DocIdUrl xmlns="69bc34b3-1921-46c7-8c7a-d18363374b4b">
      <Url>https://dhcscagovauthoring/services/medi-cal/_layouts/15/DocIdRedir.aspx?ID=DHCSDOC-491057189-1567</Url>
      <Description>DHCSDOC-491057189-1567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31539CA-9F6A-4540-A7C4-7BACF73CFD21}">
  <ds:schemaRefs>
    <ds:schemaRef ds:uri="http://schemas.microsoft.com/office/2006/metadata/properties"/>
    <ds:schemaRef ds:uri="http://schemas.microsoft.com/office/infopath/2007/PartnerControls"/>
    <ds:schemaRef ds:uri="43f00a5d-55c4-41d3-b741-631800661bd5"/>
    <ds:schemaRef ds:uri="f3a69106-fb92-4d29-9181-f6efe780d3d9"/>
  </ds:schemaRefs>
</ds:datastoreItem>
</file>

<file path=customXml/itemProps2.xml><?xml version="1.0" encoding="utf-8"?>
<ds:datastoreItem xmlns:ds="http://schemas.openxmlformats.org/officeDocument/2006/customXml" ds:itemID="{C0774C0A-064A-47D2-BED7-66066154329D}"/>
</file>

<file path=customXml/itemProps3.xml><?xml version="1.0" encoding="utf-8"?>
<ds:datastoreItem xmlns:ds="http://schemas.openxmlformats.org/officeDocument/2006/customXml" ds:itemID="{C2C88D9B-1EA2-4691-BC90-4549B7E86751}">
  <ds:schemaRefs>
    <ds:schemaRef ds:uri="http://schemas.microsoft.com/sharepoint/v3/contenttype/forms"/>
  </ds:schemaRefs>
</ds:datastoreItem>
</file>

<file path=customXml/itemProps4.xml><?xml version="1.0" encoding="utf-8"?>
<ds:datastoreItem xmlns:ds="http://schemas.openxmlformats.org/officeDocument/2006/customXml" ds:itemID="{86343D9A-B263-4A56-84C5-1230921E1334}"/>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13</vt:i4>
      </vt:variant>
      <vt:variant>
        <vt:lpstr>Charts</vt:lpstr>
      </vt:variant>
      <vt:variant>
        <vt:i4>3</vt:i4>
      </vt:variant>
      <vt:variant>
        <vt:lpstr>Named Ranges</vt:lpstr>
      </vt:variant>
      <vt:variant>
        <vt:i4>2</vt:i4>
      </vt:variant>
    </vt:vector>
  </HeadingPairs>
  <TitlesOfParts>
    <vt:vector size="18" baseType="lpstr">
      <vt:lpstr>Disclaimer</vt:lpstr>
      <vt:lpstr>Methodology &amp; Column Desc.</vt:lpstr>
      <vt:lpstr>FS-PSA CY 2026 Rate</vt:lpstr>
      <vt:lpstr>CCPI RY 2022</vt:lpstr>
      <vt:lpstr>App. A - CY 2026 Class Median </vt:lpstr>
      <vt:lpstr>App. B - CY 2026 Projected Cost</vt:lpstr>
      <vt:lpstr>App. B - Projected Cost CY 2025</vt:lpstr>
      <vt:lpstr>FS-PSA FYE 2023 Audit Data</vt:lpstr>
      <vt:lpstr>LABOR STUDY 2022</vt:lpstr>
      <vt:lpstr>Labor Study CY 2026</vt:lpstr>
      <vt:lpstr>CCPI CY 2026</vt:lpstr>
      <vt:lpstr>CY 2025 FSPSA Rates</vt:lpstr>
      <vt:lpstr>other suggest format column</vt:lpstr>
      <vt:lpstr>FS-PSA Routine Costs Chart</vt:lpstr>
      <vt:lpstr>Routine Costs-DP-PSA</vt:lpstr>
      <vt:lpstr>Ancillary Costs DP-PSA</vt:lpstr>
      <vt:lpstr>'LABOR STUDY 2022'!Print_Area</vt:lpstr>
      <vt:lpstr>'LABOR STUDY 2022'!Print_Titles</vt:lpstr>
    </vt:vector>
  </TitlesOfParts>
  <Manager/>
  <Company>DHCS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FS-PSA-CY-2026-Rate-Study-Public-Review</dc:title>
  <dc:subject/>
  <dc:creator>Sheffler, Rocky@DHCS</dc:creator>
  <cp:keywords/>
  <dc:description/>
  <cp:lastModifiedBy>Moore, Marie@DHCS</cp:lastModifiedBy>
  <cp:revision/>
  <dcterms:created xsi:type="dcterms:W3CDTF">2023-08-24T22:33:26Z</dcterms:created>
  <dcterms:modified xsi:type="dcterms:W3CDTF">2025-10-03T00:36:40Z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9a8644c4-f0e3-45fe-a768-2ca83f317002</vt:lpwstr>
  </property>
  <property fmtid="{D5CDD505-2E9C-101B-9397-08002B2CF9AE}" pid="5" name="Division">
    <vt:lpwstr>30;#Fee-For-Service Rates Development|f4b3987f-d379-4ea2-9325-ab5a79e49e9a</vt:lpwstr>
  </property>
</Properties>
</file>