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G:\DRG\Calculators\DRG Calculators\SFY 25-26 Calculator\"/>
    </mc:Choice>
  </mc:AlternateContent>
  <xr:revisionPtr revIDLastSave="0" documentId="13_ncr:1_{C77230F0-C241-4204-B707-423B0F954542}" xr6:coauthVersionLast="47" xr6:coauthVersionMax="47" xr10:uidLastSave="{00000000-0000-0000-0000-000000000000}"/>
  <bookViews>
    <workbookView xWindow="22932" yWindow="-108" windowWidth="23256" windowHeight="12456" xr2:uid="{CC3DFD42-95B0-49DB-8344-C36D34142D76}"/>
  </bookViews>
  <sheets>
    <sheet name="1-Cover" sheetId="1" r:id="rId1"/>
    <sheet name="2-Calculator" sheetId="2" r:id="rId2"/>
    <sheet name="3-DRG Table" sheetId="6" r:id="rId3"/>
    <sheet name="4-Hospital Characteristics" sheetId="9" r:id="rId4"/>
    <sheet name="5-Policy Adjustors" sheetId="8" r:id="rId5"/>
  </sheets>
  <externalReferences>
    <externalReference r:id="rId6"/>
  </externalReferences>
  <definedNames>
    <definedName name="_xlnm._FilterDatabase" localSheetId="1" hidden="1">'2-Calculator'!#REF!</definedName>
    <definedName name="_xlnm._FilterDatabase" localSheetId="2" hidden="1">'3-DRG Table'!$A$14:$J$1352</definedName>
    <definedName name="ColumnTitleRegion1.a2.a12.1">'1-Cover'!$A$1</definedName>
    <definedName name="_xlnm.Print_Area" localSheetId="0">'1-Cover'!$A$1:$A$14</definedName>
    <definedName name="_xlnm.Print_Area" localSheetId="1">'2-Calculator'!$A$1:$D$70</definedName>
    <definedName name="_xlnm.Print_Area" localSheetId="2">'3-DRG Table'!$A$1:$J$1352</definedName>
    <definedName name="_xlnm.Print_Area" localSheetId="3">'4-Hospital Characteristics'!$A$1:$O$420</definedName>
    <definedName name="_xlnm.Print_Area" localSheetId="4">'5-Policy Adjustors'!$A$1:$F$48</definedName>
    <definedName name="_xlnm.Print_Titles" localSheetId="2">'3-DRG Table'!$14:$14</definedName>
    <definedName name="_xlnm.Print_Titles" localSheetId="3">'4-Hospital Characteristics'!$21:$21</definedName>
    <definedName name="TitleRegion1.a1.a47.5">'5-Policy Adjustors'!$A$1</definedName>
    <definedName name="TitleRegion1.a1.j12.3">'3-DRG Table'!$A$1</definedName>
    <definedName name="TitleRegion1.a2.c18.4">'4-Hospital Characteristics'!$A$1</definedName>
    <definedName name="TitleRegion2.a14.j1372.3">'3-DRG Table'!$A$1</definedName>
    <definedName name="TitleRegion2.a21.o425.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4" i="9" l="1"/>
  <c r="C32" i="2"/>
  <c r="C30" i="2"/>
  <c r="C28" i="2"/>
  <c r="C27" i="2"/>
  <c r="O23" i="9"/>
  <c r="O24" i="9"/>
  <c r="O25" i="9"/>
  <c r="O26" i="9"/>
  <c r="O27" i="9"/>
  <c r="O28" i="9"/>
  <c r="O29" i="9"/>
  <c r="O30" i="9"/>
  <c r="O31" i="9"/>
  <c r="O32" i="9"/>
  <c r="O33" i="9"/>
  <c r="O34" i="9"/>
  <c r="O35" i="9"/>
  <c r="O36" i="9"/>
  <c r="O37" i="9"/>
  <c r="O38" i="9"/>
  <c r="O39" i="9"/>
  <c r="O40" i="9"/>
  <c r="O41" i="9"/>
  <c r="O42" i="9"/>
  <c r="O44" i="9"/>
  <c r="O45" i="9"/>
  <c r="O46" i="9"/>
  <c r="O47" i="9"/>
  <c r="O48" i="9"/>
  <c r="O49" i="9"/>
  <c r="O50" i="9"/>
  <c r="O51" i="9"/>
  <c r="O53" i="9"/>
  <c r="O54" i="9"/>
  <c r="O55" i="9"/>
  <c r="O56" i="9"/>
  <c r="O57" i="9"/>
  <c r="O58" i="9"/>
  <c r="O59" i="9"/>
  <c r="O60" i="9"/>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6" i="9"/>
  <c r="O127" i="9"/>
  <c r="O128" i="9"/>
  <c r="O129" i="9"/>
  <c r="O130" i="9"/>
  <c r="O131" i="9"/>
  <c r="O132" i="9"/>
  <c r="O133" i="9"/>
  <c r="O134" i="9"/>
  <c r="O135" i="9"/>
  <c r="O136" i="9"/>
  <c r="O137" i="9"/>
  <c r="O138" i="9"/>
  <c r="O139" i="9"/>
  <c r="O140" i="9"/>
  <c r="O141" i="9"/>
  <c r="O142" i="9"/>
  <c r="O143" i="9"/>
  <c r="O144" i="9"/>
  <c r="O145" i="9"/>
  <c r="O146" i="9"/>
  <c r="O147" i="9"/>
  <c r="O148" i="9"/>
  <c r="O150" i="9"/>
  <c r="O151" i="9"/>
  <c r="O152" i="9"/>
  <c r="O153" i="9"/>
  <c r="O154" i="9"/>
  <c r="O155" i="9"/>
  <c r="O156" i="9"/>
  <c r="O157" i="9"/>
  <c r="O158" i="9"/>
  <c r="O159" i="9"/>
  <c r="O160" i="9"/>
  <c r="O161" i="9"/>
  <c r="O162" i="9"/>
  <c r="O163" i="9"/>
  <c r="O164" i="9"/>
  <c r="O165" i="9"/>
  <c r="O166" i="9"/>
  <c r="O167" i="9"/>
  <c r="O168" i="9"/>
  <c r="O169" i="9"/>
  <c r="O170" i="9"/>
  <c r="O171" i="9"/>
  <c r="O172" i="9"/>
  <c r="O173" i="9"/>
  <c r="O174" i="9"/>
  <c r="O175" i="9"/>
  <c r="O176" i="9"/>
  <c r="O177" i="9"/>
  <c r="O178" i="9"/>
  <c r="O179" i="9"/>
  <c r="O180" i="9"/>
  <c r="O181" i="9"/>
  <c r="O182" i="9"/>
  <c r="O183" i="9"/>
  <c r="O184" i="9"/>
  <c r="O185" i="9"/>
  <c r="O186" i="9"/>
  <c r="O187" i="9"/>
  <c r="O188" i="9"/>
  <c r="O189" i="9"/>
  <c r="O190" i="9"/>
  <c r="O191" i="9"/>
  <c r="O192" i="9"/>
  <c r="O193" i="9"/>
  <c r="O194" i="9"/>
  <c r="O195" i="9"/>
  <c r="O196" i="9"/>
  <c r="O197" i="9"/>
  <c r="O198" i="9"/>
  <c r="O199" i="9"/>
  <c r="O200" i="9"/>
  <c r="O202" i="9"/>
  <c r="O203" i="9"/>
  <c r="O204" i="9"/>
  <c r="O205" i="9"/>
  <c r="O206" i="9"/>
  <c r="O207" i="9"/>
  <c r="O208" i="9"/>
  <c r="O209" i="9"/>
  <c r="O210" i="9"/>
  <c r="O211" i="9"/>
  <c r="O212" i="9"/>
  <c r="O213" i="9"/>
  <c r="O214" i="9"/>
  <c r="O215" i="9"/>
  <c r="O216" i="9"/>
  <c r="O217" i="9"/>
  <c r="O219" i="9"/>
  <c r="O224" i="9"/>
  <c r="O225" i="9"/>
  <c r="O226" i="9"/>
  <c r="O227" i="9"/>
  <c r="O228" i="9"/>
  <c r="O229" i="9"/>
  <c r="O230" i="9"/>
  <c r="O231" i="9"/>
  <c r="O232" i="9"/>
  <c r="O233" i="9"/>
  <c r="O235" i="9"/>
  <c r="O236" i="9"/>
  <c r="O237" i="9"/>
  <c r="O238" i="9"/>
  <c r="O239" i="9"/>
  <c r="O240" i="9"/>
  <c r="O241" i="9"/>
  <c r="O242" i="9"/>
  <c r="O243" i="9"/>
  <c r="O244" i="9"/>
  <c r="O245" i="9"/>
  <c r="O246" i="9"/>
  <c r="O247" i="9"/>
  <c r="O248" i="9"/>
  <c r="O249" i="9"/>
  <c r="O250" i="9"/>
  <c r="O251" i="9"/>
  <c r="O252" i="9"/>
  <c r="O253" i="9"/>
  <c r="O254" i="9"/>
  <c r="O255" i="9"/>
  <c r="O256" i="9"/>
  <c r="O257" i="9"/>
  <c r="O258" i="9"/>
  <c r="O259" i="9"/>
  <c r="O260" i="9"/>
  <c r="O261" i="9"/>
  <c r="O262" i="9"/>
  <c r="O263" i="9"/>
  <c r="O264" i="9"/>
  <c r="O265" i="9"/>
  <c r="O266" i="9"/>
  <c r="O267" i="9"/>
  <c r="O268" i="9"/>
  <c r="O269" i="9"/>
  <c r="O271" i="9"/>
  <c r="O272" i="9"/>
  <c r="O273" i="9"/>
  <c r="O274" i="9"/>
  <c r="O275" i="9"/>
  <c r="O276" i="9"/>
  <c r="O277" i="9"/>
  <c r="O278" i="9"/>
  <c r="O279" i="9"/>
  <c r="O280" i="9"/>
  <c r="O281" i="9"/>
  <c r="O282" i="9"/>
  <c r="O283" i="9"/>
  <c r="O284" i="9"/>
  <c r="O285" i="9"/>
  <c r="O286" i="9"/>
  <c r="O287" i="9"/>
  <c r="O288" i="9"/>
  <c r="O289" i="9"/>
  <c r="O290" i="9"/>
  <c r="O291" i="9"/>
  <c r="O292" i="9"/>
  <c r="O293" i="9"/>
  <c r="O294" i="9"/>
  <c r="O295" i="9"/>
  <c r="O297" i="9"/>
  <c r="O298" i="9"/>
  <c r="O299" i="9"/>
  <c r="O300" i="9"/>
  <c r="O301" i="9"/>
  <c r="O302" i="9"/>
  <c r="O303" i="9"/>
  <c r="O304" i="9"/>
  <c r="O305" i="9"/>
  <c r="O306" i="9"/>
  <c r="O307" i="9"/>
  <c r="O308" i="9"/>
  <c r="O309" i="9"/>
  <c r="O310" i="9"/>
  <c r="O311" i="9"/>
  <c r="O312" i="9"/>
  <c r="O313" i="9"/>
  <c r="O314" i="9"/>
  <c r="O315" i="9"/>
  <c r="O318" i="9"/>
  <c r="O319" i="9"/>
  <c r="O320" i="9"/>
  <c r="O321" i="9"/>
  <c r="O322" i="9"/>
  <c r="O323" i="9"/>
  <c r="O324" i="9"/>
  <c r="O326" i="9"/>
  <c r="O329" i="9"/>
  <c r="O330" i="9"/>
  <c r="O333" i="9"/>
  <c r="O334" i="9"/>
  <c r="O335" i="9"/>
  <c r="O336" i="9"/>
  <c r="O337" i="9"/>
  <c r="O338" i="9"/>
  <c r="O339" i="9"/>
  <c r="O340" i="9"/>
  <c r="O341" i="9"/>
  <c r="O342" i="9"/>
  <c r="O343" i="9"/>
  <c r="O344" i="9"/>
  <c r="O345" i="9"/>
  <c r="O346" i="9"/>
  <c r="O347" i="9"/>
  <c r="O348" i="9"/>
  <c r="O349" i="9"/>
  <c r="O350" i="9"/>
  <c r="O351" i="9"/>
  <c r="O352" i="9"/>
  <c r="O353" i="9"/>
  <c r="O354" i="9"/>
  <c r="O355" i="9"/>
  <c r="O356" i="9"/>
  <c r="O357" i="9"/>
  <c r="O358" i="9"/>
  <c r="O359" i="9"/>
  <c r="O360" i="9"/>
  <c r="O361" i="9"/>
  <c r="O362" i="9"/>
  <c r="O363" i="9"/>
  <c r="O364" i="9"/>
  <c r="O365" i="9"/>
  <c r="O366" i="9"/>
  <c r="O367" i="9"/>
  <c r="O368" i="9"/>
  <c r="O369" i="9"/>
  <c r="O370" i="9"/>
  <c r="O371" i="9"/>
  <c r="O372" i="9"/>
  <c r="O373" i="9"/>
  <c r="O374" i="9"/>
  <c r="O375" i="9"/>
  <c r="O376" i="9"/>
  <c r="O377" i="9"/>
  <c r="O378" i="9"/>
  <c r="O379" i="9"/>
  <c r="O380" i="9"/>
  <c r="O381" i="9"/>
  <c r="O382" i="9"/>
  <c r="O383" i="9"/>
  <c r="O384" i="9"/>
  <c r="O385" i="9"/>
  <c r="O386" i="9"/>
  <c r="O387" i="9"/>
  <c r="O388" i="9"/>
  <c r="O389" i="9"/>
  <c r="O390" i="9"/>
  <c r="O391" i="9"/>
  <c r="O392" i="9"/>
  <c r="O393" i="9"/>
  <c r="O394" i="9"/>
  <c r="O395" i="9"/>
  <c r="O396" i="9"/>
  <c r="O397" i="9"/>
  <c r="O398" i="9"/>
  <c r="O410" i="9"/>
  <c r="O411" i="9"/>
  <c r="O412" i="9"/>
  <c r="O413" i="9"/>
  <c r="O414" i="9"/>
  <c r="O416" i="9"/>
  <c r="O417" i="9"/>
  <c r="O418" i="9"/>
  <c r="O419" i="9"/>
  <c r="O420" i="9"/>
  <c r="O421" i="9"/>
  <c r="O422" i="9"/>
  <c r="O423" i="9"/>
  <c r="O424" i="9"/>
  <c r="O425" i="9"/>
  <c r="H417" i="9"/>
  <c r="H357" i="9"/>
  <c r="H356" i="9"/>
  <c r="H283" i="9"/>
  <c r="H233" i="9"/>
  <c r="H230" i="9"/>
  <c r="H200" i="9"/>
  <c r="H199" i="9"/>
  <c r="H156" i="9"/>
  <c r="H127" i="9"/>
  <c r="H56" i="9"/>
  <c r="C52" i="2" l="1"/>
  <c r="C29" i="2" l="1"/>
  <c r="C68" i="2" l="1"/>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<sst xmlns="http://schemas.openxmlformats.org/spreadsheetml/2006/main" count="8142" uniqueCount="2348">
  <si>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</si>
  <si>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</si>
  <si>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</si>
  <si>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</si>
  <si>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</si>
  <si>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</si>
  <si>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</si>
  <si>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</si>
  <si>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</si>
  <si>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</si>
  <si>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</si>
  <si>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</si>
  <si>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</si>
  <si>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</si>
  <si>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</si>
  <si>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</si>
  <si>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</si>
  <si>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</si>
  <si>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</si>
  <si>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</si>
  <si>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</si>
  <si>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</si>
  <si>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</si>
  <si>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</si>
  <si>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</si>
  <si>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</si>
  <si>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</si>
  <si>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</si>
  <si>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</si>
  <si>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</si>
  <si>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</si>
  <si>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</si>
  <si>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</si>
  <si>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</si>
  <si>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</si>
  <si>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</si>
  <si>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</si>
  <si>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</si>
  <si>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</si>
  <si>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</si>
  <si>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</si>
  <si>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</si>
  <si>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</si>
  <si>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</si>
  <si>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</si>
  <si>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</si>
  <si>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</si>
  <si>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</si>
  <si>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</si>
  <si>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</si>
  <si>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</si>
  <si>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</si>
  <si>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</si>
  <si>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</si>
  <si>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</si>
  <si>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</si>
  <si>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</si>
  <si>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</si>
  <si>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</si>
  <si>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</si>
  <si>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</si>
  <si>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</si>
  <si>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</si>
  <si>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</si>
  <si>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</si>
  <si>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</si>
  <si>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</si>
  <si>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</si>
  <si>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</si>
  <si>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</si>
  <si>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</si>
  <si>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</si>
  <si>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</si>
  <si>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</si>
  <si>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</si>
  <si>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</si>
  <si>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</si>
  <si>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</si>
  <si>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</si>
  <si>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</si>
  <si>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</si>
  <si>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</si>
  <si>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</si>
  <si>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</si>
  <si>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</si>
  <si>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</si>
  <si>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</si>
  <si>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</si>
  <si>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</si>
  <si>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</si>
  <si>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</si>
  <si>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</si>
  <si>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</si>
  <si>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</si>
  <si>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</si>
  <si>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</si>
  <si>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</si>
  <si>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</si>
  <si>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</si>
  <si>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</si>
  <si>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</si>
  <si>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</si>
  <si>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</si>
  <si>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</si>
  <si>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</si>
  <si>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</si>
  <si>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</si>
  <si>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</si>
  <si>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</si>
  <si>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</si>
  <si>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</si>
  <si>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</si>
  <si>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</si>
  <si>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</si>
  <si>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</si>
  <si>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</si>
  <si>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</si>
  <si>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</si>
  <si>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</si>
  <si>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</si>
  <si>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</si>
  <si>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</si>
  <si>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</si>
  <si>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</si>
  <si>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</si>
  <si>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</si>
  <si>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</si>
  <si>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</si>
  <si>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</si>
  <si>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</si>
  <si>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</si>
  <si>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</si>
  <si>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</si>
  <si>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</si>
  <si>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</si>
  <si>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</si>
  <si>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</si>
  <si>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</si>
  <si>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</si>
  <si>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</si>
  <si>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</si>
  <si>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</si>
  <si>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</si>
  <si>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</si>
  <si>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</si>
  <si>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</si>
  <si>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</si>
  <si>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</si>
  <si>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</si>
  <si>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</si>
  <si>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</si>
  <si>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</si>
  <si>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</si>
  <si>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</si>
  <si>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</si>
  <si>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</si>
  <si>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</si>
  <si>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</si>
  <si>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</si>
  <si>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</si>
  <si>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</si>
  <si>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</si>
  <si>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</si>
  <si>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</si>
  <si>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</si>
  <si>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</si>
  <si>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</si>
  <si>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</si>
  <si>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</si>
  <si>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</si>
  <si>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</si>
  <si>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</si>
  <si>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</si>
  <si>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</si>
  <si>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</si>
  <si>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</si>
  <si>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</si>
  <si>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</si>
  <si>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</si>
  <si>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</si>
  <si>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</si>
  <si>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</si>
  <si>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</si>
  <si>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</si>
  <si>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</si>
  <si>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</si>
  <si>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</si>
  <si>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</si>
  <si>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</si>
  <si>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</si>
  <si>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</si>
  <si>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</si>
  <si>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</si>
  <si>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</si>
  <si>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</si>
  <si>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</si>
  <si>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</si>
  <si>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</si>
  <si>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</si>
  <si>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</si>
  <si>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</si>
  <si>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</si>
  <si>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</si>
  <si>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</si>
  <si>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</si>
  <si>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</si>
  <si>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</si>
  <si>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</si>
  <si>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</si>
  <si>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</si>
  <si>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</si>
  <si>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</si>
  <si>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</si>
  <si>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</si>
  <si>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</si>
  <si>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</si>
  <si>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</si>
  <si>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</si>
  <si>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</si>
  <si>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</si>
  <si>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</si>
  <si>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</si>
  <si>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</si>
  <si>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</si>
  <si>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</si>
  <si>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</si>
  <si>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</si>
  <si>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</si>
  <si>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</si>
  <si>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</si>
  <si>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</si>
  <si>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</si>
  <si>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</si>
  <si>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</si>
  <si>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</si>
  <si>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</si>
  <si>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</si>
  <si>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</si>
  <si>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</si>
  <si>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</si>
  <si>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</si>
  <si>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</si>
  <si>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</si>
  <si>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</si>
  <si>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</si>
  <si>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</si>
  <si>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</si>
  <si>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</si>
  <si>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</si>
  <si>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</si>
  <si>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</si>
  <si>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</si>
  <si>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</si>
  <si>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</si>
  <si>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</si>
  <si>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</si>
  <si>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</si>
  <si>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</si>
  <si>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</si>
  <si>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</si>
  <si>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</si>
  <si>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</si>
  <si>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</si>
  <si>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</si>
  <si>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</si>
  <si>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</si>
  <si>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</si>
  <si>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</si>
  <si>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</si>
  <si>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</si>
  <si>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</si>
  <si>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</si>
  <si>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</si>
  <si>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</si>
  <si>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</si>
  <si>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</si>
  <si>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</si>
  <si>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</si>
  <si>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</si>
  <si>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</si>
  <si>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</si>
  <si>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</si>
  <si>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</si>
  <si>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</si>
  <si>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</si>
  <si>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</si>
  <si>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</si>
  <si>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</si>
  <si>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</si>
  <si>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</si>
  <si>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</si>
  <si>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</si>
  <si>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</si>
  <si>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</si>
  <si>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</si>
  <si>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</si>
  <si>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</si>
  <si>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</si>
  <si>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</si>
  <si>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</si>
  <si>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</si>
  <si>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</si>
  <si>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</si>
  <si>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</si>
  <si>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</si>
  <si>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</si>
  <si>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</si>
  <si>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</si>
  <si>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</si>
  <si>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</si>
  <si>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</si>
  <si>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</si>
  <si>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</si>
  <si>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</si>
  <si>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</si>
  <si>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</si>
  <si>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</si>
  <si>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</si>
  <si>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</si>
  <si>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</si>
  <si>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</si>
  <si>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</si>
  <si>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</si>
  <si>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</si>
  <si>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</si>
  <si>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</si>
  <si>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</si>
  <si>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</si>
  <si>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</si>
  <si>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</si>
  <si>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</si>
  <si>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</si>
  <si>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</si>
  <si>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</si>
  <si>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</si>
  <si>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</si>
  <si>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</si>
  <si>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</si>
  <si>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</si>
  <si>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</si>
  <si>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</si>
  <si>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</si>
  <si>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</si>
  <si>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</si>
  <si>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</si>
  <si>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</si>
  <si>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</si>
  <si>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</si>
  <si>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</si>
  <si>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</si>
  <si>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</si>
  <si>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</si>
  <si>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</si>
  <si>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</si>
  <si>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</si>
  <si>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</si>
  <si>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</si>
  <si>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</si>
  <si>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</si>
  <si>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</si>
  <si>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</si>
  <si>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</si>
  <si>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</si>
  <si>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</si>
  <si>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</si>
  <si>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</si>
  <si>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</si>
  <si>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</si>
  <si>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</si>
  <si>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</si>
  <si>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</si>
  <si>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</si>
  <si>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</si>
  <si>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</si>
  <si>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</si>
  <si>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</si>
  <si>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</si>
  <si>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</si>
  <si>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</si>
  <si>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</si>
  <si>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</si>
  <si>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</si>
  <si>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</si>
  <si>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</si>
  <si>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</si>
  <si>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</si>
  <si>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</si>
  <si>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</si>
  <si>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</si>
  <si>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</si>
  <si>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</si>
  <si>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</si>
  <si>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</si>
  <si>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</si>
  <si>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</si>
  <si>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</si>
  <si>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</si>
  <si>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</si>
  <si>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</si>
  <si>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</si>
  <si>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</si>
  <si>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</si>
  <si>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</si>
  <si>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</si>
  <si>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</si>
  <si>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</si>
  <si>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</si>
  <si>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</si>
  <si>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</si>
  <si>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</si>
  <si>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</si>
  <si>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</si>
  <si>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</si>
  <si>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</si>
  <si>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</si>
  <si>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</si>
  <si>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</si>
  <si>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</si>
  <si>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</si>
  <si>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</si>
  <si>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</si>
  <si>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</si>
  <si>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</si>
  <si>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</si>
  <si>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</si>
  <si>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</si>
  <si>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</si>
  <si>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</si>
  <si>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</si>
  <si>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</si>
  <si>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</si>
  <si>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</si>
  <si>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</si>
  <si>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</si>
  <si>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</si>
  <si>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</si>
  <si>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</si>
  <si>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</si>
  <si>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</si>
  <si>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</si>
  <si>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</si>
  <si>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</si>
  <si>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</si>
  <si>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</si>
  <si>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</si>
  <si>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</si>
  <si>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</si>
  <si>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</si>
  <si>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</si>
  <si>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</si>
  <si>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</si>
  <si>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</si>
  <si>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</si>
  <si>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</si>
  <si>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</si>
  <si>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</si>
  <si>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</si>
  <si>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</si>
  <si>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</si>
  <si>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</si>
  <si>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</si>
  <si>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</si>
  <si>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</si>
  <si>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</si>
  <si>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</si>
  <si>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</si>
  <si>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</si>
  <si>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</si>
  <si>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</si>
  <si>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</si>
  <si>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</si>
  <si>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</si>
  <si>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</si>
  <si>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</si>
  <si>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</si>
  <si>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</si>
  <si>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</si>
  <si>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</si>
  <si>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</si>
  <si>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</si>
  <si>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</si>
  <si>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</si>
  <si>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</si>
  <si>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</si>
  <si>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</si>
  <si>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</si>
  <si>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</si>
  <si>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</si>
  <si>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</si>
  <si>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</si>
  <si>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</si>
  <si>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</si>
  <si>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</si>
  <si>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</si>
  <si>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</si>
  <si>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</si>
  <si>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</si>
  <si>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</si>
  <si>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</si>
  <si>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</si>
  <si>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</si>
  <si>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</si>
  <si>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</si>
  <si>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</si>
  <si>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</si>
  <si>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</si>
  <si>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</si>
  <si>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</si>
  <si>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</si>
  <si>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</si>
  <si>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</si>
  <si>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</si>
  <si>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</si>
  <si>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</si>
  <si>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</si>
  <si>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</si>
  <si>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</si>
  <si>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</si>
  <si>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</si>
  <si>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</si>
  <si>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</si>
  <si>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</si>
  <si>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</si>
  <si>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</si>
  <si>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</si>
  <si>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</si>
  <si>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</si>
  <si>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</si>
  <si>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</si>
  <si>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</si>
  <si>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</si>
  <si>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</si>
  <si>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</si>
  <si>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</si>
  <si>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</si>
  <si>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</si>
  <si>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</si>
  <si>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</si>
  <si>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</si>
  <si>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</si>
  <si>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</si>
  <si>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</si>
  <si>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</si>
  <si>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</si>
  <si>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</si>
  <si>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</si>
  <si>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</si>
  <si>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</si>
  <si>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</si>
  <si>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</si>
  <si>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</si>
  <si>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</si>
  <si>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</si>
  <si>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</si>
  <si>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</si>
  <si>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</si>
  <si>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</si>
  <si>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</si>
  <si>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</si>
  <si>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</si>
  <si>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</si>
  <si>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</si>
  <si>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</si>
  <si>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</si>
  <si>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</si>
  <si>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</si>
  <si>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</si>
  <si>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</si>
  <si>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</si>
  <si>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</si>
  <si>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</si>
  <si>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</si>
  <si>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</si>
  <si>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</si>
  <si>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</si>
  <si>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</si>
  <si>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</si>
  <si>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</si>
  <si>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</si>
  <si>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</si>
  <si>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</si>
  <si>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</si>
  <si>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</si>
  <si>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</si>
  <si>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</si>
  <si>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</si>
  <si>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</si>
  <si>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</si>
  <si>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</si>
  <si>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</si>
  <si>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</si>
  <si>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</si>
  <si>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</si>
  <si>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</si>
  <si>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</si>
  <si>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</si>
  <si>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</si>
  <si>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</si>
  <si>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</si>
  <si>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</si>
  <si>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</si>
  <si>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</si>
  <si>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</si>
  <si>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</si>
  <si>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</si>
  <si>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</si>
  <si>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</si>
  <si>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</si>
  <si>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</si>
  <si>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</si>
  <si>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</si>
  <si>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</si>
  <si>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</si>
  <si>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</si>
  <si>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</si>
  <si>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</si>
  <si>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</si>
  <si>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</si>
  <si>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</si>
  <si>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</si>
  <si>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</si>
  <si>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</si>
  <si>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</si>
  <si>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</si>
  <si>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</si>
  <si>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</si>
  <si>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</si>
  <si>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</si>
  <si>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</si>
  <si>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</si>
  <si>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</si>
  <si>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</si>
  <si>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</si>
  <si>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</si>
  <si>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</si>
  <si>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</si>
  <si>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</si>
  <si>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</si>
  <si>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</si>
  <si>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</si>
  <si>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</si>
  <si>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</si>
  <si>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</si>
  <si>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</si>
  <si>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</si>
  <si>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</si>
  <si>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</si>
  <si>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</si>
  <si>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</si>
  <si>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</si>
  <si>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</si>
  <si>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</si>
  <si>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</si>
  <si>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</si>
  <si>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</si>
  <si>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</si>
  <si>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</si>
  <si>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</si>
  <si>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</si>
  <si>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</si>
  <si>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</si>
  <si>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</si>
  <si>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</si>
  <si>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</si>
  <si>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</si>
  <si>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</si>
  <si>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</si>
  <si>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</si>
  <si>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</si>
  <si>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</si>
  <si>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</si>
  <si>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</si>
  <si>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</si>
  <si>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</si>
  <si>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</si>
  <si>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</si>
  <si>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</si>
  <si>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</si>
  <si>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</si>
  <si>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</si>
  <si>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</si>
  <si>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</si>
  <si>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</si>
  <si>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</si>
  <si>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</si>
  <si>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</si>
  <si>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</si>
  <si>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</si>
  <si>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</si>
  <si>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</si>
  <si>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</si>
  <si>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</si>
  <si>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</si>
  <si>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</si>
  <si>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</si>
  <si>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</si>
  <si>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</si>
  <si>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</si>
  <si>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</si>
  <si>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</si>
  <si>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</si>
  <si>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</si>
  <si>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</si>
  <si>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</si>
  <si>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</si>
  <si>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</si>
  <si>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</si>
  <si>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</si>
  <si>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</si>
  <si>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</si>
  <si>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</si>
  <si>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</si>
  <si>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</si>
  <si>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</si>
  <si>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</si>
  <si>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</si>
  <si>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</si>
  <si>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</si>
  <si>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</si>
  <si>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</si>
  <si>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</si>
  <si>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</si>
  <si>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</si>
  <si>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</si>
  <si>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</si>
  <si>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</si>
  <si>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</si>
  <si>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</si>
  <si>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</si>
  <si>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</si>
  <si>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</si>
  <si>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</si>
  <si>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</si>
  <si>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</si>
  <si>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</si>
  <si>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</si>
  <si>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</si>
  <si>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</si>
  <si>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</si>
  <si>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</si>
  <si>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</si>
  <si>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</si>
  <si>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</si>
  <si>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</si>
  <si>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</si>
  <si>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</si>
  <si>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</si>
  <si>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</si>
  <si>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</si>
  <si>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</si>
  <si>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</si>
  <si>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</si>
  <si>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</si>
  <si>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</si>
  <si>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</si>
  <si>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</si>
  <si>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</si>
  <si>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</si>
  <si>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</si>
  <si>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</si>
  <si>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</si>
  <si>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</si>
  <si>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</si>
  <si>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</si>
  <si>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</si>
  <si>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</si>
  <si>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</si>
  <si>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</si>
  <si>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</si>
  <si>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</si>
  <si>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</si>
  <si>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</si>
  <si>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</si>
  <si>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</si>
  <si>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</si>
  <si>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</si>
  <si>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</si>
  <si>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</si>
  <si>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</si>
  <si>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</si>
  <si>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</si>
  <si>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</si>
  <si>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</si>
  <si>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</si>
  <si>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</si>
  <si>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</si>
  <si>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</si>
  <si>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</si>
  <si>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</si>
  <si>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</si>
  <si>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</si>
  <si>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</si>
  <si>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</si>
  <si>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</si>
  <si>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</si>
  <si>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</si>
  <si>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</si>
  <si>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</si>
  <si>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</si>
  <si>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</si>
  <si>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</si>
  <si>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</si>
  <si>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</si>
  <si>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</si>
  <si>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</si>
  <si>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</si>
  <si>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</si>
  <si>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</si>
  <si>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</si>
  <si>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</si>
  <si>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</si>
  <si>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</si>
  <si>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</si>
  <si>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</si>
  <si>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</si>
  <si>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</si>
  <si>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</si>
  <si>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</si>
  <si>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</si>
  <si>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</si>
  <si>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</si>
  <si>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</si>
  <si>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</si>
  <si>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</si>
  <si>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</si>
  <si>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</si>
  <si>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</si>
  <si>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</si>
  <si>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</si>
  <si>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</si>
  <si>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</si>
  <si>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</si>
  <si>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</si>
  <si>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</si>
  <si>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</si>
  <si>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</si>
  <si>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</si>
  <si>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</si>
  <si>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</si>
  <si>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</si>
  <si>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</si>
  <si>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</si>
  <si>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</si>
  <si>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</si>
  <si>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</si>
  <si>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</si>
  <si>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</si>
  <si>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</si>
  <si>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</si>
  <si>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</si>
  <si>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</si>
  <si>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</si>
  <si>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</si>
  <si>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</si>
  <si>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</si>
  <si>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</si>
  <si>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</si>
  <si>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</si>
  <si>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</si>
  <si>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</si>
  <si>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</si>
  <si>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</si>
  <si>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</si>
  <si>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</si>
  <si>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</si>
  <si>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</si>
  <si>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</si>
  <si>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</si>
  <si>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</si>
  <si>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</si>
  <si>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</si>
  <si>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</si>
  <si>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</si>
  <si>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</si>
  <si>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</si>
  <si>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</si>
  <si>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</si>
  <si>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</si>
  <si>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</si>
  <si>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</si>
  <si>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</si>
  <si>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</si>
  <si>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</si>
  <si>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</si>
  <si>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</si>
  <si>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</si>
  <si>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</si>
  <si>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</si>
  <si>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</si>
  <si>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</si>
  <si>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</si>
  <si>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</si>
  <si>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</si>
  <si>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</si>
  <si>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</si>
  <si>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</si>
  <si>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</si>
  <si>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</si>
  <si>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</si>
  <si>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</si>
  <si>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</si>
  <si>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</si>
  <si>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</si>
  <si>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</si>
  <si>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</si>
  <si>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</si>
  <si>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</si>
  <si>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</si>
  <si>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</si>
  <si>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</si>
  <si>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</si>
  <si>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</si>
  <si>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</si>
  <si>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</si>
  <si>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</si>
  <si>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</si>
  <si>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</si>
  <si>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</si>
  <si>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</si>
  <si>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</si>
  <si>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</si>
  <si>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</si>
  <si>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</si>
  <si>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</si>
  <si>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</si>
  <si>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</si>
  <si>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</si>
  <si>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</si>
  <si>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</si>
  <si>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</si>
  <si>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</si>
  <si>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</si>
  <si>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</si>
  <si>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</si>
  <si>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</si>
  <si>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</si>
  <si>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</si>
  <si>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</si>
  <si>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</si>
  <si>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</si>
  <si>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</si>
  <si>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</si>
  <si>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</si>
  <si>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</si>
  <si>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</si>
  <si>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</si>
  <si>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</si>
  <si>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</si>
  <si>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</si>
  <si>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</si>
  <si>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</si>
  <si>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</si>
  <si>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</si>
  <si>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</si>
  <si>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</si>
  <si>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</si>
  <si>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</si>
  <si>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</si>
  <si>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</si>
  <si>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</si>
  <si>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</si>
  <si>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</si>
  <si>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</si>
  <si>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</si>
  <si>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</si>
  <si>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</si>
  <si>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</si>
  <si>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</si>
  <si>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</si>
  <si>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</si>
  <si>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</si>
  <si>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</si>
  <si>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</si>
  <si>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</si>
  <si>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</si>
  <si>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</si>
  <si>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</si>
  <si>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</si>
  <si>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</si>
  <si>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</si>
  <si>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</si>
  <si>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</si>
  <si>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</si>
  <si>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</si>
  <si>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</si>
  <si>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</si>
  <si>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</si>
  <si>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</si>
  <si>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</si>
  <si>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</si>
  <si>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</si>
  <si>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</si>
  <si>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</si>
  <si>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</si>
  <si>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</si>
  <si>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</si>
  <si>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</si>
  <si>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</si>
  <si>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</si>
  <si>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</si>
  <si>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</si>
  <si>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</si>
  <si>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</si>
  <si>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</si>
  <si>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</si>
  <si>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</si>
  <si>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</si>
  <si>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</si>
  <si>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</si>
  <si>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</si>
  <si>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</si>
  <si>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</si>
  <si>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</si>
  <si>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</si>
  <si>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</si>
  <si>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</si>
  <si>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</si>
  <si>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</si>
  <si>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</si>
  <si>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</si>
  <si>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</si>
  <si>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</si>
  <si>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</si>
  <si>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</si>
  <si>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</si>
  <si>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</si>
  <si>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</si>
  <si>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</si>
  <si>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</si>
  <si>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</si>
  <si>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</si>
  <si>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</si>
  <si>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</si>
  <si>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</si>
  <si>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</si>
  <si>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</si>
  <si>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</si>
  <si>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</si>
  <si>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</si>
  <si>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</si>
  <si>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</si>
  <si>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</si>
  <si>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</si>
  <si>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</si>
  <si>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</si>
  <si>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</si>
  <si>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</si>
  <si>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</si>
  <si>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</si>
  <si>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</si>
  <si>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</si>
  <si>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</si>
  <si>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</si>
  <si>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</si>
  <si>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</si>
  <si>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</si>
  <si>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</si>
  <si>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</si>
  <si>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</si>
  <si>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</si>
  <si>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</si>
  <si>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</si>
  <si>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</si>
  <si>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</si>
  <si>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</si>
  <si>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</si>
  <si>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</si>
  <si>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</si>
  <si>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</si>
  <si>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</si>
  <si>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</si>
  <si>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</si>
  <si>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</si>
  <si>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</si>
  <si>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</si>
  <si>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</si>
  <si>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</si>
  <si>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</si>
  <si>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</si>
  <si>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</si>
  <si>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</si>
  <si>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</si>
  <si>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</si>
  <si>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</si>
  <si>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</si>
  <si>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</si>
  <si>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</si>
  <si>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</si>
  <si>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</si>
  <si>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</si>
  <si>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</si>
  <si>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</si>
  <si>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</si>
  <si>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</si>
  <si>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</si>
  <si>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</si>
  <si>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</si>
  <si>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</si>
  <si>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</si>
  <si>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</si>
  <si>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</si>
  <si>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</si>
  <si>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</si>
  <si>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</si>
  <si>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</si>
  <si>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</si>
  <si>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</si>
  <si>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</si>
  <si>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</si>
  <si>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</si>
  <si>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</si>
  <si>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</si>
  <si>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</si>
  <si>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</si>
  <si>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</si>
  <si>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</si>
  <si>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</si>
  <si>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</si>
  <si>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</si>
  <si>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</si>
  <si>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</si>
  <si>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</si>
  <si>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</si>
  <si>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</si>
  <si>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</si>
  <si>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</si>
  <si>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</si>
  <si>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</si>
  <si>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</si>
  <si>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</si>
  <si>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</si>
  <si>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</si>
  <si>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</si>
  <si>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</si>
  <si>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</si>
  <si>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</si>
  <si>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</si>
  <si>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</si>
  <si>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</si>
  <si>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</si>
  <si>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</si>
  <si>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</si>
  <si>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</si>
  <si>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</si>
  <si>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</si>
  <si>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</si>
  <si>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</si>
  <si>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</si>
  <si>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</si>
  <si>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</si>
  <si>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</si>
  <si>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</si>
  <si>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</si>
  <si>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</si>
  <si>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</si>
  <si>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</si>
  <si>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</si>
  <si>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</si>
  <si>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</si>
  <si>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</si>
  <si>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</si>
  <si>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</si>
  <si>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</si>
  <si>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</si>
  <si>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</si>
  <si>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</si>
  <si>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</si>
  <si>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</si>
  <si>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</si>
  <si>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</si>
  <si>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</si>
  <si>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</si>
  <si>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</si>
  <si>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</si>
  <si>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</si>
  <si>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</si>
  <si>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</si>
  <si>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</si>
  <si>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</si>
  <si>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</si>
  <si>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</si>
  <si>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</si>
  <si>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</si>
  <si>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</si>
  <si>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</si>
  <si>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</si>
  <si>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</si>
  <si>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</si>
  <si>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</si>
  <si>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</si>
  <si>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</si>
  <si>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</si>
  <si>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</si>
  <si>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</si>
  <si>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</si>
  <si>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</si>
  <si>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</si>
  <si>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</si>
  <si>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</si>
  <si>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</si>
  <si>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</si>
  <si>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</si>
  <si>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</si>
  <si>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</si>
  <si>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</si>
  <si>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</si>
  <si>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</si>
  <si>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</si>
  <si>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</si>
  <si>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</si>
  <si>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</si>
  <si>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</si>
  <si>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</si>
  <si>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</si>
  <si>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</si>
  <si>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</si>
  <si>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</si>
  <si>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</si>
  <si>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</si>
  <si>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</si>
  <si>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</si>
  <si>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</si>
  <si>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</si>
  <si>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</si>
  <si>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</si>
  <si>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</si>
  <si>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</si>
  <si>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</si>
  <si>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</si>
  <si>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</si>
  <si>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</si>
  <si>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</si>
  <si>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</si>
  <si>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</si>
  <si>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</si>
  <si>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</si>
  <si>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</si>
  <si>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</si>
  <si>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</si>
  <si>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</si>
  <si>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</si>
  <si>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</si>
  <si>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</si>
  <si>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</si>
  <si>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</si>
  <si>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</si>
  <si>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</si>
  <si>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</si>
  <si>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</si>
  <si>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</si>
  <si>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</si>
  <si>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</si>
  <si>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</si>
  <si>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</si>
  <si>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</si>
  <si>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</si>
  <si>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</si>
  <si>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</si>
  <si>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</si>
  <si>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</si>
  <si>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</si>
  <si>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</si>
  <si>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</si>
  <si>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</si>
  <si>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</si>
  <si>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</si>
  <si>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</si>
  <si>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</si>
  <si>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</si>
  <si>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</si>
  <si>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</si>
  <si>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</si>
  <si>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</si>
  <si>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</si>
  <si>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</si>
  <si>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</si>
  <si>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</si>
  <si>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</si>
  <si>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</si>
  <si>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</si>
  <si>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</si>
  <si>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</si>
  <si>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</si>
  <si>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</si>
  <si>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</si>
  <si>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</si>
  <si>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</si>
  <si>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</si>
  <si>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</si>
  <si>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</si>
  <si>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</si>
  <si>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</si>
  <si>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</si>
  <si>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</si>
  <si>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</si>
  <si>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</si>
  <si>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</si>
  <si>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</si>
  <si>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</si>
  <si>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</si>
  <si>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</si>
  <si>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</si>
  <si>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</si>
  <si>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</si>
  <si>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</si>
  <si>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</si>
  <si>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</si>
  <si>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</si>
  <si>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</si>
  <si>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</si>
  <si>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</si>
  <si>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</si>
  <si>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</si>
  <si>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</si>
  <si>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</si>
  <si>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</si>
  <si>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</si>
  <si>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</si>
  <si>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</si>
  <si>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</si>
  <si>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</si>
  <si>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</si>
  <si>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</si>
  <si>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</si>
  <si>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</si>
  <si>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</si>
  <si>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</si>
  <si>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</si>
  <si>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</si>
  <si>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</si>
  <si>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</si>
  <si>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</si>
  <si>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</si>
  <si>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</si>
  <si>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</si>
  <si>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</si>
  <si>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</si>
  <si>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</si>
  <si>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</si>
  <si>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</si>
  <si>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</si>
  <si>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</si>
  <si>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</si>
  <si>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</si>
  <si>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</si>
  <si>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</si>
  <si>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</si>
  <si>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</si>
  <si>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</si>
  <si>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</si>
  <si>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</si>
  <si>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</si>
  <si>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</si>
  <si>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</si>
  <si>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</si>
  <si>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</si>
  <si>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</si>
  <si>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</si>
  <si>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</si>
  <si>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</si>
  <si>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</si>
  <si>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</si>
  <si>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</si>
  <si>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</si>
  <si>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</si>
  <si>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</si>
  <si>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</si>
  <si>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</si>
  <si>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</si>
  <si>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</si>
  <si>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</si>
  <si>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</si>
  <si>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</si>
  <si>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</si>
  <si>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</si>
  <si>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</si>
  <si>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</si>
  <si>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</si>
  <si>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</si>
  <si>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</si>
  <si>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</si>
  <si>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</si>
  <si>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</si>
  <si>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</si>
  <si>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</si>
  <si>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</si>
  <si>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</si>
  <si>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</si>
  <si>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</si>
  <si>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</si>
  <si>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</si>
  <si>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</si>
  <si>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</si>
  <si>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</si>
  <si>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</si>
  <si>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</si>
  <si>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</si>
  <si>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</si>
  <si>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</si>
  <si>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</si>
  <si>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</si>
  <si>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</si>
  <si>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</si>
  <si>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</si>
  <si>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</si>
  <si>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</si>
  <si>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</si>
  <si>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</si>
  <si>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</si>
  <si>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</si>
  <si>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</si>
  <si>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</si>
  <si>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</si>
  <si>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</si>
  <si>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</si>
  <si>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</si>
  <si>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</si>
  <si>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</si>
  <si>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</si>
  <si>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</si>
  <si>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</si>
  <si>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</si>
  <si>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</si>
  <si>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</si>
  <si>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</si>
  <si>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</si>
  <si>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</si>
  <si>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</si>
  <si>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</si>
  <si>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</si>
  <si>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</si>
  <si>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</si>
  <si>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</si>
  <si>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</si>
  <si>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</si>
  <si>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</si>
  <si>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</si>
  <si>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</si>
  <si>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</si>
  <si>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</si>
  <si>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</si>
  <si>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</si>
  <si>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</si>
  <si>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</si>
  <si>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</si>
  <si>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</si>
  <si>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</si>
  <si>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</si>
  <si>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</si>
  <si>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</si>
  <si>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</si>
  <si>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</si>
  <si>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</si>
  <si>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</si>
  <si>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</si>
  <si>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</si>
  <si>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</si>
  <si>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</si>
  <si>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</si>
  <si>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</si>
  <si>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</si>
  <si>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</si>
  <si>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</si>
  <si>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</si>
  <si>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</si>
  <si>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</si>
  <si>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</si>
  <si>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</si>
  <si>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</si>
  <si>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</si>
  <si>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</si>
  <si>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</si>
  <si>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</si>
  <si>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</si>
  <si>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</si>
  <si>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</si>
  <si>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</si>
  <si>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</si>
  <si>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</si>
  <si>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</si>
  <si>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</si>
  <si>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</si>
  <si>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</si>
  <si>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</si>
  <si>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</si>
  <si>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</si>
  <si>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</si>
  <si>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</si>
  <si>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</si>
  <si>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</si>
  <si>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</si>
  <si>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</si>
  <si>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</si>
  <si>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</si>
  <si>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</si>
  <si>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</si>
  <si>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</si>
  <si>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</si>
  <si>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</si>
  <si>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</si>
  <si>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</si>
  <si>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</si>
  <si>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</si>
  <si>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</si>
  <si>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</si>
  <si>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</si>
  <si>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</si>
  <si>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</si>
  <si>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</si>
  <si>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</si>
  <si>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</si>
  <si>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</si>
  <si>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</si>
  <si>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</si>
  <si>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</si>
  <si>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</si>
  <si>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</si>
  <si>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</si>
  <si>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</si>
  <si>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</si>
  <si>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</si>
  <si>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LONG BEACH</t>
  </si>
  <si>
    <t>ST. MARY'S MEDICAL CENTER, SAN FRANCISCO</t>
  </si>
  <si>
    <t>ST. ROSE HOSPITAL</t>
  </si>
  <si>
    <t>STANFORD HEALTH CARE</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</si>
  <si>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</si>
  <si>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</si>
  <si>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</si>
  <si>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</si>
  <si>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</si>
  <si>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</si>
  <si>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</si>
  <si>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</si>
  <si>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</si>
  <si>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</si>
  <si>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</si>
  <si>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</si>
  <si>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</si>
  <si>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</si>
  <si>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</si>
  <si>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</si>
  <si>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</si>
  <si>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</si>
  <si>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</si>
  <si>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</si>
  <si>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</si>
  <si>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</si>
  <si>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</si>
  <si>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</si>
  <si>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</si>
  <si>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</si>
  <si>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</si>
  <si>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</si>
  <si>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</si>
  <si>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</si>
  <si>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</si>
  <si>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</si>
  <si>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</si>
  <si>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</si>
  <si>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</si>
  <si>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</si>
  <si>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</si>
  <si>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</si>
  <si>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</si>
  <si>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</si>
  <si>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</si>
  <si>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</si>
  <si>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</si>
  <si>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</si>
  <si>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</si>
  <si>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</si>
  <si>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</si>
  <si>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</si>
  <si>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</si>
  <si>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</si>
  <si>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</si>
  <si>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</si>
  <si>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</si>
  <si>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</si>
  <si>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</si>
  <si>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</si>
  <si>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</si>
  <si>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</si>
  <si>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</si>
  <si>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</si>
  <si>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</si>
  <si>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</si>
  <si>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</si>
  <si>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</si>
  <si>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</si>
  <si>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</si>
  <si>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</si>
  <si>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</si>
  <si>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</si>
  <si>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</si>
  <si>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</si>
  <si>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</si>
  <si>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</si>
  <si>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</si>
  <si>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</si>
  <si>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</si>
  <si>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</si>
  <si>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</si>
  <si>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</si>
  <si>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</si>
  <si>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</si>
  <si>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</si>
  <si>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</si>
  <si>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</si>
  <si>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</si>
  <si>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</si>
  <si>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</si>
  <si>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</si>
  <si>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</si>
  <si>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</si>
  <si>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</si>
  <si>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</si>
  <si>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</si>
  <si>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</si>
  <si>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</si>
  <si>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</si>
  <si>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</si>
  <si>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</si>
  <si>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</si>
  <si>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</si>
  <si>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</si>
  <si>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</si>
  <si>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</si>
  <si>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</si>
  <si>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</si>
  <si>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</si>
  <si>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</si>
  <si>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</si>
  <si>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</si>
  <si>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</si>
  <si>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</si>
  <si>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</si>
  <si>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</si>
  <si>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</si>
  <si>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</si>
  <si>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</si>
  <si>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</si>
  <si>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</si>
  <si>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</si>
  <si>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</si>
  <si>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</si>
  <si>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</si>
  <si>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</si>
  <si>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</si>
  <si>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</si>
  <si>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</si>
  <si>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</si>
  <si>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</si>
  <si>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</si>
  <si>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</si>
  <si>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</si>
  <si>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</si>
  <si>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</si>
  <si>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</si>
  <si>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</si>
  <si>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</si>
  <si>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</si>
  <si>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</si>
  <si>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</si>
  <si>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</si>
  <si>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</si>
  <si>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</si>
  <si>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</si>
  <si>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</si>
  <si>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</si>
  <si>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</si>
  <si>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</si>
  <si>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</si>
  <si>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</si>
  <si>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</si>
  <si>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</si>
  <si>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</si>
  <si>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</si>
  <si>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</si>
  <si>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</si>
  <si>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</si>
  <si>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</si>
  <si>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</si>
  <si>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</si>
  <si>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</si>
  <si>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</si>
  <si>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</si>
  <si>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</si>
  <si>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</si>
  <si>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</si>
  <si>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</si>
  <si>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</si>
  <si>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</si>
  <si>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</si>
  <si>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</si>
  <si>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</si>
  <si>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</si>
  <si>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</si>
  <si>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</si>
  <si>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</si>
  <si>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</si>
  <si>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</si>
  <si>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</si>
  <si>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</si>
  <si>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</si>
  <si>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</si>
  <si>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</si>
  <si>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</si>
  <si>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</si>
  <si>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</si>
  <si>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</si>
  <si>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</si>
  <si>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5. "Transfer" discharge statuses include 02, 05, 63, 65, 66, 82, 85, 91, 93, and 94. </t>
  </si>
  <si>
    <t>OUT OF STATE</t>
  </si>
  <si>
    <t>Age</t>
  </si>
  <si>
    <t>Policy Adjustor A</t>
  </si>
  <si>
    <t>Policy Adjustor B</t>
  </si>
  <si>
    <t>Policy Adjustor C</t>
  </si>
  <si>
    <t>Policy Adjustor D</t>
  </si>
  <si>
    <t>Policy adjustor to use</t>
  </si>
  <si>
    <t>Policy adjustor value</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</si>
  <si>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</si>
  <si>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</si>
  <si>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</si>
  <si>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</si>
  <si>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</si>
  <si>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</si>
  <si>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</si>
  <si>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</si>
  <si>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</si>
  <si>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</si>
  <si>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</si>
  <si>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</si>
  <si>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</si>
  <si>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</si>
  <si>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</si>
  <si>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</si>
  <si>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</si>
  <si>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</si>
  <si>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</si>
  <si>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</si>
  <si>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</si>
  <si>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</si>
  <si>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</si>
  <si>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</si>
  <si>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</si>
  <si>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</si>
  <si>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</si>
  <si>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</si>
  <si>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</si>
  <si>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</si>
  <si>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</si>
  <si>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</si>
  <si>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</si>
  <si>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</si>
  <si>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</si>
  <si>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</si>
  <si>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</si>
  <si>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</si>
  <si>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</si>
  <si>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</si>
  <si>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</si>
  <si>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</si>
  <si>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</si>
  <si>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</si>
  <si>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</si>
  <si>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</si>
  <si>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</si>
  <si>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</si>
  <si>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</si>
  <si>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</si>
  <si>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</si>
  <si>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</si>
  <si>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</si>
  <si>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</si>
  <si>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</si>
  <si>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</si>
  <si>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</si>
  <si>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</si>
  <si>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</si>
  <si>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</si>
  <si>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</si>
  <si>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</si>
  <si>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</si>
  <si>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</si>
  <si>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</si>
  <si>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</si>
  <si>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</si>
  <si>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</si>
  <si>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</si>
  <si>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</si>
  <si>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</si>
  <si>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</si>
  <si>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</si>
  <si>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</si>
  <si>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</si>
  <si>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</si>
  <si>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</si>
  <si>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</si>
  <si>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</si>
  <si>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</si>
  <si>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</si>
  <si>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</si>
  <si>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</si>
  <si>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</si>
  <si>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</si>
  <si>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</si>
  <si>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</si>
  <si>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</si>
  <si>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</si>
  <si>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</si>
  <si>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</si>
  <si>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</si>
  <si>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</si>
  <si>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</si>
  <si>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</si>
  <si>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</si>
  <si>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</si>
  <si>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</si>
  <si>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</si>
  <si>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</si>
  <si>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</si>
  <si>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</si>
  <si>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</si>
  <si>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</si>
  <si>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</si>
  <si>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</si>
  <si>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</si>
  <si>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</si>
  <si>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</si>
  <si>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</si>
  <si>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</si>
  <si>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</si>
  <si>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</si>
  <si>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</si>
  <si>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</si>
  <si>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</si>
  <si>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</si>
  <si>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</si>
  <si>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</si>
  <si>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</si>
  <si>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</si>
  <si>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</si>
  <si>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</si>
  <si>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</si>
  <si>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</si>
  <si>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</si>
  <si>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</si>
  <si>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</si>
  <si>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</si>
  <si>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</si>
  <si>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</si>
  <si>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</si>
  <si>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</si>
  <si>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</si>
  <si>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</si>
  <si>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</si>
  <si>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</si>
  <si>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</si>
  <si>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</si>
  <si>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</si>
  <si>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</si>
  <si>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</si>
  <si>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</si>
  <si>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</si>
  <si>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</si>
  <si>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</si>
  <si>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</si>
  <si>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</si>
  <si>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</si>
  <si>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</si>
  <si>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</si>
  <si>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</si>
  <si>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</si>
  <si>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</si>
  <si>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</si>
  <si>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</si>
  <si>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</si>
  <si>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</si>
  <si>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</si>
  <si>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</si>
  <si>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</si>
  <si>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</si>
  <si>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</si>
  <si>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</si>
  <si>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</si>
  <si>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</si>
  <si>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</si>
  <si>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</si>
  <si>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</si>
  <si>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</si>
  <si>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</si>
  <si>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</si>
  <si>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</si>
  <si>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</si>
  <si>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</si>
  <si>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</si>
  <si>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</si>
  <si>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</si>
  <si>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</si>
  <si>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</si>
  <si>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</si>
  <si>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</si>
  <si>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</si>
  <si>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</si>
  <si>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</si>
  <si>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</si>
  <si>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</si>
  <si>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</si>
  <si>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</si>
  <si>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BAKERSFIELD REHABILITATION HOSPITAL</t>
  </si>
  <si>
    <t>HEALDSBURG HOSPITAL</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</si>
  <si>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</si>
  <si>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</si>
  <si>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</si>
  <si>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</si>
  <si>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</si>
  <si>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</si>
  <si>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</si>
  <si>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</si>
  <si>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</si>
  <si>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</si>
  <si>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</si>
  <si>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</si>
  <si>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</si>
  <si>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</si>
  <si>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</si>
  <si>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</si>
  <si>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</si>
  <si>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</si>
  <si>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</si>
  <si>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</si>
  <si>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</si>
  <si>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</si>
  <si>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</si>
  <si>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</si>
  <si>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</si>
  <si>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</si>
  <si>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</si>
  <si>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</si>
  <si>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</si>
  <si>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</si>
  <si>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</si>
  <si>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</si>
  <si>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</si>
  <si>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</si>
  <si>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</si>
  <si>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</si>
  <si>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</si>
  <si>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</si>
  <si>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</si>
  <si>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</si>
  <si>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</si>
  <si>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</si>
  <si>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</si>
  <si>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</si>
  <si>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</si>
  <si>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</si>
  <si>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</si>
  <si>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</si>
  <si>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</si>
  <si>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</si>
  <si>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</si>
  <si>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</si>
  <si>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</si>
  <si>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</si>
  <si>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</si>
  <si>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</si>
  <si>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</si>
  <si>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</si>
  <si>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</si>
  <si>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</si>
  <si>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</si>
  <si>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</si>
  <si>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</si>
  <si>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</si>
  <si>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</si>
  <si>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</si>
  <si>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</si>
  <si>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</si>
  <si>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</si>
  <si>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</si>
  <si>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</si>
  <si>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</si>
  <si>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</si>
  <si>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</si>
  <si>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</si>
  <si>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</si>
  <si>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</si>
  <si>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</si>
  <si>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</si>
  <si>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</si>
  <si>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</si>
  <si>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</si>
  <si>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</si>
  <si>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</si>
  <si>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</si>
  <si>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</si>
  <si>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</si>
  <si>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</si>
  <si>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</si>
  <si>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</si>
  <si>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</si>
  <si>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</si>
  <si>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</si>
  <si>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</si>
  <si>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</si>
  <si>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</si>
  <si>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</si>
  <si>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</si>
  <si>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</si>
  <si>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</si>
  <si>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</si>
  <si>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</si>
  <si>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</si>
  <si>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</si>
  <si>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</si>
  <si>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</si>
  <si>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</si>
  <si>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</si>
  <si>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</si>
  <si>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</si>
  <si>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</si>
  <si>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</si>
  <si>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</si>
  <si>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</si>
  <si>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</si>
  <si>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</si>
  <si>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</si>
  <si>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</si>
  <si>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</si>
  <si>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</si>
  <si>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</si>
  <si>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</si>
  <si>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</si>
  <si>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</si>
  <si>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</si>
  <si>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</si>
  <si>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</si>
  <si>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</si>
  <si>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</si>
  <si>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</si>
  <si>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</si>
  <si>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</si>
  <si>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</si>
  <si>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</si>
  <si>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</si>
  <si>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</si>
  <si>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</si>
  <si>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</si>
  <si>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</si>
  <si>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</si>
  <si>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</si>
  <si>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</si>
  <si>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</si>
  <si>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</si>
  <si>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</si>
  <si>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</si>
  <si>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</si>
  <si>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</si>
  <si>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</si>
  <si>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</si>
  <si>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</si>
  <si>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</si>
  <si>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</si>
  <si>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</si>
  <si>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</si>
  <si>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</si>
  <si>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</si>
  <si>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</si>
  <si>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</si>
  <si>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</si>
  <si>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</si>
  <si>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</si>
  <si>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</si>
  <si>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</si>
  <si>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</si>
  <si>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</si>
  <si>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</si>
  <si>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</si>
  <si>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</si>
  <si>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</si>
  <si>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</si>
  <si>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</si>
  <si>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</si>
  <si>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</si>
  <si>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</si>
  <si>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</si>
  <si>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</si>
  <si>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</si>
  <si>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</si>
  <si>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</si>
  <si>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</si>
  <si>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TRANSURETHRAL PROSTATECTOMY</t>
  </si>
  <si>
    <t>PENIS, TESTES AND SCROTAL PROCEDURES</t>
  </si>
  <si>
    <t>OTHER MALE REPRODUCTIVE SYSTEM AND RELATED PROCEDURES</t>
  </si>
  <si>
    <t>MALIGNANCY, MALE REPRODUCTIVE SYSTEM</t>
  </si>
  <si>
    <t>MALE REPRODUCTIVE SYSTEM DIAGNOSES EXCEPT MALIGNANCY</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</si>
  <si>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</si>
  <si>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</si>
  <si>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</si>
  <si>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</si>
  <si>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</si>
  <si>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</si>
  <si>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</si>
  <si>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</si>
  <si>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</si>
  <si>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</si>
  <si>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</si>
  <si>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</si>
  <si>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</si>
  <si>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</si>
  <si>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</si>
  <si>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</si>
  <si>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</si>
  <si>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</si>
  <si>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</si>
  <si>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</si>
  <si>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</si>
  <si>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</si>
  <si>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</si>
  <si>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</si>
  <si>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</si>
  <si>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</si>
  <si>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</si>
  <si>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</si>
  <si>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</si>
  <si>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</si>
  <si>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</si>
  <si>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</si>
  <si>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</si>
  <si>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</si>
  <si>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</si>
  <si>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</si>
  <si>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</si>
  <si>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</si>
  <si>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</si>
  <si>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</si>
  <si>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</si>
  <si>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</si>
  <si>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</si>
  <si>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</si>
  <si>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</si>
  <si>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</si>
  <si>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</si>
  <si>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</si>
  <si>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</si>
  <si>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</si>
  <si>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</si>
  <si>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</si>
  <si>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</si>
  <si>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</si>
  <si>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</si>
  <si>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</si>
  <si>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</si>
  <si>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</si>
  <si>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</si>
  <si>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</si>
  <si>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</si>
  <si>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</si>
  <si>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</si>
  <si>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</si>
  <si>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BIPOLAR DISORDERS</t>
  </si>
  <si>
    <t>EATING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</si>
  <si>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</si>
  <si>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</si>
  <si>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</si>
  <si>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</si>
  <si>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</si>
  <si>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</si>
  <si>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</si>
  <si>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</si>
  <si>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</si>
  <si>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</si>
  <si>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</si>
  <si>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</si>
  <si>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</si>
  <si>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</si>
  <si>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</si>
  <si>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</si>
  <si>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</si>
  <si>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</si>
  <si>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</si>
  <si>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</si>
  <si>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</si>
  <si>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</si>
  <si>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</si>
  <si>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</si>
  <si>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</si>
  <si>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</si>
  <si>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</si>
  <si>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</si>
  <si>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</si>
  <si>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</si>
  <si>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</si>
  <si>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</si>
  <si>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</si>
  <si>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ADVENTIST HEALTH MENDOCINO COAST</t>
  </si>
  <si>
    <t>CEDARS-SINAI MARINA DEL REY HOSPITAL</t>
  </si>
  <si>
    <t>COALINGA REGIONAL MEDICAL CENTER</t>
  </si>
  <si>
    <t>EMANATE HEALTH INTER-COMMUNITY HOSPITAL</t>
  </si>
  <si>
    <t>EMANATE HEALTH QUEEN OF THE VALLEY HOSPITAL</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</si>
  <si>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</si>
  <si>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</si>
  <si>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</si>
  <si>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</si>
  <si>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</si>
  <si>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</si>
  <si>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</si>
  <si>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</si>
  <si>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</si>
  <si>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</si>
  <si>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</si>
  <si>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</si>
  <si>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</si>
  <si>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</si>
  <si>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</si>
  <si>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</si>
  <si>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</si>
  <si>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TENET HEALTH CENTRAL COAST</t>
  </si>
  <si>
    <t>GENDER RELATED PROCEDURES</t>
  </si>
  <si>
    <t>851-1</t>
  </si>
  <si>
    <t>851-2</t>
  </si>
  <si>
    <t>851-3</t>
  </si>
  <si>
    <t>851-4</t>
  </si>
  <si>
    <t>ANAHEIM COMMUNITY HOSPITAL, LLC</t>
  </si>
  <si>
    <t>CALIFORNIA PACIFIC MEDICAL CENTER - MISSION BERNAL CAMPUS</t>
  </si>
  <si>
    <t>PROVIDENCE ST MARY MEDICAL</t>
  </si>
  <si>
    <t>SACRAMENTO REHABILITATION HOSPITAL</t>
  </si>
  <si>
    <t>STOCKTON REGIONAL REHABILITATION HOSPITAL</t>
  </si>
  <si>
    <t>UC DAVIS REHABILITATION HOSPITAL</t>
  </si>
  <si>
    <t>KAISER FOUNDATION HOSPITAL – SAN MARCOS</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</si>
  <si>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</si>
  <si>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</si>
  <si>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</si>
  <si>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</si>
  <si>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 xml:space="preserve">There are several policy adjustors, and multiple policy adjustors may be applicable to a stay. </t>
  </si>
  <si>
    <t>For each stay, the HSRV casemix relative weight is multiplied by policy adjustors to calculate the payment relative weight.</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</si>
  <si>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</si>
  <si>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</si>
  <si>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If no adjustor is applied, the value is 1.00.</t>
  </si>
  <si>
    <t>Which policy adjustor values to use (A-D) is determined by patient age (greater than or equal to 21 or less than 21) and the hospital's Designated NICU status.</t>
  </si>
  <si>
    <t>Effective for Dates of Admission Between July 1, 2025, and June 30, 2026</t>
  </si>
  <si>
    <t>Medi-Cal DRG Pricing Calculator for SFY 2025-26</t>
  </si>
  <si>
    <t>Medi-Cal DRG Pricing Calculator Effective Dates of Admission on or after July 1, 2025</t>
  </si>
  <si>
    <t>Medi-Cal DRG Table Effective July 1, 2025</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</si>
  <si>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</si>
  <si>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</si>
  <si>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</si>
  <si>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</si>
  <si>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</si>
  <si>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</si>
  <si>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</si>
  <si>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</si>
  <si>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</si>
  <si>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</si>
  <si>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</si>
  <si>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</si>
  <si>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</si>
  <si>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</si>
  <si>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</si>
  <si>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</si>
  <si>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</si>
  <si>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</si>
  <si>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</si>
  <si>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</si>
  <si>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</si>
  <si>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</si>
  <si>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</si>
  <si>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</si>
  <si>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</si>
  <si>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</si>
  <si>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</si>
  <si>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</si>
  <si>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</si>
  <si>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</si>
  <si>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</si>
  <si>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</si>
  <si>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OTHER EAR, NOSE, MOUTH, THROAT, CRANIOFACIAL, AND NECK PROCEDURES</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</si>
  <si>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</si>
  <si>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</si>
  <si>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</si>
  <si>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</si>
  <si>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</si>
  <si>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</si>
  <si>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</si>
  <si>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</si>
  <si>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</si>
  <si>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</si>
  <si>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</si>
  <si>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</si>
  <si>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</si>
  <si>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</si>
  <si>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</si>
  <si>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</si>
  <si>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</si>
  <si>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</si>
  <si>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</si>
  <si>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</si>
  <si>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</si>
  <si>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</si>
  <si>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
  </si>
  <si>
    <t>SFY 
2025-26 Cost-to-Charge Ratio</t>
  </si>
  <si>
    <t>SFY 
2025-26 Unadjusted Base Rate</t>
  </si>
  <si>
    <t>SFY 
2025-26 Wage Adjusted Base Rate</t>
  </si>
  <si>
    <t>SFY 
2025-26 Rehab Rate</t>
  </si>
  <si>
    <t>SFY 
2025-26 Admin 2 190 Rate</t>
  </si>
  <si>
    <t>SFY 
2025-26 Admin 2 199 Rate</t>
  </si>
  <si>
    <t>FFY 2025 Wage Index Value</t>
  </si>
  <si>
    <t>FFY 2025 Wage Index Value (Adjusted for CA Neutrality Factor)</t>
  </si>
  <si>
    <t>ADVENTIST HEALTH DELANO</t>
  </si>
  <si>
    <t>ENCOMPASS HEALTH REHABILITATION HOSPITAL OF BAKERSFIELD</t>
  </si>
  <si>
    <t>LA COUNTY OLIVE VIEW-UCLA MEDICAL CENTER</t>
  </si>
  <si>
    <t>NORTHBAY VACAVALLEY HOSPITAL</t>
  </si>
  <si>
    <t xml:space="preserve">PALMDALE REGIONAL MED CENTER       </t>
  </si>
  <si>
    <t>PALOMAR HEALTH DOWNTOWN CAMPUS</t>
  </si>
  <si>
    <t>PALOMAR MEDICAL CENTER</t>
  </si>
  <si>
    <t>PALOMAR MEDICAL CENTER POWAY</t>
  </si>
  <si>
    <t>UCI HEALTH - FOUNTAIN VALLEY</t>
  </si>
  <si>
    <t>UCI HEALTH - PLACENTIA LINDA</t>
  </si>
  <si>
    <t>UCI HEALTH-LOS ALAMITOS</t>
  </si>
  <si>
    <t>UCLA WEST VALLEY MEDICAL CENTER</t>
  </si>
  <si>
    <t xml:space="preserve">USC KENNETH NORRIS JR CANCER HOSPITAL      </t>
  </si>
  <si>
    <t>This DRG Pricing Calculator is intended to enable hospitals and other interested parties to understand and predict estimated payment for inpatient stays covered by fee-for-service Medi-Cal. This version applies to stays with dates of admission on or after July 1, 2025, through June 30, 2026. Annual updates necessitate a new calculator that reflects new wage index values, hospital-specific base rates, and other changes. For stays with dates of admission prior to July 1, 2025,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</si>
  <si>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Solventum Health Information Systems, which developed and owns the software. </t>
  </si>
  <si>
    <t>1. The hospital or other user inputs data in cells C16 through C25 and C34. Values for cell C34 can be found on the "Hospital Characteristics" tab.</t>
  </si>
  <si>
    <t xml:space="preserve">2. Medi-Cal payment policy parameters have already been entered in cells C35 through C39. </t>
  </si>
  <si>
    <t>Look up from DRG table (Tab 3, Columns E through H)</t>
  </si>
  <si>
    <t>2. Average length of stay and casemix relative weights were calculated from the Nationwide Inpatient Sample by Solventum Health Information Systems for APR-DRG V.42.0.</t>
  </si>
  <si>
    <t>4. Casemix relative weights reflect Hospital-Specific Relative Value (HSRV) relative weights V.42.0.</t>
  </si>
  <si>
    <t>6. This table shows information for 1,358 DRGs (339 base DRGs, each with four levels of severity, plus two error DRGs).</t>
  </si>
  <si>
    <t>8. Policy Adjustors A through D in Columns E through H are based on patient age and hospital designated NICU status. See Tab 5-Policy Adjustors.</t>
  </si>
  <si>
    <t>9. This spreadsheet includes data obtained through the use of proprietary computer software created, owned and licensed by the Solventum. All copyrights in and to the Solventum™ All Patient Refined DRG (APR DRG) Software are owned by Solventum. All rights reserved. Solventum has no responsibility for the contents of this calculator.</t>
  </si>
  <si>
    <t>SFY 2025-26 Cost-to-Charge Ratio</t>
  </si>
  <si>
    <t>SFY 2025-26 Unadjusted Base Rate</t>
  </si>
  <si>
    <t>SFY 2025-26 Wage Adjusted Base Rate</t>
  </si>
  <si>
    <t>SFY 2025-26 Rehab Rate</t>
  </si>
  <si>
    <t>SFY 2025-26 Admin 2 190 Rate</t>
  </si>
  <si>
    <t>SFY 2025-26 Admin 2 199 Rate</t>
  </si>
  <si>
    <t xml:space="preserve">FYE 2023 cost-to-charge ratio with some exceptions. </t>
  </si>
  <si>
    <t xml:space="preserve">Wage index value times 0.9002. Annual changes in Medicare's wage index values are based on changes relative to the national average. The California Neutrality Factor controls for changes between California and the rest of the U.S. while maintaining relative differences among wage areas within California. </t>
  </si>
  <si>
    <t>The statewide DRG base rate for non-remote rural hospitals is $8,783. The DRG base rate for remote rural hospitals is $24,860.</t>
  </si>
  <si>
    <t>Rehabilitation services are paid separately from the DRG payment method. This column shows the rehabilitation per diem rate for SFY 2025-26.</t>
  </si>
  <si>
    <t>Subacute services for pediatric patients (i.e., admin day Level 2) are paid separately from the DRG payment method. This column shows the per diem rate for SFY 2025-26. These services are indicated by use of Revenue Code 190.</t>
  </si>
  <si>
    <t>Subacute services for adult patients (i.e., admin day Level 2) are paid separately from the DRG payment method. This column shows the per diem rate for SFY 2025-26. These services are indicated by use of Revenue Code 199.</t>
  </si>
  <si>
    <t>The table below shows the policy adjustors in use in SFY 2025-26.</t>
  </si>
  <si>
    <t>MADERA COMMUNITY HOSPITAL</t>
  </si>
  <si>
    <t>UCI HEALTH - LAKEWOOD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</si>
</sst>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27">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
      <sz val="8"/>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E47225"/>
        <bgColor indexed="31"/>
      </patternFill>
    </fill>
    <fill>
      <patternFill patternType="solid">
        <fgColor rgb="FFE47225"/>
        <bgColor indexed="64"/>
      </patternFill>
    </fill>
    <fill>
      <patternFill patternType="solid">
        <fgColor rgb="FFF9A71C"/>
        <bgColor indexed="64"/>
      </patternFill>
    </fill>
    <fill>
      <patternFill patternType="solid">
        <fgColor rgb="FF17315A"/>
        <bgColor indexed="0"/>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75" fillId="25" borderId="0" applyNumberFormat="0" applyBorder="0" applyAlignment="0" applyProtection="0"/>
    <xf numFmtId="0" fontId="76"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5" fillId="26" borderId="0" applyNumberFormat="0" applyBorder="0" applyAlignment="0" applyProtection="0"/>
    <xf numFmtId="0" fontId="76"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5" fillId="27" borderId="0" applyNumberFormat="0" applyBorder="0" applyAlignment="0" applyProtection="0"/>
    <xf numFmtId="0" fontId="76"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5" fillId="28" borderId="0" applyNumberFormat="0" applyBorder="0" applyAlignment="0" applyProtection="0"/>
    <xf numFmtId="0" fontId="76"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5" fillId="28" borderId="0" applyNumberFormat="0" applyBorder="0" applyAlignment="0" applyProtection="0"/>
    <xf numFmtId="0" fontId="26" fillId="6" borderId="0" applyNumberFormat="0" applyBorder="0" applyAlignment="0" applyProtection="0"/>
    <xf numFmtId="0" fontId="75" fillId="29" borderId="0" applyNumberFormat="0" applyBorder="0" applyAlignment="0" applyProtection="0"/>
    <xf numFmtId="0" fontId="76"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5" fillId="30" borderId="0" applyNumberFormat="0" applyBorder="0" applyAlignment="0" applyProtection="0"/>
    <xf numFmtId="0" fontId="76"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5" fillId="31" borderId="0" applyNumberFormat="0" applyBorder="0" applyAlignment="0" applyProtection="0"/>
    <xf numFmtId="0" fontId="76"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5" fillId="32" borderId="0" applyNumberFormat="0" applyBorder="0" applyAlignment="0" applyProtection="0"/>
    <xf numFmtId="0" fontId="76"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5" fillId="33" borderId="0" applyNumberFormat="0" applyBorder="0" applyAlignment="0" applyProtection="0"/>
    <xf numFmtId="0" fontId="76"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5" fillId="34" borderId="0" applyNumberFormat="0" applyBorder="0" applyAlignment="0" applyProtection="0"/>
    <xf numFmtId="0" fontId="76"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5" fillId="35" borderId="0" applyNumberFormat="0" applyBorder="0" applyAlignment="0" applyProtection="0"/>
    <xf numFmtId="0" fontId="76"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5" fillId="36" borderId="0" applyNumberFormat="0" applyBorder="0" applyAlignment="0" applyProtection="0"/>
    <xf numFmtId="0" fontId="76"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77" fillId="37" borderId="0" applyNumberFormat="0" applyBorder="0" applyAlignment="0" applyProtection="0"/>
    <xf numFmtId="0" fontId="78"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77" fillId="38" borderId="0" applyNumberFormat="0" applyBorder="0" applyAlignment="0" applyProtection="0"/>
    <xf numFmtId="0" fontId="78"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77" fillId="39" borderId="0" applyNumberFormat="0" applyBorder="0" applyAlignment="0" applyProtection="0"/>
    <xf numFmtId="0" fontId="78"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77" fillId="40" borderId="0" applyNumberFormat="0" applyBorder="0" applyAlignment="0" applyProtection="0"/>
    <xf numFmtId="0" fontId="78"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77" fillId="41" borderId="0" applyNumberFormat="0" applyBorder="0" applyAlignment="0" applyProtection="0"/>
    <xf numFmtId="0" fontId="78"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77" fillId="42" borderId="0" applyNumberFormat="0" applyBorder="0" applyAlignment="0" applyProtection="0"/>
    <xf numFmtId="0" fontId="78"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77" fillId="43" borderId="0" applyNumberFormat="0" applyBorder="0" applyAlignment="0" applyProtection="0"/>
    <xf numFmtId="0" fontId="78"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77" fillId="44" borderId="0" applyNumberFormat="0" applyBorder="0" applyAlignment="0" applyProtection="0"/>
    <xf numFmtId="0" fontId="78"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77" fillId="45" borderId="0" applyNumberFormat="0" applyBorder="0" applyAlignment="0" applyProtection="0"/>
    <xf numFmtId="0" fontId="78"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77" fillId="46" borderId="0" applyNumberFormat="0" applyBorder="0" applyAlignment="0" applyProtection="0"/>
    <xf numFmtId="0" fontId="78"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77" fillId="46" borderId="0" applyNumberFormat="0" applyBorder="0" applyAlignment="0" applyProtection="0"/>
    <xf numFmtId="0" fontId="29" fillId="14" borderId="0" applyNumberFormat="0" applyBorder="0" applyAlignment="0" applyProtection="0"/>
    <xf numFmtId="0" fontId="77" fillId="47" borderId="0" applyNumberFormat="0" applyBorder="0" applyAlignment="0" applyProtection="0"/>
    <xf numFmtId="0" fontId="78"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77" fillId="48" borderId="0" applyNumberFormat="0" applyBorder="0" applyAlignment="0" applyProtection="0"/>
    <xf numFmtId="0" fontId="78"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79" fillId="49" borderId="0" applyNumberFormat="0" applyBorder="0" applyAlignment="0" applyProtection="0"/>
    <xf numFmtId="0" fontId="80"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1" fillId="50" borderId="25" applyNumberFormat="0" applyAlignment="0" applyProtection="0"/>
    <xf numFmtId="0" fontId="82"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3" fillId="51" borderId="26" applyNumberFormat="0" applyAlignment="0" applyProtection="0"/>
    <xf numFmtId="0" fontId="84"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7"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5" fillId="0" borderId="27">
      <alignment horizontal="left"/>
    </xf>
    <xf numFmtId="0" fontId="33"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88" fillId="0" borderId="0" applyNumberFormat="0" applyFill="0" applyBorder="0" applyAlignment="0" applyProtection="0"/>
    <xf numFmtId="0" fontId="34" fillId="4" borderId="0" applyNumberFormat="0" applyBorder="0" applyAlignment="0" applyProtection="0"/>
    <xf numFmtId="0" fontId="89" fillId="52" borderId="0" applyNumberFormat="0" applyBorder="0" applyAlignment="0" applyProtection="0"/>
    <xf numFmtId="0" fontId="90"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2" fillId="0" borderId="28" applyNumberFormat="0" applyFill="0" applyAlignment="0" applyProtection="0"/>
    <xf numFmtId="0" fontId="91"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4" fillId="0" borderId="29" applyNumberFormat="0" applyFill="0" applyAlignment="0" applyProtection="0"/>
    <xf numFmtId="0" fontId="93"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96" fillId="0" borderId="30" applyNumberFormat="0" applyFill="0" applyAlignment="0" applyProtection="0"/>
    <xf numFmtId="0" fontId="95"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97" fillId="0" borderId="0" applyNumberFormat="0" applyFill="0" applyBorder="0" applyAlignment="0" applyProtection="0">
      <alignment vertical="top"/>
      <protection locked="0"/>
    </xf>
    <xf numFmtId="0" fontId="98" fillId="0" borderId="0" applyNumberFormat="0" applyFill="0" applyBorder="0" applyAlignment="0" applyProtection="0"/>
    <xf numFmtId="0" fontId="18"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0" fillId="53" borderId="25" applyNumberFormat="0" applyAlignment="0" applyProtection="0"/>
    <xf numFmtId="0" fontId="101"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2" fillId="0" borderId="31" applyNumberFormat="0" applyFill="0" applyAlignment="0" applyProtection="0"/>
    <xf numFmtId="0" fontId="103"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4" fillId="54" borderId="0" applyNumberFormat="0" applyBorder="0" applyAlignment="0" applyProtection="0"/>
    <xf numFmtId="0" fontId="105"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6" fillId="0" borderId="0"/>
    <xf numFmtId="0" fontId="25" fillId="0" borderId="0"/>
    <xf numFmtId="0" fontId="7" fillId="0" borderId="0"/>
    <xf numFmtId="0" fontId="7" fillId="0" borderId="0"/>
    <xf numFmtId="0" fontId="75" fillId="0" borderId="0"/>
    <xf numFmtId="0" fontId="75" fillId="0" borderId="0"/>
    <xf numFmtId="0" fontId="75" fillId="0" borderId="0"/>
    <xf numFmtId="0" fontId="75" fillId="0" borderId="0"/>
    <xf numFmtId="0" fontId="26" fillId="0" borderId="0"/>
    <xf numFmtId="0" fontId="56" fillId="0" borderId="0"/>
    <xf numFmtId="0" fontId="56" fillId="0" borderId="0"/>
    <xf numFmtId="0" fontId="25" fillId="0" borderId="0"/>
    <xf numFmtId="0" fontId="7" fillId="0" borderId="0"/>
    <xf numFmtId="0" fontId="7" fillId="0" borderId="0"/>
    <xf numFmtId="0" fontId="106" fillId="0" borderId="0"/>
    <xf numFmtId="0" fontId="43" fillId="0" borderId="0"/>
    <xf numFmtId="0" fontId="56" fillId="0" borderId="0"/>
    <xf numFmtId="0" fontId="8" fillId="0" borderId="0"/>
    <xf numFmtId="0" fontId="76" fillId="0" borderId="0"/>
    <xf numFmtId="0" fontId="76" fillId="0" borderId="0"/>
    <xf numFmtId="0" fontId="75" fillId="0" borderId="0"/>
    <xf numFmtId="0" fontId="75" fillId="0" borderId="0"/>
    <xf numFmtId="0" fontId="75" fillId="0" borderId="0"/>
    <xf numFmtId="0" fontId="75" fillId="0" borderId="0"/>
    <xf numFmtId="0" fontId="76" fillId="0" borderId="0"/>
    <xf numFmtId="0" fontId="76" fillId="0" borderId="0"/>
    <xf numFmtId="0" fontId="8" fillId="0" borderId="0"/>
    <xf numFmtId="0" fontId="56" fillId="0" borderId="0"/>
    <xf numFmtId="0" fontId="75" fillId="0" borderId="0"/>
    <xf numFmtId="0" fontId="74" fillId="0" borderId="0"/>
    <xf numFmtId="0" fontId="11" fillId="0" borderId="0"/>
    <xf numFmtId="0" fontId="75" fillId="0" borderId="0"/>
    <xf numFmtId="0" fontId="8" fillId="0" borderId="0"/>
    <xf numFmtId="0" fontId="8" fillId="0" borderId="0"/>
    <xf numFmtId="0" fontId="107" fillId="0" borderId="0"/>
    <xf numFmtId="0" fontId="75" fillId="0" borderId="0"/>
    <xf numFmtId="0" fontId="8" fillId="0" borderId="0"/>
    <xf numFmtId="0" fontId="75" fillId="0" borderId="0"/>
    <xf numFmtId="0" fontId="75" fillId="0" borderId="0"/>
    <xf numFmtId="0" fontId="27" fillId="0" borderId="0"/>
    <xf numFmtId="0" fontId="75"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6" fillId="0" borderId="0"/>
    <xf numFmtId="0" fontId="8" fillId="0" borderId="0"/>
    <xf numFmtId="0" fontId="75" fillId="0" borderId="0"/>
    <xf numFmtId="0" fontId="107" fillId="0" borderId="0"/>
    <xf numFmtId="0" fontId="75" fillId="0" borderId="0"/>
    <xf numFmtId="0" fontId="9" fillId="0" borderId="0"/>
    <xf numFmtId="0" fontId="56" fillId="0" borderId="0"/>
    <xf numFmtId="0" fontId="8" fillId="0" borderId="0"/>
    <xf numFmtId="0" fontId="75" fillId="0" borderId="0"/>
    <xf numFmtId="0" fontId="9" fillId="0" borderId="0"/>
    <xf numFmtId="0" fontId="74" fillId="0" borderId="0"/>
    <xf numFmtId="0" fontId="26" fillId="0" borderId="0"/>
    <xf numFmtId="0" fontId="25" fillId="0" borderId="0"/>
    <xf numFmtId="0" fontId="7"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5" fillId="0" borderId="0"/>
    <xf numFmtId="0" fontId="9" fillId="0" borderId="0"/>
    <xf numFmtId="0" fontId="7" fillId="0" borderId="0"/>
    <xf numFmtId="0" fontId="75" fillId="0" borderId="0"/>
    <xf numFmtId="0" fontId="108" fillId="0" borderId="0"/>
    <xf numFmtId="0" fontId="7" fillId="0" borderId="0"/>
    <xf numFmtId="0" fontId="8" fillId="0" borderId="0"/>
    <xf numFmtId="0" fontId="8" fillId="0" borderId="0"/>
    <xf numFmtId="0" fontId="25"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75" fillId="0" borderId="0"/>
    <xf numFmtId="0" fontId="25" fillId="0" borderId="0"/>
    <xf numFmtId="0" fontId="75" fillId="0" borderId="0"/>
    <xf numFmtId="0" fontId="75" fillId="0" borderId="0"/>
    <xf numFmtId="0" fontId="26" fillId="0" borderId="0"/>
    <xf numFmtId="0" fontId="25" fillId="0" borderId="0"/>
    <xf numFmtId="0" fontId="7" fillId="0" borderId="0"/>
    <xf numFmtId="0" fontId="7"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59"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9" fillId="50" borderId="33" applyNumberFormat="0" applyAlignment="0" applyProtection="0"/>
    <xf numFmtId="0" fontId="110"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8"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8"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5"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7"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58"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1"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2" fillId="0" borderId="35" applyNumberFormat="0" applyFill="0" applyAlignment="0" applyProtection="0"/>
    <xf numFmtId="0" fontId="113"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77" fillId="46" borderId="0" applyNumberFormat="0" applyBorder="0" applyAlignment="0" applyProtection="0"/>
    <xf numFmtId="0" fontId="77"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1" fillId="50" borderId="25" applyNumberFormat="0" applyAlignment="0" applyProtection="0"/>
    <xf numFmtId="0" fontId="81"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3" fillId="51" borderId="26" applyNumberFormat="0" applyAlignment="0" applyProtection="0"/>
    <xf numFmtId="0" fontId="83"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5" fillId="0" borderId="27">
      <alignment horizontal="left"/>
    </xf>
    <xf numFmtId="0" fontId="119" fillId="0" borderId="36">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88" fillId="0" borderId="0" applyNumberFormat="0" applyFill="0" applyBorder="0" applyAlignment="0" applyProtection="0"/>
    <xf numFmtId="0" fontId="88"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89" fillId="52" borderId="0" applyNumberFormat="0" applyBorder="0" applyAlignment="0" applyProtection="0"/>
    <xf numFmtId="0" fontId="89"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2" fillId="0" borderId="28" applyNumberFormat="0" applyFill="0" applyAlignment="0" applyProtection="0"/>
    <xf numFmtId="0" fontId="92"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4" fillId="0" borderId="29" applyNumberFormat="0" applyFill="0" applyAlignment="0" applyProtection="0"/>
    <xf numFmtId="0" fontId="94"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96" fillId="0" borderId="30" applyNumberFormat="0" applyFill="0" applyAlignment="0" applyProtection="0"/>
    <xf numFmtId="0" fontId="96"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0" fillId="53" borderId="25" applyNumberFormat="0" applyAlignment="0" applyProtection="0"/>
    <xf numFmtId="0" fontId="100"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2" fillId="0" borderId="31" applyNumberFormat="0" applyFill="0" applyAlignment="0" applyProtection="0"/>
    <xf numFmtId="0" fontId="102"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6" fillId="0" borderId="0"/>
    <xf numFmtId="0" fontId="76" fillId="0" borderId="0"/>
    <xf numFmtId="0" fontId="8" fillId="0" borderId="0"/>
    <xf numFmtId="0" fontId="8" fillId="0" borderId="0"/>
    <xf numFmtId="0" fontId="5" fillId="0" borderId="0"/>
    <xf numFmtId="0" fontId="8"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76" fillId="0" borderId="0"/>
    <xf numFmtId="0" fontId="27"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74"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8"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76" fillId="0" borderId="0"/>
    <xf numFmtId="0" fontId="8" fillId="0" borderId="0"/>
    <xf numFmtId="0" fontId="76" fillId="0" borderId="0"/>
    <xf numFmtId="0" fontId="76" fillId="0" borderId="0"/>
    <xf numFmtId="0" fontId="76" fillId="0" borderId="0"/>
    <xf numFmtId="0" fontId="5" fillId="0" borderId="0"/>
    <xf numFmtId="0" fontId="5" fillId="0" borderId="0"/>
    <xf numFmtId="0" fontId="76" fillId="0" borderId="0"/>
    <xf numFmtId="0" fontId="76"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6"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6" fillId="55" borderId="32" applyNumberFormat="0" applyFont="0" applyAlignment="0" applyProtection="0"/>
    <xf numFmtId="0" fontId="76"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9" fillId="50" borderId="33" applyNumberFormat="0" applyAlignment="0" applyProtection="0"/>
    <xf numFmtId="0" fontId="109"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76"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6" fillId="0" borderId="0" applyFont="0" applyFill="0" applyBorder="0" applyAlignment="0" applyProtection="0"/>
    <xf numFmtId="9" fontId="118"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2"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1"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268">
    <xf numFmtId="0" fontId="0" fillId="0" borderId="0" xfId="0"/>
    <xf numFmtId="0" fontId="8" fillId="0" borderId="0" xfId="0" applyFont="1"/>
    <xf numFmtId="0" fontId="61" fillId="0" borderId="0" xfId="0" applyFont="1"/>
    <xf numFmtId="0" fontId="59" fillId="0" borderId="0" xfId="0" applyFont="1"/>
    <xf numFmtId="0" fontId="24" fillId="0" borderId="0" xfId="0" applyFont="1"/>
    <xf numFmtId="0" fontId="8" fillId="0" borderId="0" xfId="0" applyFont="1" applyAlignment="1">
      <alignment horizontal="center"/>
    </xf>
    <xf numFmtId="7" fontId="8" fillId="0" borderId="0" xfId="0" applyNumberFormat="1" applyFont="1" applyAlignment="1">
      <alignment wrapText="1"/>
    </xf>
    <xf numFmtId="7" fontId="8" fillId="0" borderId="0" xfId="0" applyNumberFormat="1" applyFont="1" applyAlignment="1">
      <alignment horizontal="center"/>
    </xf>
    <xf numFmtId="0" fontId="8" fillId="0" borderId="0" xfId="0" applyFont="1" applyAlignment="1">
      <alignment wrapText="1"/>
    </xf>
    <xf numFmtId="7" fontId="8" fillId="0" borderId="0" xfId="0" applyNumberFormat="1" applyFont="1"/>
    <xf numFmtId="0" fontId="62" fillId="0" borderId="0" xfId="0" applyFont="1"/>
    <xf numFmtId="164" fontId="8" fillId="0" borderId="0" xfId="0" applyNumberFormat="1" applyFont="1" applyAlignment="1">
      <alignment horizontal="center"/>
    </xf>
    <xf numFmtId="0" fontId="67" fillId="24" borderId="0" xfId="0" applyFont="1" applyFill="1"/>
    <xf numFmtId="0" fontId="67" fillId="24" borderId="10" xfId="0" applyFont="1" applyFill="1" applyBorder="1"/>
    <xf numFmtId="0" fontId="70" fillId="24" borderId="0" xfId="0" applyFont="1" applyFill="1"/>
    <xf numFmtId="0" fontId="70" fillId="24" borderId="10" xfId="0" applyFont="1" applyFill="1" applyBorder="1"/>
    <xf numFmtId="0" fontId="108" fillId="0" borderId="0" xfId="64438" applyFont="1" applyAlignment="1">
      <alignment horizontal="center"/>
    </xf>
    <xf numFmtId="0" fontId="67" fillId="24" borderId="40" xfId="0" applyFont="1" applyFill="1" applyBorder="1"/>
    <xf numFmtId="0" fontId="67" fillId="24" borderId="40" xfId="0" applyFont="1" applyFill="1" applyBorder="1" applyAlignment="1">
      <alignment vertical="center" wrapText="1"/>
    </xf>
    <xf numFmtId="0" fontId="67" fillId="24" borderId="40" xfId="0" applyFont="1" applyFill="1" applyBorder="1" applyAlignment="1">
      <alignment wrapText="1"/>
    </xf>
    <xf numFmtId="0" fontId="67" fillId="0" borderId="40" xfId="0" applyFont="1" applyBorder="1"/>
    <xf numFmtId="0" fontId="72" fillId="0" borderId="21" xfId="1225" applyFont="1" applyBorder="1"/>
    <xf numFmtId="0" fontId="72" fillId="56" borderId="21" xfId="1225" applyFont="1" applyFill="1" applyBorder="1"/>
    <xf numFmtId="0" fontId="72" fillId="56" borderId="24" xfId="1225" applyFont="1" applyFill="1" applyBorder="1"/>
    <xf numFmtId="0" fontId="67" fillId="56" borderId="23" xfId="64440" applyFont="1" applyFill="1" applyBorder="1" applyAlignment="1">
      <alignment horizontal="left" wrapText="1"/>
    </xf>
    <xf numFmtId="0" fontId="123" fillId="56" borderId="21" xfId="64440" applyFont="1" applyFill="1" applyBorder="1" applyAlignment="1">
      <alignment horizontal="left" wrapText="1"/>
    </xf>
    <xf numFmtId="0" fontId="108" fillId="0" borderId="0" xfId="64438" applyFont="1"/>
    <xf numFmtId="44" fontId="108" fillId="0" borderId="0" xfId="64438" applyNumberFormat="1" applyFont="1"/>
    <xf numFmtId="1" fontId="67" fillId="0" borderId="37" xfId="0" applyNumberFormat="1" applyFont="1" applyBorder="1" applyAlignment="1">
      <alignment horizontal="center" vertical="center"/>
    </xf>
    <xf numFmtId="1" fontId="67" fillId="0" borderId="44" xfId="0" applyNumberFormat="1" applyFont="1" applyBorder="1" applyAlignment="1">
      <alignment horizontal="center" vertical="center"/>
    </xf>
    <xf numFmtId="0" fontId="64" fillId="0" borderId="0" xfId="0" applyFont="1" applyAlignment="1">
      <alignment vertical="top"/>
    </xf>
    <xf numFmtId="0" fontId="60" fillId="0" borderId="0" xfId="0" applyFont="1" applyAlignment="1">
      <alignment horizontal="left" vertical="top"/>
    </xf>
    <xf numFmtId="0" fontId="63" fillId="0" borderId="0" xfId="0" applyFont="1" applyAlignment="1">
      <alignment horizontal="left" vertical="top"/>
    </xf>
    <xf numFmtId="0" fontId="67" fillId="0" borderId="0" xfId="0" applyFont="1"/>
    <xf numFmtId="2" fontId="67" fillId="0" borderId="0" xfId="0" applyNumberFormat="1" applyFont="1" applyAlignment="1">
      <alignment horizontal="right"/>
    </xf>
    <xf numFmtId="168" fontId="67" fillId="0" borderId="0" xfId="0" applyNumberFormat="1" applyFont="1" applyAlignment="1">
      <alignment horizontal="right"/>
    </xf>
    <xf numFmtId="165" fontId="8" fillId="57" borderId="0" xfId="322" applyNumberFormat="1" applyFont="1" applyFill="1" applyProtection="1"/>
    <xf numFmtId="0" fontId="8" fillId="57" borderId="0" xfId="1225" applyFill="1"/>
    <xf numFmtId="0" fontId="14" fillId="57" borderId="0" xfId="1225" applyFont="1" applyFill="1"/>
    <xf numFmtId="0" fontId="15" fillId="57" borderId="0" xfId="1225" applyFont="1" applyFill="1"/>
    <xf numFmtId="0" fontId="65" fillId="24" borderId="22" xfId="1225" applyFont="1" applyFill="1" applyBorder="1"/>
    <xf numFmtId="0" fontId="14" fillId="0" borderId="0" xfId="1225" applyFont="1"/>
    <xf numFmtId="0" fontId="15" fillId="0" borderId="0" xfId="1225" applyFont="1"/>
    <xf numFmtId="0" fontId="65" fillId="24" borderId="37" xfId="1225" applyFont="1" applyFill="1" applyBorder="1"/>
    <xf numFmtId="0" fontId="65" fillId="24" borderId="0" xfId="1225" applyFont="1" applyFill="1"/>
    <xf numFmtId="0" fontId="8" fillId="0" borderId="0" xfId="1225"/>
    <xf numFmtId="0" fontId="61" fillId="0" borderId="0" xfId="1225" applyFont="1"/>
    <xf numFmtId="0" fontId="8" fillId="0" borderId="0" xfId="1225" applyAlignment="1">
      <alignment wrapText="1"/>
    </xf>
    <xf numFmtId="0" fontId="8" fillId="56" borderId="0" xfId="1225" applyFill="1"/>
    <xf numFmtId="9" fontId="8" fillId="56" borderId="37" xfId="1925" applyFont="1" applyFill="1" applyBorder="1" applyAlignment="1" applyProtection="1">
      <alignment wrapText="1"/>
    </xf>
    <xf numFmtId="9" fontId="8" fillId="56" borderId="0" xfId="1925" applyFont="1" applyFill="1" applyBorder="1" applyAlignment="1" applyProtection="1">
      <alignment wrapText="1"/>
    </xf>
    <xf numFmtId="9" fontId="66"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168" fontId="65" fillId="56" borderId="0" xfId="1237" applyNumberFormat="1" applyFont="1" applyFill="1" applyAlignment="1">
      <alignment horizontal="right"/>
    </xf>
    <xf numFmtId="167" fontId="65" fillId="56" borderId="0" xfId="1225" applyNumberFormat="1" applyFont="1" applyFill="1" applyAlignment="1">
      <alignment horizontal="right" wrapText="1"/>
    </xf>
    <xf numFmtId="0" fontId="8" fillId="56" borderId="37" xfId="1225" applyFill="1" applyBorder="1"/>
    <xf numFmtId="49" fontId="65" fillId="56" borderId="37" xfId="1237" applyNumberFormat="1" applyFont="1" applyFill="1" applyBorder="1" applyAlignment="1">
      <alignment horizontal="center"/>
    </xf>
    <xf numFmtId="2" fontId="65" fillId="56" borderId="0" xfId="1237" applyNumberFormat="1" applyFont="1" applyFill="1"/>
    <xf numFmtId="2" fontId="65" fillId="56" borderId="0" xfId="1237" applyNumberFormat="1" applyFont="1" applyFill="1" applyAlignment="1">
      <alignment horizontal="right"/>
    </xf>
    <xf numFmtId="165" fontId="8" fillId="0" borderId="0" xfId="322" applyNumberFormat="1" applyFont="1" applyFill="1" applyProtection="1"/>
    <xf numFmtId="0" fontId="66" fillId="0" borderId="17" xfId="1225" applyFont="1" applyBorder="1" applyAlignment="1" applyProtection="1">
      <alignment horizontal="left"/>
      <protection locked="0"/>
    </xf>
    <xf numFmtId="0" fontId="69" fillId="0" borderId="38" xfId="0" applyFont="1" applyBorder="1" applyAlignment="1">
      <alignment vertical="center" wrapText="1"/>
    </xf>
    <xf numFmtId="0" fontId="67" fillId="24" borderId="40" xfId="0" applyFont="1" applyFill="1" applyBorder="1" applyAlignment="1" applyProtection="1">
      <alignment vertical="center" wrapText="1"/>
      <protection locked="0"/>
    </xf>
    <xf numFmtId="0" fontId="67" fillId="24" borderId="40" xfId="0" applyFont="1" applyFill="1" applyBorder="1" applyAlignment="1" applyProtection="1">
      <alignment wrapText="1"/>
      <protection locked="0"/>
    </xf>
    <xf numFmtId="0" fontId="66" fillId="0" borderId="52" xfId="0" applyFont="1" applyBorder="1" applyAlignment="1" applyProtection="1">
      <alignment vertical="top"/>
      <protection locked="0"/>
    </xf>
    <xf numFmtId="0" fontId="124" fillId="0" borderId="39" xfId="0" applyFont="1" applyBorder="1" applyProtection="1">
      <protection locked="0"/>
    </xf>
    <xf numFmtId="0" fontId="72" fillId="0" borderId="23" xfId="1225" applyFont="1" applyBorder="1" applyProtection="1">
      <protection locked="0"/>
    </xf>
    <xf numFmtId="0" fontId="65" fillId="56" borderId="23" xfId="64440" applyFont="1" applyFill="1" applyBorder="1" applyAlignment="1" applyProtection="1">
      <alignment horizontal="left" wrapText="1"/>
      <protection locked="0"/>
    </xf>
    <xf numFmtId="0" fontId="65" fillId="56" borderId="17" xfId="64440" applyFont="1" applyFill="1" applyBorder="1" applyAlignment="1" applyProtection="1">
      <alignment horizontal="left" wrapText="1"/>
      <protection locked="0"/>
    </xf>
    <xf numFmtId="0" fontId="67" fillId="56" borderId="23" xfId="64440" applyFont="1" applyFill="1" applyBorder="1" applyAlignment="1" applyProtection="1">
      <alignment horizontal="left"/>
      <protection locked="0"/>
    </xf>
    <xf numFmtId="0" fontId="67" fillId="56" borderId="17" xfId="64440" applyFont="1" applyFill="1" applyBorder="1" applyAlignment="1" applyProtection="1">
      <alignment horizontal="left"/>
      <protection locked="0"/>
    </xf>
    <xf numFmtId="0" fontId="70" fillId="56" borderId="17" xfId="64440" applyFont="1" applyFill="1" applyBorder="1" applyAlignment="1" applyProtection="1">
      <alignment horizontal="center" wrapText="1"/>
      <protection locked="0"/>
    </xf>
    <xf numFmtId="0" fontId="70" fillId="56" borderId="18" xfId="64440" applyFont="1" applyFill="1" applyBorder="1" applyAlignment="1" applyProtection="1">
      <alignment horizontal="center" wrapText="1"/>
      <protection locked="0"/>
    </xf>
    <xf numFmtId="171" fontId="70" fillId="56" borderId="18" xfId="661" applyNumberFormat="1" applyFont="1" applyFill="1" applyBorder="1" applyAlignment="1" applyProtection="1">
      <alignment horizontal="center" wrapText="1"/>
      <protection locked="0"/>
    </xf>
    <xf numFmtId="0" fontId="70" fillId="56" borderId="19" xfId="64440" applyFont="1" applyFill="1" applyBorder="1" applyAlignment="1" applyProtection="1">
      <alignment horizontal="center" wrapText="1"/>
      <protection locked="0"/>
    </xf>
    <xf numFmtId="0" fontId="65" fillId="24" borderId="50" xfId="1225" applyFont="1" applyFill="1" applyBorder="1" applyProtection="1">
      <protection locked="0"/>
    </xf>
    <xf numFmtId="0" fontId="65" fillId="24" borderId="37" xfId="1225" applyFont="1" applyFill="1" applyBorder="1" applyProtection="1">
      <protection locked="0"/>
    </xf>
    <xf numFmtId="49" fontId="65" fillId="56" borderId="20" xfId="1237" applyNumberFormat="1" applyFont="1" applyFill="1" applyBorder="1" applyProtection="1">
      <protection locked="0"/>
    </xf>
    <xf numFmtId="2" fontId="65" fillId="56" borderId="20" xfId="1237" applyNumberFormat="1" applyFont="1" applyFill="1" applyBorder="1" applyAlignment="1" applyProtection="1">
      <alignment horizontal="right"/>
      <protection locked="0"/>
    </xf>
    <xf numFmtId="170" fontId="66" fillId="56" borderId="0" xfId="0" applyNumberFormat="1" applyFont="1" applyFill="1" applyAlignment="1" applyProtection="1">
      <alignment horizontal="center" vertical="center"/>
      <protection locked="0"/>
    </xf>
    <xf numFmtId="0" fontId="70" fillId="24" borderId="37" xfId="0" applyFont="1" applyFill="1" applyBorder="1" applyAlignment="1" applyProtection="1">
      <alignment horizontal="left" indent="1"/>
      <protection locked="0"/>
    </xf>
    <xf numFmtId="0" fontId="67" fillId="24" borderId="37" xfId="0" applyFont="1" applyFill="1" applyBorder="1" applyAlignment="1" applyProtection="1">
      <alignment horizontal="left" indent="2"/>
      <protection locked="0"/>
    </xf>
    <xf numFmtId="0" fontId="67" fillId="24" borderId="37" xfId="0" applyFont="1" applyFill="1" applyBorder="1" applyAlignment="1" applyProtection="1">
      <alignment horizontal="left" vertical="top" indent="1"/>
      <protection locked="0"/>
    </xf>
    <xf numFmtId="0" fontId="67" fillId="24" borderId="37" xfId="0" applyFont="1" applyFill="1" applyBorder="1" applyAlignment="1" applyProtection="1">
      <alignment horizontal="left" vertical="top" wrapText="1" indent="1"/>
      <protection locked="0"/>
    </xf>
    <xf numFmtId="0" fontId="67" fillId="0" borderId="37" xfId="0" applyFont="1" applyBorder="1" applyAlignment="1" applyProtection="1">
      <alignment horizontal="left" vertical="top" indent="1"/>
      <protection locked="0"/>
    </xf>
    <xf numFmtId="0" fontId="65" fillId="24" borderId="37" xfId="0" applyFont="1" applyFill="1" applyBorder="1" applyAlignment="1" applyProtection="1">
      <alignment horizontal="left" vertical="top" indent="1"/>
      <protection locked="0"/>
    </xf>
    <xf numFmtId="0" fontId="67" fillId="24" borderId="10" xfId="0" applyFont="1" applyFill="1" applyBorder="1" applyAlignment="1" applyProtection="1">
      <alignment horizontal="left" vertical="top" wrapText="1" indent="1"/>
      <protection locked="0"/>
    </xf>
    <xf numFmtId="0" fontId="67" fillId="24" borderId="0" xfId="0" applyFont="1" applyFill="1" applyAlignment="1" applyProtection="1">
      <alignment horizontal="center" vertical="top" wrapText="1"/>
      <protection locked="0"/>
    </xf>
    <xf numFmtId="169" fontId="67" fillId="24" borderId="0" xfId="322" applyNumberFormat="1" applyFont="1" applyFill="1" applyBorder="1" applyAlignment="1" applyProtection="1">
      <alignment horizontal="center" vertical="top"/>
      <protection locked="0"/>
    </xf>
    <xf numFmtId="168" fontId="67" fillId="24" borderId="0" xfId="0" applyNumberFormat="1" applyFont="1" applyFill="1" applyAlignment="1" applyProtection="1">
      <alignment horizontal="center" vertical="top" wrapText="1"/>
      <protection locked="0"/>
    </xf>
    <xf numFmtId="2" fontId="67" fillId="24" borderId="0" xfId="0" applyNumberFormat="1" applyFont="1" applyFill="1" applyAlignment="1" applyProtection="1">
      <alignment horizontal="center" vertical="top" wrapText="1"/>
      <protection locked="0"/>
    </xf>
    <xf numFmtId="0" fontId="65" fillId="24" borderId="0" xfId="0" applyFont="1" applyFill="1" applyAlignment="1" applyProtection="1">
      <alignment horizontal="center" vertical="top"/>
      <protection locked="0"/>
    </xf>
    <xf numFmtId="164" fontId="65" fillId="24" borderId="0" xfId="1925" applyNumberFormat="1" applyFont="1" applyFill="1" applyBorder="1" applyAlignment="1" applyProtection="1">
      <alignment horizontal="center" vertical="top" wrapText="1"/>
      <protection locked="0"/>
    </xf>
    <xf numFmtId="164" fontId="67" fillId="24" borderId="0" xfId="661" applyNumberFormat="1" applyFont="1" applyFill="1" applyBorder="1" applyAlignment="1" applyProtection="1">
      <alignment horizontal="center" vertical="top"/>
      <protection locked="0"/>
    </xf>
    <xf numFmtId="164" fontId="67" fillId="24" borderId="10" xfId="661" applyNumberFormat="1" applyFont="1" applyFill="1" applyBorder="1" applyAlignment="1" applyProtection="1">
      <alignment horizontal="left" vertical="top" indent="1"/>
      <protection locked="0"/>
    </xf>
    <xf numFmtId="0" fontId="65" fillId="24" borderId="10" xfId="0" applyFont="1" applyFill="1" applyBorder="1" applyAlignment="1" applyProtection="1">
      <alignment horizontal="left" vertical="top" wrapText="1" indent="1"/>
      <protection locked="0"/>
    </xf>
    <xf numFmtId="7" fontId="67" fillId="24" borderId="0" xfId="0" applyNumberFormat="1" applyFont="1" applyFill="1" applyAlignment="1" applyProtection="1">
      <alignment horizontal="center" vertical="top"/>
      <protection locked="0"/>
    </xf>
    <xf numFmtId="7" fontId="65" fillId="0" borderId="10" xfId="0" applyNumberFormat="1" applyFont="1" applyBorder="1" applyAlignment="1" applyProtection="1">
      <alignment horizontal="left" vertical="top" wrapText="1" indent="1"/>
      <protection locked="0"/>
    </xf>
    <xf numFmtId="7" fontId="67" fillId="24" borderId="10" xfId="0" applyNumberFormat="1" applyFont="1" applyFill="1" applyBorder="1" applyAlignment="1" applyProtection="1">
      <alignment horizontal="left" vertical="top" wrapText="1" indent="1"/>
      <protection locked="0"/>
    </xf>
    <xf numFmtId="164" fontId="67" fillId="24" borderId="0" xfId="0" applyNumberFormat="1" applyFont="1" applyFill="1" applyAlignment="1" applyProtection="1">
      <alignment horizontal="center" vertical="top"/>
      <protection locked="0"/>
    </xf>
    <xf numFmtId="164" fontId="67" fillId="24" borderId="10" xfId="0" applyNumberFormat="1" applyFont="1" applyFill="1" applyBorder="1" applyAlignment="1" applyProtection="1">
      <alignment horizontal="left" vertical="top" wrapText="1" indent="1"/>
      <protection locked="0"/>
    </xf>
    <xf numFmtId="7" fontId="65" fillId="24" borderId="10" xfId="0" applyNumberFormat="1" applyFont="1" applyFill="1" applyBorder="1" applyAlignment="1" applyProtection="1">
      <alignment horizontal="left" vertical="top" wrapText="1" indent="1"/>
      <protection locked="0"/>
    </xf>
    <xf numFmtId="164" fontId="65" fillId="24" borderId="0" xfId="0" applyNumberFormat="1" applyFont="1" applyFill="1" applyAlignment="1" applyProtection="1">
      <alignment horizontal="center" vertical="top"/>
      <protection locked="0"/>
    </xf>
    <xf numFmtId="0" fontId="67" fillId="24" borderId="10" xfId="0" applyFont="1" applyFill="1" applyBorder="1" applyAlignment="1" applyProtection="1">
      <alignment horizontal="left" vertical="top" indent="1"/>
      <protection locked="0"/>
    </xf>
    <xf numFmtId="164" fontId="67" fillId="24" borderId="12" xfId="0" applyNumberFormat="1" applyFont="1" applyFill="1" applyBorder="1" applyAlignment="1" applyProtection="1">
      <alignment horizontal="left" vertical="top" wrapText="1" indent="1"/>
      <protection locked="0"/>
    </xf>
    <xf numFmtId="164" fontId="65" fillId="24" borderId="14" xfId="0" applyNumberFormat="1" applyFont="1" applyFill="1" applyBorder="1" applyAlignment="1" applyProtection="1">
      <alignment horizontal="left" vertical="top" wrapText="1" indent="1"/>
      <protection locked="0"/>
    </xf>
    <xf numFmtId="172" fontId="67" fillId="0" borderId="20" xfId="1925" applyNumberFormat="1" applyFont="1" applyFill="1" applyBorder="1" applyAlignment="1" applyProtection="1">
      <alignment horizontal="right"/>
      <protection locked="0"/>
    </xf>
    <xf numFmtId="0" fontId="116" fillId="58" borderId="39" xfId="0" applyFont="1" applyFill="1" applyBorder="1" applyAlignment="1" applyProtection="1">
      <alignment vertical="top"/>
      <protection locked="0"/>
    </xf>
    <xf numFmtId="0" fontId="116" fillId="58" borderId="40" xfId="0" applyFont="1" applyFill="1" applyBorder="1" applyAlignment="1" applyProtection="1">
      <alignment vertical="top"/>
      <protection locked="0"/>
    </xf>
    <xf numFmtId="170" fontId="66" fillId="58" borderId="18" xfId="0" applyNumberFormat="1" applyFont="1" applyFill="1" applyBorder="1" applyAlignment="1" applyProtection="1">
      <alignment horizontal="left" vertical="center" indent="1"/>
      <protection locked="0"/>
    </xf>
    <xf numFmtId="0" fontId="67" fillId="58" borderId="18" xfId="0" applyFont="1" applyFill="1" applyBorder="1" applyAlignment="1">
      <alignment horizontal="center"/>
    </xf>
    <xf numFmtId="0" fontId="67" fillId="58" borderId="19" xfId="0" applyFont="1" applyFill="1" applyBorder="1" applyAlignment="1">
      <alignment wrapText="1"/>
    </xf>
    <xf numFmtId="170" fontId="66" fillId="58" borderId="17" xfId="0" applyNumberFormat="1" applyFont="1" applyFill="1" applyBorder="1" applyAlignment="1" applyProtection="1">
      <alignment vertical="center"/>
      <protection locked="0"/>
    </xf>
    <xf numFmtId="170" fontId="66" fillId="58" borderId="18" xfId="0" applyNumberFormat="1" applyFont="1" applyFill="1" applyBorder="1" applyAlignment="1">
      <alignment vertical="center"/>
    </xf>
    <xf numFmtId="170" fontId="66" fillId="58" borderId="19" xfId="0" applyNumberFormat="1" applyFont="1" applyFill="1" applyBorder="1" applyAlignment="1">
      <alignment vertical="center"/>
    </xf>
    <xf numFmtId="170" fontId="66" fillId="58" borderId="37" xfId="0" applyNumberFormat="1" applyFont="1" applyFill="1" applyBorder="1" applyAlignment="1" applyProtection="1">
      <alignment vertical="center"/>
      <protection locked="0"/>
    </xf>
    <xf numFmtId="170" fontId="66" fillId="58" borderId="0" xfId="0" applyNumberFormat="1" applyFont="1" applyFill="1" applyAlignment="1">
      <alignment vertical="center"/>
    </xf>
    <xf numFmtId="170" fontId="66" fillId="58" borderId="10" xfId="0" applyNumberFormat="1" applyFont="1" applyFill="1" applyBorder="1" applyAlignment="1">
      <alignment vertical="center"/>
    </xf>
    <xf numFmtId="0" fontId="71" fillId="58" borderId="0" xfId="0" applyFont="1" applyFill="1" applyAlignment="1">
      <alignment horizontal="center" vertical="center"/>
    </xf>
    <xf numFmtId="0" fontId="66" fillId="58" borderId="37" xfId="0" applyFont="1" applyFill="1" applyBorder="1" applyAlignment="1" applyProtection="1">
      <alignment horizontal="center" vertical="center"/>
      <protection locked="0"/>
    </xf>
    <xf numFmtId="0" fontId="66" fillId="58" borderId="0" xfId="0" applyFont="1" applyFill="1" applyAlignment="1" applyProtection="1">
      <alignment horizontal="center" vertical="center"/>
      <protection locked="0"/>
    </xf>
    <xf numFmtId="0" fontId="66" fillId="58" borderId="10" xfId="0" applyFont="1" applyFill="1" applyBorder="1" applyAlignment="1" applyProtection="1">
      <alignment horizontal="center" vertical="center" wrapText="1"/>
      <protection locked="0"/>
    </xf>
    <xf numFmtId="0" fontId="116" fillId="58" borderId="47" xfId="0" applyFont="1" applyFill="1" applyBorder="1" applyAlignment="1" applyProtection="1">
      <alignment horizontal="left" vertical="top" indent="1"/>
      <protection locked="0"/>
    </xf>
    <xf numFmtId="0" fontId="72" fillId="58" borderId="15" xfId="0" applyFont="1" applyFill="1" applyBorder="1" applyAlignment="1">
      <alignment horizontal="left" vertical="top"/>
    </xf>
    <xf numFmtId="0" fontId="72" fillId="58" borderId="42" xfId="0" applyFont="1" applyFill="1" applyBorder="1" applyAlignment="1">
      <alignment horizontal="left" vertical="top" indent="1"/>
    </xf>
    <xf numFmtId="0" fontId="116" fillId="58" borderId="48" xfId="0" applyFont="1" applyFill="1" applyBorder="1" applyAlignment="1" applyProtection="1">
      <alignment horizontal="left" vertical="top" indent="1"/>
      <protection locked="0"/>
    </xf>
    <xf numFmtId="0" fontId="72" fillId="58" borderId="11" xfId="0" applyFont="1" applyFill="1" applyBorder="1" applyAlignment="1">
      <alignment horizontal="left" vertical="top"/>
    </xf>
    <xf numFmtId="0" fontId="72" fillId="58" borderId="12" xfId="0" applyFont="1" applyFill="1" applyBorder="1" applyAlignment="1">
      <alignment horizontal="left" vertical="top" indent="1"/>
    </xf>
    <xf numFmtId="0" fontId="116" fillId="58" borderId="49" xfId="0" applyFont="1" applyFill="1" applyBorder="1" applyAlignment="1" applyProtection="1">
      <alignment horizontal="left" vertical="top" indent="1"/>
      <protection locked="0"/>
    </xf>
    <xf numFmtId="0" fontId="72" fillId="58" borderId="16" xfId="0" applyFont="1" applyFill="1" applyBorder="1" applyAlignment="1">
      <alignment horizontal="left" vertical="top"/>
    </xf>
    <xf numFmtId="0" fontId="72" fillId="58" borderId="43" xfId="0" applyFont="1" applyFill="1" applyBorder="1" applyAlignment="1">
      <alignment horizontal="left" vertical="top" indent="1"/>
    </xf>
    <xf numFmtId="0" fontId="116" fillId="58" borderId="37" xfId="0" applyFont="1" applyFill="1" applyBorder="1" applyAlignment="1" applyProtection="1">
      <alignment horizontal="left" vertical="top" indent="1"/>
      <protection locked="0"/>
    </xf>
    <xf numFmtId="0" fontId="72" fillId="58" borderId="0" xfId="0" applyFont="1" applyFill="1" applyAlignment="1">
      <alignment horizontal="left" vertical="top"/>
    </xf>
    <xf numFmtId="0" fontId="72" fillId="58" borderId="10" xfId="0" applyFont="1" applyFill="1" applyBorder="1" applyAlignment="1">
      <alignment horizontal="left" vertical="top" indent="1"/>
    </xf>
    <xf numFmtId="0" fontId="117" fillId="58" borderId="37" xfId="0" applyFont="1" applyFill="1" applyBorder="1" applyAlignment="1" applyProtection="1">
      <alignment horizontal="left" vertical="top" indent="1"/>
      <protection locked="0"/>
    </xf>
    <xf numFmtId="0" fontId="73" fillId="58" borderId="0" xfId="0" applyFont="1" applyFill="1" applyAlignment="1">
      <alignment horizontal="left" vertical="top"/>
    </xf>
    <xf numFmtId="0" fontId="73" fillId="58" borderId="10" xfId="0" applyFont="1" applyFill="1" applyBorder="1" applyAlignment="1">
      <alignment horizontal="left" vertical="top" indent="1"/>
    </xf>
    <xf numFmtId="0" fontId="70" fillId="58" borderId="0" xfId="0" applyFont="1" applyFill="1" applyAlignment="1">
      <alignment horizontal="left" vertical="top"/>
    </xf>
    <xf numFmtId="0" fontId="70" fillId="58" borderId="10" xfId="0" applyFont="1" applyFill="1" applyBorder="1" applyAlignment="1">
      <alignment horizontal="left" vertical="top" indent="1"/>
    </xf>
    <xf numFmtId="164" fontId="66" fillId="58" borderId="13" xfId="0" applyNumberFormat="1" applyFont="1" applyFill="1" applyBorder="1" applyAlignment="1" applyProtection="1">
      <alignment horizontal="center" vertical="center"/>
      <protection locked="0"/>
    </xf>
    <xf numFmtId="0" fontId="126" fillId="60" borderId="46" xfId="0" applyFont="1" applyFill="1" applyBorder="1" applyAlignment="1" applyProtection="1">
      <alignment vertical="center"/>
      <protection locked="0"/>
    </xf>
    <xf numFmtId="0" fontId="126" fillId="61" borderId="41" xfId="0" applyFont="1" applyFill="1" applyBorder="1" applyAlignment="1" applyProtection="1">
      <alignment vertical="center" wrapText="1"/>
      <protection locked="0"/>
    </xf>
    <xf numFmtId="164" fontId="67" fillId="59" borderId="0" xfId="0" applyNumberFormat="1" applyFont="1" applyFill="1" applyAlignment="1" applyProtection="1">
      <alignment horizontal="center" vertical="top"/>
      <protection locked="0"/>
    </xf>
    <xf numFmtId="172" fontId="67" fillId="59" borderId="0" xfId="0" applyNumberFormat="1" applyFont="1" applyFill="1" applyAlignment="1" applyProtection="1">
      <alignment horizontal="center" vertical="top" wrapText="1"/>
      <protection locked="0"/>
    </xf>
    <xf numFmtId="37" fontId="67" fillId="60" borderId="0" xfId="322" applyNumberFormat="1" applyFont="1" applyFill="1" applyBorder="1" applyAlignment="1" applyProtection="1">
      <alignment horizontal="center" vertical="top"/>
      <protection locked="0"/>
    </xf>
    <xf numFmtId="0" fontId="67" fillId="60" borderId="0" xfId="0" applyFont="1" applyFill="1" applyAlignment="1" applyProtection="1">
      <alignment horizontal="center" vertical="top"/>
      <protection locked="0"/>
    </xf>
    <xf numFmtId="164" fontId="67" fillId="60" borderId="0" xfId="0" applyNumberFormat="1" applyFont="1" applyFill="1" applyAlignment="1" applyProtection="1">
      <alignment horizontal="center" vertical="top"/>
      <protection locked="0"/>
    </xf>
    <xf numFmtId="5" fontId="67" fillId="60" borderId="0" xfId="661" applyNumberFormat="1" applyFont="1" applyFill="1" applyBorder="1" applyAlignment="1" applyProtection="1">
      <alignment horizontal="center" vertical="top" wrapText="1"/>
      <protection locked="0"/>
    </xf>
    <xf numFmtId="5" fontId="67" fillId="61" borderId="0" xfId="661" applyNumberFormat="1" applyFont="1" applyFill="1" applyBorder="1" applyAlignment="1" applyProtection="1">
      <alignment horizontal="center" vertical="top" wrapText="1"/>
      <protection locked="0"/>
    </xf>
    <xf numFmtId="9" fontId="67" fillId="61" borderId="0" xfId="1925" applyFont="1" applyFill="1" applyBorder="1" applyAlignment="1" applyProtection="1">
      <alignment horizontal="center" vertical="top" wrapText="1"/>
      <protection locked="0"/>
    </xf>
    <xf numFmtId="2" fontId="67" fillId="61" borderId="0" xfId="1925" applyNumberFormat="1" applyFont="1" applyFill="1" applyBorder="1" applyAlignment="1" applyProtection="1">
      <alignment horizontal="center" vertical="top" wrapText="1"/>
      <protection locked="0"/>
    </xf>
    <xf numFmtId="1" fontId="67" fillId="61" borderId="0" xfId="1925" applyNumberFormat="1" applyFont="1" applyFill="1" applyBorder="1" applyAlignment="1" applyProtection="1">
      <alignment horizontal="center" vertical="top" wrapText="1"/>
      <protection locked="0"/>
    </xf>
    <xf numFmtId="167" fontId="67" fillId="61" borderId="0" xfId="661" applyNumberFormat="1" applyFont="1" applyFill="1" applyBorder="1" applyAlignment="1" applyProtection="1">
      <alignment horizontal="center" vertical="top" wrapText="1"/>
      <protection locked="0"/>
    </xf>
    <xf numFmtId="0" fontId="66" fillId="58" borderId="17" xfId="0" applyFont="1" applyFill="1" applyBorder="1" applyProtection="1">
      <protection locked="0"/>
    </xf>
    <xf numFmtId="0" fontId="67" fillId="58" borderId="18" xfId="0" applyFont="1" applyFill="1" applyBorder="1" applyAlignment="1">
      <alignment wrapText="1"/>
    </xf>
    <xf numFmtId="0" fontId="67" fillId="58" borderId="18" xfId="0" applyFont="1" applyFill="1" applyBorder="1"/>
    <xf numFmtId="0" fontId="67" fillId="58" borderId="19" xfId="0" applyFont="1" applyFill="1" applyBorder="1"/>
    <xf numFmtId="0" fontId="67" fillId="58" borderId="0" xfId="0" applyFont="1" applyFill="1"/>
    <xf numFmtId="0" fontId="67" fillId="58" borderId="0" xfId="0" applyFont="1" applyFill="1" applyAlignment="1">
      <alignment wrapText="1"/>
    </xf>
    <xf numFmtId="0" fontId="67" fillId="58" borderId="10" xfId="0" applyFont="1" applyFill="1" applyBorder="1"/>
    <xf numFmtId="0" fontId="116" fillId="58" borderId="37" xfId="0" applyFont="1" applyFill="1" applyBorder="1" applyProtection="1">
      <protection locked="0"/>
    </xf>
    <xf numFmtId="9" fontId="66" fillId="62" borderId="17" xfId="1925" applyFont="1" applyFill="1" applyBorder="1" applyAlignment="1" applyProtection="1">
      <alignment horizontal="center" vertical="center" wrapText="1"/>
      <protection locked="0"/>
    </xf>
    <xf numFmtId="9" fontId="66" fillId="62" borderId="51" xfId="1925" applyFont="1" applyFill="1" applyBorder="1" applyAlignment="1" applyProtection="1">
      <alignment horizontal="center" vertical="center" wrapText="1"/>
      <protection locked="0"/>
    </xf>
    <xf numFmtId="9" fontId="66" fillId="62" borderId="19" xfId="1925" applyFont="1" applyFill="1" applyBorder="1" applyAlignment="1" applyProtection="1">
      <alignment horizontal="center" vertical="center" wrapText="1"/>
      <protection locked="0"/>
    </xf>
    <xf numFmtId="0" fontId="66" fillId="58" borderId="17" xfId="1225" applyFont="1" applyFill="1" applyBorder="1" applyAlignment="1" applyProtection="1">
      <alignment horizontal="left"/>
      <protection locked="0"/>
    </xf>
    <xf numFmtId="0" fontId="67" fillId="58" borderId="18" xfId="1225" applyFont="1" applyFill="1" applyBorder="1"/>
    <xf numFmtId="171" fontId="67" fillId="58" borderId="18" xfId="661" applyNumberFormat="1" applyFont="1" applyFill="1" applyBorder="1" applyAlignment="1"/>
    <xf numFmtId="0" fontId="67" fillId="58" borderId="19" xfId="1225" applyFont="1" applyFill="1" applyBorder="1"/>
    <xf numFmtId="0" fontId="67" fillId="58" borderId="13" xfId="1225" applyFont="1" applyFill="1" applyBorder="1"/>
    <xf numFmtId="171" fontId="67" fillId="58" borderId="13" xfId="661" applyNumberFormat="1" applyFont="1" applyFill="1" applyBorder="1" applyAlignment="1"/>
    <xf numFmtId="0" fontId="67" fillId="58" borderId="14" xfId="1225" applyFont="1" applyFill="1" applyBorder="1"/>
    <xf numFmtId="0" fontId="116" fillId="58" borderId="44" xfId="1225" applyFont="1" applyFill="1" applyBorder="1" applyProtection="1">
      <protection locked="0"/>
    </xf>
    <xf numFmtId="0" fontId="116" fillId="58" borderId="20" xfId="0" applyFont="1" applyFill="1" applyBorder="1" applyAlignment="1" applyProtection="1">
      <alignment horizontal="center" wrapText="1"/>
      <protection locked="0"/>
    </xf>
    <xf numFmtId="167" fontId="116" fillId="58" borderId="20" xfId="0" applyNumberFormat="1" applyFont="1" applyFill="1" applyBorder="1" applyAlignment="1" applyProtection="1">
      <alignment horizontal="center" wrapText="1"/>
      <protection locked="0"/>
    </xf>
    <xf numFmtId="173" fontId="116" fillId="58" borderId="20" xfId="0" applyNumberFormat="1" applyFont="1" applyFill="1" applyBorder="1" applyAlignment="1" applyProtection="1">
      <alignment horizontal="center" wrapText="1"/>
      <protection locked="0"/>
    </xf>
    <xf numFmtId="14" fontId="116" fillId="58" borderId="20" xfId="0" applyNumberFormat="1" applyFont="1" applyFill="1" applyBorder="1" applyAlignment="1" applyProtection="1">
      <alignment horizontal="center" wrapText="1"/>
      <protection locked="0"/>
    </xf>
    <xf numFmtId="168" fontId="116" fillId="58" borderId="20" xfId="0" applyNumberFormat="1" applyFont="1" applyFill="1" applyBorder="1" applyAlignment="1" applyProtection="1">
      <alignment horizontal="center" wrapText="1"/>
      <protection locked="0"/>
    </xf>
    <xf numFmtId="164" fontId="116" fillId="58" borderId="20" xfId="0" applyNumberFormat="1" applyFont="1" applyFill="1" applyBorder="1" applyAlignment="1" applyProtection="1">
      <alignment horizontal="center" wrapText="1"/>
      <protection locked="0"/>
    </xf>
    <xf numFmtId="0" fontId="0" fillId="58" borderId="0" xfId="0" applyFill="1"/>
    <xf numFmtId="0" fontId="116" fillId="58" borderId="18" xfId="1225" applyFont="1" applyFill="1" applyBorder="1" applyProtection="1">
      <protection locked="0"/>
    </xf>
    <xf numFmtId="0" fontId="116" fillId="58" borderId="18" xfId="1225" applyFont="1" applyFill="1" applyBorder="1"/>
    <xf numFmtId="0" fontId="116" fillId="58" borderId="0" xfId="1225" applyFont="1" applyFill="1"/>
    <xf numFmtId="0" fontId="67" fillId="58" borderId="0" xfId="1225" applyFont="1" applyFill="1"/>
    <xf numFmtId="0" fontId="116" fillId="58" borderId="37" xfId="1225" applyFont="1" applyFill="1" applyBorder="1" applyProtection="1">
      <protection locked="0"/>
    </xf>
    <xf numFmtId="9" fontId="66" fillId="58" borderId="20" xfId="1925" applyFont="1" applyFill="1" applyBorder="1" applyAlignment="1" applyProtection="1">
      <alignment horizontal="center" vertical="center" wrapText="1"/>
      <protection locked="0"/>
    </xf>
    <xf numFmtId="0" fontId="67" fillId="24" borderId="45" xfId="0" applyFont="1" applyFill="1" applyBorder="1" applyAlignment="1">
      <alignment horizontal="left" indent="2"/>
    </xf>
    <xf numFmtId="0" fontId="67" fillId="24" borderId="37" xfId="0" applyFont="1" applyFill="1" applyBorder="1" applyAlignment="1" applyProtection="1">
      <alignment horizontal="left" vertical="center" indent="1"/>
      <protection locked="0"/>
    </xf>
    <xf numFmtId="0" fontId="67" fillId="24" borderId="10" xfId="0" applyFont="1" applyFill="1" applyBorder="1" applyAlignment="1" applyProtection="1">
      <alignment horizontal="left" vertical="center" wrapText="1" indent="1"/>
      <protection locked="0"/>
    </xf>
    <xf numFmtId="7" fontId="67" fillId="24" borderId="0" xfId="0" applyNumberFormat="1" applyFont="1" applyFill="1" applyAlignment="1" applyProtection="1">
      <alignment horizontal="center" vertical="center"/>
      <protection locked="0"/>
    </xf>
    <xf numFmtId="7" fontId="67" fillId="24" borderId="10" xfId="0" applyNumberFormat="1" applyFont="1" applyFill="1" applyBorder="1" applyAlignment="1" applyProtection="1">
      <alignment horizontal="left" vertical="center" wrapText="1" indent="1"/>
      <protection locked="0"/>
    </xf>
    <xf numFmtId="0" fontId="67" fillId="24" borderId="44" xfId="0" applyFont="1" applyFill="1" applyBorder="1" applyAlignment="1" applyProtection="1">
      <alignment horizontal="left" vertical="center" indent="1"/>
      <protection locked="0"/>
    </xf>
    <xf numFmtId="0" fontId="67" fillId="24" borderId="48" xfId="0" applyFont="1" applyFill="1" applyBorder="1" applyAlignment="1" applyProtection="1">
      <alignment horizontal="left" vertical="center" indent="1"/>
      <protection locked="0"/>
    </xf>
    <xf numFmtId="164" fontId="67" fillId="24" borderId="11" xfId="0" applyNumberFormat="1" applyFont="1" applyFill="1" applyBorder="1" applyAlignment="1" applyProtection="1">
      <alignment horizontal="center" vertical="center"/>
      <protection locked="0"/>
    </xf>
    <xf numFmtId="0" fontId="9" fillId="56" borderId="21" xfId="1225" applyFont="1" applyFill="1" applyBorder="1" applyAlignment="1">
      <alignment horizontal="left"/>
    </xf>
    <xf numFmtId="0" fontId="65" fillId="56" borderId="21" xfId="64440" applyFont="1" applyFill="1" applyBorder="1"/>
    <xf numFmtId="0" fontId="65" fillId="56" borderId="24" xfId="64440" applyFont="1" applyFill="1" applyBorder="1"/>
    <xf numFmtId="0" fontId="9" fillId="56" borderId="18" xfId="1225" applyFont="1" applyFill="1" applyBorder="1" applyAlignment="1">
      <alignment horizontal="left"/>
    </xf>
    <xf numFmtId="0" fontId="65" fillId="56" borderId="18" xfId="64440" applyFont="1" applyFill="1" applyBorder="1" applyAlignment="1">
      <alignment wrapText="1"/>
    </xf>
    <xf numFmtId="0" fontId="65" fillId="56" borderId="19" xfId="64440" applyFont="1" applyFill="1" applyBorder="1" applyAlignment="1">
      <alignment wrapText="1"/>
    </xf>
    <xf numFmtId="0" fontId="65" fillId="56" borderId="18" xfId="64440" applyFont="1" applyFill="1" applyBorder="1"/>
    <xf numFmtId="0" fontId="65" fillId="56" borderId="19" xfId="64440" applyFont="1" applyFill="1" applyBorder="1"/>
    <xf numFmtId="0" fontId="67" fillId="56" borderId="21" xfId="64440" applyFont="1" applyFill="1" applyBorder="1"/>
    <xf numFmtId="0" fontId="67" fillId="56" borderId="21" xfId="64440" applyFont="1" applyFill="1" applyBorder="1" applyAlignment="1">
      <alignment horizontal="left"/>
    </xf>
    <xf numFmtId="171" fontId="67" fillId="56" borderId="21" xfId="661" applyNumberFormat="1" applyFont="1" applyFill="1" applyBorder="1" applyAlignment="1" applyProtection="1">
      <alignment horizontal="left"/>
    </xf>
    <xf numFmtId="0" fontId="67" fillId="56" borderId="24" xfId="64440" applyFont="1" applyFill="1" applyBorder="1" applyAlignment="1">
      <alignment horizontal="left"/>
    </xf>
    <xf numFmtId="166" fontId="65" fillId="0" borderId="37" xfId="0" applyNumberFormat="1" applyFont="1" applyBorder="1" applyAlignment="1" applyProtection="1">
      <alignment horizontal="left" vertical="top"/>
      <protection locked="0"/>
    </xf>
    <xf numFmtId="0" fontId="67" fillId="0" borderId="0" xfId="0" applyFont="1" applyAlignment="1">
      <alignment horizontal="left"/>
    </xf>
    <xf numFmtId="166" fontId="65" fillId="0" borderId="0" xfId="0" applyNumberFormat="1" applyFont="1"/>
    <xf numFmtId="2" fontId="65" fillId="0" borderId="0" xfId="0" applyNumberFormat="1" applyFont="1"/>
    <xf numFmtId="168" fontId="65" fillId="0" borderId="0" xfId="0" applyNumberFormat="1" applyFont="1"/>
    <xf numFmtId="166" fontId="65" fillId="0" borderId="10" xfId="0" applyNumberFormat="1" applyFont="1" applyBorder="1"/>
    <xf numFmtId="166" fontId="67" fillId="0" borderId="37" xfId="0" applyNumberFormat="1" applyFont="1" applyBorder="1" applyAlignment="1" applyProtection="1">
      <alignment horizontal="left" vertical="top"/>
      <protection locked="0"/>
    </xf>
    <xf numFmtId="166" fontId="65" fillId="0" borderId="0" xfId="0" applyNumberFormat="1" applyFont="1" applyAlignment="1">
      <alignment horizontal="center"/>
    </xf>
    <xf numFmtId="2" fontId="65" fillId="0" borderId="0" xfId="0" applyNumberFormat="1" applyFont="1" applyAlignment="1">
      <alignment horizontal="right" wrapText="1"/>
    </xf>
    <xf numFmtId="168" fontId="65" fillId="0" borderId="0" xfId="0" applyNumberFormat="1" applyFont="1" applyAlignment="1">
      <alignment horizontal="right" wrapText="1"/>
    </xf>
    <xf numFmtId="166" fontId="65" fillId="0" borderId="0" xfId="0" applyNumberFormat="1" applyFont="1" applyAlignment="1">
      <alignment horizontal="left" wrapText="1"/>
    </xf>
    <xf numFmtId="166" fontId="65" fillId="0" borderId="10" xfId="0" applyNumberFormat="1" applyFont="1" applyBorder="1" applyAlignment="1">
      <alignment horizontal="left" wrapText="1"/>
    </xf>
    <xf numFmtId="166" fontId="65" fillId="0" borderId="37" xfId="0" applyNumberFormat="1" applyFont="1" applyBorder="1"/>
    <xf numFmtId="0" fontId="67" fillId="0" borderId="21" xfId="0" applyFont="1" applyBorder="1" applyAlignment="1">
      <alignment horizontal="center" vertical="center"/>
    </xf>
    <xf numFmtId="0" fontId="67" fillId="0" borderId="21" xfId="0" applyFont="1" applyBorder="1" applyAlignment="1">
      <alignment horizontal="center" vertical="center" wrapText="1"/>
    </xf>
    <xf numFmtId="0" fontId="67" fillId="0" borderId="18" xfId="0" applyFont="1" applyBorder="1"/>
    <xf numFmtId="0" fontId="67" fillId="0" borderId="13" xfId="0" applyFont="1" applyBorder="1"/>
    <xf numFmtId="0" fontId="65" fillId="56" borderId="0" xfId="1237" applyFont="1" applyFill="1" applyAlignment="1">
      <alignment horizontal="right"/>
    </xf>
    <xf numFmtId="164" fontId="67" fillId="0" borderId="20" xfId="1925" applyNumberFormat="1" applyFont="1" applyFill="1" applyBorder="1" applyAlignment="1" applyProtection="1">
      <alignment horizontal="right"/>
      <protection locked="0"/>
    </xf>
    <xf numFmtId="164" fontId="67" fillId="0" borderId="20" xfId="661" applyNumberFormat="1" applyFont="1" applyFill="1" applyBorder="1" applyAlignment="1" applyProtection="1">
      <alignment horizontal="right"/>
      <protection locked="0"/>
    </xf>
    <xf numFmtId="0" fontId="67" fillId="0" borderId="18" xfId="0" applyFont="1" applyBorder="1" applyProtection="1">
      <protection locked="0"/>
    </xf>
    <xf numFmtId="2" fontId="67" fillId="0" borderId="18" xfId="0" applyNumberFormat="1" applyFont="1" applyBorder="1" applyAlignment="1" applyProtection="1">
      <alignment horizontal="right"/>
      <protection locked="0"/>
    </xf>
    <xf numFmtId="168" fontId="67" fillId="0" borderId="18" xfId="0" applyNumberFormat="1" applyFont="1" applyBorder="1" applyAlignment="1" applyProtection="1">
      <alignment horizontal="right"/>
      <protection locked="0"/>
    </xf>
    <xf numFmtId="0" fontId="67" fillId="0" borderId="13" xfId="0" applyFont="1" applyBorder="1" applyProtection="1">
      <protection locked="0"/>
    </xf>
    <xf numFmtId="2" fontId="67" fillId="0" borderId="13" xfId="0" applyNumberFormat="1" applyFont="1" applyBorder="1" applyAlignment="1" applyProtection="1">
      <alignment horizontal="right"/>
      <protection locked="0"/>
    </xf>
    <xf numFmtId="168" fontId="67" fillId="0" borderId="13" xfId="0" applyNumberFormat="1" applyFont="1" applyBorder="1" applyAlignment="1" applyProtection="1">
      <alignment horizontal="right"/>
      <protection locked="0"/>
    </xf>
    <xf numFmtId="0" fontId="67" fillId="0" borderId="37" xfId="1592" applyFont="1" applyBorder="1" applyProtection="1">
      <protection locked="0"/>
    </xf>
    <xf numFmtId="0" fontId="67" fillId="0" borderId="0" xfId="1592" applyFont="1" applyAlignment="1" applyProtection="1">
      <alignment vertical="top" wrapText="1"/>
      <protection locked="0"/>
    </xf>
    <xf numFmtId="43" fontId="67" fillId="0" borderId="0" xfId="322" applyFont="1" applyFill="1" applyBorder="1" applyAlignment="1" applyProtection="1">
      <alignment horizontal="right"/>
      <protection locked="0"/>
    </xf>
    <xf numFmtId="165" fontId="67" fillId="0" borderId="0" xfId="322" applyNumberFormat="1" applyFont="1" applyFill="1" applyBorder="1" applyAlignment="1" applyProtection="1">
      <alignment horizontal="right"/>
      <protection locked="0"/>
    </xf>
    <xf numFmtId="0" fontId="67" fillId="0" borderId="0" xfId="1591" applyFont="1" applyAlignment="1" applyProtection="1">
      <alignment horizontal="left"/>
      <protection locked="0"/>
    </xf>
    <xf numFmtId="0" fontId="67" fillId="0" borderId="10" xfId="1591" applyFont="1" applyBorder="1" applyAlignment="1" applyProtection="1">
      <alignment horizontal="left"/>
      <protection locked="0"/>
    </xf>
    <xf numFmtId="0" fontId="67" fillId="0" borderId="44" xfId="1592" applyFont="1" applyBorder="1" applyProtection="1">
      <protection locked="0"/>
    </xf>
    <xf numFmtId="0" fontId="67" fillId="0" borderId="13" xfId="1592" applyFont="1" applyBorder="1" applyAlignment="1" applyProtection="1">
      <alignment vertical="top" wrapText="1"/>
      <protection locked="0"/>
    </xf>
    <xf numFmtId="43" fontId="67" fillId="0" borderId="13" xfId="322" applyFont="1" applyFill="1" applyBorder="1" applyAlignment="1" applyProtection="1">
      <alignment horizontal="right"/>
      <protection locked="0"/>
    </xf>
    <xf numFmtId="165" fontId="67" fillId="0" borderId="13" xfId="322" applyNumberFormat="1" applyFont="1" applyFill="1" applyBorder="1" applyAlignment="1" applyProtection="1">
      <alignment horizontal="right"/>
      <protection locked="0"/>
    </xf>
    <xf numFmtId="0" fontId="67" fillId="0" borderId="13" xfId="1591" applyFont="1" applyBorder="1" applyAlignment="1" applyProtection="1">
      <alignment horizontal="left"/>
      <protection locked="0"/>
    </xf>
    <xf numFmtId="0" fontId="67" fillId="0" borderId="14" xfId="1591" applyFont="1" applyBorder="1" applyAlignment="1" applyProtection="1">
      <alignment horizontal="left"/>
      <protection locked="0"/>
    </xf>
    <xf numFmtId="0" fontId="67" fillId="0" borderId="17" xfId="1592" applyFont="1" applyBorder="1" applyProtection="1">
      <protection locked="0"/>
    </xf>
    <xf numFmtId="0" fontId="67" fillId="0" borderId="18" xfId="1592" applyFont="1" applyBorder="1" applyAlignment="1" applyProtection="1">
      <alignment vertical="top" wrapText="1"/>
      <protection locked="0"/>
    </xf>
    <xf numFmtId="43" fontId="67" fillId="0" borderId="18" xfId="322" applyFont="1" applyFill="1" applyBorder="1" applyAlignment="1" applyProtection="1">
      <alignment horizontal="right"/>
      <protection locked="0"/>
    </xf>
    <xf numFmtId="165" fontId="67" fillId="0" borderId="18" xfId="322" applyNumberFormat="1" applyFont="1" applyFill="1" applyBorder="1" applyAlignment="1" applyProtection="1">
      <alignment horizontal="right"/>
      <protection locked="0"/>
    </xf>
    <xf numFmtId="0" fontId="67" fillId="0" borderId="18" xfId="1591" applyFont="1" applyBorder="1" applyAlignment="1" applyProtection="1">
      <alignment horizontal="left"/>
      <protection locked="0"/>
    </xf>
    <xf numFmtId="0" fontId="67" fillId="0" borderId="19" xfId="1591" applyFont="1" applyBorder="1" applyAlignment="1" applyProtection="1">
      <alignment horizontal="left"/>
      <protection locked="0"/>
    </xf>
    <xf numFmtId="0" fontId="67" fillId="0" borderId="0" xfId="1592" applyFont="1" applyProtection="1">
      <protection locked="0"/>
    </xf>
    <xf numFmtId="2" fontId="67" fillId="0" borderId="13" xfId="322" applyNumberFormat="1" applyFont="1" applyFill="1" applyBorder="1" applyAlignment="1" applyProtection="1">
      <alignment horizontal="right"/>
      <protection locked="0"/>
    </xf>
    <xf numFmtId="0" fontId="67" fillId="56" borderId="23" xfId="64440" applyFont="1" applyFill="1" applyBorder="1" applyAlignment="1" applyProtection="1">
      <alignment horizontal="left" wrapText="1"/>
      <protection locked="0"/>
    </xf>
    <xf numFmtId="0" fontId="67" fillId="56" borderId="17" xfId="64440" applyFont="1" applyFill="1" applyBorder="1" applyAlignment="1" applyProtection="1">
      <alignment horizontal="left" wrapText="1"/>
      <protection locked="0"/>
    </xf>
    <xf numFmtId="0" fontId="67" fillId="0" borderId="20" xfId="0" applyFont="1" applyBorder="1" applyAlignment="1">
      <alignment horizontal="left"/>
    </xf>
    <xf numFmtId="0" fontId="67" fillId="0" borderId="20" xfId="0" applyFont="1" applyBorder="1" applyAlignment="1" applyProtection="1">
      <alignment horizontal="left"/>
      <protection locked="0"/>
    </xf>
    <xf numFmtId="174" fontId="67" fillId="0" borderId="20" xfId="0" applyNumberFormat="1" applyFont="1" applyBorder="1" applyAlignment="1" applyProtection="1">
      <alignment horizontal="center"/>
      <protection locked="0"/>
    </xf>
    <xf numFmtId="0" fontId="67" fillId="0" borderId="20" xfId="0" applyFont="1" applyBorder="1" applyAlignment="1" applyProtection="1">
      <alignment horizontal="center"/>
      <protection locked="0"/>
    </xf>
    <xf numFmtId="168" fontId="67" fillId="0" borderId="20" xfId="0" applyNumberFormat="1" applyFont="1" applyBorder="1" applyAlignment="1" applyProtection="1">
      <alignment horizontal="right"/>
      <protection locked="0"/>
    </xf>
    <xf numFmtId="164" fontId="67" fillId="0" borderId="20" xfId="0" applyNumberFormat="1" applyFont="1" applyBorder="1" applyAlignment="1" applyProtection="1">
      <alignment horizontal="right"/>
      <protection locked="0"/>
    </xf>
    <xf numFmtId="164" fontId="67" fillId="0" borderId="20" xfId="0" quotePrefix="1" applyNumberFormat="1" applyFont="1" applyBorder="1" applyAlignment="1" applyProtection="1">
      <alignment horizontal="right"/>
      <protection locked="0"/>
    </xf>
    <xf numFmtId="1" fontId="67" fillId="0" borderId="20" xfId="0" applyNumberFormat="1" applyFont="1" applyBorder="1" applyAlignment="1" applyProtection="1">
      <alignment horizontal="left"/>
      <protection locked="0"/>
    </xf>
    <xf numFmtId="1" fontId="67" fillId="0" borderId="20" xfId="64438" applyNumberFormat="1" applyFont="1" applyBorder="1" applyProtection="1">
      <protection locked="0"/>
    </xf>
    <xf numFmtId="0" fontId="67" fillId="0" borderId="20" xfId="64438" applyFont="1" applyBorder="1" applyAlignment="1" applyProtection="1">
      <alignment horizontal="center"/>
      <protection locked="0"/>
    </xf>
    <xf numFmtId="1" fontId="67" fillId="0" borderId="20" xfId="0" applyNumberFormat="1" applyFont="1" applyBorder="1" applyAlignment="1" applyProtection="1">
      <alignment horizontal="center"/>
      <protection locked="0"/>
    </xf>
    <xf numFmtId="0" fontId="67" fillId="24" borderId="37" xfId="1225" applyFont="1" applyFill="1" applyBorder="1" applyProtection="1">
      <protection locked="0"/>
    </xf>
    <xf numFmtId="49" fontId="67" fillId="56" borderId="20" xfId="1237" applyNumberFormat="1" applyFont="1" applyFill="1" applyBorder="1" applyProtection="1">
      <protection locked="0"/>
    </xf>
    <xf numFmtId="2" fontId="67" fillId="0" borderId="20" xfId="1237" applyNumberFormat="1" applyFont="1" applyBorder="1" applyProtection="1">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7" formatCode="&quot;$&quot;#,##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72" formatCode="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1" defaultTableStyle="TableStyleMedium2" defaultPivotStyle="PivotStyleLight16">
    <tableStyle name="Invisible" pivot="0" table="0" count="0" xr9:uid="{E30686CC-1B12-48CA-8186-7C1F62D47652}"/>
  </tableStyles>
  <colors>
    <mruColors>
      <color rgb="FF0000FF"/>
      <color rgb="FF17315A"/>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DRG\Rate%20Setting\SFY%2025-26%20Ratesetting\Calculator\DRG%20Calculator\Working%20Files\Sources\Sim%20Characteristic%20List%2025-26%20(DRAFT)_Test_COPY%20as%20of%2006.24.2025.xlsx" TargetMode="External"/><Relationship Id="rId1" Type="http://schemas.openxmlformats.org/officeDocument/2006/relationships/externalLinkPath" Target="/DRG/Rate%20Setting/SFY%2025-26%20Ratesetting/Calculator/DRG%20Calculator/Working%20Files/Sources/Sim%20Characteristic%20List%2025-26%20(DRAFT)_Test_COPY%20as%20of%2006.24.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IM Char File"/>
      <sheetName val="CA Hospital Char List"/>
      <sheetName val="BOR Hospital Char List"/>
      <sheetName val="Removed NPIs"/>
      <sheetName val="Removed CA Hosp not on PMF"/>
    </sheetNames>
    <sheetDataSet>
      <sheetData sheetId="0"/>
      <sheetData sheetId="1">
        <row r="4">
          <cell r="AY4">
            <v>0.62</v>
          </cell>
        </row>
        <row r="5">
          <cell r="AY5">
            <v>0.38</v>
          </cell>
        </row>
        <row r="6">
          <cell r="F6"/>
        </row>
        <row r="7">
          <cell r="F7">
            <v>5</v>
          </cell>
          <cell r="AE7">
            <v>30</v>
          </cell>
          <cell r="AY7">
            <v>50</v>
          </cell>
        </row>
        <row r="8">
          <cell r="F8" t="str">
            <v>OSHPD ID</v>
          </cell>
          <cell r="AE8" t="str">
            <v>SFY 
2025-26 Cost-to-Charge Ratio</v>
          </cell>
          <cell r="AY8" t="str">
            <v>SFY 2025-26 Admin 2 199 Rate</v>
          </cell>
        </row>
        <row r="9">
          <cell r="F9">
            <v>106364451</v>
          </cell>
          <cell r="AE9">
            <v>1</v>
          </cell>
          <cell r="AY9">
            <v>1097.8699999999999</v>
          </cell>
        </row>
        <row r="10">
          <cell r="F10">
            <v>106121031</v>
          </cell>
          <cell r="AE10">
            <v>0.21</v>
          </cell>
          <cell r="AY10">
            <v>1097.8699999999999</v>
          </cell>
        </row>
        <row r="11">
          <cell r="F11">
            <v>106090793</v>
          </cell>
          <cell r="AE11">
            <v>0.20752999999999999</v>
          </cell>
          <cell r="AY11">
            <v>1097.8699999999999</v>
          </cell>
        </row>
        <row r="12">
          <cell r="F12">
            <v>106010776</v>
          </cell>
          <cell r="AE12">
            <v>0.33022000000000001</v>
          </cell>
          <cell r="AY12">
            <v>1097.8699999999999</v>
          </cell>
        </row>
        <row r="13">
          <cell r="F13">
            <v>106370730</v>
          </cell>
          <cell r="AE13">
            <v>0.34005999999999997</v>
          </cell>
          <cell r="AY13">
            <v>1097.8699999999999</v>
          </cell>
        </row>
        <row r="14">
          <cell r="F14">
            <v>106374465</v>
          </cell>
          <cell r="AE14">
            <v>0.34005999999999997</v>
          </cell>
          <cell r="AY14">
            <v>1097.8699999999999</v>
          </cell>
        </row>
        <row r="15">
          <cell r="F15">
            <v>106332172</v>
          </cell>
          <cell r="AE15">
            <v>0.19006999999999999</v>
          </cell>
          <cell r="AY15">
            <v>1097.8699999999999</v>
          </cell>
        </row>
        <row r="16">
          <cell r="F16">
            <v>106194219</v>
          </cell>
          <cell r="AE16">
            <v>0.20269999999999999</v>
          </cell>
          <cell r="AY16">
            <v>1097.8699999999999</v>
          </cell>
        </row>
        <row r="17">
          <cell r="F17">
            <v>106331168</v>
          </cell>
          <cell r="AE17">
            <v>0.19600000000000001</v>
          </cell>
          <cell r="AY17">
            <v>1097.8699999999999</v>
          </cell>
        </row>
        <row r="18">
          <cell r="F18">
            <v>106190883</v>
          </cell>
          <cell r="AE18">
            <v>0.21557000000000001</v>
          </cell>
          <cell r="AY18">
            <v>1097.8699999999999</v>
          </cell>
        </row>
        <row r="19">
          <cell r="F19">
            <v>106190380</v>
          </cell>
          <cell r="AE19">
            <v>0.35198000000000002</v>
          </cell>
          <cell r="AY19">
            <v>1097.8699999999999</v>
          </cell>
        </row>
        <row r="20">
          <cell r="F20">
            <v>106190110</v>
          </cell>
          <cell r="AE20">
            <v>0.35198000000000002</v>
          </cell>
          <cell r="AY20">
            <v>1097.8699999999999</v>
          </cell>
        </row>
        <row r="21">
          <cell r="F21">
            <v>106190859</v>
          </cell>
          <cell r="AE21">
            <v>8.516E-2</v>
          </cell>
          <cell r="AY21">
            <v>1097.8699999999999</v>
          </cell>
        </row>
        <row r="22">
          <cell r="F22">
            <v>106410817</v>
          </cell>
          <cell r="AE22">
            <v>0.20769000000000001</v>
          </cell>
          <cell r="AY22">
            <v>1097.8699999999999</v>
          </cell>
        </row>
        <row r="23">
          <cell r="F23">
            <v>106410828</v>
          </cell>
          <cell r="AE23">
            <v>0.20769000000000001</v>
          </cell>
          <cell r="AY23">
            <v>1097.8699999999999</v>
          </cell>
        </row>
        <row r="24">
          <cell r="F24">
            <v>106196405</v>
          </cell>
          <cell r="AE24">
            <v>8.949E-2</v>
          </cell>
          <cell r="AY24">
            <v>1097.8699999999999</v>
          </cell>
        </row>
        <row r="25">
          <cell r="F25">
            <v>106150706</v>
          </cell>
          <cell r="AE25">
            <v>0.73570999999999998</v>
          </cell>
          <cell r="AY25">
            <v>986.78</v>
          </cell>
        </row>
        <row r="26">
          <cell r="F26">
            <v>106190449</v>
          </cell>
          <cell r="AE26">
            <v>0.1608</v>
          </cell>
          <cell r="AY26">
            <v>1097.8699999999999</v>
          </cell>
        </row>
        <row r="27">
          <cell r="F27">
            <v>106190818</v>
          </cell>
          <cell r="AE27">
            <v>0.20222999999999999</v>
          </cell>
          <cell r="AY27">
            <v>1097.8699999999999</v>
          </cell>
        </row>
        <row r="28">
          <cell r="F28">
            <v>106150820</v>
          </cell>
          <cell r="AE28">
            <v>0.21</v>
          </cell>
          <cell r="AY28">
            <v>1097.8699999999999</v>
          </cell>
        </row>
        <row r="29">
          <cell r="F29">
            <v>106190631</v>
          </cell>
          <cell r="AE29">
            <v>0.13599</v>
          </cell>
          <cell r="AY29">
            <v>1097.8699999999999</v>
          </cell>
        </row>
        <row r="30">
          <cell r="F30">
            <v>106304079</v>
          </cell>
          <cell r="AE30">
            <v>0.21</v>
          </cell>
          <cell r="AY30">
            <v>1097.8699999999999</v>
          </cell>
        </row>
        <row r="31">
          <cell r="F31">
            <v>106121051</v>
          </cell>
          <cell r="AE31">
            <v>0.29571999999999998</v>
          </cell>
          <cell r="AY31">
            <v>1097.8699999999999</v>
          </cell>
        </row>
        <row r="32">
          <cell r="F32">
            <v>106361308</v>
          </cell>
          <cell r="AE32">
            <v>0.14252000000000001</v>
          </cell>
          <cell r="AY32">
            <v>1097.8699999999999</v>
          </cell>
        </row>
        <row r="33">
          <cell r="F33">
            <v>106361274</v>
          </cell>
          <cell r="AE33">
            <v>0.15542</v>
          </cell>
          <cell r="AY33">
            <v>1097.8699999999999</v>
          </cell>
        </row>
        <row r="34">
          <cell r="F34">
            <v>106301357</v>
          </cell>
          <cell r="AE34">
            <v>0.34854000000000002</v>
          </cell>
          <cell r="AY34">
            <v>1097.8699999999999</v>
          </cell>
        </row>
        <row r="35">
          <cell r="F35">
            <v>106410852</v>
          </cell>
          <cell r="AE35">
            <v>0.33238000000000001</v>
          </cell>
          <cell r="AY35">
            <v>1097.8699999999999</v>
          </cell>
        </row>
        <row r="36">
          <cell r="F36">
            <v>106110889</v>
          </cell>
          <cell r="AE36">
            <v>0.21</v>
          </cell>
          <cell r="AY36">
            <v>1097.8699999999999</v>
          </cell>
        </row>
        <row r="37">
          <cell r="F37">
            <v>106430883</v>
          </cell>
          <cell r="AE37">
            <v>0.29848000000000002</v>
          </cell>
          <cell r="AY37">
            <v>1097.8699999999999</v>
          </cell>
        </row>
        <row r="38">
          <cell r="F38">
            <v>106190521</v>
          </cell>
          <cell r="AE38">
            <v>0.16578000000000001</v>
          </cell>
          <cell r="AY38">
            <v>998.85</v>
          </cell>
        </row>
        <row r="39">
          <cell r="F39">
            <v>106190636</v>
          </cell>
          <cell r="AE39">
            <v>0.21606</v>
          </cell>
          <cell r="AY39">
            <v>1097.8699999999999</v>
          </cell>
        </row>
        <row r="40">
          <cell r="F40">
            <v>106560525</v>
          </cell>
          <cell r="AE40">
            <v>0.24457000000000001</v>
          </cell>
          <cell r="AY40">
            <v>1097.8699999999999</v>
          </cell>
        </row>
        <row r="41">
          <cell r="F41">
            <v>106431506</v>
          </cell>
          <cell r="AE41">
            <v>0.29982999999999999</v>
          </cell>
          <cell r="AY41">
            <v>1097.8699999999999</v>
          </cell>
        </row>
        <row r="42">
          <cell r="F42">
            <v>106014233</v>
          </cell>
          <cell r="AE42">
            <v>0.29665999999999998</v>
          </cell>
          <cell r="AY42">
            <v>1097.8699999999999</v>
          </cell>
        </row>
        <row r="43">
          <cell r="F43">
            <v>106130760</v>
          </cell>
          <cell r="AE43">
            <v>0.49101</v>
          </cell>
          <cell r="AY43">
            <v>1097.8699999999999</v>
          </cell>
        </row>
        <row r="44">
          <cell r="F44">
            <v>106361110</v>
          </cell>
          <cell r="AE44">
            <v>0.85763999999999996</v>
          </cell>
          <cell r="AY44">
            <v>1097.8699999999999</v>
          </cell>
        </row>
        <row r="45">
          <cell r="F45">
            <v>106560529</v>
          </cell>
          <cell r="AE45">
            <v>0.23149</v>
          </cell>
          <cell r="AY45">
            <v>1097.8699999999999</v>
          </cell>
        </row>
        <row r="46">
          <cell r="F46">
            <v>106560508</v>
          </cell>
          <cell r="AE46">
            <v>0.23149</v>
          </cell>
          <cell r="AY46">
            <v>1097.8699999999999</v>
          </cell>
        </row>
        <row r="47">
          <cell r="F47">
            <v>106540798</v>
          </cell>
          <cell r="AE47">
            <v>0.32379000000000002</v>
          </cell>
          <cell r="AY47">
            <v>1097.8699999999999</v>
          </cell>
        </row>
        <row r="48">
          <cell r="F48">
            <v>106314024</v>
          </cell>
          <cell r="AE48">
            <v>0.2369</v>
          </cell>
          <cell r="AY48">
            <v>1097.8699999999999</v>
          </cell>
        </row>
        <row r="49">
          <cell r="F49">
            <v>106301209</v>
          </cell>
          <cell r="AE49">
            <v>0.26938000000000001</v>
          </cell>
          <cell r="AY49">
            <v>1097.8699999999999</v>
          </cell>
        </row>
        <row r="50">
          <cell r="F50">
            <v>106521041</v>
          </cell>
          <cell r="AE50">
            <v>0.24490999999999999</v>
          </cell>
          <cell r="AY50">
            <v>1097.8699999999999</v>
          </cell>
        </row>
        <row r="51">
          <cell r="F51">
            <v>106104062</v>
          </cell>
          <cell r="AE51">
            <v>0.35809000000000002</v>
          </cell>
          <cell r="AY51">
            <v>1097.8699999999999</v>
          </cell>
        </row>
        <row r="52">
          <cell r="F52">
            <v>106190599</v>
          </cell>
          <cell r="AE52">
            <v>0.16347999999999999</v>
          </cell>
          <cell r="AY52">
            <v>1097.8699999999999</v>
          </cell>
        </row>
        <row r="53">
          <cell r="F53">
            <v>106430763</v>
          </cell>
          <cell r="AE53">
            <v>0.23025999999999999</v>
          </cell>
          <cell r="AY53">
            <v>1097.8699999999999</v>
          </cell>
        </row>
        <row r="54">
          <cell r="F54">
            <v>106430743</v>
          </cell>
          <cell r="AE54">
            <v>0.23025999999999999</v>
          </cell>
          <cell r="AY54">
            <v>1097.8699999999999</v>
          </cell>
        </row>
        <row r="55">
          <cell r="F55">
            <v>106430763</v>
          </cell>
          <cell r="AE55">
            <v>0.23025999999999999</v>
          </cell>
          <cell r="AY55">
            <v>1097.8699999999999</v>
          </cell>
        </row>
        <row r="56">
          <cell r="F56">
            <v>106191228</v>
          </cell>
          <cell r="AE56">
            <v>0.40316999999999997</v>
          </cell>
          <cell r="AY56">
            <v>1097.8699999999999</v>
          </cell>
        </row>
        <row r="57">
          <cell r="F57">
            <v>106474007</v>
          </cell>
          <cell r="AE57">
            <v>1</v>
          </cell>
          <cell r="AY57">
            <v>1097.8699999999999</v>
          </cell>
        </row>
        <row r="58">
          <cell r="F58">
            <v>106311000</v>
          </cell>
          <cell r="AE58">
            <v>0.28347</v>
          </cell>
          <cell r="AY58">
            <v>1097.8699999999999</v>
          </cell>
        </row>
        <row r="59">
          <cell r="F59">
            <v>106214034</v>
          </cell>
          <cell r="AE59">
            <v>0.34288000000000002</v>
          </cell>
          <cell r="AY59">
            <v>1097.8699999999999</v>
          </cell>
        </row>
        <row r="60">
          <cell r="F60">
            <v>106013619</v>
          </cell>
          <cell r="AE60">
            <v>0.19273999999999999</v>
          </cell>
          <cell r="AY60">
            <v>1097.8699999999999</v>
          </cell>
        </row>
        <row r="61">
          <cell r="F61">
            <v>106331164</v>
          </cell>
          <cell r="AE61">
            <v>0.11935999999999999</v>
          </cell>
          <cell r="AY61">
            <v>1097.8699999999999</v>
          </cell>
        </row>
        <row r="62">
          <cell r="F62">
            <v>106100717</v>
          </cell>
          <cell r="AE62">
            <v>0.20125999999999999</v>
          </cell>
          <cell r="AY62">
            <v>923.24</v>
          </cell>
        </row>
        <row r="63">
          <cell r="F63">
            <v>106105029</v>
          </cell>
          <cell r="AE63">
            <v>0.20125999999999999</v>
          </cell>
          <cell r="AY63">
            <v>923.24</v>
          </cell>
        </row>
        <row r="64">
          <cell r="F64">
            <v>106150761</v>
          </cell>
          <cell r="AE64">
            <v>0.20554</v>
          </cell>
          <cell r="AY64">
            <v>1097.8699999999999</v>
          </cell>
        </row>
        <row r="65">
          <cell r="F65">
            <v>106190125</v>
          </cell>
          <cell r="AE65">
            <v>0.27372999999999997</v>
          </cell>
          <cell r="AY65">
            <v>1097.8699999999999</v>
          </cell>
        </row>
        <row r="66">
          <cell r="F66">
            <v>106190176</v>
          </cell>
          <cell r="AE66">
            <v>0.35221000000000002</v>
          </cell>
          <cell r="AY66">
            <v>1097.8699999999999</v>
          </cell>
        </row>
        <row r="67">
          <cell r="F67">
            <v>106154108</v>
          </cell>
          <cell r="AE67">
            <v>0.20554</v>
          </cell>
          <cell r="AY67">
            <v>1097.8699999999999</v>
          </cell>
        </row>
        <row r="68">
          <cell r="F68">
            <v>106331194</v>
          </cell>
          <cell r="AE68">
            <v>0.23487</v>
          </cell>
          <cell r="AY68">
            <v>1097.8699999999999</v>
          </cell>
        </row>
        <row r="69">
          <cell r="F69">
            <v>106191230</v>
          </cell>
          <cell r="AE69">
            <v>0.13333</v>
          </cell>
          <cell r="AY69">
            <v>1097.8699999999999</v>
          </cell>
        </row>
        <row r="70">
          <cell r="F70">
            <v>106190754</v>
          </cell>
          <cell r="AE70">
            <v>0.16247</v>
          </cell>
          <cell r="AY70">
            <v>1097.8699999999999</v>
          </cell>
        </row>
        <row r="71">
          <cell r="F71">
            <v>106270777</v>
          </cell>
          <cell r="AE71">
            <v>0.31203999999999998</v>
          </cell>
          <cell r="AY71">
            <v>1097.8699999999999</v>
          </cell>
        </row>
        <row r="72">
          <cell r="F72">
            <v>106331312</v>
          </cell>
          <cell r="AE72">
            <v>9.5960000000000004E-2</v>
          </cell>
          <cell r="AY72">
            <v>1097.8699999999999</v>
          </cell>
        </row>
        <row r="73">
          <cell r="F73">
            <v>106171049</v>
          </cell>
          <cell r="AE73">
            <v>0.42614999999999997</v>
          </cell>
          <cell r="AY73">
            <v>1097.8699999999999</v>
          </cell>
        </row>
        <row r="74">
          <cell r="F74">
            <v>106190756</v>
          </cell>
          <cell r="AE74">
            <v>0.28393000000000002</v>
          </cell>
          <cell r="AY74">
            <v>1097.8699999999999</v>
          </cell>
        </row>
        <row r="75">
          <cell r="F75">
            <v>106190170</v>
          </cell>
          <cell r="AE75">
            <v>0.28095999999999999</v>
          </cell>
          <cell r="AY75">
            <v>1097.8699999999999</v>
          </cell>
        </row>
        <row r="76">
          <cell r="F76">
            <v>106331293</v>
          </cell>
          <cell r="AE76">
            <v>0.24532000000000001</v>
          </cell>
          <cell r="AY76">
            <v>1097.8699999999999</v>
          </cell>
        </row>
        <row r="77">
          <cell r="F77">
            <v>106491064</v>
          </cell>
          <cell r="AE77">
            <v>0.19528999999999999</v>
          </cell>
          <cell r="AY77">
            <v>1097.8699999999999</v>
          </cell>
        </row>
        <row r="78">
          <cell r="F78">
            <v>106190434</v>
          </cell>
          <cell r="AE78">
            <v>0.36496000000000001</v>
          </cell>
          <cell r="AY78">
            <v>1097.8699999999999</v>
          </cell>
        </row>
        <row r="79">
          <cell r="F79">
            <v>106380857</v>
          </cell>
          <cell r="AE79">
            <v>0.36760999999999999</v>
          </cell>
          <cell r="AY79">
            <v>1097.8699999999999</v>
          </cell>
        </row>
        <row r="80">
          <cell r="F80">
            <v>106344035</v>
          </cell>
          <cell r="AE80">
            <v>0.21</v>
          </cell>
          <cell r="AY80">
            <v>1097.8699999999999</v>
          </cell>
        </row>
        <row r="81">
          <cell r="F81">
            <v>106150706</v>
          </cell>
          <cell r="AE81">
            <v>0.73570999999999998</v>
          </cell>
          <cell r="AY81">
            <v>986.78</v>
          </cell>
        </row>
        <row r="82">
          <cell r="F82">
            <v>106301132</v>
          </cell>
          <cell r="AE82">
            <v>0.30974000000000002</v>
          </cell>
          <cell r="AY82">
            <v>1097.8699999999999</v>
          </cell>
        </row>
        <row r="83">
          <cell r="F83">
            <v>106304409</v>
          </cell>
          <cell r="AE83">
            <v>0.30974000000000002</v>
          </cell>
          <cell r="AY83">
            <v>1097.8699999999999</v>
          </cell>
        </row>
        <row r="84">
          <cell r="F84">
            <v>106010983</v>
          </cell>
          <cell r="AE84">
            <v>0.22244</v>
          </cell>
          <cell r="AY84">
            <v>1097.8699999999999</v>
          </cell>
        </row>
        <row r="85">
          <cell r="F85">
            <v>106370689</v>
          </cell>
          <cell r="AE85">
            <v>0.20016</v>
          </cell>
          <cell r="AY85">
            <v>1097.8699999999999</v>
          </cell>
        </row>
        <row r="86">
          <cell r="F86">
            <v>106010811</v>
          </cell>
          <cell r="AE86">
            <v>0.34820000000000001</v>
          </cell>
          <cell r="AY86">
            <v>1097.8699999999999</v>
          </cell>
        </row>
        <row r="87">
          <cell r="F87">
            <v>106274043</v>
          </cell>
          <cell r="AE87">
            <v>0.26499</v>
          </cell>
          <cell r="AY87">
            <v>1097.8699999999999</v>
          </cell>
        </row>
        <row r="88">
          <cell r="F88">
            <v>106380939</v>
          </cell>
          <cell r="AE88">
            <v>0.28227999999999998</v>
          </cell>
          <cell r="AY88">
            <v>1097.8699999999999</v>
          </cell>
        </row>
        <row r="89">
          <cell r="F89">
            <v>106380965</v>
          </cell>
          <cell r="AE89">
            <v>0.21604000000000001</v>
          </cell>
          <cell r="AY89">
            <v>1097.8699999999999</v>
          </cell>
        </row>
        <row r="90">
          <cell r="F90">
            <v>106334048</v>
          </cell>
          <cell r="AE90">
            <v>0.43525000000000003</v>
          </cell>
          <cell r="AY90">
            <v>1097.8699999999999</v>
          </cell>
        </row>
        <row r="91">
          <cell r="F91">
            <v>106190081</v>
          </cell>
          <cell r="AE91">
            <v>0.47061999999999998</v>
          </cell>
          <cell r="AY91">
            <v>1097.8699999999999</v>
          </cell>
        </row>
        <row r="92">
          <cell r="F92">
            <v>106500852</v>
          </cell>
          <cell r="AE92">
            <v>8.4629999999999997E-2</v>
          </cell>
          <cell r="AY92">
            <v>1097.8699999999999</v>
          </cell>
        </row>
        <row r="93">
          <cell r="F93">
            <v>106190240</v>
          </cell>
          <cell r="AE93">
            <v>9.8100000000000007E-2</v>
          </cell>
          <cell r="AY93">
            <v>1097.8699999999999</v>
          </cell>
        </row>
        <row r="94">
          <cell r="F94">
            <v>106370782</v>
          </cell>
          <cell r="AE94">
            <v>0.28971999999999998</v>
          </cell>
          <cell r="AY94">
            <v>1097.8699999999999</v>
          </cell>
        </row>
        <row r="95">
          <cell r="F95">
            <v>106190766</v>
          </cell>
          <cell r="AE95">
            <v>0.20132</v>
          </cell>
          <cell r="AY95">
            <v>1097.8699999999999</v>
          </cell>
        </row>
        <row r="96">
          <cell r="F96">
            <v>106013626</v>
          </cell>
          <cell r="AE96">
            <v>0.27493000000000001</v>
          </cell>
          <cell r="AY96">
            <v>1097.8699999999999</v>
          </cell>
        </row>
        <row r="97">
          <cell r="F97">
            <v>106331288</v>
          </cell>
          <cell r="AE97">
            <v>0.78063000000000005</v>
          </cell>
          <cell r="AY97">
            <v>1097.8699999999999</v>
          </cell>
        </row>
        <row r="98">
          <cell r="F98">
            <v>106420491</v>
          </cell>
          <cell r="AE98">
            <v>0.58001000000000003</v>
          </cell>
          <cell r="AY98">
            <v>1097.8699999999999</v>
          </cell>
        </row>
        <row r="99">
          <cell r="F99">
            <v>106361245</v>
          </cell>
          <cell r="AE99">
            <v>0.17771999999999999</v>
          </cell>
          <cell r="AY99">
            <v>1097.8699999999999</v>
          </cell>
        </row>
        <row r="100">
          <cell r="F100">
            <v>106310791</v>
          </cell>
          <cell r="AE100">
            <v>0.32695999999999997</v>
          </cell>
          <cell r="AY100">
            <v>1097.8699999999999</v>
          </cell>
        </row>
        <row r="101">
          <cell r="F101">
            <v>106190053</v>
          </cell>
          <cell r="AE101">
            <v>0.25757000000000002</v>
          </cell>
          <cell r="AY101">
            <v>1097.8699999999999</v>
          </cell>
        </row>
        <row r="102">
          <cell r="F102">
            <v>106040937</v>
          </cell>
          <cell r="AE102">
            <v>0.25231999999999999</v>
          </cell>
          <cell r="AY102">
            <v>1097.8699999999999</v>
          </cell>
        </row>
        <row r="103">
          <cell r="F103">
            <v>106210992</v>
          </cell>
          <cell r="AE103">
            <v>0.30584</v>
          </cell>
          <cell r="AY103">
            <v>1097.8699999999999</v>
          </cell>
        </row>
        <row r="104">
          <cell r="F104">
            <v>106450940</v>
          </cell>
          <cell r="AE104">
            <v>0.21798999999999999</v>
          </cell>
          <cell r="AY104">
            <v>1097.8699999999999</v>
          </cell>
        </row>
        <row r="105">
          <cell r="F105">
            <v>106364188</v>
          </cell>
          <cell r="AE105">
            <v>0.22239999999999999</v>
          </cell>
          <cell r="AY105">
            <v>1097.8699999999999</v>
          </cell>
        </row>
        <row r="106">
          <cell r="F106">
            <v>106104047</v>
          </cell>
          <cell r="AE106">
            <v>0.21</v>
          </cell>
          <cell r="AY106">
            <v>1097.8699999999999</v>
          </cell>
        </row>
        <row r="107">
          <cell r="F107">
            <v>106100899</v>
          </cell>
          <cell r="AE107">
            <v>0.28515000000000001</v>
          </cell>
          <cell r="AY107">
            <v>1097.8699999999999</v>
          </cell>
        </row>
        <row r="108">
          <cell r="F108">
            <v>106150775</v>
          </cell>
          <cell r="AE108">
            <v>0.22669</v>
          </cell>
          <cell r="AY108">
            <v>1097.8699999999999</v>
          </cell>
        </row>
        <row r="109">
          <cell r="F109">
            <v>106370787</v>
          </cell>
          <cell r="AE109">
            <v>0.26519999999999999</v>
          </cell>
          <cell r="AY109">
            <v>1097.8699999999999</v>
          </cell>
        </row>
        <row r="110">
          <cell r="F110">
            <v>106190196</v>
          </cell>
          <cell r="AE110">
            <v>9.7140000000000004E-2</v>
          </cell>
          <cell r="AY110">
            <v>1097.8699999999999</v>
          </cell>
        </row>
        <row r="111">
          <cell r="F111">
            <v>106190587</v>
          </cell>
          <cell r="AE111">
            <v>0.45812999999999998</v>
          </cell>
          <cell r="AY111">
            <v>1097.8699999999999</v>
          </cell>
        </row>
        <row r="112">
          <cell r="F112">
            <v>106060870</v>
          </cell>
          <cell r="AE112">
            <v>0.21</v>
          </cell>
          <cell r="AY112">
            <v>1097.8699999999999</v>
          </cell>
        </row>
        <row r="113">
          <cell r="F113">
            <v>106560473</v>
          </cell>
          <cell r="AE113">
            <v>0.60028999999999999</v>
          </cell>
          <cell r="AY113">
            <v>1097.8699999999999</v>
          </cell>
        </row>
        <row r="114">
          <cell r="F114">
            <v>106190878</v>
          </cell>
          <cell r="AE114">
            <v>0.18507000000000001</v>
          </cell>
          <cell r="AY114">
            <v>1097.8699999999999</v>
          </cell>
        </row>
        <row r="115">
          <cell r="F115">
            <v>106420483</v>
          </cell>
          <cell r="AE115">
            <v>0.28515000000000001</v>
          </cell>
          <cell r="AY115">
            <v>1097.8699999999999</v>
          </cell>
        </row>
        <row r="116">
          <cell r="F116">
            <v>106191227</v>
          </cell>
          <cell r="AE116">
            <v>0.46633000000000002</v>
          </cell>
          <cell r="AY116">
            <v>1097.8699999999999</v>
          </cell>
        </row>
        <row r="117">
          <cell r="F117">
            <v>106334487</v>
          </cell>
          <cell r="AE117">
            <v>0.30180000000000001</v>
          </cell>
          <cell r="AY117">
            <v>1097.8699999999999</v>
          </cell>
        </row>
        <row r="118">
          <cell r="F118">
            <v>106231396</v>
          </cell>
          <cell r="AE118">
            <v>0.31363000000000002</v>
          </cell>
          <cell r="AY118">
            <v>1097.8699999999999</v>
          </cell>
        </row>
        <row r="119">
          <cell r="F119">
            <v>106364268</v>
          </cell>
          <cell r="AE119">
            <v>0.17771999999999999</v>
          </cell>
          <cell r="AY119">
            <v>1097.8699999999999</v>
          </cell>
        </row>
        <row r="120">
          <cell r="F120">
            <v>106491001</v>
          </cell>
          <cell r="AE120">
            <v>0.26748</v>
          </cell>
          <cell r="AY120">
            <v>1097.8699999999999</v>
          </cell>
        </row>
        <row r="121">
          <cell r="F121">
            <v>106380865</v>
          </cell>
          <cell r="AE121">
            <v>0.25520999999999999</v>
          </cell>
          <cell r="AY121">
            <v>1097.8699999999999</v>
          </cell>
        </row>
        <row r="122">
          <cell r="F122">
            <v>106281047</v>
          </cell>
          <cell r="AE122">
            <v>0.21026</v>
          </cell>
          <cell r="AY122">
            <v>1097.8699999999999</v>
          </cell>
        </row>
        <row r="123">
          <cell r="F123">
            <v>106361323</v>
          </cell>
          <cell r="AE123">
            <v>0.25264999999999999</v>
          </cell>
          <cell r="AY123">
            <v>1097.8699999999999</v>
          </cell>
        </row>
        <row r="124">
          <cell r="F124">
            <v>106334068</v>
          </cell>
          <cell r="AE124">
            <v>0.14827000000000001</v>
          </cell>
          <cell r="AY124">
            <v>1097.8699999999999</v>
          </cell>
        </row>
        <row r="125">
          <cell r="F125">
            <v>106334001</v>
          </cell>
          <cell r="AE125">
            <v>0.14827000000000001</v>
          </cell>
          <cell r="AY125">
            <v>1097.8699999999999</v>
          </cell>
        </row>
        <row r="126">
          <cell r="F126">
            <v>106361266</v>
          </cell>
          <cell r="AE126">
            <v>0.70374000000000003</v>
          </cell>
          <cell r="AY126">
            <v>1097.8699999999999</v>
          </cell>
        </row>
        <row r="127">
          <cell r="F127">
            <v>106331145</v>
          </cell>
          <cell r="AE127">
            <v>0.12559000000000001</v>
          </cell>
          <cell r="AY127">
            <v>1097.8699999999999</v>
          </cell>
        </row>
        <row r="128">
          <cell r="F128">
            <v>106190243</v>
          </cell>
          <cell r="AE128">
            <v>0.13153999999999999</v>
          </cell>
          <cell r="AY128">
            <v>1097.8699999999999</v>
          </cell>
        </row>
        <row r="129">
          <cell r="F129">
            <v>106370652</v>
          </cell>
          <cell r="AE129">
            <v>0.42518</v>
          </cell>
          <cell r="AY129">
            <v>1097.8699999999999</v>
          </cell>
        </row>
        <row r="130">
          <cell r="F130">
            <v>106380933</v>
          </cell>
          <cell r="AE130">
            <v>0.25940000000000002</v>
          </cell>
          <cell r="AY130">
            <v>1097.8699999999999</v>
          </cell>
        </row>
        <row r="131">
          <cell r="F131">
            <v>106190541</v>
          </cell>
          <cell r="AE131">
            <v>0.21</v>
          </cell>
          <cell r="AY131">
            <v>1097.8699999999999</v>
          </cell>
        </row>
        <row r="132">
          <cell r="F132">
            <v>106190155</v>
          </cell>
          <cell r="AE132">
            <v>0.21</v>
          </cell>
          <cell r="AY132">
            <v>1097.8699999999999</v>
          </cell>
        </row>
        <row r="133">
          <cell r="F133">
            <v>106154168</v>
          </cell>
          <cell r="AE133">
            <v>0.39654</v>
          </cell>
          <cell r="AY133">
            <v>1097.8699999999999</v>
          </cell>
        </row>
        <row r="134">
          <cell r="F134">
            <v>106191306</v>
          </cell>
          <cell r="AE134">
            <v>0.47434999999999999</v>
          </cell>
          <cell r="AY134">
            <v>1097.8699999999999</v>
          </cell>
        </row>
        <row r="135">
          <cell r="F135">
            <v>106301317</v>
          </cell>
          <cell r="AE135">
            <v>0.17312</v>
          </cell>
          <cell r="AY135">
            <v>1097.8699999999999</v>
          </cell>
        </row>
        <row r="136">
          <cell r="F136">
            <v>106350784</v>
          </cell>
          <cell r="AE136">
            <v>0.66173999999999999</v>
          </cell>
          <cell r="AY136">
            <v>1097.8699999999999</v>
          </cell>
        </row>
        <row r="137">
          <cell r="F137">
            <v>106391010</v>
          </cell>
          <cell r="AE137">
            <v>0.23202999999999999</v>
          </cell>
          <cell r="AY137">
            <v>1097.8699999999999</v>
          </cell>
        </row>
        <row r="138">
          <cell r="F138">
            <v>106204019</v>
          </cell>
          <cell r="AE138">
            <v>0.25347999999999998</v>
          </cell>
          <cell r="AY138">
            <v>1097.8699999999999</v>
          </cell>
        </row>
        <row r="139">
          <cell r="F139">
            <v>106190200</v>
          </cell>
          <cell r="AE139">
            <v>0.17802000000000001</v>
          </cell>
          <cell r="AY139">
            <v>1097.8699999999999</v>
          </cell>
        </row>
        <row r="140">
          <cell r="F140">
            <v>106070988</v>
          </cell>
          <cell r="AE140">
            <v>0.14718000000000001</v>
          </cell>
          <cell r="AY140">
            <v>1097.8699999999999</v>
          </cell>
        </row>
        <row r="141">
          <cell r="F141">
            <v>106191228</v>
          </cell>
          <cell r="AE141">
            <v>0.40316999999999997</v>
          </cell>
          <cell r="AY141">
            <v>1097.8699999999999</v>
          </cell>
        </row>
        <row r="142">
          <cell r="F142">
            <v>106010937</v>
          </cell>
          <cell r="AE142">
            <v>0.27493000000000001</v>
          </cell>
          <cell r="AY142">
            <v>1097.8699999999999</v>
          </cell>
        </row>
        <row r="143">
          <cell r="F143">
            <v>106414018</v>
          </cell>
          <cell r="AE143">
            <v>0.33238000000000001</v>
          </cell>
          <cell r="AY143">
            <v>1097.8699999999999</v>
          </cell>
        </row>
        <row r="144">
          <cell r="F144">
            <v>106191450</v>
          </cell>
          <cell r="AE144">
            <v>0.43958000000000003</v>
          </cell>
          <cell r="AY144">
            <v>1097.8699999999999</v>
          </cell>
        </row>
        <row r="145">
          <cell r="F145">
            <v>106334678</v>
          </cell>
          <cell r="AE145">
            <v>0.65605000000000002</v>
          </cell>
          <cell r="AY145">
            <v>1097.8699999999999</v>
          </cell>
        </row>
        <row r="146">
          <cell r="F146">
            <v>106564121</v>
          </cell>
          <cell r="AE146">
            <v>0.10119</v>
          </cell>
          <cell r="AY146">
            <v>1097.8699999999999</v>
          </cell>
        </row>
        <row r="147">
          <cell r="F147">
            <v>106010887</v>
          </cell>
          <cell r="AE147">
            <v>0.24723000000000001</v>
          </cell>
          <cell r="AY147">
            <v>1097.8699999999999</v>
          </cell>
        </row>
        <row r="148">
          <cell r="F148">
            <v>106010887</v>
          </cell>
          <cell r="AE148">
            <v>0.24723000000000001</v>
          </cell>
          <cell r="AY148">
            <v>1097.8699999999999</v>
          </cell>
        </row>
        <row r="149">
          <cell r="F149">
            <v>106334025</v>
          </cell>
          <cell r="AE149">
            <v>0.37069000000000002</v>
          </cell>
          <cell r="AY149">
            <v>1097.8699999999999</v>
          </cell>
        </row>
        <row r="150">
          <cell r="F150">
            <v>106100005</v>
          </cell>
          <cell r="AE150">
            <v>0.27945999999999999</v>
          </cell>
          <cell r="AY150">
            <v>1097.8699999999999</v>
          </cell>
        </row>
        <row r="151">
          <cell r="F151">
            <v>106380960</v>
          </cell>
          <cell r="AE151">
            <v>0.20794000000000001</v>
          </cell>
          <cell r="AY151">
            <v>1097.8699999999999</v>
          </cell>
        </row>
        <row r="152">
          <cell r="F152">
            <v>106361308</v>
          </cell>
          <cell r="AE152">
            <v>0.14252000000000001</v>
          </cell>
          <cell r="AY152">
            <v>1097.8699999999999</v>
          </cell>
        </row>
        <row r="153">
          <cell r="F153">
            <v>106390923</v>
          </cell>
          <cell r="AE153">
            <v>0.14529</v>
          </cell>
          <cell r="AY153">
            <v>1097.8699999999999</v>
          </cell>
        </row>
        <row r="154">
          <cell r="F154">
            <v>106320859</v>
          </cell>
          <cell r="AE154">
            <v>0.90336000000000005</v>
          </cell>
          <cell r="AY154">
            <v>1097.8699999999999</v>
          </cell>
        </row>
        <row r="155">
          <cell r="F155">
            <v>106191231</v>
          </cell>
          <cell r="AE155">
            <v>0.46507999999999999</v>
          </cell>
          <cell r="AY155">
            <v>1097.8699999999999</v>
          </cell>
        </row>
        <row r="156">
          <cell r="F156">
            <v>106320986</v>
          </cell>
          <cell r="AE156">
            <v>0.87690000000000001</v>
          </cell>
          <cell r="AY156">
            <v>1097.8699999999999</v>
          </cell>
        </row>
        <row r="157">
          <cell r="F157">
            <v>106434153</v>
          </cell>
          <cell r="AE157">
            <v>0.28978999999999999</v>
          </cell>
          <cell r="AY157">
            <v>1097.8699999999999</v>
          </cell>
        </row>
        <row r="158">
          <cell r="F158">
            <v>106100797</v>
          </cell>
          <cell r="AE158">
            <v>0.69486999999999999</v>
          </cell>
          <cell r="AY158">
            <v>1097.8699999999999</v>
          </cell>
        </row>
        <row r="159">
          <cell r="F159">
            <v>106190758</v>
          </cell>
          <cell r="AE159">
            <v>0.19883000000000001</v>
          </cell>
          <cell r="AY159">
            <v>1097.8699999999999</v>
          </cell>
        </row>
        <row r="160">
          <cell r="F160">
            <v>106331312</v>
          </cell>
          <cell r="AE160">
            <v>9.5960000000000004E-2</v>
          </cell>
          <cell r="AY160">
            <v>1097.8699999999999</v>
          </cell>
        </row>
        <row r="161">
          <cell r="F161">
            <v>106190431</v>
          </cell>
          <cell r="AE161">
            <v>0.31903999999999999</v>
          </cell>
          <cell r="AY161">
            <v>1097.8699999999999</v>
          </cell>
        </row>
        <row r="162">
          <cell r="F162">
            <v>106190148</v>
          </cell>
          <cell r="AE162">
            <v>0.21507999999999999</v>
          </cell>
          <cell r="AY162">
            <v>1097.8699999999999</v>
          </cell>
        </row>
        <row r="163">
          <cell r="F163">
            <v>106514030</v>
          </cell>
          <cell r="AE163">
            <v>0.21</v>
          </cell>
          <cell r="AY163">
            <v>1097.8699999999999</v>
          </cell>
        </row>
        <row r="164">
          <cell r="F164">
            <v>106190352</v>
          </cell>
          <cell r="AE164">
            <v>0.41588000000000003</v>
          </cell>
          <cell r="AY164">
            <v>1097.8699999999999</v>
          </cell>
        </row>
        <row r="165">
          <cell r="F165">
            <v>106190045</v>
          </cell>
          <cell r="AE165">
            <v>0.21</v>
          </cell>
          <cell r="AY165">
            <v>1097.8699999999999</v>
          </cell>
        </row>
        <row r="166">
          <cell r="F166">
            <v>106500967</v>
          </cell>
          <cell r="AE166">
            <v>0.44433</v>
          </cell>
          <cell r="AY166">
            <v>1097.8699999999999</v>
          </cell>
        </row>
        <row r="167">
          <cell r="F167">
            <v>106234038</v>
          </cell>
          <cell r="AE167">
            <v>0.40672999999999998</v>
          </cell>
          <cell r="AY167">
            <v>1097.8699999999999</v>
          </cell>
        </row>
        <row r="168">
          <cell r="F168">
            <v>106344029</v>
          </cell>
          <cell r="AE168">
            <v>0.20524000000000001</v>
          </cell>
          <cell r="AY168">
            <v>1097.8699999999999</v>
          </cell>
        </row>
        <row r="169">
          <cell r="F169">
            <v>106311000</v>
          </cell>
          <cell r="AE169">
            <v>0.28347</v>
          </cell>
          <cell r="AY169">
            <v>1097.8699999999999</v>
          </cell>
        </row>
        <row r="170">
          <cell r="F170">
            <v>106370759</v>
          </cell>
          <cell r="AE170">
            <v>0.10817</v>
          </cell>
          <cell r="AY170">
            <v>1097.8699999999999</v>
          </cell>
        </row>
        <row r="171">
          <cell r="F171">
            <v>106361223</v>
          </cell>
          <cell r="AE171">
            <v>0.30109000000000002</v>
          </cell>
          <cell r="AY171">
            <v>1097.8699999999999</v>
          </cell>
        </row>
        <row r="172">
          <cell r="F172">
            <v>106364265</v>
          </cell>
          <cell r="AE172">
            <v>0.30109000000000002</v>
          </cell>
          <cell r="AY172">
            <v>1097.8699999999999</v>
          </cell>
        </row>
        <row r="173">
          <cell r="F173">
            <v>106190034</v>
          </cell>
          <cell r="AE173">
            <v>0.26576</v>
          </cell>
          <cell r="AY173">
            <v>1097.8699999999999</v>
          </cell>
        </row>
        <row r="174">
          <cell r="F174">
            <v>106480989</v>
          </cell>
          <cell r="AE174">
            <v>0.32035999999999998</v>
          </cell>
          <cell r="AY174">
            <v>1097.8699999999999</v>
          </cell>
        </row>
        <row r="175">
          <cell r="F175">
            <v>106481094</v>
          </cell>
          <cell r="AE175">
            <v>0.31164999999999998</v>
          </cell>
          <cell r="AY175">
            <v>1097.8699999999999</v>
          </cell>
        </row>
        <row r="176">
          <cell r="F176">
            <v>106364502</v>
          </cell>
          <cell r="AE176">
            <v>0.19733000000000001</v>
          </cell>
          <cell r="AY176">
            <v>1097.8699999999999</v>
          </cell>
        </row>
        <row r="177">
          <cell r="F177">
            <v>106240924</v>
          </cell>
          <cell r="AE177">
            <v>0.40251999999999999</v>
          </cell>
          <cell r="AY177">
            <v>1097.8699999999999</v>
          </cell>
        </row>
        <row r="178">
          <cell r="F178">
            <v>106370977</v>
          </cell>
          <cell r="AE178">
            <v>0.28166999999999998</v>
          </cell>
          <cell r="AY178">
            <v>1094.75</v>
          </cell>
        </row>
        <row r="179">
          <cell r="F179">
            <v>106430779</v>
          </cell>
          <cell r="AE179">
            <v>9.6240000000000006E-2</v>
          </cell>
          <cell r="AY179">
            <v>1097.8699999999999</v>
          </cell>
        </row>
        <row r="180">
          <cell r="F180">
            <v>106150736</v>
          </cell>
          <cell r="AE180">
            <v>0.41078999999999999</v>
          </cell>
          <cell r="AY180">
            <v>1097.8699999999999</v>
          </cell>
        </row>
        <row r="181">
          <cell r="F181">
            <v>106190432</v>
          </cell>
          <cell r="AE181">
            <v>0.34077000000000002</v>
          </cell>
          <cell r="AY181">
            <v>1097.8699999999999</v>
          </cell>
        </row>
        <row r="182">
          <cell r="F182">
            <v>106384238</v>
          </cell>
          <cell r="AE182">
            <v>0.21</v>
          </cell>
          <cell r="AY182">
            <v>1097.8699999999999</v>
          </cell>
        </row>
        <row r="183">
          <cell r="F183">
            <v>106410782</v>
          </cell>
          <cell r="AE183">
            <v>0.65351000000000004</v>
          </cell>
          <cell r="AY183">
            <v>1097.8699999999999</v>
          </cell>
        </row>
        <row r="184">
          <cell r="F184">
            <v>106414139</v>
          </cell>
          <cell r="AE184">
            <v>0.34394000000000002</v>
          </cell>
          <cell r="AY184">
            <v>1097.8699999999999</v>
          </cell>
        </row>
        <row r="185">
          <cell r="F185">
            <v>106500867</v>
          </cell>
          <cell r="AE185">
            <v>8.8770000000000002E-2</v>
          </cell>
          <cell r="AY185">
            <v>1097.8699999999999</v>
          </cell>
        </row>
        <row r="186">
          <cell r="F186">
            <v>106491338</v>
          </cell>
          <cell r="AE186">
            <v>0.21</v>
          </cell>
          <cell r="AY186">
            <v>1097.8699999999999</v>
          </cell>
        </row>
        <row r="187">
          <cell r="F187">
            <v>106211006</v>
          </cell>
          <cell r="AE187">
            <v>0.16550999999999999</v>
          </cell>
          <cell r="AY187">
            <v>1097.8699999999999</v>
          </cell>
        </row>
        <row r="188">
          <cell r="F188">
            <v>106370875</v>
          </cell>
          <cell r="AE188">
            <v>0.17782000000000001</v>
          </cell>
          <cell r="AY188">
            <v>1097.8699999999999</v>
          </cell>
        </row>
        <row r="189">
          <cell r="F189">
            <v>106190323</v>
          </cell>
          <cell r="AE189">
            <v>0.11634</v>
          </cell>
          <cell r="AY189">
            <v>1097.8699999999999</v>
          </cell>
        </row>
        <row r="190">
          <cell r="F190">
            <v>106010846</v>
          </cell>
          <cell r="AE190">
            <v>0.34820000000000001</v>
          </cell>
          <cell r="AY190">
            <v>1097.8699999999999</v>
          </cell>
        </row>
        <row r="191">
          <cell r="F191">
            <v>106400548</v>
          </cell>
          <cell r="AE191">
            <v>0.1249</v>
          </cell>
          <cell r="AY191">
            <v>1097.8699999999999</v>
          </cell>
        </row>
        <row r="192">
          <cell r="F192">
            <v>106321016</v>
          </cell>
          <cell r="AE192">
            <v>0.85951</v>
          </cell>
          <cell r="AY192">
            <v>1097.8699999999999</v>
          </cell>
        </row>
        <row r="193">
          <cell r="F193">
            <v>106334533</v>
          </cell>
          <cell r="AE193">
            <v>0.52588000000000001</v>
          </cell>
          <cell r="AY193">
            <v>1097.8699999999999</v>
          </cell>
        </row>
        <row r="194">
          <cell r="F194">
            <v>106190630</v>
          </cell>
          <cell r="AE194">
            <v>0.12221</v>
          </cell>
          <cell r="AY194">
            <v>1097.8699999999999</v>
          </cell>
        </row>
        <row r="195">
          <cell r="F195">
            <v>106190400</v>
          </cell>
          <cell r="AE195">
            <v>0.18537000000000001</v>
          </cell>
          <cell r="AY195">
            <v>1097.8699999999999</v>
          </cell>
        </row>
        <row r="196">
          <cell r="F196">
            <v>106370695</v>
          </cell>
          <cell r="AE196">
            <v>0.16830999999999999</v>
          </cell>
          <cell r="AY196">
            <v>1097.8699999999999</v>
          </cell>
        </row>
        <row r="197">
          <cell r="F197">
            <v>106370694</v>
          </cell>
          <cell r="AE197">
            <v>0.16830999999999999</v>
          </cell>
          <cell r="AY197">
            <v>1097.8699999999999</v>
          </cell>
        </row>
        <row r="198">
          <cell r="F198">
            <v>106370695</v>
          </cell>
          <cell r="AE198">
            <v>0.16830999999999999</v>
          </cell>
          <cell r="AY198">
            <v>1097.8699999999999</v>
          </cell>
        </row>
        <row r="199">
          <cell r="F199">
            <v>106494019</v>
          </cell>
          <cell r="AE199">
            <v>0.33787</v>
          </cell>
          <cell r="AY199">
            <v>1097.8699999999999</v>
          </cell>
        </row>
        <row r="200">
          <cell r="F200">
            <v>106190568</v>
          </cell>
          <cell r="AE200">
            <v>0.14907000000000001</v>
          </cell>
          <cell r="AY200">
            <v>1097.8699999999999</v>
          </cell>
        </row>
        <row r="201">
          <cell r="F201">
            <v>106191216</v>
          </cell>
          <cell r="AE201">
            <v>0.30751000000000001</v>
          </cell>
          <cell r="AY201">
            <v>1097.8699999999999</v>
          </cell>
        </row>
        <row r="202">
          <cell r="F202">
            <v>106040962</v>
          </cell>
          <cell r="AE202">
            <v>0.15201000000000001</v>
          </cell>
          <cell r="AY202">
            <v>1097.8699999999999</v>
          </cell>
        </row>
        <row r="203">
          <cell r="F203">
            <v>106190256</v>
          </cell>
          <cell r="AE203">
            <v>0.30896000000000001</v>
          </cell>
          <cell r="AY203">
            <v>1097.8699999999999</v>
          </cell>
        </row>
        <row r="204">
          <cell r="F204">
            <v>106301234</v>
          </cell>
          <cell r="AE204">
            <v>0.20960999999999999</v>
          </cell>
          <cell r="AY204">
            <v>1097.8699999999999</v>
          </cell>
        </row>
        <row r="205">
          <cell r="F205">
            <v>106191231</v>
          </cell>
          <cell r="AE205">
            <v>0.46507999999999999</v>
          </cell>
          <cell r="AY205">
            <v>1097.8699999999999</v>
          </cell>
        </row>
        <row r="206">
          <cell r="F206">
            <v>106301140</v>
          </cell>
          <cell r="AE206">
            <v>0.28542000000000001</v>
          </cell>
          <cell r="AY206">
            <v>1097.8699999999999</v>
          </cell>
        </row>
        <row r="207">
          <cell r="F207">
            <v>106150737</v>
          </cell>
          <cell r="AE207">
            <v>0.21</v>
          </cell>
          <cell r="AY207">
            <v>1097.8699999999999</v>
          </cell>
        </row>
        <row r="208">
          <cell r="F208">
            <v>106190687</v>
          </cell>
          <cell r="AE208">
            <v>0.31535000000000002</v>
          </cell>
          <cell r="AY208">
            <v>1097.8699999999999</v>
          </cell>
        </row>
        <row r="209">
          <cell r="F209">
            <v>106014326</v>
          </cell>
          <cell r="AE209">
            <v>0.33651999999999999</v>
          </cell>
          <cell r="AY209">
            <v>1097.8699999999999</v>
          </cell>
        </row>
        <row r="210">
          <cell r="F210">
            <v>106440755</v>
          </cell>
          <cell r="AE210">
            <v>0.19606999999999999</v>
          </cell>
          <cell r="AY210">
            <v>1097.8699999999999</v>
          </cell>
        </row>
        <row r="211">
          <cell r="F211">
            <v>106430779</v>
          </cell>
          <cell r="AE211">
            <v>9.6240000000000006E-2</v>
          </cell>
          <cell r="AY211">
            <v>1097.8699999999999</v>
          </cell>
        </row>
        <row r="212">
          <cell r="F212">
            <v>106430915</v>
          </cell>
          <cell r="AE212">
            <v>9.6240000000000006E-2</v>
          </cell>
          <cell r="AY212">
            <v>1097.8699999999999</v>
          </cell>
        </row>
        <row r="213">
          <cell r="F213">
            <v>106190280</v>
          </cell>
          <cell r="AE213">
            <v>0.1225</v>
          </cell>
          <cell r="AY213">
            <v>1097.8699999999999</v>
          </cell>
        </row>
        <row r="214">
          <cell r="F214">
            <v>106150782</v>
          </cell>
          <cell r="AE214">
            <v>0.47702</v>
          </cell>
          <cell r="AY214">
            <v>1097.8699999999999</v>
          </cell>
        </row>
        <row r="215">
          <cell r="F215">
            <v>106070988</v>
          </cell>
          <cell r="AE215">
            <v>0.14718000000000001</v>
          </cell>
          <cell r="AY215">
            <v>1097.8699999999999</v>
          </cell>
        </row>
        <row r="216">
          <cell r="F216">
            <v>106190305</v>
          </cell>
          <cell r="AE216">
            <v>0.10333000000000001</v>
          </cell>
          <cell r="AY216">
            <v>1097.8699999999999</v>
          </cell>
        </row>
        <row r="217">
          <cell r="F217">
            <v>106034002</v>
          </cell>
          <cell r="AE217">
            <v>0.36710999999999999</v>
          </cell>
          <cell r="AY217">
            <v>1097.8699999999999</v>
          </cell>
        </row>
        <row r="218">
          <cell r="F218">
            <v>106370755</v>
          </cell>
          <cell r="AE218">
            <v>0.19500999999999999</v>
          </cell>
          <cell r="AY218">
            <v>1097.8699999999999</v>
          </cell>
        </row>
        <row r="219">
          <cell r="F219">
            <v>106374382</v>
          </cell>
          <cell r="AE219">
            <v>0.19500999999999999</v>
          </cell>
          <cell r="AY219">
            <v>1097.8699999999999</v>
          </cell>
        </row>
        <row r="220">
          <cell r="F220">
            <v>106331152</v>
          </cell>
          <cell r="AE220">
            <v>0.12559000000000001</v>
          </cell>
          <cell r="AY220">
            <v>1097.8699999999999</v>
          </cell>
        </row>
        <row r="221">
          <cell r="F221">
            <v>106084001</v>
          </cell>
          <cell r="AE221">
            <v>0.36586999999999997</v>
          </cell>
          <cell r="AY221">
            <v>1097.8699999999999</v>
          </cell>
        </row>
        <row r="222">
          <cell r="F222">
            <v>106380895</v>
          </cell>
          <cell r="AE222">
            <v>0.21364</v>
          </cell>
          <cell r="AY222">
            <v>1097.8699999999999</v>
          </cell>
        </row>
        <row r="223">
          <cell r="F223">
            <v>106361458</v>
          </cell>
          <cell r="AE223">
            <v>0.61631999999999998</v>
          </cell>
          <cell r="AY223">
            <v>1097.8699999999999</v>
          </cell>
        </row>
        <row r="224">
          <cell r="F224">
            <v>106434040</v>
          </cell>
          <cell r="AE224">
            <v>0.18457000000000001</v>
          </cell>
          <cell r="AY224">
            <v>1097.8699999999999</v>
          </cell>
        </row>
        <row r="225">
          <cell r="F225">
            <v>106190422</v>
          </cell>
          <cell r="AE225">
            <v>0.16683999999999999</v>
          </cell>
          <cell r="AY225">
            <v>1097.8699999999999</v>
          </cell>
        </row>
        <row r="226">
          <cell r="F226">
            <v>106150722</v>
          </cell>
          <cell r="AE226">
            <v>0.23175000000000001</v>
          </cell>
          <cell r="AY226">
            <v>1097.8699999999999</v>
          </cell>
        </row>
        <row r="227">
          <cell r="F227">
            <v>106340951</v>
          </cell>
          <cell r="AE227">
            <v>0.20926</v>
          </cell>
          <cell r="AY227">
            <v>1097.8699999999999</v>
          </cell>
        </row>
        <row r="228">
          <cell r="F228">
            <v>106334018</v>
          </cell>
          <cell r="AE228">
            <v>0.38216</v>
          </cell>
          <cell r="AY228">
            <v>1097.8699999999999</v>
          </cell>
        </row>
        <row r="229">
          <cell r="F229">
            <v>106070934</v>
          </cell>
          <cell r="AE229">
            <v>0.30518000000000001</v>
          </cell>
          <cell r="AY229">
            <v>1097.8699999999999</v>
          </cell>
        </row>
        <row r="230">
          <cell r="F230">
            <v>106040802</v>
          </cell>
          <cell r="AE230">
            <v>0.33709</v>
          </cell>
          <cell r="AY230">
            <v>1097.8699999999999</v>
          </cell>
        </row>
        <row r="231">
          <cell r="F231">
            <v>106420514</v>
          </cell>
          <cell r="AE231">
            <v>0.26466000000000001</v>
          </cell>
          <cell r="AY231">
            <v>1097.8699999999999</v>
          </cell>
        </row>
        <row r="232">
          <cell r="F232">
            <v>106331216</v>
          </cell>
          <cell r="AE232">
            <v>0.10878</v>
          </cell>
          <cell r="AY232">
            <v>1097.8699999999999</v>
          </cell>
        </row>
        <row r="233">
          <cell r="F233">
            <v>106190385</v>
          </cell>
          <cell r="AE233">
            <v>0.20308000000000001</v>
          </cell>
          <cell r="AY233">
            <v>1097.8699999999999</v>
          </cell>
        </row>
        <row r="234">
          <cell r="F234">
            <v>106196168</v>
          </cell>
          <cell r="AE234">
            <v>0.21768999999999999</v>
          </cell>
          <cell r="AY234">
            <v>1097.8699999999999</v>
          </cell>
        </row>
        <row r="235">
          <cell r="F235">
            <v>106196035</v>
          </cell>
          <cell r="AE235">
            <v>0.33163999999999999</v>
          </cell>
          <cell r="AY235">
            <v>1097.8699999999999</v>
          </cell>
        </row>
        <row r="236">
          <cell r="F236">
            <v>106190522</v>
          </cell>
          <cell r="AE236">
            <v>0.25176999999999999</v>
          </cell>
          <cell r="AY236">
            <v>1097.8699999999999</v>
          </cell>
        </row>
        <row r="237">
          <cell r="F237">
            <v>106364231</v>
          </cell>
          <cell r="AE237">
            <v>0.24068999999999999</v>
          </cell>
          <cell r="AY237">
            <v>1097.8699999999999</v>
          </cell>
        </row>
        <row r="238">
          <cell r="F238">
            <v>106450949</v>
          </cell>
          <cell r="AE238">
            <v>0.21819</v>
          </cell>
          <cell r="AY238">
            <v>1097.8699999999999</v>
          </cell>
        </row>
        <row r="239">
          <cell r="F239">
            <v>106250956</v>
          </cell>
          <cell r="AE239">
            <v>0.95904999999999996</v>
          </cell>
          <cell r="AY239">
            <v>1097.8699999999999</v>
          </cell>
        </row>
        <row r="240">
          <cell r="F240">
            <v>106340947</v>
          </cell>
          <cell r="AE240">
            <v>0.18873000000000001</v>
          </cell>
          <cell r="AY240">
            <v>1097.8699999999999</v>
          </cell>
        </row>
        <row r="241">
          <cell r="F241">
            <v>106171049</v>
          </cell>
          <cell r="AE241">
            <v>0.42614999999999997</v>
          </cell>
          <cell r="AY241">
            <v>1097.8699999999999</v>
          </cell>
        </row>
        <row r="242">
          <cell r="F242">
            <v>106300225</v>
          </cell>
          <cell r="AE242">
            <v>0.17169999999999999</v>
          </cell>
          <cell r="AY242">
            <v>1097.8699999999999</v>
          </cell>
        </row>
        <row r="243">
          <cell r="F243">
            <v>106364121</v>
          </cell>
          <cell r="AE243">
            <v>0.80681999999999998</v>
          </cell>
          <cell r="AY243">
            <v>1097.8699999999999</v>
          </cell>
        </row>
        <row r="244">
          <cell r="F244">
            <v>106191227</v>
          </cell>
          <cell r="AE244">
            <v>0.46633000000000002</v>
          </cell>
          <cell r="AY244">
            <v>1097.8699999999999</v>
          </cell>
        </row>
        <row r="245">
          <cell r="F245">
            <v>106070924</v>
          </cell>
          <cell r="AE245">
            <v>0.79149000000000003</v>
          </cell>
          <cell r="AY245">
            <v>1097.8699999999999</v>
          </cell>
        </row>
        <row r="246">
          <cell r="F246">
            <v>106381154</v>
          </cell>
          <cell r="AE246">
            <v>0.21364</v>
          </cell>
          <cell r="AY246">
            <v>1097.8699999999999</v>
          </cell>
        </row>
        <row r="247">
          <cell r="F247">
            <v>106190529</v>
          </cell>
          <cell r="AE247">
            <v>0.10421999999999999</v>
          </cell>
          <cell r="AY247">
            <v>1097.8699999999999</v>
          </cell>
        </row>
        <row r="248">
          <cell r="F248">
            <v>106196405</v>
          </cell>
          <cell r="AE248">
            <v>8.949E-2</v>
          </cell>
          <cell r="AY248">
            <v>1097.8699999999999</v>
          </cell>
        </row>
        <row r="249">
          <cell r="F249">
            <v>106190392</v>
          </cell>
          <cell r="AE249">
            <v>0.25766</v>
          </cell>
          <cell r="AY249">
            <v>1097.8699999999999</v>
          </cell>
        </row>
        <row r="250">
          <cell r="F250">
            <v>106190712</v>
          </cell>
          <cell r="AE250">
            <v>1</v>
          </cell>
          <cell r="AY250">
            <v>1097.8699999999999</v>
          </cell>
        </row>
        <row r="251">
          <cell r="F251">
            <v>106050932</v>
          </cell>
          <cell r="AE251">
            <v>0.36786000000000002</v>
          </cell>
          <cell r="AY251">
            <v>1097.8699999999999</v>
          </cell>
        </row>
        <row r="252">
          <cell r="F252">
            <v>106196403</v>
          </cell>
          <cell r="AE252">
            <v>0.32008999999999999</v>
          </cell>
          <cell r="AY252">
            <v>1097.8699999999999</v>
          </cell>
        </row>
        <row r="253">
          <cell r="F253">
            <v>106240942</v>
          </cell>
          <cell r="AE253">
            <v>0.20358999999999999</v>
          </cell>
          <cell r="AY253">
            <v>1097.8699999999999</v>
          </cell>
        </row>
        <row r="254">
          <cell r="F254">
            <v>106470871</v>
          </cell>
          <cell r="AE254">
            <v>0.70213000000000003</v>
          </cell>
          <cell r="AY254">
            <v>1097.8699999999999</v>
          </cell>
        </row>
        <row r="255">
          <cell r="F255">
            <v>106190137</v>
          </cell>
          <cell r="AE255">
            <v>0.60929999999999995</v>
          </cell>
          <cell r="AY255">
            <v>1097.8699999999999</v>
          </cell>
        </row>
        <row r="256">
          <cell r="F256">
            <v>106301205</v>
          </cell>
          <cell r="AE256">
            <v>0.30751000000000001</v>
          </cell>
          <cell r="AY256">
            <v>1097.8699999999999</v>
          </cell>
        </row>
        <row r="257">
          <cell r="F257">
            <v>106301205</v>
          </cell>
          <cell r="AE257">
            <v>0.30751000000000001</v>
          </cell>
          <cell r="AY257">
            <v>1097.8699999999999</v>
          </cell>
        </row>
        <row r="258">
          <cell r="F258">
            <v>106304045</v>
          </cell>
          <cell r="AE258">
            <v>0.30751000000000001</v>
          </cell>
          <cell r="AY258">
            <v>1097.8699999999999</v>
          </cell>
        </row>
        <row r="259">
          <cell r="F259">
            <v>106121002</v>
          </cell>
          <cell r="AE259">
            <v>0.37835999999999997</v>
          </cell>
          <cell r="AY259">
            <v>1097.8699999999999</v>
          </cell>
        </row>
        <row r="260">
          <cell r="F260">
            <v>106370714</v>
          </cell>
          <cell r="AE260">
            <v>0.17852000000000001</v>
          </cell>
          <cell r="AY260">
            <v>1097.8699999999999</v>
          </cell>
        </row>
        <row r="261">
          <cell r="F261">
            <v>106342344</v>
          </cell>
          <cell r="AE261">
            <v>0.25340000000000001</v>
          </cell>
          <cell r="AY261">
            <v>1097.8699999999999</v>
          </cell>
        </row>
        <row r="262">
          <cell r="F262">
            <v>106301380</v>
          </cell>
          <cell r="AE262">
            <v>0.11257</v>
          </cell>
          <cell r="AY262">
            <v>1097.8699999999999</v>
          </cell>
        </row>
        <row r="263">
          <cell r="F263">
            <v>106391042</v>
          </cell>
          <cell r="AE263">
            <v>0.16089999999999999</v>
          </cell>
          <cell r="AY263">
            <v>1097.8699999999999</v>
          </cell>
        </row>
        <row r="264">
          <cell r="F264">
            <v>106304159</v>
          </cell>
          <cell r="AE264">
            <v>0.19306000000000001</v>
          </cell>
          <cell r="AY264">
            <v>1097.8699999999999</v>
          </cell>
        </row>
        <row r="265">
          <cell r="F265">
            <v>106231013</v>
          </cell>
          <cell r="AE265">
            <v>0.67886999999999997</v>
          </cell>
          <cell r="AY265">
            <v>1097.8699999999999</v>
          </cell>
        </row>
        <row r="266">
          <cell r="F266">
            <v>106164029</v>
          </cell>
          <cell r="AE266">
            <v>0.32612999999999998</v>
          </cell>
          <cell r="AY266">
            <v>1097.8699999999999</v>
          </cell>
        </row>
        <row r="267">
          <cell r="F267">
            <v>106100793</v>
          </cell>
          <cell r="AE267">
            <v>0.32612999999999998</v>
          </cell>
          <cell r="AY267">
            <v>1097.8699999999999</v>
          </cell>
        </row>
        <row r="268">
          <cell r="F268">
            <v>106150788</v>
          </cell>
          <cell r="AE268">
            <v>0.19535</v>
          </cell>
          <cell r="AY268">
            <v>1097.8699999999999</v>
          </cell>
        </row>
        <row r="269">
          <cell r="F269">
            <v>106390846</v>
          </cell>
          <cell r="AE269">
            <v>0.14409</v>
          </cell>
          <cell r="AY269">
            <v>1097.8699999999999</v>
          </cell>
        </row>
        <row r="270">
          <cell r="F270">
            <v>106184008</v>
          </cell>
          <cell r="AE270">
            <v>0.75477000000000005</v>
          </cell>
          <cell r="AY270">
            <v>1097.8699999999999</v>
          </cell>
        </row>
        <row r="271">
          <cell r="F271">
            <v>106291053</v>
          </cell>
          <cell r="AE271">
            <v>0.44550000000000001</v>
          </cell>
          <cell r="AY271">
            <v>1097.8699999999999</v>
          </cell>
        </row>
        <row r="272">
          <cell r="F272">
            <v>106190696</v>
          </cell>
          <cell r="AE272">
            <v>0.49768000000000001</v>
          </cell>
          <cell r="AY272">
            <v>1097.8699999999999</v>
          </cell>
        </row>
        <row r="273">
          <cell r="F273">
            <v>106301258</v>
          </cell>
          <cell r="AE273">
            <v>0.29604000000000003</v>
          </cell>
          <cell r="AY273">
            <v>1062.5999999999999</v>
          </cell>
        </row>
        <row r="274">
          <cell r="F274">
            <v>106270744</v>
          </cell>
          <cell r="AE274">
            <v>0.27761000000000002</v>
          </cell>
          <cell r="AY274">
            <v>1097.8699999999999</v>
          </cell>
        </row>
        <row r="275">
          <cell r="F275">
            <v>106154022</v>
          </cell>
          <cell r="AE275">
            <v>0.66649000000000003</v>
          </cell>
          <cell r="AY275">
            <v>1097.8699999999999</v>
          </cell>
        </row>
        <row r="276">
          <cell r="F276">
            <v>106331326</v>
          </cell>
          <cell r="AE276">
            <v>0.27134999999999998</v>
          </cell>
          <cell r="AY276">
            <v>1097.8699999999999</v>
          </cell>
        </row>
        <row r="277">
          <cell r="F277">
            <v>106301248</v>
          </cell>
          <cell r="AE277">
            <v>9.2539999999999997E-2</v>
          </cell>
          <cell r="AY277">
            <v>1097.8699999999999</v>
          </cell>
        </row>
        <row r="278">
          <cell r="F278">
            <v>106410891</v>
          </cell>
          <cell r="AE278">
            <v>0.28017999999999998</v>
          </cell>
          <cell r="AY278">
            <v>1097.8699999999999</v>
          </cell>
        </row>
        <row r="279">
          <cell r="F279">
            <v>106190812</v>
          </cell>
          <cell r="AE279">
            <v>0.33745000000000003</v>
          </cell>
          <cell r="AY279">
            <v>1097.8699999999999</v>
          </cell>
        </row>
        <row r="280">
          <cell r="F280">
            <v>106500954</v>
          </cell>
          <cell r="AE280">
            <v>0.21</v>
          </cell>
          <cell r="AY280">
            <v>1097.8699999999999</v>
          </cell>
        </row>
        <row r="281">
          <cell r="F281">
            <v>106540734</v>
          </cell>
          <cell r="AE281">
            <v>0.27731</v>
          </cell>
          <cell r="AY281">
            <v>1062.8900000000001</v>
          </cell>
        </row>
        <row r="282">
          <cell r="F282">
            <v>106190017</v>
          </cell>
          <cell r="AE282">
            <v>0.25513000000000002</v>
          </cell>
          <cell r="AY282">
            <v>1097.8699999999999</v>
          </cell>
        </row>
        <row r="283">
          <cell r="F283">
            <v>106334589</v>
          </cell>
          <cell r="AE283">
            <v>0.22208</v>
          </cell>
          <cell r="AY283">
            <v>1097.8699999999999</v>
          </cell>
        </row>
        <row r="284">
          <cell r="F284">
            <v>106504079</v>
          </cell>
          <cell r="AE284">
            <v>0.69438</v>
          </cell>
          <cell r="AY284">
            <v>1097.8699999999999</v>
          </cell>
        </row>
        <row r="285">
          <cell r="F285">
            <v>106370782</v>
          </cell>
          <cell r="AE285">
            <v>0.28971999999999998</v>
          </cell>
          <cell r="AY285">
            <v>1097.8699999999999</v>
          </cell>
        </row>
        <row r="286">
          <cell r="F286">
            <v>106154101</v>
          </cell>
          <cell r="AE286">
            <v>0.28481000000000001</v>
          </cell>
          <cell r="AY286">
            <v>1097.8699999999999</v>
          </cell>
        </row>
        <row r="287">
          <cell r="F287">
            <v>106121080</v>
          </cell>
          <cell r="AE287">
            <v>0.24746000000000001</v>
          </cell>
          <cell r="AY287">
            <v>1097.8699999999999</v>
          </cell>
        </row>
        <row r="288">
          <cell r="F288">
            <v>106560481</v>
          </cell>
          <cell r="AE288">
            <v>0.14759</v>
          </cell>
          <cell r="AY288">
            <v>1097.8699999999999</v>
          </cell>
        </row>
        <row r="289">
          <cell r="F289">
            <v>106400524</v>
          </cell>
          <cell r="AE289">
            <v>0.12734999999999999</v>
          </cell>
          <cell r="AY289">
            <v>1097.8699999999999</v>
          </cell>
        </row>
        <row r="290">
          <cell r="F290">
            <v>106374094</v>
          </cell>
          <cell r="AE290">
            <v>0.12248000000000001</v>
          </cell>
          <cell r="AY290">
            <v>1097.8699999999999</v>
          </cell>
        </row>
        <row r="291">
          <cell r="F291">
            <v>106190555</v>
          </cell>
          <cell r="AE291">
            <v>0.10628</v>
          </cell>
          <cell r="AY291">
            <v>1097.8699999999999</v>
          </cell>
        </row>
        <row r="292">
          <cell r="F292">
            <v>106010937</v>
          </cell>
          <cell r="AE292">
            <v>0.27493000000000001</v>
          </cell>
          <cell r="AY292">
            <v>1097.8699999999999</v>
          </cell>
        </row>
        <row r="293">
          <cell r="F293">
            <v>106070990</v>
          </cell>
          <cell r="AE293">
            <v>0.27798</v>
          </cell>
          <cell r="AY293">
            <v>1097.8699999999999</v>
          </cell>
        </row>
        <row r="294">
          <cell r="F294">
            <v>106010739</v>
          </cell>
          <cell r="AE294">
            <v>0.34026000000000001</v>
          </cell>
          <cell r="AY294">
            <v>1097.8699999999999</v>
          </cell>
        </row>
        <row r="295">
          <cell r="F295">
            <v>106380939</v>
          </cell>
          <cell r="AE295">
            <v>0.28227999999999998</v>
          </cell>
          <cell r="AY295">
            <v>1097.8699999999999</v>
          </cell>
        </row>
        <row r="296">
          <cell r="F296">
            <v>106014337</v>
          </cell>
          <cell r="AE296">
            <v>0.27866999999999997</v>
          </cell>
          <cell r="AY296">
            <v>1097.8699999999999</v>
          </cell>
        </row>
        <row r="297">
          <cell r="F297">
            <v>106370744</v>
          </cell>
          <cell r="AE297">
            <v>0.19350999999999999</v>
          </cell>
          <cell r="AY297">
            <v>1097.8699999999999</v>
          </cell>
        </row>
        <row r="298">
          <cell r="F298">
            <v>106370658</v>
          </cell>
          <cell r="AE298">
            <v>0.19350999999999999</v>
          </cell>
          <cell r="AY298">
            <v>1097.8699999999999</v>
          </cell>
        </row>
        <row r="299">
          <cell r="F299">
            <v>106291023</v>
          </cell>
          <cell r="AE299">
            <v>0.26023000000000002</v>
          </cell>
          <cell r="AY299">
            <v>1097.8699999999999</v>
          </cell>
        </row>
        <row r="300">
          <cell r="F300">
            <v>106301283</v>
          </cell>
          <cell r="AE300">
            <v>0.25900000000000001</v>
          </cell>
          <cell r="AY300">
            <v>1097.8699999999999</v>
          </cell>
        </row>
        <row r="301">
          <cell r="F301">
            <v>106361343</v>
          </cell>
          <cell r="AE301">
            <v>0.27174999999999999</v>
          </cell>
          <cell r="AY301">
            <v>1097.8699999999999</v>
          </cell>
        </row>
        <row r="302">
          <cell r="F302">
            <v>106190758</v>
          </cell>
          <cell r="AE302">
            <v>0.19883000000000001</v>
          </cell>
          <cell r="AY302">
            <v>1097.8699999999999</v>
          </cell>
        </row>
        <row r="303">
          <cell r="F303">
            <v>106010846</v>
          </cell>
          <cell r="AE303">
            <v>0.34820000000000001</v>
          </cell>
          <cell r="AY303">
            <v>1097.8699999999999</v>
          </cell>
        </row>
        <row r="304">
          <cell r="F304">
            <v>106334564</v>
          </cell>
          <cell r="AE304">
            <v>0.14616999999999999</v>
          </cell>
          <cell r="AY304">
            <v>1097.8699999999999</v>
          </cell>
        </row>
        <row r="305">
          <cell r="F305">
            <v>106361370</v>
          </cell>
          <cell r="AE305">
            <v>0.28994999999999999</v>
          </cell>
          <cell r="AY305">
            <v>1097.8699999999999</v>
          </cell>
        </row>
        <row r="306">
          <cell r="F306">
            <v>106444012</v>
          </cell>
          <cell r="AE306">
            <v>1</v>
          </cell>
          <cell r="AY306">
            <v>1097.8699999999999</v>
          </cell>
        </row>
        <row r="307">
          <cell r="F307">
            <v>106301279</v>
          </cell>
          <cell r="AE307">
            <v>0.34769</v>
          </cell>
          <cell r="AY307">
            <v>1097.8699999999999</v>
          </cell>
        </row>
        <row r="308">
          <cell r="F308">
            <v>106380929</v>
          </cell>
          <cell r="AE308">
            <v>0.38602999999999998</v>
          </cell>
          <cell r="AY308">
            <v>1097.8699999999999</v>
          </cell>
        </row>
        <row r="309">
          <cell r="F309">
            <v>106361339</v>
          </cell>
          <cell r="AE309">
            <v>0.21393000000000001</v>
          </cell>
          <cell r="AY309">
            <v>1097.8699999999999</v>
          </cell>
        </row>
        <row r="310">
          <cell r="F310">
            <v>106190049</v>
          </cell>
          <cell r="AE310">
            <v>0.16828000000000001</v>
          </cell>
          <cell r="AY310">
            <v>1097.8699999999999</v>
          </cell>
        </row>
        <row r="311">
          <cell r="F311">
            <v>106500939</v>
          </cell>
          <cell r="AE311">
            <v>0.25059999999999999</v>
          </cell>
          <cell r="AY311">
            <v>1097.8699999999999</v>
          </cell>
        </row>
        <row r="312">
          <cell r="F312">
            <v>106361246</v>
          </cell>
          <cell r="AE312">
            <v>0.17771999999999999</v>
          </cell>
          <cell r="AY312">
            <v>1097.8699999999999</v>
          </cell>
        </row>
        <row r="313">
          <cell r="F313">
            <v>106304113</v>
          </cell>
          <cell r="AE313">
            <v>0.22097</v>
          </cell>
          <cell r="AY313">
            <v>1097.8699999999999</v>
          </cell>
        </row>
        <row r="314">
          <cell r="F314">
            <v>106270777</v>
          </cell>
          <cell r="AE314">
            <v>0.31203999999999998</v>
          </cell>
          <cell r="AY314">
            <v>1097.8699999999999</v>
          </cell>
        </row>
        <row r="315">
          <cell r="F315">
            <v>106274043</v>
          </cell>
          <cell r="AE315">
            <v>0.26499</v>
          </cell>
          <cell r="AY315">
            <v>1097.8699999999999</v>
          </cell>
        </row>
        <row r="316">
          <cell r="F316">
            <v>106341006</v>
          </cell>
          <cell r="AE316">
            <v>0.23175000000000001</v>
          </cell>
          <cell r="AY316">
            <v>1097.8699999999999</v>
          </cell>
        </row>
        <row r="317">
          <cell r="F317">
            <v>106301297</v>
          </cell>
          <cell r="AE317">
            <v>7.775E-2</v>
          </cell>
          <cell r="AY317">
            <v>1097.8699999999999</v>
          </cell>
        </row>
        <row r="318">
          <cell r="F318">
            <v>106371394</v>
          </cell>
          <cell r="AE318">
            <v>0.16122</v>
          </cell>
          <cell r="AY318">
            <v>1097.8699999999999</v>
          </cell>
        </row>
        <row r="319">
          <cell r="F319">
            <v>106491076</v>
          </cell>
          <cell r="AE319">
            <v>0.20669999999999999</v>
          </cell>
          <cell r="AY319">
            <v>1097.8699999999999</v>
          </cell>
        </row>
        <row r="320">
          <cell r="F320">
            <v>106370673</v>
          </cell>
          <cell r="AE320">
            <v>0.27327000000000001</v>
          </cell>
          <cell r="AY320">
            <v>1097.8699999999999</v>
          </cell>
        </row>
        <row r="321">
          <cell r="F321">
            <v>106484044</v>
          </cell>
          <cell r="AE321">
            <v>0.24254000000000001</v>
          </cell>
          <cell r="AY321">
            <v>1097.8699999999999</v>
          </cell>
        </row>
        <row r="322">
          <cell r="F322">
            <v>106341006</v>
          </cell>
          <cell r="AE322">
            <v>0.23175000000000001</v>
          </cell>
          <cell r="AY322">
            <v>1097.8699999999999</v>
          </cell>
        </row>
        <row r="323">
          <cell r="F323">
            <v>106444013</v>
          </cell>
          <cell r="AE323">
            <v>0.12168</v>
          </cell>
          <cell r="AY323">
            <v>1097.8699999999999</v>
          </cell>
        </row>
        <row r="324">
          <cell r="F324">
            <v>106281078</v>
          </cell>
          <cell r="AE324">
            <v>0.15053</v>
          </cell>
          <cell r="AY324">
            <v>1097.8699999999999</v>
          </cell>
        </row>
        <row r="325">
          <cell r="F325">
            <v>106580996</v>
          </cell>
          <cell r="AE325">
            <v>0.25969999999999999</v>
          </cell>
          <cell r="AY325">
            <v>1097.8699999999999</v>
          </cell>
        </row>
        <row r="326">
          <cell r="F326">
            <v>106084001</v>
          </cell>
          <cell r="AE326">
            <v>0.36586999999999997</v>
          </cell>
          <cell r="AY326">
            <v>1097.8699999999999</v>
          </cell>
        </row>
        <row r="327">
          <cell r="F327">
            <v>106434051</v>
          </cell>
          <cell r="AE327">
            <v>0.21</v>
          </cell>
          <cell r="AY327">
            <v>1097.8699999999999</v>
          </cell>
        </row>
        <row r="328">
          <cell r="F328">
            <v>106190315</v>
          </cell>
          <cell r="AE328">
            <v>0.15533</v>
          </cell>
          <cell r="AY328">
            <v>1097.8699999999999</v>
          </cell>
        </row>
        <row r="329">
          <cell r="F329">
            <v>106070988</v>
          </cell>
          <cell r="AE329">
            <v>0.14718000000000001</v>
          </cell>
          <cell r="AY329">
            <v>1097.8699999999999</v>
          </cell>
        </row>
        <row r="330">
          <cell r="F330">
            <v>106394009</v>
          </cell>
          <cell r="AE330">
            <v>0.31254999999999999</v>
          </cell>
          <cell r="AY330">
            <v>1097.8699999999999</v>
          </cell>
        </row>
        <row r="331">
          <cell r="F331">
            <v>106504042</v>
          </cell>
          <cell r="AE331">
            <v>0.31254999999999999</v>
          </cell>
          <cell r="AY331">
            <v>1097.8699999999999</v>
          </cell>
        </row>
        <row r="332">
          <cell r="F332">
            <v>106494106</v>
          </cell>
          <cell r="AE332">
            <v>0.35659000000000002</v>
          </cell>
          <cell r="AY332">
            <v>1097.8699999999999</v>
          </cell>
        </row>
        <row r="333">
          <cell r="F333">
            <v>106190673</v>
          </cell>
          <cell r="AE333">
            <v>0.22567000000000001</v>
          </cell>
          <cell r="AY333">
            <v>1097.8699999999999</v>
          </cell>
        </row>
        <row r="334">
          <cell r="F334">
            <v>106190524</v>
          </cell>
          <cell r="AE334">
            <v>0.16406000000000001</v>
          </cell>
          <cell r="AY334">
            <v>1097.8699999999999</v>
          </cell>
        </row>
        <row r="335">
          <cell r="F335">
            <v>106270875</v>
          </cell>
          <cell r="AE335">
            <v>0.20222999999999999</v>
          </cell>
          <cell r="AY335">
            <v>1097.8699999999999</v>
          </cell>
        </row>
        <row r="336">
          <cell r="F336">
            <v>106531059</v>
          </cell>
          <cell r="AE336">
            <v>0.64807000000000003</v>
          </cell>
          <cell r="AY336">
            <v>1097.8699999999999</v>
          </cell>
        </row>
        <row r="337">
          <cell r="F337">
            <v>106190708</v>
          </cell>
          <cell r="AE337">
            <v>0.2702</v>
          </cell>
          <cell r="AY337">
            <v>1097.8699999999999</v>
          </cell>
        </row>
        <row r="338">
          <cell r="F338">
            <v>106370787</v>
          </cell>
          <cell r="AE338">
            <v>0.26519999999999999</v>
          </cell>
          <cell r="AY338">
            <v>1097.8699999999999</v>
          </cell>
        </row>
        <row r="339">
          <cell r="F339">
            <v>106194219</v>
          </cell>
          <cell r="AE339">
            <v>0.20269999999999999</v>
          </cell>
          <cell r="AY339">
            <v>1097.8699999999999</v>
          </cell>
        </row>
        <row r="340">
          <cell r="F340">
            <v>106210993</v>
          </cell>
          <cell r="AE340">
            <v>0.21</v>
          </cell>
          <cell r="AY340">
            <v>1097.8699999999999</v>
          </cell>
        </row>
        <row r="341">
          <cell r="F341">
            <v>106420493</v>
          </cell>
          <cell r="AE341">
            <v>0.23715</v>
          </cell>
          <cell r="AY341">
            <v>1097.8699999999999</v>
          </cell>
        </row>
        <row r="342">
          <cell r="F342">
            <v>106391010</v>
          </cell>
          <cell r="AE342">
            <v>0.23202999999999999</v>
          </cell>
          <cell r="AY342">
            <v>1097.8699999999999</v>
          </cell>
        </row>
        <row r="343">
          <cell r="F343">
            <v>106071018</v>
          </cell>
          <cell r="AE343">
            <v>0.14543</v>
          </cell>
          <cell r="AY343">
            <v>1097.8699999999999</v>
          </cell>
        </row>
        <row r="344">
          <cell r="F344">
            <v>106574010</v>
          </cell>
          <cell r="AE344">
            <v>0.35271999999999998</v>
          </cell>
          <cell r="AY344">
            <v>1097.8699999999999</v>
          </cell>
        </row>
        <row r="345">
          <cell r="F345">
            <v>106190017</v>
          </cell>
          <cell r="AE345">
            <v>0.25513000000000002</v>
          </cell>
          <cell r="AY345">
            <v>1097.8699999999999</v>
          </cell>
        </row>
        <row r="346">
          <cell r="F346">
            <v>106400466</v>
          </cell>
          <cell r="AE346">
            <v>0.23715</v>
          </cell>
          <cell r="AY346">
            <v>1097.8699999999999</v>
          </cell>
        </row>
        <row r="347">
          <cell r="F347">
            <v>106190661</v>
          </cell>
          <cell r="AE347">
            <v>1</v>
          </cell>
          <cell r="AY347">
            <v>1097.8699999999999</v>
          </cell>
        </row>
        <row r="348">
          <cell r="F348">
            <v>106010987</v>
          </cell>
          <cell r="AE348">
            <v>0.19645000000000001</v>
          </cell>
          <cell r="AY348">
            <v>1097.8699999999999</v>
          </cell>
        </row>
        <row r="349">
          <cell r="F349">
            <v>106364430</v>
          </cell>
          <cell r="AE349">
            <v>0.18540000000000001</v>
          </cell>
          <cell r="AY349">
            <v>1097.8699999999999</v>
          </cell>
        </row>
        <row r="350">
          <cell r="F350">
            <v>106190949</v>
          </cell>
          <cell r="AE350">
            <v>0.15756000000000001</v>
          </cell>
          <cell r="AY350">
            <v>1097.8699999999999</v>
          </cell>
        </row>
        <row r="351">
          <cell r="F351">
            <v>106554011</v>
          </cell>
          <cell r="AE351">
            <v>0.18249000000000001</v>
          </cell>
          <cell r="AY351">
            <v>1097.8699999999999</v>
          </cell>
        </row>
        <row r="352">
          <cell r="F352">
            <v>106190547</v>
          </cell>
          <cell r="AE352">
            <v>0.18717</v>
          </cell>
          <cell r="AY352">
            <v>1097.8699999999999</v>
          </cell>
        </row>
        <row r="353">
          <cell r="F353">
            <v>106361318</v>
          </cell>
          <cell r="AE353">
            <v>0.12720999999999999</v>
          </cell>
          <cell r="AY353">
            <v>1097.8699999999999</v>
          </cell>
        </row>
        <row r="354">
          <cell r="F354">
            <v>106301127</v>
          </cell>
          <cell r="AE354">
            <v>0.18456</v>
          </cell>
          <cell r="AY354">
            <v>1070.56</v>
          </cell>
        </row>
        <row r="355">
          <cell r="F355">
            <v>106301188</v>
          </cell>
          <cell r="AE355">
            <v>0.28627000000000002</v>
          </cell>
          <cell r="AY355">
            <v>1097.8699999999999</v>
          </cell>
        </row>
        <row r="356">
          <cell r="F356">
            <v>106364231</v>
          </cell>
          <cell r="AE356">
            <v>0.24068999999999999</v>
          </cell>
          <cell r="AY356">
            <v>1097.8699999999999</v>
          </cell>
        </row>
        <row r="357">
          <cell r="F357">
            <v>106540816</v>
          </cell>
          <cell r="AE357">
            <v>0.47699999999999998</v>
          </cell>
          <cell r="AY357">
            <v>1097.8699999999999</v>
          </cell>
        </row>
        <row r="358">
          <cell r="F358">
            <v>106100697</v>
          </cell>
          <cell r="AE358">
            <v>0.52753000000000005</v>
          </cell>
          <cell r="AY358">
            <v>1097.8699999999999</v>
          </cell>
        </row>
        <row r="359">
          <cell r="F359">
            <v>106191306</v>
          </cell>
          <cell r="AE359">
            <v>0.47434999999999999</v>
          </cell>
          <cell r="AY359">
            <v>1097.8699999999999</v>
          </cell>
        </row>
        <row r="360">
          <cell r="F360">
            <v>106071018</v>
          </cell>
          <cell r="AE360">
            <v>0.14543</v>
          </cell>
          <cell r="AY360">
            <v>1097.8699999999999</v>
          </cell>
        </row>
        <row r="361">
          <cell r="F361">
            <v>106370780</v>
          </cell>
          <cell r="AE361">
            <v>0.31744</v>
          </cell>
          <cell r="AY361">
            <v>1097.8699999999999</v>
          </cell>
        </row>
        <row r="362">
          <cell r="F362">
            <v>106014132</v>
          </cell>
          <cell r="AE362">
            <v>0.31535000000000002</v>
          </cell>
          <cell r="AY362">
            <v>1097.8699999999999</v>
          </cell>
        </row>
        <row r="363">
          <cell r="F363">
            <v>106250955</v>
          </cell>
          <cell r="AE363">
            <v>0.21</v>
          </cell>
          <cell r="AY363">
            <v>1097.8699999999999</v>
          </cell>
        </row>
        <row r="364">
          <cell r="F364">
            <v>106380933</v>
          </cell>
          <cell r="AE364">
            <v>0.25940000000000002</v>
          </cell>
          <cell r="AY364">
            <v>1097.8699999999999</v>
          </cell>
        </row>
        <row r="365">
          <cell r="F365">
            <v>106300032</v>
          </cell>
          <cell r="AE365">
            <v>0.17446</v>
          </cell>
          <cell r="AY365">
            <v>1097.8699999999999</v>
          </cell>
        </row>
        <row r="366">
          <cell r="F366">
            <v>106341051</v>
          </cell>
          <cell r="AE366">
            <v>0.25758999999999999</v>
          </cell>
          <cell r="AY366">
            <v>1097.8699999999999</v>
          </cell>
        </row>
        <row r="367">
          <cell r="F367">
            <v>106301175</v>
          </cell>
          <cell r="AE367">
            <v>0.12282</v>
          </cell>
          <cell r="AY367">
            <v>1097.8699999999999</v>
          </cell>
        </row>
        <row r="368">
          <cell r="F368">
            <v>106304039</v>
          </cell>
          <cell r="AE368">
            <v>0.12282</v>
          </cell>
          <cell r="AY368">
            <v>1097.8699999999999</v>
          </cell>
        </row>
        <row r="369">
          <cell r="F369">
            <v>106430705</v>
          </cell>
          <cell r="AE369">
            <v>7.8189999999999996E-2</v>
          </cell>
          <cell r="AY369">
            <v>1097.8699999999999</v>
          </cell>
        </row>
        <row r="370">
          <cell r="F370">
            <v>106190429</v>
          </cell>
          <cell r="AE370">
            <v>0.32355</v>
          </cell>
          <cell r="AY370">
            <v>1097.8699999999999</v>
          </cell>
        </row>
        <row r="371">
          <cell r="F371">
            <v>106481357</v>
          </cell>
          <cell r="AE371">
            <v>0.12667999999999999</v>
          </cell>
          <cell r="AY371">
            <v>1097.8699999999999</v>
          </cell>
        </row>
        <row r="372">
          <cell r="F372">
            <v>106484001</v>
          </cell>
          <cell r="AE372">
            <v>0.12667999999999999</v>
          </cell>
          <cell r="AY372">
            <v>1097.8699999999999</v>
          </cell>
        </row>
        <row r="373">
          <cell r="F373">
            <v>106334487</v>
          </cell>
          <cell r="AE373">
            <v>0.30180000000000001</v>
          </cell>
          <cell r="AY373">
            <v>1097.8699999999999</v>
          </cell>
        </row>
        <row r="374">
          <cell r="F374">
            <v>106190517</v>
          </cell>
          <cell r="AE374">
            <v>0.26162000000000002</v>
          </cell>
          <cell r="AY374">
            <v>1097.8699999999999</v>
          </cell>
        </row>
        <row r="375">
          <cell r="F375">
            <v>106391056</v>
          </cell>
          <cell r="AE375">
            <v>0.28459000000000001</v>
          </cell>
          <cell r="AY375">
            <v>1097.8699999999999</v>
          </cell>
        </row>
        <row r="376">
          <cell r="F376">
            <v>106141338</v>
          </cell>
          <cell r="AE376">
            <v>0.21</v>
          </cell>
          <cell r="AY376">
            <v>1097.8699999999999</v>
          </cell>
        </row>
        <row r="377">
          <cell r="F377">
            <v>106104023</v>
          </cell>
          <cell r="AE377">
            <v>1</v>
          </cell>
          <cell r="AY377">
            <v>1097.8699999999999</v>
          </cell>
        </row>
        <row r="378">
          <cell r="F378">
            <v>106190323</v>
          </cell>
          <cell r="AE378">
            <v>0.11634</v>
          </cell>
          <cell r="AY378">
            <v>1097.8699999999999</v>
          </cell>
        </row>
        <row r="379">
          <cell r="F379">
            <v>106010735</v>
          </cell>
          <cell r="AE379">
            <v>0.17813000000000001</v>
          </cell>
          <cell r="AY379">
            <v>1097.8699999999999</v>
          </cell>
        </row>
        <row r="380">
          <cell r="F380">
            <v>106374572</v>
          </cell>
          <cell r="AE380">
            <v>0.21</v>
          </cell>
          <cell r="AY380">
            <v>1097.8699999999999</v>
          </cell>
        </row>
        <row r="381">
          <cell r="F381">
            <v>106371256</v>
          </cell>
          <cell r="AE381">
            <v>0.25975999999999999</v>
          </cell>
          <cell r="AY381">
            <v>1097.8699999999999</v>
          </cell>
        </row>
        <row r="382">
          <cell r="F382">
            <v>106370771</v>
          </cell>
          <cell r="AE382">
            <v>0.14161000000000001</v>
          </cell>
          <cell r="AY382">
            <v>1097.8699999999999</v>
          </cell>
        </row>
        <row r="383">
          <cell r="F383">
            <v>106190052</v>
          </cell>
          <cell r="AE383">
            <v>9.7180000000000002E-2</v>
          </cell>
          <cell r="AY383">
            <v>1097.8699999999999</v>
          </cell>
        </row>
        <row r="384">
          <cell r="F384">
            <v>106364144</v>
          </cell>
          <cell r="AE384">
            <v>0.25120999999999999</v>
          </cell>
          <cell r="AY384">
            <v>1097.8699999999999</v>
          </cell>
        </row>
        <row r="385">
          <cell r="F385">
            <v>106074097</v>
          </cell>
          <cell r="AE385">
            <v>0.32884000000000002</v>
          </cell>
          <cell r="AY385">
            <v>1097.8699999999999</v>
          </cell>
        </row>
        <row r="386">
          <cell r="F386">
            <v>106301167</v>
          </cell>
          <cell r="AE386">
            <v>0.1608</v>
          </cell>
          <cell r="AY386">
            <v>1097.8699999999999</v>
          </cell>
        </row>
        <row r="387">
          <cell r="F387">
            <v>106362041</v>
          </cell>
          <cell r="AE387">
            <v>0.17741000000000001</v>
          </cell>
          <cell r="AY387">
            <v>1097.8699999999999</v>
          </cell>
        </row>
        <row r="388">
          <cell r="F388">
            <v>106490964</v>
          </cell>
          <cell r="AE388">
            <v>0.73734</v>
          </cell>
          <cell r="AY388">
            <v>1097.8699999999999</v>
          </cell>
        </row>
        <row r="389">
          <cell r="F389">
            <v>106130699</v>
          </cell>
          <cell r="AE389">
            <v>0.25023000000000001</v>
          </cell>
          <cell r="AY389">
            <v>1097.8699999999999</v>
          </cell>
        </row>
        <row r="390">
          <cell r="F390">
            <v>106190110</v>
          </cell>
          <cell r="AE390">
            <v>0.35198000000000002</v>
          </cell>
          <cell r="AY390">
            <v>1097.8699999999999</v>
          </cell>
        </row>
        <row r="391">
          <cell r="F391">
            <v>106301379</v>
          </cell>
          <cell r="AE391">
            <v>0.18779999999999999</v>
          </cell>
          <cell r="AY391">
            <v>1097.8699999999999</v>
          </cell>
        </row>
        <row r="392">
          <cell r="F392">
            <v>106430905</v>
          </cell>
          <cell r="AE392">
            <v>0.15132999999999999</v>
          </cell>
          <cell r="AY392">
            <v>1097.8699999999999</v>
          </cell>
        </row>
        <row r="393">
          <cell r="F393">
            <v>106430035</v>
          </cell>
          <cell r="AE393">
            <v>0.15132999999999999</v>
          </cell>
          <cell r="AY393">
            <v>1097.8699999999999</v>
          </cell>
        </row>
        <row r="394">
          <cell r="F394">
            <v>106384202</v>
          </cell>
          <cell r="AE394">
            <v>0.40093000000000001</v>
          </cell>
          <cell r="AY394">
            <v>1097.8699999999999</v>
          </cell>
        </row>
        <row r="395">
          <cell r="F395">
            <v>106400480</v>
          </cell>
          <cell r="AE395">
            <v>0.1923</v>
          </cell>
          <cell r="AY395">
            <v>1097.8699999999999</v>
          </cell>
        </row>
        <row r="396">
          <cell r="F396">
            <v>106190197</v>
          </cell>
          <cell r="AE396">
            <v>0.15287000000000001</v>
          </cell>
          <cell r="AY396">
            <v>1097.8699999999999</v>
          </cell>
        </row>
        <row r="397">
          <cell r="F397">
            <v>106190857</v>
          </cell>
          <cell r="AE397">
            <v>1</v>
          </cell>
          <cell r="AY397">
            <v>686.31</v>
          </cell>
        </row>
        <row r="398">
          <cell r="F398">
            <v>106341326</v>
          </cell>
          <cell r="AE398">
            <v>0.21</v>
          </cell>
          <cell r="AY398">
            <v>1097.8699999999999</v>
          </cell>
        </row>
        <row r="399">
          <cell r="F399">
            <v>106070904</v>
          </cell>
          <cell r="AE399">
            <v>0.35866999999999999</v>
          </cell>
          <cell r="AY399">
            <v>1097.8699999999999</v>
          </cell>
        </row>
        <row r="400">
          <cell r="F400">
            <v>106204019</v>
          </cell>
          <cell r="AE400">
            <v>0.25347999999999998</v>
          </cell>
          <cell r="AY400">
            <v>1097.8699999999999</v>
          </cell>
        </row>
        <row r="401">
          <cell r="F401">
            <v>106301342</v>
          </cell>
          <cell r="AE401">
            <v>0.26032</v>
          </cell>
          <cell r="AY401">
            <v>1097.8699999999999</v>
          </cell>
        </row>
        <row r="402">
          <cell r="F402">
            <v>106301098</v>
          </cell>
          <cell r="AE402">
            <v>0.32452999999999999</v>
          </cell>
          <cell r="AY402">
            <v>1097.8699999999999</v>
          </cell>
        </row>
        <row r="403">
          <cell r="F403">
            <v>106220733</v>
          </cell>
          <cell r="AE403">
            <v>0.21</v>
          </cell>
          <cell r="AY403">
            <v>1097.8699999999999</v>
          </cell>
        </row>
        <row r="404">
          <cell r="F404">
            <v>106301097</v>
          </cell>
          <cell r="AE404">
            <v>0.21</v>
          </cell>
          <cell r="AY404">
            <v>1097.8699999999999</v>
          </cell>
        </row>
        <row r="405">
          <cell r="F405">
            <v>106190796</v>
          </cell>
          <cell r="AE405">
            <v>0.31363999999999997</v>
          </cell>
          <cell r="AY405">
            <v>1097.8699999999999</v>
          </cell>
        </row>
        <row r="406">
          <cell r="F406">
            <v>106190385</v>
          </cell>
          <cell r="AE406">
            <v>0.20308000000000001</v>
          </cell>
          <cell r="AY406">
            <v>1097.8699999999999</v>
          </cell>
        </row>
        <row r="407">
          <cell r="F407">
            <v>106190470</v>
          </cell>
          <cell r="AE407">
            <v>0.22311</v>
          </cell>
          <cell r="AY407">
            <v>1097.8699999999999</v>
          </cell>
        </row>
        <row r="408">
          <cell r="F408">
            <v>106384176</v>
          </cell>
          <cell r="AE408">
            <v>0.38602999999999998</v>
          </cell>
          <cell r="AY408">
            <v>1097.8699999999999</v>
          </cell>
        </row>
        <row r="409">
          <cell r="F409">
            <v>106450936</v>
          </cell>
          <cell r="AE409">
            <v>0.61653000000000002</v>
          </cell>
          <cell r="AY409">
            <v>1097.8699999999999</v>
          </cell>
        </row>
        <row r="410">
          <cell r="F410">
            <v>106301340</v>
          </cell>
          <cell r="AE410">
            <v>0.28421000000000002</v>
          </cell>
          <cell r="AY410">
            <v>1097.8699999999999</v>
          </cell>
        </row>
        <row r="411">
          <cell r="F411">
            <v>106190198</v>
          </cell>
          <cell r="AE411">
            <v>0.26423999999999997</v>
          </cell>
          <cell r="AY411">
            <v>1097.8699999999999</v>
          </cell>
        </row>
        <row r="412">
          <cell r="F412">
            <v>106190382</v>
          </cell>
          <cell r="AE412">
            <v>0.30579000000000001</v>
          </cell>
          <cell r="AY412">
            <v>1097.8699999999999</v>
          </cell>
        </row>
        <row r="413">
          <cell r="F413">
            <v>106301155</v>
          </cell>
          <cell r="AE413">
            <v>0.46614</v>
          </cell>
          <cell r="AY413">
            <v>1097.8699999999999</v>
          </cell>
        </row>
        <row r="414">
          <cell r="F414">
            <v>106571086</v>
          </cell>
          <cell r="AE414">
            <v>0.20066000000000001</v>
          </cell>
          <cell r="AY414">
            <v>1097.8699999999999</v>
          </cell>
        </row>
        <row r="415">
          <cell r="F415">
            <v>106141273</v>
          </cell>
          <cell r="AE415">
            <v>0.96121000000000001</v>
          </cell>
          <cell r="AY415">
            <v>1097.8699999999999</v>
          </cell>
        </row>
        <row r="416">
          <cell r="F416">
            <v>106074017</v>
          </cell>
          <cell r="AE416">
            <v>0.12088</v>
          </cell>
          <cell r="AY416">
            <v>1097.8699999999999</v>
          </cell>
        </row>
        <row r="417">
          <cell r="F417">
            <v>106270744</v>
          </cell>
          <cell r="AE417">
            <v>0.27761000000000002</v>
          </cell>
          <cell r="AY417">
            <v>1097.8699999999999</v>
          </cell>
        </row>
        <row r="418">
          <cell r="F418">
            <v>106454013</v>
          </cell>
          <cell r="AE418">
            <v>0.21</v>
          </cell>
          <cell r="AY418">
            <v>1097.8699999999999</v>
          </cell>
        </row>
        <row r="419">
          <cell r="F419">
            <v>106190680</v>
          </cell>
          <cell r="AE419">
            <v>0.21640000000000001</v>
          </cell>
          <cell r="AY419">
            <v>1097.8699999999999</v>
          </cell>
        </row>
        <row r="420">
          <cell r="F420">
            <v>106560492</v>
          </cell>
          <cell r="AE420">
            <v>0.10119</v>
          </cell>
          <cell r="AY420">
            <v>1097.8699999999999</v>
          </cell>
        </row>
        <row r="421">
          <cell r="F421">
            <v>106190500</v>
          </cell>
          <cell r="AE421">
            <v>0.17188999999999999</v>
          </cell>
          <cell r="AY421">
            <v>1097.8699999999999</v>
          </cell>
        </row>
        <row r="422">
          <cell r="F422">
            <v>106010967</v>
          </cell>
          <cell r="AE422">
            <v>0.30034</v>
          </cell>
          <cell r="AY422">
            <v>1097.8699999999999</v>
          </cell>
        </row>
        <row r="423">
          <cell r="F423">
            <v>106190458</v>
          </cell>
          <cell r="AE423">
            <v>0.1608</v>
          </cell>
          <cell r="AY423">
            <v>1097.8699999999999</v>
          </cell>
        </row>
        <row r="424">
          <cell r="F424">
            <v>106420522</v>
          </cell>
          <cell r="AE424">
            <v>0.68147000000000002</v>
          </cell>
          <cell r="AY424">
            <v>1097.8699999999999</v>
          </cell>
        </row>
        <row r="425">
          <cell r="F425">
            <v>106190555</v>
          </cell>
          <cell r="AE425">
            <v>0.10628</v>
          </cell>
          <cell r="AY425">
            <v>1097.8699999999999</v>
          </cell>
        </row>
        <row r="426">
          <cell r="F426">
            <v>106340913</v>
          </cell>
          <cell r="AE426">
            <v>0.25781999999999999</v>
          </cell>
          <cell r="AY426">
            <v>1097.8699999999999</v>
          </cell>
        </row>
        <row r="427">
          <cell r="F427">
            <v>106171395</v>
          </cell>
          <cell r="AE427">
            <v>0.38649</v>
          </cell>
          <cell r="AY427">
            <v>1097.8699999999999</v>
          </cell>
        </row>
        <row r="428">
          <cell r="F428">
            <v>106190137</v>
          </cell>
          <cell r="AE428">
            <v>0.60929999999999995</v>
          </cell>
          <cell r="AY428">
            <v>1097.8699999999999</v>
          </cell>
        </row>
        <row r="429">
          <cell r="F429">
            <v>106190475</v>
          </cell>
          <cell r="AE429">
            <v>0.68579999999999997</v>
          </cell>
          <cell r="AY429">
            <v>1097.8699999999999</v>
          </cell>
        </row>
        <row r="430">
          <cell r="F430">
            <v>106361144</v>
          </cell>
          <cell r="AE430">
            <v>0.26093</v>
          </cell>
          <cell r="AY430">
            <v>1097.8699999999999</v>
          </cell>
        </row>
        <row r="431">
          <cell r="F431">
            <v>106190525</v>
          </cell>
          <cell r="AE431">
            <v>0.15887000000000001</v>
          </cell>
          <cell r="AY431">
            <v>1097.8699999999999</v>
          </cell>
        </row>
        <row r="432">
          <cell r="F432">
            <v>106260011</v>
          </cell>
          <cell r="AE432">
            <v>0.54174999999999995</v>
          </cell>
          <cell r="AY432">
            <v>1097.8699999999999</v>
          </cell>
        </row>
        <row r="433">
          <cell r="F433">
            <v>106344114</v>
          </cell>
          <cell r="AE433">
            <v>0.72267999999999999</v>
          </cell>
          <cell r="AY433">
            <v>1097.8699999999999</v>
          </cell>
        </row>
        <row r="434">
          <cell r="F434">
            <v>106090933</v>
          </cell>
          <cell r="AE434">
            <v>0.28916999999999998</v>
          </cell>
          <cell r="AY434">
            <v>1097.8699999999999</v>
          </cell>
        </row>
        <row r="435">
          <cell r="F435">
            <v>106340950</v>
          </cell>
          <cell r="AE435">
            <v>0.19914999999999999</v>
          </cell>
          <cell r="AY435">
            <v>1097.8699999999999</v>
          </cell>
        </row>
        <row r="436">
          <cell r="F436">
            <v>106454012</v>
          </cell>
          <cell r="AE436">
            <v>0.21</v>
          </cell>
          <cell r="AY436">
            <v>1097.8699999999999</v>
          </cell>
        </row>
        <row r="437">
          <cell r="F437">
            <v>106190661</v>
          </cell>
          <cell r="AE437">
            <v>1</v>
          </cell>
          <cell r="AY437">
            <v>1097.8699999999999</v>
          </cell>
        </row>
        <row r="438">
          <cell r="F438">
            <v>106190413</v>
          </cell>
          <cell r="AE438">
            <v>0.21606</v>
          </cell>
          <cell r="AY438">
            <v>1097.8699999999999</v>
          </cell>
        </row>
        <row r="439">
          <cell r="F439">
            <v>106301566</v>
          </cell>
          <cell r="AE439">
            <v>0.27355000000000002</v>
          </cell>
          <cell r="AY439">
            <v>1097.8699999999999</v>
          </cell>
        </row>
        <row r="440">
          <cell r="F440">
            <v>106410806</v>
          </cell>
          <cell r="AE440">
            <v>0.29620999999999997</v>
          </cell>
          <cell r="AY440">
            <v>1097.8699999999999</v>
          </cell>
        </row>
        <row r="441">
          <cell r="F441">
            <v>106304460</v>
          </cell>
          <cell r="AE441">
            <v>0.49942999999999999</v>
          </cell>
          <cell r="AY441">
            <v>1097.8699999999999</v>
          </cell>
        </row>
        <row r="442">
          <cell r="F442">
            <v>106361166</v>
          </cell>
          <cell r="AE442">
            <v>0.21972</v>
          </cell>
          <cell r="AY442">
            <v>1097.8699999999999</v>
          </cell>
        </row>
        <row r="443">
          <cell r="F443">
            <v>106190298</v>
          </cell>
          <cell r="AE443">
            <v>0.17141000000000001</v>
          </cell>
          <cell r="AY443">
            <v>1097.8699999999999</v>
          </cell>
        </row>
        <row r="444">
          <cell r="F444">
            <v>106392287</v>
          </cell>
          <cell r="AE444">
            <v>9.2730000000000007E-2</v>
          </cell>
          <cell r="AY444">
            <v>1097.8699999999999</v>
          </cell>
        </row>
        <row r="445">
          <cell r="F445">
            <v>106301262</v>
          </cell>
          <cell r="AE445">
            <v>0.21753</v>
          </cell>
          <cell r="AY445">
            <v>1097.8699999999999</v>
          </cell>
        </row>
        <row r="446">
          <cell r="F446">
            <v>106301337</v>
          </cell>
          <cell r="AE446">
            <v>0.21753</v>
          </cell>
          <cell r="AY446">
            <v>1097.8699999999999</v>
          </cell>
        </row>
        <row r="447">
          <cell r="F447">
            <v>106560501</v>
          </cell>
          <cell r="AE447">
            <v>0.72657000000000005</v>
          </cell>
          <cell r="AY447">
            <v>1097.8699999999999</v>
          </cell>
        </row>
        <row r="448">
          <cell r="F448">
            <v>106370721</v>
          </cell>
          <cell r="AE448">
            <v>0.24068999999999999</v>
          </cell>
          <cell r="AY448">
            <v>1097.8699999999999</v>
          </cell>
        </row>
        <row r="449">
          <cell r="F449">
            <v>106382715</v>
          </cell>
          <cell r="AE449">
            <v>0.2626</v>
          </cell>
          <cell r="AY449">
            <v>1097.8699999999999</v>
          </cell>
        </row>
        <row r="450">
          <cell r="F450">
            <v>106394128</v>
          </cell>
          <cell r="AE450">
            <v>0.21</v>
          </cell>
          <cell r="AY450">
            <v>1097.8699999999999</v>
          </cell>
        </row>
        <row r="451">
          <cell r="F451">
            <v>106340025</v>
          </cell>
          <cell r="AE451">
            <v>0.21</v>
          </cell>
          <cell r="AY451">
            <v>1097.8699999999999</v>
          </cell>
        </row>
        <row r="452">
          <cell r="F452">
            <v>106370028</v>
          </cell>
          <cell r="AE452">
            <v>0.21</v>
          </cell>
          <cell r="AY452">
            <v>1097.8699999999999</v>
          </cell>
        </row>
        <row r="453">
          <cell r="F453"/>
          <cell r="AY453"/>
        </row>
        <row r="454">
          <cell r="F454" t="str">
            <v>N/A</v>
          </cell>
          <cell r="AE454">
            <v>0.19450000000000001</v>
          </cell>
          <cell r="AY454">
            <v>1097.8699999999999</v>
          </cell>
        </row>
        <row r="455">
          <cell r="F455" t="str">
            <v>N/A</v>
          </cell>
          <cell r="AE455">
            <v>0.22350000000000003</v>
          </cell>
          <cell r="AY455">
            <v>1097.8699999999999</v>
          </cell>
        </row>
        <row r="456">
          <cell r="F456" t="str">
            <v>N/A</v>
          </cell>
          <cell r="AE456">
            <v>0.19450000000000001</v>
          </cell>
          <cell r="AY456">
            <v>1097.8699999999999</v>
          </cell>
        </row>
        <row r="457">
          <cell r="F457" t="str">
            <v>N/A</v>
          </cell>
          <cell r="AE457">
            <v>0.19450000000000001</v>
          </cell>
          <cell r="AY457">
            <v>1097.8699999999999</v>
          </cell>
        </row>
        <row r="458">
          <cell r="F458" t="str">
            <v>N/A</v>
          </cell>
          <cell r="AE458">
            <v>0.19450000000000001</v>
          </cell>
          <cell r="AY458">
            <v>1097.8699999999999</v>
          </cell>
        </row>
        <row r="459">
          <cell r="F459" t="str">
            <v>N/A</v>
          </cell>
          <cell r="AE459">
            <v>0.19450000000000001</v>
          </cell>
          <cell r="AY459">
            <v>1097.8699999999999</v>
          </cell>
        </row>
        <row r="460">
          <cell r="F460" t="str">
            <v>N/A</v>
          </cell>
          <cell r="AE460">
            <v>0.19450000000000001</v>
          </cell>
          <cell r="AY460">
            <v>1097.8699999999999</v>
          </cell>
        </row>
        <row r="461">
          <cell r="F461" t="str">
            <v>N/A</v>
          </cell>
          <cell r="AE461">
            <v>0.19450000000000001</v>
          </cell>
          <cell r="AY461">
            <v>1097.8699999999999</v>
          </cell>
        </row>
        <row r="462">
          <cell r="F462" t="str">
            <v>N/A</v>
          </cell>
          <cell r="AE462">
            <v>0.22350000000000003</v>
          </cell>
          <cell r="AY462">
            <v>1097.8699999999999</v>
          </cell>
        </row>
        <row r="463">
          <cell r="F463" t="str">
            <v>N/A</v>
          </cell>
          <cell r="AE463">
            <v>0.22350000000000003</v>
          </cell>
          <cell r="AY463">
            <v>1097.8699999999999</v>
          </cell>
        </row>
        <row r="464">
          <cell r="F464" t="str">
            <v>N/A</v>
          </cell>
          <cell r="AE464">
            <v>0.19450000000000001</v>
          </cell>
          <cell r="AY464">
            <v>1097.8699999999999</v>
          </cell>
        </row>
        <row r="465">
          <cell r="F465" t="str">
            <v>N/A</v>
          </cell>
          <cell r="AE465">
            <v>0.22350000000000003</v>
          </cell>
          <cell r="AY465">
            <v>1097.8699999999999</v>
          </cell>
        </row>
        <row r="466">
          <cell r="F466" t="str">
            <v>N/A</v>
          </cell>
          <cell r="AE466">
            <v>0.22350000000000003</v>
          </cell>
          <cell r="AY466">
            <v>1097.8699999999999</v>
          </cell>
        </row>
        <row r="467">
          <cell r="F467" t="str">
            <v>N/A</v>
          </cell>
          <cell r="AE467">
            <v>0.19450000000000001</v>
          </cell>
          <cell r="AY467">
            <v>1097.8699999999999</v>
          </cell>
        </row>
        <row r="468">
          <cell r="F468" t="str">
            <v>N/A</v>
          </cell>
          <cell r="AE468">
            <v>0.19450000000000001</v>
          </cell>
          <cell r="AY468">
            <v>1097.8699999999999</v>
          </cell>
        </row>
        <row r="469">
          <cell r="F469" t="str">
            <v>N/A</v>
          </cell>
          <cell r="AE469">
            <v>0.40050000000000002</v>
          </cell>
          <cell r="AY469">
            <v>1097.8699999999999</v>
          </cell>
        </row>
        <row r="470">
          <cell r="F470" t="str">
            <v>N/A</v>
          </cell>
          <cell r="AE470">
            <v>0.40050000000000002</v>
          </cell>
          <cell r="AY470">
            <v>1097.8699999999999</v>
          </cell>
        </row>
        <row r="471">
          <cell r="F471" t="str">
            <v>N/A</v>
          </cell>
          <cell r="AE471">
            <v>0.19450000000000001</v>
          </cell>
          <cell r="AY471">
            <v>1097.8699999999999</v>
          </cell>
        </row>
        <row r="472">
          <cell r="F472" t="str">
            <v>N/A</v>
          </cell>
          <cell r="AE472">
            <v>0.19450000000000001</v>
          </cell>
          <cell r="AY472">
            <v>1097.8699999999999</v>
          </cell>
        </row>
        <row r="473">
          <cell r="F473" t="str">
            <v>N/A</v>
          </cell>
          <cell r="AE473">
            <v>0.19450000000000001</v>
          </cell>
          <cell r="AY473">
            <v>1097.8699999999999</v>
          </cell>
        </row>
        <row r="474">
          <cell r="F474" t="str">
            <v>N/A</v>
          </cell>
          <cell r="AE474">
            <v>0.19450000000000001</v>
          </cell>
          <cell r="AY474">
            <v>1097.8699999999999</v>
          </cell>
        </row>
        <row r="475">
          <cell r="F475" t="str">
            <v>N/A</v>
          </cell>
          <cell r="AE475">
            <v>0.19450000000000001</v>
          </cell>
          <cell r="AY475">
            <v>1097.8699999999999</v>
          </cell>
        </row>
        <row r="476">
          <cell r="F476" t="str">
            <v>N/A</v>
          </cell>
          <cell r="AE476">
            <v>0.19450000000000001</v>
          </cell>
          <cell r="AY476">
            <v>1097.8699999999999</v>
          </cell>
        </row>
        <row r="477">
          <cell r="F477" t="str">
            <v>N/A</v>
          </cell>
          <cell r="AE477">
            <v>0.40050000000000002</v>
          </cell>
          <cell r="AY477">
            <v>1097.8699999999999</v>
          </cell>
        </row>
        <row r="478">
          <cell r="F478" t="str">
            <v>N/A</v>
          </cell>
          <cell r="AE478">
            <v>0.19450000000000001</v>
          </cell>
          <cell r="AY478">
            <v>1097.8699999999999</v>
          </cell>
        </row>
        <row r="479">
          <cell r="F479" t="str">
            <v>N/A</v>
          </cell>
          <cell r="AE479">
            <v>0.40050000000000002</v>
          </cell>
          <cell r="AY479">
            <v>1097.8699999999999</v>
          </cell>
        </row>
        <row r="480">
          <cell r="F480" t="str">
            <v>N/A</v>
          </cell>
          <cell r="AE480">
            <v>0.19450000000000001</v>
          </cell>
          <cell r="AY480">
            <v>1097.8699999999999</v>
          </cell>
        </row>
        <row r="481">
          <cell r="F481" t="str">
            <v>N/A</v>
          </cell>
          <cell r="AE481">
            <v>0.19450000000000001</v>
          </cell>
          <cell r="AY481">
            <v>1097.8699999999999</v>
          </cell>
        </row>
        <row r="482">
          <cell r="F482" t="str">
            <v>N/A</v>
          </cell>
          <cell r="AE482">
            <v>0.19450000000000001</v>
          </cell>
          <cell r="AY482">
            <v>1097.8699999999999</v>
          </cell>
        </row>
        <row r="483">
          <cell r="F483" t="str">
            <v>N/A</v>
          </cell>
          <cell r="AE483">
            <v>0.19450000000000001</v>
          </cell>
          <cell r="AY483">
            <v>1097.8699999999999</v>
          </cell>
        </row>
        <row r="484">
          <cell r="F484" t="str">
            <v>N/A</v>
          </cell>
          <cell r="AE484">
            <v>0.40050000000000002</v>
          </cell>
          <cell r="AY484">
            <v>1097.8699999999999</v>
          </cell>
        </row>
        <row r="485">
          <cell r="F485" t="str">
            <v>N/A</v>
          </cell>
          <cell r="AE485">
            <v>0.19450000000000001</v>
          </cell>
          <cell r="AY485">
            <v>1097.8699999999999</v>
          </cell>
        </row>
        <row r="486">
          <cell r="F486" t="str">
            <v>N/A</v>
          </cell>
          <cell r="AE486">
            <v>0.40050000000000002</v>
          </cell>
          <cell r="AY486">
            <v>1097.8699999999999</v>
          </cell>
        </row>
        <row r="487">
          <cell r="F487" t="str">
            <v>N/A</v>
          </cell>
          <cell r="AE487">
            <v>0.40050000000000002</v>
          </cell>
          <cell r="AY487">
            <v>1097.8699999999999</v>
          </cell>
        </row>
        <row r="488">
          <cell r="F488" t="str">
            <v>N/A</v>
          </cell>
          <cell r="AE488">
            <v>0.19450000000000001</v>
          </cell>
          <cell r="AY488">
            <v>1097.8699999999999</v>
          </cell>
        </row>
        <row r="489">
          <cell r="F489" t="str">
            <v>N/A</v>
          </cell>
          <cell r="AE489">
            <v>0.19450000000000001</v>
          </cell>
          <cell r="AY489">
            <v>1097.8699999999999</v>
          </cell>
        </row>
        <row r="490">
          <cell r="F490" t="str">
            <v>N/A</v>
          </cell>
          <cell r="AE490">
            <v>0.19450000000000001</v>
          </cell>
          <cell r="AY490">
            <v>1097.8699999999999</v>
          </cell>
        </row>
        <row r="491">
          <cell r="F491" t="str">
            <v>N/A</v>
          </cell>
          <cell r="AE491">
            <v>0.19450000000000001</v>
          </cell>
          <cell r="AY491">
            <v>1097.8699999999999</v>
          </cell>
        </row>
        <row r="492">
          <cell r="F492" t="str">
            <v>N/A</v>
          </cell>
          <cell r="AE492">
            <v>0.40050000000000002</v>
          </cell>
          <cell r="AY492">
            <v>1097.8699999999999</v>
          </cell>
        </row>
        <row r="493">
          <cell r="F493" t="str">
            <v>N/A</v>
          </cell>
          <cell r="AE493">
            <v>0.19450000000000001</v>
          </cell>
          <cell r="AY493">
            <v>1097.8699999999999</v>
          </cell>
        </row>
        <row r="494">
          <cell r="F494" t="str">
            <v>N/A</v>
          </cell>
          <cell r="AE494">
            <v>0.22350000000000003</v>
          </cell>
          <cell r="AY494">
            <v>1097.8699999999999</v>
          </cell>
        </row>
        <row r="495">
          <cell r="F495" t="str">
            <v>N/A</v>
          </cell>
          <cell r="AE495">
            <v>0.19450000000000001</v>
          </cell>
          <cell r="AY495">
            <v>1097.8699999999999</v>
          </cell>
        </row>
        <row r="496">
          <cell r="F496" t="str">
            <v>N/A</v>
          </cell>
          <cell r="AE496">
            <v>0.19450000000000001</v>
          </cell>
          <cell r="AY496">
            <v>1097.8699999999999</v>
          </cell>
        </row>
        <row r="497">
          <cell r="F497" t="str">
            <v>N/A</v>
          </cell>
          <cell r="AE497">
            <v>0.40050000000000002</v>
          </cell>
          <cell r="AY497">
            <v>1097.8699999999999</v>
          </cell>
        </row>
        <row r="498">
          <cell r="F498" t="str">
            <v>N/A</v>
          </cell>
          <cell r="AE498">
            <v>0.22350000000000003</v>
          </cell>
          <cell r="AY498">
            <v>1097.8699999999999</v>
          </cell>
        </row>
        <row r="499">
          <cell r="F499" t="str">
            <v>N/A</v>
          </cell>
          <cell r="AE499">
            <v>0.19450000000000001</v>
          </cell>
          <cell r="AY499">
            <v>1097.8699999999999</v>
          </cell>
        </row>
        <row r="500">
          <cell r="F500" t="str">
            <v>N/A</v>
          </cell>
          <cell r="AE500">
            <v>0.22350000000000003</v>
          </cell>
          <cell r="AY500">
            <v>1097.8699999999999</v>
          </cell>
        </row>
        <row r="501">
          <cell r="F501" t="str">
            <v>N/A</v>
          </cell>
          <cell r="AE501">
            <v>0.19450000000000001</v>
          </cell>
          <cell r="AY501">
            <v>1097.8699999999999</v>
          </cell>
        </row>
        <row r="502">
          <cell r="F502" t="str">
            <v>N/A</v>
          </cell>
          <cell r="AE502">
            <v>0.19450000000000001</v>
          </cell>
          <cell r="AY502">
            <v>1097.8699999999999</v>
          </cell>
        </row>
        <row r="503">
          <cell r="F503" t="str">
            <v>N/A</v>
          </cell>
          <cell r="AE503">
            <v>0.19450000000000001</v>
          </cell>
          <cell r="AY503">
            <v>1097.8699999999999</v>
          </cell>
        </row>
        <row r="504">
          <cell r="F504" t="str">
            <v>N/A</v>
          </cell>
          <cell r="AE504">
            <v>0.19450000000000001</v>
          </cell>
          <cell r="AY504">
            <v>1097.8699999999999</v>
          </cell>
        </row>
        <row r="505">
          <cell r="F505"/>
          <cell r="AY505"/>
        </row>
        <row r="506">
          <cell r="F506" t="str">
            <v>N/A</v>
          </cell>
          <cell r="AE506">
            <v>0.21000000000000002</v>
          </cell>
          <cell r="AY506">
            <v>1097.8699999999999</v>
          </cell>
        </row>
        <row r="507">
          <cell r="F507" t="str">
            <v>N/A</v>
          </cell>
          <cell r="AE507">
            <v>0.21000000000000002</v>
          </cell>
          <cell r="AY507">
            <v>1097.8699999999999</v>
          </cell>
        </row>
        <row r="508">
          <cell r="F508" t="str">
            <v>N/A</v>
          </cell>
          <cell r="AE508">
            <v>0.21000000000000002</v>
          </cell>
          <cell r="AY508">
            <v>1097.8699999999999</v>
          </cell>
        </row>
        <row r="509">
          <cell r="F509" t="str">
            <v>N/A</v>
          </cell>
          <cell r="AE509">
            <v>0.21000000000000002</v>
          </cell>
          <cell r="AY509">
            <v>1097.8699999999999</v>
          </cell>
        </row>
        <row r="510">
          <cell r="F510" t="str">
            <v>N/A</v>
          </cell>
          <cell r="AE510">
            <v>0.21000000000000002</v>
          </cell>
          <cell r="AY510">
            <v>1097.8699999999999</v>
          </cell>
        </row>
        <row r="511">
          <cell r="F511" t="str">
            <v>N/A</v>
          </cell>
          <cell r="AE511">
            <v>0.21000000000000002</v>
          </cell>
          <cell r="AY511">
            <v>1097.8699999999999</v>
          </cell>
        </row>
        <row r="512">
          <cell r="F512" t="str">
            <v>N/A</v>
          </cell>
          <cell r="AE512">
            <v>0.21000000000000002</v>
          </cell>
          <cell r="AY512">
            <v>1097.8699999999999</v>
          </cell>
        </row>
        <row r="513">
          <cell r="F513" t="str">
            <v>N/A</v>
          </cell>
          <cell r="AE513">
            <v>0.21000000000000002</v>
          </cell>
          <cell r="AY513">
            <v>1097.8699999999999</v>
          </cell>
        </row>
        <row r="514">
          <cell r="F514" t="str">
            <v>N/A</v>
          </cell>
          <cell r="AE514">
            <v>0.21000000000000002</v>
          </cell>
          <cell r="AY514">
            <v>1097.8699999999999</v>
          </cell>
        </row>
        <row r="515">
          <cell r="F515" t="str">
            <v>N/A</v>
          </cell>
          <cell r="AE515">
            <v>0.21000000000000002</v>
          </cell>
          <cell r="AY515">
            <v>1097.8699999999999</v>
          </cell>
        </row>
        <row r="516">
          <cell r="F516" t="str">
            <v>N/A</v>
          </cell>
          <cell r="AE516">
            <v>0.21000000000000002</v>
          </cell>
          <cell r="AY516">
            <v>1097.8699999999999</v>
          </cell>
        </row>
        <row r="517">
          <cell r="F517" t="str">
            <v>N/A</v>
          </cell>
          <cell r="AE517">
            <v>0.21000000000000002</v>
          </cell>
          <cell r="AY517">
            <v>1097.8699999999999</v>
          </cell>
        </row>
        <row r="518">
          <cell r="F518" t="str">
            <v>N/A</v>
          </cell>
          <cell r="AE518">
            <v>0.21000000000000002</v>
          </cell>
          <cell r="AY518">
            <v>1097.8699999999999</v>
          </cell>
        </row>
        <row r="519">
          <cell r="F519" t="str">
            <v>N/A</v>
          </cell>
          <cell r="AE519">
            <v>0.21000000000000002</v>
          </cell>
          <cell r="AY519">
            <v>1097.8699999999999</v>
          </cell>
        </row>
        <row r="520">
          <cell r="F520" t="str">
            <v>N/A</v>
          </cell>
          <cell r="AE520">
            <v>0.21000000000000002</v>
          </cell>
          <cell r="AY520">
            <v>1097.8699999999999</v>
          </cell>
        </row>
        <row r="521">
          <cell r="F521" t="str">
            <v>N/A</v>
          </cell>
          <cell r="AE521">
            <v>0.21000000000000002</v>
          </cell>
          <cell r="AY521">
            <v>1097.8699999999999</v>
          </cell>
        </row>
        <row r="522">
          <cell r="F522" t="str">
            <v>N/A</v>
          </cell>
          <cell r="AE522">
            <v>0.21000000000000002</v>
          </cell>
          <cell r="AY522">
            <v>1097.8699999999999</v>
          </cell>
        </row>
        <row r="523">
          <cell r="F523" t="str">
            <v>N/A</v>
          </cell>
          <cell r="AE523">
            <v>0.21000000000000002</v>
          </cell>
          <cell r="AY523">
            <v>1097.8699999999999</v>
          </cell>
        </row>
        <row r="524">
          <cell r="F524" t="str">
            <v>N/A</v>
          </cell>
          <cell r="AE524">
            <v>0.21000000000000002</v>
          </cell>
          <cell r="AY524">
            <v>1097.8699999999999</v>
          </cell>
        </row>
        <row r="525">
          <cell r="F525" t="str">
            <v>N/A</v>
          </cell>
          <cell r="AE525">
            <v>0.21000000000000002</v>
          </cell>
          <cell r="AY525">
            <v>1097.8699999999999</v>
          </cell>
        </row>
        <row r="526">
          <cell r="F526" t="str">
            <v>N/A</v>
          </cell>
          <cell r="AE526">
            <v>0.21000000000000002</v>
          </cell>
          <cell r="AY526">
            <v>1097.8699999999999</v>
          </cell>
        </row>
        <row r="527">
          <cell r="F527" t="str">
            <v>N/A</v>
          </cell>
          <cell r="AE527">
            <v>0.21000000000000002</v>
          </cell>
          <cell r="AY527">
            <v>1097.8699999999999</v>
          </cell>
        </row>
        <row r="528">
          <cell r="F528" t="str">
            <v>N/A</v>
          </cell>
          <cell r="AE528">
            <v>0.21000000000000002</v>
          </cell>
          <cell r="AY528">
            <v>1097.8699999999999</v>
          </cell>
        </row>
        <row r="529">
          <cell r="F529" t="str">
            <v>N/A</v>
          </cell>
          <cell r="AE529">
            <v>0.21000000000000002</v>
          </cell>
          <cell r="AY529">
            <v>1097.8699999999999</v>
          </cell>
        </row>
        <row r="530">
          <cell r="F530" t="str">
            <v>N/A</v>
          </cell>
          <cell r="AE530">
            <v>0.21000000000000002</v>
          </cell>
          <cell r="AY530">
            <v>1097.8699999999999</v>
          </cell>
        </row>
        <row r="531">
          <cell r="F531" t="str">
            <v>N/A</v>
          </cell>
          <cell r="AE531">
            <v>0.21000000000000002</v>
          </cell>
          <cell r="AY531">
            <v>1097.8699999999999</v>
          </cell>
        </row>
        <row r="532">
          <cell r="F532" t="str">
            <v>N/A</v>
          </cell>
          <cell r="AE532">
            <v>0.21000000000000002</v>
          </cell>
          <cell r="AY532">
            <v>1097.8699999999999</v>
          </cell>
        </row>
        <row r="533">
          <cell r="F533" t="str">
            <v>N/A</v>
          </cell>
          <cell r="AE533">
            <v>0.21000000000000002</v>
          </cell>
          <cell r="AY533">
            <v>1097.8699999999999</v>
          </cell>
        </row>
        <row r="534">
          <cell r="F534" t="str">
            <v>N/A</v>
          </cell>
          <cell r="AE534">
            <v>0.21000000000000002</v>
          </cell>
          <cell r="AY534">
            <v>1097.8699999999999</v>
          </cell>
        </row>
        <row r="535">
          <cell r="F535" t="str">
            <v>N/A</v>
          </cell>
          <cell r="AE535">
            <v>0.21000000000000002</v>
          </cell>
          <cell r="AY535">
            <v>1097.8699999999999</v>
          </cell>
        </row>
        <row r="536">
          <cell r="F536" t="str">
            <v>N/A</v>
          </cell>
          <cell r="AE536">
            <v>0.21000000000000002</v>
          </cell>
          <cell r="AY536">
            <v>1097.8699999999999</v>
          </cell>
        </row>
        <row r="537">
          <cell r="F537" t="str">
            <v>N/A</v>
          </cell>
          <cell r="AE537">
            <v>0.21000000000000002</v>
          </cell>
          <cell r="AY537">
            <v>1097.8699999999999</v>
          </cell>
        </row>
        <row r="538">
          <cell r="F538" t="str">
            <v>N/A</v>
          </cell>
          <cell r="AE538">
            <v>0.21000000000000002</v>
          </cell>
          <cell r="AY538">
            <v>1097.8699999999999</v>
          </cell>
        </row>
        <row r="539">
          <cell r="F539" t="str">
            <v>N/A</v>
          </cell>
          <cell r="AE539">
            <v>0.21000000000000002</v>
          </cell>
          <cell r="AY539">
            <v>1097.8699999999999</v>
          </cell>
        </row>
        <row r="540">
          <cell r="F540" t="str">
            <v>N/A</v>
          </cell>
          <cell r="AE540">
            <v>0.21000000000000002</v>
          </cell>
          <cell r="AY540">
            <v>1097.8699999999999</v>
          </cell>
        </row>
        <row r="541">
          <cell r="F541" t="str">
            <v>N/A</v>
          </cell>
          <cell r="AE541">
            <v>0.21000000000000002</v>
          </cell>
          <cell r="AY541">
            <v>1097.8699999999999</v>
          </cell>
        </row>
        <row r="542">
          <cell r="F542" t="str">
            <v>N/A</v>
          </cell>
          <cell r="AE542">
            <v>0.21000000000000002</v>
          </cell>
          <cell r="AY542">
            <v>1097.8699999999999</v>
          </cell>
        </row>
        <row r="543">
          <cell r="F543" t="str">
            <v>N/A</v>
          </cell>
          <cell r="AE543">
            <v>0.21000000000000002</v>
          </cell>
          <cell r="AY543">
            <v>1097.8699999999999</v>
          </cell>
        </row>
        <row r="544">
          <cell r="F544" t="str">
            <v>N/A</v>
          </cell>
          <cell r="AE544">
            <v>0.21000000000000002</v>
          </cell>
          <cell r="AY544">
            <v>1097.8699999999999</v>
          </cell>
        </row>
        <row r="545">
          <cell r="F545" t="str">
            <v>N/A</v>
          </cell>
          <cell r="AE545">
            <v>0.21000000000000002</v>
          </cell>
          <cell r="AY545">
            <v>1097.8699999999999</v>
          </cell>
        </row>
        <row r="546">
          <cell r="F546" t="str">
            <v>N/A</v>
          </cell>
          <cell r="AE546">
            <v>0.21000000000000002</v>
          </cell>
          <cell r="AY546">
            <v>1097.8699999999999</v>
          </cell>
        </row>
        <row r="547">
          <cell r="F547" t="str">
            <v>N/A</v>
          </cell>
          <cell r="AE547">
            <v>0.21000000000000002</v>
          </cell>
          <cell r="AY547">
            <v>1097.8699999999999</v>
          </cell>
        </row>
        <row r="548">
          <cell r="F548" t="str">
            <v>N/A</v>
          </cell>
          <cell r="AE548">
            <v>0.21000000000000002</v>
          </cell>
          <cell r="AY548">
            <v>1097.8699999999999</v>
          </cell>
        </row>
        <row r="549">
          <cell r="F549" t="str">
            <v>N/A</v>
          </cell>
          <cell r="AE549">
            <v>0.21000000000000002</v>
          </cell>
          <cell r="AY549">
            <v>1097.8699999999999</v>
          </cell>
        </row>
        <row r="550">
          <cell r="F550" t="str">
            <v>N/A</v>
          </cell>
          <cell r="AE550">
            <v>0.21000000000000002</v>
          </cell>
          <cell r="AY550">
            <v>1097.8699999999999</v>
          </cell>
        </row>
        <row r="551">
          <cell r="F551" t="str">
            <v>N/A</v>
          </cell>
          <cell r="AE551">
            <v>0.21000000000000002</v>
          </cell>
          <cell r="AY551">
            <v>1097.8699999999999</v>
          </cell>
        </row>
        <row r="552">
          <cell r="F552" t="str">
            <v>N/A</v>
          </cell>
          <cell r="AE552">
            <v>0.21000000000000002</v>
          </cell>
          <cell r="AY552">
            <v>1097.8699999999999</v>
          </cell>
        </row>
        <row r="553">
          <cell r="F553" t="str">
            <v>N/A</v>
          </cell>
          <cell r="AE553">
            <v>0.21000000000000002</v>
          </cell>
          <cell r="AY553">
            <v>1097.8699999999999</v>
          </cell>
        </row>
        <row r="554">
          <cell r="F554" t="str">
            <v>N/A</v>
          </cell>
          <cell r="AE554">
            <v>0.21000000000000002</v>
          </cell>
          <cell r="AY554">
            <v>1097.8699999999999</v>
          </cell>
        </row>
        <row r="555">
          <cell r="F555" t="str">
            <v>N/A</v>
          </cell>
          <cell r="AE555">
            <v>0.21000000000000002</v>
          </cell>
          <cell r="AY555">
            <v>1097.8699999999999</v>
          </cell>
        </row>
        <row r="556">
          <cell r="F556" t="str">
            <v>N/A</v>
          </cell>
          <cell r="AE556">
            <v>0.21000000000000002</v>
          </cell>
          <cell r="AY556">
            <v>1097.8699999999999</v>
          </cell>
        </row>
        <row r="557">
          <cell r="F557" t="str">
            <v>N/A</v>
          </cell>
          <cell r="AE557">
            <v>0.21000000000000002</v>
          </cell>
          <cell r="AY557">
            <v>1097.8699999999999</v>
          </cell>
        </row>
        <row r="558">
          <cell r="F558" t="str">
            <v>N/A</v>
          </cell>
          <cell r="AE558">
            <v>0.21000000000000002</v>
          </cell>
          <cell r="AY558">
            <v>1097.8699999999999</v>
          </cell>
        </row>
        <row r="559">
          <cell r="F559" t="str">
            <v>N/A</v>
          </cell>
          <cell r="AE559">
            <v>0.21000000000000002</v>
          </cell>
          <cell r="AY559">
            <v>1097.8699999999999</v>
          </cell>
        </row>
        <row r="560">
          <cell r="F560" t="str">
            <v>N/A</v>
          </cell>
          <cell r="AE560">
            <v>0.21000000000000002</v>
          </cell>
          <cell r="AY560">
            <v>1097.8699999999999</v>
          </cell>
        </row>
        <row r="561">
          <cell r="F561" t="str">
            <v>N/A</v>
          </cell>
          <cell r="AE561">
            <v>0.21000000000000002</v>
          </cell>
          <cell r="AY561">
            <v>1097.8699999999999</v>
          </cell>
        </row>
        <row r="562">
          <cell r="F562" t="str">
            <v>N/A</v>
          </cell>
          <cell r="AE562">
            <v>0.21000000000000002</v>
          </cell>
          <cell r="AY562">
            <v>1097.8699999999999</v>
          </cell>
        </row>
        <row r="563">
          <cell r="F563" t="str">
            <v>N/A</v>
          </cell>
          <cell r="AE563">
            <v>0.21000000000000002</v>
          </cell>
          <cell r="AY563">
            <v>1097.8699999999999</v>
          </cell>
        </row>
        <row r="564">
          <cell r="F564" t="str">
            <v>N/A</v>
          </cell>
          <cell r="AE564">
            <v>0.21000000000000002</v>
          </cell>
          <cell r="AY564">
            <v>1097.8699999999999</v>
          </cell>
        </row>
        <row r="565">
          <cell r="F565" t="str">
            <v>N/A</v>
          </cell>
          <cell r="AE565">
            <v>0.21000000000000002</v>
          </cell>
          <cell r="AY565">
            <v>1097.8699999999999</v>
          </cell>
        </row>
        <row r="566">
          <cell r="F566" t="str">
            <v>N/A</v>
          </cell>
          <cell r="AE566">
            <v>0.21000000000000002</v>
          </cell>
          <cell r="AY566">
            <v>1097.8699999999999</v>
          </cell>
        </row>
        <row r="567">
          <cell r="F567" t="str">
            <v>N/A</v>
          </cell>
          <cell r="AE567">
            <v>0.21000000000000002</v>
          </cell>
          <cell r="AY567">
            <v>1097.8699999999999</v>
          </cell>
        </row>
        <row r="568">
          <cell r="F568" t="str">
            <v>N/A</v>
          </cell>
          <cell r="AE568">
            <v>0.21000000000000002</v>
          </cell>
          <cell r="AY568">
            <v>1097.8699999999999</v>
          </cell>
        </row>
        <row r="569">
          <cell r="F569" t="str">
            <v>N/A</v>
          </cell>
          <cell r="AE569">
            <v>0.21000000000000002</v>
          </cell>
          <cell r="AY569">
            <v>1097.8699999999999</v>
          </cell>
        </row>
        <row r="570">
          <cell r="F570" t="str">
            <v>N/A</v>
          </cell>
          <cell r="AE570">
            <v>0.21000000000000002</v>
          </cell>
          <cell r="AY570">
            <v>1097.8699999999999</v>
          </cell>
        </row>
        <row r="571">
          <cell r="F571" t="str">
            <v>N/A</v>
          </cell>
          <cell r="AE571">
            <v>0.21000000000000002</v>
          </cell>
          <cell r="AY571">
            <v>1097.8699999999999</v>
          </cell>
        </row>
        <row r="572">
          <cell r="F572" t="str">
            <v>N/A</v>
          </cell>
          <cell r="AE572">
            <v>0.21000000000000002</v>
          </cell>
          <cell r="AY572">
            <v>1097.8699999999999</v>
          </cell>
        </row>
        <row r="573">
          <cell r="F573" t="str">
            <v>N/A</v>
          </cell>
          <cell r="AE573">
            <v>0.21000000000000002</v>
          </cell>
          <cell r="AY573">
            <v>1097.8699999999999</v>
          </cell>
        </row>
        <row r="574">
          <cell r="F574" t="str">
            <v>N/A</v>
          </cell>
          <cell r="AE574">
            <v>0.21000000000000002</v>
          </cell>
          <cell r="AY574">
            <v>1097.8699999999999</v>
          </cell>
        </row>
        <row r="575">
          <cell r="F575" t="str">
            <v>N/A</v>
          </cell>
          <cell r="AE575">
            <v>0.21000000000000002</v>
          </cell>
          <cell r="AY575">
            <v>1097.8699999999999</v>
          </cell>
        </row>
        <row r="576">
          <cell r="F576" t="str">
            <v>N/A</v>
          </cell>
          <cell r="AE576">
            <v>0.21000000000000002</v>
          </cell>
          <cell r="AY576">
            <v>1097.8699999999999</v>
          </cell>
        </row>
        <row r="577">
          <cell r="F577" t="str">
            <v>N/A</v>
          </cell>
          <cell r="AE577">
            <v>0.21000000000000002</v>
          </cell>
          <cell r="AY577">
            <v>1097.8699999999999</v>
          </cell>
        </row>
        <row r="578">
          <cell r="F578" t="str">
            <v>N/A</v>
          </cell>
          <cell r="AE578">
            <v>0.21000000000000002</v>
          </cell>
          <cell r="AY578">
            <v>1097.8699999999999</v>
          </cell>
        </row>
        <row r="579">
          <cell r="F579" t="str">
            <v>N/A</v>
          </cell>
          <cell r="AE579">
            <v>0.21000000000000002</v>
          </cell>
          <cell r="AY579">
            <v>1097.8699999999999</v>
          </cell>
        </row>
        <row r="580">
          <cell r="F580" t="str">
            <v>N/A</v>
          </cell>
          <cell r="AE580">
            <v>0.21000000000000002</v>
          </cell>
          <cell r="AY580">
            <v>1097.8699999999999</v>
          </cell>
        </row>
        <row r="581">
          <cell r="F581" t="str">
            <v>N/A</v>
          </cell>
          <cell r="AE581">
            <v>0.21000000000000002</v>
          </cell>
          <cell r="AY581">
            <v>1097.8699999999999</v>
          </cell>
        </row>
        <row r="582">
          <cell r="F582" t="str">
            <v>N/A</v>
          </cell>
          <cell r="AE582">
            <v>0.21000000000000002</v>
          </cell>
          <cell r="AY582">
            <v>1097.8699999999999</v>
          </cell>
        </row>
        <row r="583">
          <cell r="F583" t="str">
            <v>N/A</v>
          </cell>
          <cell r="AE583">
            <v>0.21000000000000002</v>
          </cell>
          <cell r="AY583">
            <v>1097.8699999999999</v>
          </cell>
        </row>
        <row r="584">
          <cell r="F584" t="str">
            <v>N/A</v>
          </cell>
          <cell r="AE584">
            <v>0.21000000000000002</v>
          </cell>
          <cell r="AY584">
            <v>1097.8699999999999</v>
          </cell>
        </row>
        <row r="585">
          <cell r="F585" t="str">
            <v>N/A</v>
          </cell>
          <cell r="AE585">
            <v>0.21000000000000002</v>
          </cell>
          <cell r="AY585">
            <v>1097.8699999999999</v>
          </cell>
        </row>
        <row r="586">
          <cell r="F586" t="str">
            <v>N/A</v>
          </cell>
          <cell r="AE586">
            <v>0.21000000000000002</v>
          </cell>
          <cell r="AY586">
            <v>1097.8699999999999</v>
          </cell>
        </row>
        <row r="587">
          <cell r="F587" t="str">
            <v>N/A</v>
          </cell>
          <cell r="AE587">
            <v>0.21000000000000002</v>
          </cell>
          <cell r="AY587">
            <v>1097.8699999999999</v>
          </cell>
        </row>
        <row r="588">
          <cell r="F588" t="str">
            <v>N/A</v>
          </cell>
          <cell r="AE588">
            <v>0.21000000000000002</v>
          </cell>
          <cell r="AY588">
            <v>1097.8699999999999</v>
          </cell>
        </row>
        <row r="589">
          <cell r="F589" t="str">
            <v>N/A</v>
          </cell>
          <cell r="AE589">
            <v>0.21000000000000002</v>
          </cell>
          <cell r="AY589">
            <v>1097.8699999999999</v>
          </cell>
        </row>
        <row r="590">
          <cell r="F590" t="str">
            <v>N/A</v>
          </cell>
          <cell r="AE590">
            <v>0.21000000000000002</v>
          </cell>
          <cell r="AY590">
            <v>1097.8699999999999</v>
          </cell>
        </row>
        <row r="591">
          <cell r="F591" t="str">
            <v>N/A</v>
          </cell>
          <cell r="AE591">
            <v>0.21000000000000002</v>
          </cell>
          <cell r="AY591">
            <v>1097.8699999999999</v>
          </cell>
        </row>
        <row r="592">
          <cell r="F592" t="str">
            <v>N/A</v>
          </cell>
          <cell r="AE592">
            <v>0.21000000000000002</v>
          </cell>
          <cell r="AY592">
            <v>1097.8699999999999</v>
          </cell>
        </row>
        <row r="593">
          <cell r="F593" t="str">
            <v>N/A</v>
          </cell>
          <cell r="AE593">
            <v>0.21000000000000002</v>
          </cell>
          <cell r="AY593">
            <v>1097.8699999999999</v>
          </cell>
        </row>
        <row r="594">
          <cell r="F594" t="str">
            <v>N/A</v>
          </cell>
          <cell r="AE594">
            <v>0.21000000000000002</v>
          </cell>
          <cell r="AY594">
            <v>1097.8699999999999</v>
          </cell>
        </row>
        <row r="595">
          <cell r="F595" t="str">
            <v>N/A</v>
          </cell>
          <cell r="AE595">
            <v>0.21000000000000002</v>
          </cell>
          <cell r="AY595">
            <v>1097.8699999999999</v>
          </cell>
        </row>
        <row r="596">
          <cell r="F596" t="str">
            <v>N/A</v>
          </cell>
          <cell r="AE596">
            <v>0.21000000000000002</v>
          </cell>
          <cell r="AY596">
            <v>1097.8699999999999</v>
          </cell>
        </row>
        <row r="597">
          <cell r="F597" t="str">
            <v>N/A</v>
          </cell>
          <cell r="AE597">
            <v>0.21000000000000002</v>
          </cell>
          <cell r="AY597">
            <v>1097.8699999999999</v>
          </cell>
        </row>
        <row r="598">
          <cell r="F598" t="str">
            <v>N/A</v>
          </cell>
          <cell r="AE598">
            <v>0.21000000000000002</v>
          </cell>
          <cell r="AY598">
            <v>1097.8699999999999</v>
          </cell>
        </row>
        <row r="599">
          <cell r="F599" t="str">
            <v>N/A</v>
          </cell>
          <cell r="AE599">
            <v>0.21000000000000002</v>
          </cell>
          <cell r="AY599">
            <v>1097.8699999999999</v>
          </cell>
        </row>
        <row r="600">
          <cell r="F600" t="str">
            <v>N/A</v>
          </cell>
          <cell r="AE600">
            <v>0.21000000000000002</v>
          </cell>
          <cell r="AY600">
            <v>1097.8699999999999</v>
          </cell>
        </row>
        <row r="601">
          <cell r="F601" t="str">
            <v>N/A</v>
          </cell>
          <cell r="AE601">
            <v>0.21000000000000002</v>
          </cell>
          <cell r="AY601">
            <v>1097.8699999999999</v>
          </cell>
        </row>
        <row r="602">
          <cell r="F602" t="str">
            <v>N/A</v>
          </cell>
          <cell r="AE602">
            <v>0.21000000000000002</v>
          </cell>
          <cell r="AY602">
            <v>1097.8699999999999</v>
          </cell>
        </row>
        <row r="603">
          <cell r="F603" t="str">
            <v>N/A</v>
          </cell>
          <cell r="AE603">
            <v>0.21000000000000002</v>
          </cell>
          <cell r="AY603">
            <v>1097.8699999999999</v>
          </cell>
        </row>
        <row r="604">
          <cell r="F604" t="str">
            <v>N/A</v>
          </cell>
          <cell r="AE604">
            <v>0.21000000000000002</v>
          </cell>
          <cell r="AY604">
            <v>1097.8699999999999</v>
          </cell>
        </row>
        <row r="605">
          <cell r="F605" t="str">
            <v>N/A</v>
          </cell>
          <cell r="AE605">
            <v>0.21000000000000002</v>
          </cell>
          <cell r="AY605">
            <v>1097.8699999999999</v>
          </cell>
        </row>
        <row r="606">
          <cell r="F606" t="str">
            <v>N/A</v>
          </cell>
          <cell r="AE606">
            <v>0.21000000000000002</v>
          </cell>
          <cell r="AY606">
            <v>1097.8699999999999</v>
          </cell>
        </row>
        <row r="607">
          <cell r="F607" t="str">
            <v>N/A</v>
          </cell>
          <cell r="AE607">
            <v>0.21000000000000002</v>
          </cell>
          <cell r="AY607">
            <v>1097.8699999999999</v>
          </cell>
        </row>
        <row r="608">
          <cell r="F608" t="str">
            <v>N/A</v>
          </cell>
          <cell r="AE608">
            <v>0.21000000000000002</v>
          </cell>
          <cell r="AY608">
            <v>1097.8699999999999</v>
          </cell>
        </row>
        <row r="609">
          <cell r="F609" t="str">
            <v>N/A</v>
          </cell>
          <cell r="AE609">
            <v>0.21000000000000002</v>
          </cell>
          <cell r="AY609">
            <v>1097.8699999999999</v>
          </cell>
        </row>
        <row r="610">
          <cell r="F610" t="str">
            <v>N/A</v>
          </cell>
          <cell r="AE610">
            <v>0.21000000000000002</v>
          </cell>
          <cell r="AY610">
            <v>1097.8699999999999</v>
          </cell>
        </row>
        <row r="611">
          <cell r="F611" t="str">
            <v>N/A</v>
          </cell>
          <cell r="AE611">
            <v>0.21000000000000002</v>
          </cell>
          <cell r="AY611">
            <v>1097.8699999999999</v>
          </cell>
        </row>
        <row r="612">
          <cell r="F612" t="str">
            <v>N/A</v>
          </cell>
          <cell r="AE612">
            <v>0.21000000000000002</v>
          </cell>
          <cell r="AY612">
            <v>1097.8699999999999</v>
          </cell>
        </row>
        <row r="613">
          <cell r="F613" t="str">
            <v>N/A</v>
          </cell>
          <cell r="AE613">
            <v>0.21000000000000002</v>
          </cell>
          <cell r="AY613">
            <v>1097.8699999999999</v>
          </cell>
        </row>
        <row r="614">
          <cell r="F614" t="str">
            <v>N/A</v>
          </cell>
          <cell r="AE614">
            <v>0.21000000000000002</v>
          </cell>
          <cell r="AY614">
            <v>1097.8699999999999</v>
          </cell>
        </row>
        <row r="615">
          <cell r="F615" t="str">
            <v>N/A</v>
          </cell>
          <cell r="AE615">
            <v>0.21000000000000002</v>
          </cell>
          <cell r="AY615">
            <v>1097.8699999999999</v>
          </cell>
        </row>
        <row r="616">
          <cell r="F616" t="str">
            <v>N/A</v>
          </cell>
          <cell r="AE616">
            <v>0.21000000000000002</v>
          </cell>
          <cell r="AY616">
            <v>1097.8699999999999</v>
          </cell>
        </row>
        <row r="617">
          <cell r="F617" t="str">
            <v>N/A</v>
          </cell>
          <cell r="AE617">
            <v>0.21000000000000002</v>
          </cell>
          <cell r="AY617">
            <v>1097.8699999999999</v>
          </cell>
        </row>
        <row r="618">
          <cell r="F618" t="str">
            <v>N/A</v>
          </cell>
          <cell r="AE618">
            <v>0.21000000000000002</v>
          </cell>
          <cell r="AY618">
            <v>1097.8699999999999</v>
          </cell>
        </row>
        <row r="619">
          <cell r="F619" t="str">
            <v>N/A</v>
          </cell>
          <cell r="AE619">
            <v>0.21000000000000002</v>
          </cell>
          <cell r="AY619">
            <v>1097.8699999999999</v>
          </cell>
        </row>
        <row r="620">
          <cell r="F620" t="str">
            <v>N/A</v>
          </cell>
          <cell r="AE620">
            <v>0.21000000000000002</v>
          </cell>
          <cell r="AY620">
            <v>1097.8699999999999</v>
          </cell>
        </row>
        <row r="621">
          <cell r="F621" t="str">
            <v>N/A</v>
          </cell>
          <cell r="AE621">
            <v>0.21000000000000002</v>
          </cell>
          <cell r="AY621">
            <v>1097.8699999999999</v>
          </cell>
        </row>
        <row r="622">
          <cell r="F622" t="str">
            <v>N/A</v>
          </cell>
          <cell r="AE622">
            <v>0.21000000000000002</v>
          </cell>
          <cell r="AY622">
            <v>1097.8699999999999</v>
          </cell>
        </row>
        <row r="623">
          <cell r="F623" t="str">
            <v>N/A</v>
          </cell>
          <cell r="AE623">
            <v>0.21000000000000002</v>
          </cell>
          <cell r="AY623">
            <v>1097.8699999999999</v>
          </cell>
        </row>
        <row r="624">
          <cell r="F624" t="str">
            <v>N/A</v>
          </cell>
          <cell r="AE624">
            <v>0.21000000000000002</v>
          </cell>
          <cell r="AY624">
            <v>1097.8699999999999</v>
          </cell>
        </row>
        <row r="625">
          <cell r="F625" t="str">
            <v>N/A</v>
          </cell>
          <cell r="AE625">
            <v>0.21000000000000002</v>
          </cell>
          <cell r="AY625">
            <v>1097.8699999999999</v>
          </cell>
        </row>
        <row r="626">
          <cell r="F626" t="str">
            <v>N/A</v>
          </cell>
          <cell r="AE626">
            <v>0.21000000000000002</v>
          </cell>
          <cell r="AY626">
            <v>1097.8699999999999</v>
          </cell>
        </row>
        <row r="627">
          <cell r="F627" t="str">
            <v>N/A</v>
          </cell>
          <cell r="AE627">
            <v>0.21000000000000002</v>
          </cell>
          <cell r="AY627">
            <v>1097.8699999999999</v>
          </cell>
        </row>
        <row r="628">
          <cell r="F628" t="str">
            <v>N/A</v>
          </cell>
          <cell r="AE628">
            <v>0.21000000000000002</v>
          </cell>
          <cell r="AY628">
            <v>1097.8699999999999</v>
          </cell>
        </row>
        <row r="629">
          <cell r="F629" t="str">
            <v>N/A</v>
          </cell>
          <cell r="AE629">
            <v>0.21000000000000002</v>
          </cell>
          <cell r="AY629">
            <v>1097.8699999999999</v>
          </cell>
        </row>
        <row r="630">
          <cell r="F630" t="str">
            <v>N/A</v>
          </cell>
          <cell r="AE630">
            <v>0.21000000000000002</v>
          </cell>
          <cell r="AY630">
            <v>1097.8699999999999</v>
          </cell>
        </row>
        <row r="631">
          <cell r="F631" t="str">
            <v>N/A</v>
          </cell>
          <cell r="AE631">
            <v>0.21000000000000002</v>
          </cell>
          <cell r="AY631">
            <v>1097.8699999999999</v>
          </cell>
        </row>
        <row r="632">
          <cell r="F632" t="str">
            <v>N/A</v>
          </cell>
          <cell r="AE632">
            <v>0.21000000000000002</v>
          </cell>
          <cell r="AY632">
            <v>1097.8699999999999</v>
          </cell>
        </row>
        <row r="633">
          <cell r="F633" t="str">
            <v>N/A</v>
          </cell>
          <cell r="AE633">
            <v>0.21000000000000002</v>
          </cell>
          <cell r="AY633">
            <v>1097.8699999999999</v>
          </cell>
        </row>
        <row r="634">
          <cell r="F634" t="str">
            <v>N/A</v>
          </cell>
          <cell r="AE634">
            <v>0.21000000000000002</v>
          </cell>
          <cell r="AY634">
            <v>1097.8699999999999</v>
          </cell>
        </row>
        <row r="635">
          <cell r="F635" t="str">
            <v>N/A</v>
          </cell>
          <cell r="AE635">
            <v>0.21000000000000002</v>
          </cell>
          <cell r="AY635">
            <v>1097.8699999999999</v>
          </cell>
        </row>
        <row r="636">
          <cell r="F636" t="str">
            <v>N/A</v>
          </cell>
          <cell r="AE636">
            <v>0.21000000000000002</v>
          </cell>
          <cell r="AY636">
            <v>1097.8699999999999</v>
          </cell>
        </row>
        <row r="637">
          <cell r="F637" t="str">
            <v>N/A</v>
          </cell>
          <cell r="AE637">
            <v>0.21000000000000002</v>
          </cell>
          <cell r="AY637">
            <v>1097.8699999999999</v>
          </cell>
        </row>
        <row r="638">
          <cell r="F638" t="str">
            <v>N/A</v>
          </cell>
          <cell r="AE638">
            <v>0.21000000000000002</v>
          </cell>
          <cell r="AY638">
            <v>1097.8699999999999</v>
          </cell>
        </row>
        <row r="639">
          <cell r="F639" t="str">
            <v>N/A</v>
          </cell>
          <cell r="AE639">
            <v>0.21000000000000002</v>
          </cell>
          <cell r="AY639">
            <v>1097.8699999999999</v>
          </cell>
        </row>
        <row r="640">
          <cell r="F640" t="str">
            <v>N/A</v>
          </cell>
          <cell r="AE640">
            <v>0.21000000000000002</v>
          </cell>
          <cell r="AY640">
            <v>1097.8699999999999</v>
          </cell>
        </row>
        <row r="641">
          <cell r="F641" t="str">
            <v>N/A</v>
          </cell>
          <cell r="AE641">
            <v>0.21000000000000002</v>
          </cell>
          <cell r="AY641">
            <v>1097.8699999999999</v>
          </cell>
        </row>
        <row r="642">
          <cell r="F642" t="str">
            <v>N/A</v>
          </cell>
          <cell r="AE642">
            <v>0.21000000000000002</v>
          </cell>
          <cell r="AY642">
            <v>1097.8699999999999</v>
          </cell>
        </row>
        <row r="643">
          <cell r="F643" t="str">
            <v>N/A</v>
          </cell>
          <cell r="AE643">
            <v>0.21000000000000002</v>
          </cell>
          <cell r="AY643">
            <v>1097.8699999999999</v>
          </cell>
        </row>
        <row r="644">
          <cell r="F644" t="str">
            <v>N/A</v>
          </cell>
          <cell r="AE644">
            <v>0.21000000000000002</v>
          </cell>
          <cell r="AY644">
            <v>1097.8699999999999</v>
          </cell>
        </row>
        <row r="645">
          <cell r="F645" t="str">
            <v>N/A</v>
          </cell>
          <cell r="AE645">
            <v>0.21000000000000002</v>
          </cell>
          <cell r="AY645">
            <v>1097.8699999999999</v>
          </cell>
        </row>
        <row r="646">
          <cell r="F646" t="str">
            <v>N/A</v>
          </cell>
          <cell r="AE646">
            <v>0.21000000000000002</v>
          </cell>
          <cell r="AY646">
            <v>1097.8699999999999</v>
          </cell>
        </row>
        <row r="647">
          <cell r="F647" t="str">
            <v>N/A</v>
          </cell>
          <cell r="AE647">
            <v>0.21000000000000002</v>
          </cell>
          <cell r="AY647">
            <v>1097.8699999999999</v>
          </cell>
        </row>
        <row r="648">
          <cell r="F648" t="str">
            <v>N/A</v>
          </cell>
          <cell r="AE648">
            <v>0.21000000000000002</v>
          </cell>
          <cell r="AY648">
            <v>1097.8699999999999</v>
          </cell>
        </row>
        <row r="649">
          <cell r="F649" t="str">
            <v>N/A</v>
          </cell>
          <cell r="AE649">
            <v>0.21000000000000002</v>
          </cell>
          <cell r="AY649">
            <v>1097.8699999999999</v>
          </cell>
        </row>
        <row r="650">
          <cell r="F650" t="str">
            <v>N/A</v>
          </cell>
          <cell r="AE650">
            <v>0.21000000000000002</v>
          </cell>
          <cell r="AY650">
            <v>1097.8699999999999</v>
          </cell>
        </row>
        <row r="651">
          <cell r="F651" t="str">
            <v>N/A</v>
          </cell>
          <cell r="AE651">
            <v>0.21000000000000002</v>
          </cell>
          <cell r="AY651">
            <v>1097.8699999999999</v>
          </cell>
        </row>
        <row r="652">
          <cell r="F652" t="str">
            <v>N/A</v>
          </cell>
          <cell r="AE652">
            <v>0.21000000000000002</v>
          </cell>
          <cell r="AY652">
            <v>1097.8699999999999</v>
          </cell>
        </row>
        <row r="653">
          <cell r="F653" t="str">
            <v>N/A</v>
          </cell>
          <cell r="AE653">
            <v>0.21000000000000002</v>
          </cell>
          <cell r="AY653">
            <v>1097.8699999999999</v>
          </cell>
        </row>
        <row r="654">
          <cell r="F654" t="str">
            <v>N/A</v>
          </cell>
          <cell r="AE654">
            <v>0.21000000000000002</v>
          </cell>
          <cell r="AY654">
            <v>1097.8699999999999</v>
          </cell>
        </row>
        <row r="655">
          <cell r="F655" t="str">
            <v>N/A</v>
          </cell>
          <cell r="AE655">
            <v>0.21000000000000002</v>
          </cell>
          <cell r="AY655">
            <v>1097.8699999999999</v>
          </cell>
        </row>
        <row r="656">
          <cell r="F656" t="str">
            <v>N/A</v>
          </cell>
          <cell r="AE656">
            <v>0.21000000000000002</v>
          </cell>
          <cell r="AY656">
            <v>1097.8699999999999</v>
          </cell>
        </row>
        <row r="657">
          <cell r="F657" t="str">
            <v>N/A</v>
          </cell>
          <cell r="AE657">
            <v>0.21000000000000002</v>
          </cell>
          <cell r="AY657">
            <v>1097.8699999999999</v>
          </cell>
        </row>
        <row r="658">
          <cell r="F658" t="str">
            <v>N/A</v>
          </cell>
          <cell r="AE658">
            <v>0.21000000000000002</v>
          </cell>
          <cell r="AY658">
            <v>1097.8699999999999</v>
          </cell>
        </row>
        <row r="659">
          <cell r="F659" t="str">
            <v>N/A</v>
          </cell>
          <cell r="AE659">
            <v>0.21000000000000002</v>
          </cell>
          <cell r="AY659">
            <v>1097.8699999999999</v>
          </cell>
        </row>
        <row r="660">
          <cell r="F660" t="str">
            <v>N/A</v>
          </cell>
          <cell r="AE660">
            <v>0.21000000000000002</v>
          </cell>
          <cell r="AY660">
            <v>1097.8699999999999</v>
          </cell>
        </row>
        <row r="661">
          <cell r="F661" t="str">
            <v>N/A</v>
          </cell>
          <cell r="AE661">
            <v>0.21000000000000002</v>
          </cell>
          <cell r="AY661">
            <v>1097.8699999999999</v>
          </cell>
        </row>
        <row r="662">
          <cell r="F662" t="str">
            <v>N/A</v>
          </cell>
          <cell r="AE662">
            <v>0.21000000000000002</v>
          </cell>
          <cell r="AY662">
            <v>1097.8699999999999</v>
          </cell>
        </row>
        <row r="663">
          <cell r="F663" t="str">
            <v>N/A</v>
          </cell>
          <cell r="AE663">
            <v>0.21000000000000002</v>
          </cell>
          <cell r="AY663">
            <v>1097.8699999999999</v>
          </cell>
        </row>
        <row r="664">
          <cell r="F664" t="str">
            <v>N/A</v>
          </cell>
          <cell r="AE664">
            <v>0.21000000000000002</v>
          </cell>
          <cell r="AY664">
            <v>1097.8699999999999</v>
          </cell>
        </row>
        <row r="665">
          <cell r="F665" t="str">
            <v>N/A</v>
          </cell>
          <cell r="AE665">
            <v>0.21000000000000002</v>
          </cell>
          <cell r="AY665">
            <v>1097.8699999999999</v>
          </cell>
        </row>
        <row r="666">
          <cell r="F666" t="str">
            <v>N/A</v>
          </cell>
          <cell r="AE666">
            <v>0.21000000000000002</v>
          </cell>
          <cell r="AY666">
            <v>1097.8699999999999</v>
          </cell>
        </row>
        <row r="667">
          <cell r="F667" t="str">
            <v>N/A</v>
          </cell>
          <cell r="AE667">
            <v>0.21000000000000002</v>
          </cell>
          <cell r="AY667">
            <v>1097.8699999999999</v>
          </cell>
        </row>
        <row r="668">
          <cell r="F668" t="str">
            <v>N/A</v>
          </cell>
          <cell r="AE668">
            <v>0.21000000000000002</v>
          </cell>
          <cell r="AY668">
            <v>1097.8699999999999</v>
          </cell>
        </row>
        <row r="669">
          <cell r="F669" t="str">
            <v>N/A</v>
          </cell>
          <cell r="AE669">
            <v>0.21000000000000002</v>
          </cell>
          <cell r="AY669">
            <v>1097.8699999999999</v>
          </cell>
        </row>
        <row r="670">
          <cell r="F670" t="str">
            <v>N/A</v>
          </cell>
          <cell r="AE670">
            <v>0.21000000000000002</v>
          </cell>
          <cell r="AY670">
            <v>1097.8699999999999</v>
          </cell>
        </row>
        <row r="671">
          <cell r="F671" t="str">
            <v>N/A</v>
          </cell>
          <cell r="AE671">
            <v>0.21000000000000002</v>
          </cell>
          <cell r="AY671">
            <v>1097.8699999999999</v>
          </cell>
        </row>
        <row r="672">
          <cell r="F672" t="str">
            <v>N/A</v>
          </cell>
          <cell r="AE672">
            <v>0.21000000000000002</v>
          </cell>
          <cell r="AY672">
            <v>1097.8699999999999</v>
          </cell>
        </row>
        <row r="673">
          <cell r="F673" t="str">
            <v>N/A</v>
          </cell>
          <cell r="AE673">
            <v>0.21000000000000002</v>
          </cell>
          <cell r="AY673">
            <v>1097.8699999999999</v>
          </cell>
        </row>
        <row r="674">
          <cell r="F674" t="str">
            <v>N/A</v>
          </cell>
          <cell r="AE674">
            <v>0.21000000000000002</v>
          </cell>
          <cell r="AY674">
            <v>1097.8699999999999</v>
          </cell>
        </row>
        <row r="675">
          <cell r="F675" t="str">
            <v>N/A</v>
          </cell>
          <cell r="AE675">
            <v>0.21000000000000002</v>
          </cell>
          <cell r="AY675">
            <v>1097.8699999999999</v>
          </cell>
        </row>
        <row r="676">
          <cell r="F676" t="str">
            <v>N/A</v>
          </cell>
          <cell r="AE676">
            <v>0.21000000000000002</v>
          </cell>
          <cell r="AY676">
            <v>1097.8699999999999</v>
          </cell>
        </row>
        <row r="677">
          <cell r="F677" t="str">
            <v>N/A</v>
          </cell>
          <cell r="AE677">
            <v>0.21000000000000002</v>
          </cell>
          <cell r="AY677">
            <v>1097.8699999999999</v>
          </cell>
        </row>
        <row r="678">
          <cell r="F678" t="str">
            <v>N/A</v>
          </cell>
          <cell r="AE678">
            <v>0.21000000000000002</v>
          </cell>
          <cell r="AY678">
            <v>1097.8699999999999</v>
          </cell>
        </row>
        <row r="679">
          <cell r="F679" t="str">
            <v>N/A</v>
          </cell>
          <cell r="AE679">
            <v>0.21000000000000002</v>
          </cell>
          <cell r="AY679">
            <v>1097.8699999999999</v>
          </cell>
        </row>
        <row r="680">
          <cell r="F680" t="str">
            <v>N/A</v>
          </cell>
          <cell r="AE680">
            <v>0.21000000000000002</v>
          </cell>
          <cell r="AY680">
            <v>1097.8699999999999</v>
          </cell>
        </row>
        <row r="681">
          <cell r="F681" t="str">
            <v>N/A</v>
          </cell>
          <cell r="AE681">
            <v>0.21000000000000002</v>
          </cell>
          <cell r="AY681">
            <v>1097.8699999999999</v>
          </cell>
        </row>
        <row r="682">
          <cell r="F682" t="str">
            <v>N/A</v>
          </cell>
          <cell r="AE682">
            <v>0.21000000000000002</v>
          </cell>
          <cell r="AY682">
            <v>1097.8699999999999</v>
          </cell>
        </row>
        <row r="683">
          <cell r="F683" t="str">
            <v>N/A</v>
          </cell>
          <cell r="AE683">
            <v>0.21000000000000002</v>
          </cell>
          <cell r="AY683">
            <v>1097.8699999999999</v>
          </cell>
        </row>
        <row r="684">
          <cell r="F684" t="str">
            <v>N/A</v>
          </cell>
          <cell r="AE684">
            <v>0.21000000000000002</v>
          </cell>
          <cell r="AY684">
            <v>1097.8699999999999</v>
          </cell>
        </row>
        <row r="685">
          <cell r="F685" t="str">
            <v>N/A</v>
          </cell>
          <cell r="AE685">
            <v>0.21000000000000002</v>
          </cell>
          <cell r="AY685">
            <v>1097.8699999999999</v>
          </cell>
        </row>
        <row r="686">
          <cell r="F686" t="str">
            <v>N/A</v>
          </cell>
          <cell r="AE686">
            <v>0.21000000000000002</v>
          </cell>
          <cell r="AY686">
            <v>1097.8699999999999</v>
          </cell>
        </row>
        <row r="687">
          <cell r="F687" t="str">
            <v>N/A</v>
          </cell>
          <cell r="AE687">
            <v>0.21000000000000002</v>
          </cell>
          <cell r="AY687">
            <v>1097.8699999999999</v>
          </cell>
        </row>
        <row r="688">
          <cell r="F688" t="str">
            <v>N/A</v>
          </cell>
          <cell r="AE688">
            <v>0.21000000000000002</v>
          </cell>
          <cell r="AY688">
            <v>1097.8699999999999</v>
          </cell>
        </row>
        <row r="689">
          <cell r="F689" t="str">
            <v>N/A</v>
          </cell>
          <cell r="AE689">
            <v>0.21000000000000002</v>
          </cell>
          <cell r="AY689">
            <v>1097.8699999999999</v>
          </cell>
        </row>
        <row r="690">
          <cell r="F690" t="str">
            <v>N/A</v>
          </cell>
          <cell r="AE690">
            <v>0.21000000000000002</v>
          </cell>
          <cell r="AY690">
            <v>1097.8699999999999</v>
          </cell>
        </row>
        <row r="691">
          <cell r="F691" t="str">
            <v>N/A</v>
          </cell>
          <cell r="AE691">
            <v>0.21000000000000002</v>
          </cell>
          <cell r="AY691">
            <v>1097.8699999999999</v>
          </cell>
        </row>
        <row r="692">
          <cell r="F692" t="str">
            <v>N/A</v>
          </cell>
          <cell r="AE692">
            <v>0.21000000000000002</v>
          </cell>
          <cell r="AY692">
            <v>1097.8699999999999</v>
          </cell>
        </row>
        <row r="693">
          <cell r="F693" t="str">
            <v>N/A</v>
          </cell>
          <cell r="AE693">
            <v>0.21000000000000002</v>
          </cell>
          <cell r="AY693">
            <v>1097.8699999999999</v>
          </cell>
        </row>
        <row r="694">
          <cell r="F694" t="str">
            <v>N/A</v>
          </cell>
          <cell r="AE694">
            <v>0.21000000000000002</v>
          </cell>
          <cell r="AY694">
            <v>1097.8699999999999</v>
          </cell>
        </row>
        <row r="695">
          <cell r="F695" t="str">
            <v>N/A</v>
          </cell>
          <cell r="AE695">
            <v>0.21000000000000002</v>
          </cell>
          <cell r="AY695">
            <v>1097.8699999999999</v>
          </cell>
        </row>
        <row r="696">
          <cell r="F696" t="str">
            <v>N/A</v>
          </cell>
          <cell r="AE696">
            <v>0.21000000000000002</v>
          </cell>
          <cell r="AY696">
            <v>1097.8699999999999</v>
          </cell>
        </row>
        <row r="697">
          <cell r="F697" t="str">
            <v>N/A</v>
          </cell>
          <cell r="AE697">
            <v>0.21000000000000002</v>
          </cell>
          <cell r="AY697">
            <v>1097.8699999999999</v>
          </cell>
        </row>
        <row r="698">
          <cell r="F698" t="str">
            <v>N/A</v>
          </cell>
          <cell r="AE698">
            <v>0.21000000000000002</v>
          </cell>
          <cell r="AY698">
            <v>1097.8699999999999</v>
          </cell>
        </row>
        <row r="699">
          <cell r="F699" t="str">
            <v>N/A</v>
          </cell>
          <cell r="AE699">
            <v>0.21000000000000002</v>
          </cell>
          <cell r="AY699">
            <v>1097.8699999999999</v>
          </cell>
        </row>
        <row r="700">
          <cell r="F700" t="str">
            <v>N/A</v>
          </cell>
          <cell r="AE700">
            <v>0.21000000000000002</v>
          </cell>
          <cell r="AY700">
            <v>1097.8699999999999</v>
          </cell>
        </row>
        <row r="701">
          <cell r="F701" t="str">
            <v>N/A</v>
          </cell>
          <cell r="AE701">
            <v>0.21000000000000002</v>
          </cell>
          <cell r="AY701">
            <v>1097.8699999999999</v>
          </cell>
        </row>
        <row r="702">
          <cell r="F702" t="str">
            <v>N/A</v>
          </cell>
          <cell r="AE702">
            <v>0.21000000000000002</v>
          </cell>
          <cell r="AY702">
            <v>1097.8699999999999</v>
          </cell>
        </row>
        <row r="703">
          <cell r="F703" t="str">
            <v>N/A</v>
          </cell>
          <cell r="AE703">
            <v>0.21000000000000002</v>
          </cell>
          <cell r="AY703">
            <v>1097.8699999999999</v>
          </cell>
        </row>
        <row r="704">
          <cell r="F704" t="str">
            <v>N/A</v>
          </cell>
          <cell r="AE704">
            <v>0.21000000000000002</v>
          </cell>
          <cell r="AY704">
            <v>1097.8699999999999</v>
          </cell>
        </row>
        <row r="705">
          <cell r="F705" t="str">
            <v>N/A</v>
          </cell>
          <cell r="AE705">
            <v>0.21000000000000002</v>
          </cell>
          <cell r="AY705">
            <v>1097.8699999999999</v>
          </cell>
        </row>
        <row r="706">
          <cell r="F706" t="str">
            <v>N/A</v>
          </cell>
          <cell r="AE706">
            <v>0.21000000000000002</v>
          </cell>
          <cell r="AY706">
            <v>1097.8699999999999</v>
          </cell>
        </row>
        <row r="707">
          <cell r="F707" t="str">
            <v>N/A</v>
          </cell>
          <cell r="AE707">
            <v>0.21000000000000002</v>
          </cell>
          <cell r="AY707">
            <v>1097.8699999999999</v>
          </cell>
        </row>
        <row r="708">
          <cell r="F708" t="str">
            <v>N/A</v>
          </cell>
          <cell r="AE708">
            <v>0.21000000000000002</v>
          </cell>
          <cell r="AY708">
            <v>1097.8699999999999</v>
          </cell>
        </row>
        <row r="709">
          <cell r="F709" t="str">
            <v>N/A</v>
          </cell>
          <cell r="AE709">
            <v>0.21000000000000002</v>
          </cell>
          <cell r="AY709">
            <v>1097.8699999999999</v>
          </cell>
        </row>
        <row r="710">
          <cell r="F710" t="str">
            <v>N/A</v>
          </cell>
          <cell r="AE710">
            <v>0.21000000000000002</v>
          </cell>
          <cell r="AY710">
            <v>1097.8699999999999</v>
          </cell>
        </row>
        <row r="711">
          <cell r="F711" t="str">
            <v>N/A</v>
          </cell>
          <cell r="AE711">
            <v>0.21000000000000002</v>
          </cell>
          <cell r="AY711">
            <v>1097.8699999999999</v>
          </cell>
        </row>
        <row r="712">
          <cell r="F712" t="str">
            <v>N/A</v>
          </cell>
          <cell r="AE712">
            <v>0.21000000000000002</v>
          </cell>
          <cell r="AY712">
            <v>1097.8699999999999</v>
          </cell>
        </row>
        <row r="713">
          <cell r="F713" t="str">
            <v>N/A</v>
          </cell>
          <cell r="AE713">
            <v>0.21000000000000002</v>
          </cell>
          <cell r="AY713">
            <v>1097.8699999999999</v>
          </cell>
        </row>
        <row r="714">
          <cell r="F714" t="str">
            <v>N/A</v>
          </cell>
          <cell r="AE714">
            <v>0.21000000000000002</v>
          </cell>
          <cell r="AY714">
            <v>1097.8699999999999</v>
          </cell>
        </row>
        <row r="715">
          <cell r="F715" t="str">
            <v>N/A</v>
          </cell>
          <cell r="AE715">
            <v>0.21000000000000002</v>
          </cell>
          <cell r="AY715">
            <v>1097.8699999999999</v>
          </cell>
        </row>
        <row r="716">
          <cell r="F716" t="str">
            <v>N/A</v>
          </cell>
          <cell r="AE716">
            <v>0.21000000000000002</v>
          </cell>
          <cell r="AY716">
            <v>1097.8699999999999</v>
          </cell>
        </row>
        <row r="717">
          <cell r="F717" t="str">
            <v>N/A</v>
          </cell>
          <cell r="AE717">
            <v>0.21000000000000002</v>
          </cell>
          <cell r="AY717">
            <v>1097.8699999999999</v>
          </cell>
        </row>
        <row r="718">
          <cell r="F718" t="str">
            <v>N/A</v>
          </cell>
          <cell r="AE718">
            <v>0.21000000000000002</v>
          </cell>
          <cell r="AY718">
            <v>1097.8699999999999</v>
          </cell>
        </row>
        <row r="719">
          <cell r="F719" t="str">
            <v>N/A</v>
          </cell>
          <cell r="AE719">
            <v>0.21000000000000002</v>
          </cell>
          <cell r="AY719">
            <v>1097.8699999999999</v>
          </cell>
        </row>
        <row r="720">
          <cell r="F720" t="str">
            <v>N/A</v>
          </cell>
          <cell r="AE720">
            <v>0.21000000000000002</v>
          </cell>
          <cell r="AY720">
            <v>1097.8699999999999</v>
          </cell>
        </row>
        <row r="721">
          <cell r="F721" t="str">
            <v>N/A</v>
          </cell>
          <cell r="AE721">
            <v>0.21000000000000002</v>
          </cell>
          <cell r="AY721">
            <v>1097.8699999999999</v>
          </cell>
        </row>
        <row r="722">
          <cell r="F722" t="str">
            <v>N/A</v>
          </cell>
          <cell r="AE722">
            <v>0.21000000000000002</v>
          </cell>
          <cell r="AY722">
            <v>1097.8699999999999</v>
          </cell>
        </row>
        <row r="723">
          <cell r="F723" t="str">
            <v>N/A</v>
          </cell>
          <cell r="AE723">
            <v>0.21000000000000002</v>
          </cell>
          <cell r="AY723">
            <v>1097.8699999999999</v>
          </cell>
        </row>
        <row r="724">
          <cell r="F724" t="str">
            <v>N/A</v>
          </cell>
          <cell r="AE724">
            <v>0.21000000000000002</v>
          </cell>
          <cell r="AY724">
            <v>1097.8699999999999</v>
          </cell>
        </row>
        <row r="725">
          <cell r="F725" t="str">
            <v>N/A</v>
          </cell>
          <cell r="AE725">
            <v>0.21000000000000002</v>
          </cell>
          <cell r="AY725">
            <v>1097.8699999999999</v>
          </cell>
        </row>
        <row r="726">
          <cell r="F726" t="str">
            <v>N/A</v>
          </cell>
          <cell r="AE726">
            <v>0.21000000000000002</v>
          </cell>
          <cell r="AY726">
            <v>1097.8699999999999</v>
          </cell>
        </row>
        <row r="727">
          <cell r="F727" t="str">
            <v>N/A</v>
          </cell>
          <cell r="AE727">
            <v>0.21000000000000002</v>
          </cell>
          <cell r="AY727">
            <v>1097.8699999999999</v>
          </cell>
        </row>
        <row r="728">
          <cell r="F728" t="str">
            <v>N/A</v>
          </cell>
          <cell r="AE728">
            <v>0.21000000000000002</v>
          </cell>
          <cell r="AY728">
            <v>1097.8699999999999</v>
          </cell>
        </row>
        <row r="729">
          <cell r="F729" t="str">
            <v>N/A</v>
          </cell>
          <cell r="AE729">
            <v>0.21000000000000002</v>
          </cell>
          <cell r="AY729">
            <v>1097.8699999999999</v>
          </cell>
        </row>
        <row r="730">
          <cell r="F730" t="str">
            <v>N/A</v>
          </cell>
          <cell r="AE730">
            <v>0.21000000000000002</v>
          </cell>
          <cell r="AY730">
            <v>1097.8699999999999</v>
          </cell>
        </row>
        <row r="731">
          <cell r="F731" t="str">
            <v>N/A</v>
          </cell>
          <cell r="AE731">
            <v>0.21000000000000002</v>
          </cell>
          <cell r="AY731">
            <v>1097.8699999999999</v>
          </cell>
        </row>
        <row r="732">
          <cell r="F732" t="str">
            <v>N/A</v>
          </cell>
          <cell r="AE732">
            <v>0.21000000000000002</v>
          </cell>
          <cell r="AY732">
            <v>1097.8699999999999</v>
          </cell>
        </row>
        <row r="733">
          <cell r="F733" t="str">
            <v>N/A</v>
          </cell>
          <cell r="AE733">
            <v>0.21000000000000002</v>
          </cell>
          <cell r="AY733">
            <v>1097.8699999999999</v>
          </cell>
        </row>
        <row r="734">
          <cell r="F734" t="str">
            <v>N/A</v>
          </cell>
          <cell r="AE734">
            <v>0.21000000000000002</v>
          </cell>
          <cell r="AY734">
            <v>1097.8699999999999</v>
          </cell>
        </row>
        <row r="735">
          <cell r="F735" t="str">
            <v>N/A</v>
          </cell>
          <cell r="AE735">
            <v>0.21000000000000002</v>
          </cell>
          <cell r="AY735">
            <v>1097.8699999999999</v>
          </cell>
        </row>
        <row r="736">
          <cell r="F736" t="str">
            <v>N/A</v>
          </cell>
          <cell r="AE736">
            <v>0.21000000000000002</v>
          </cell>
          <cell r="AY736">
            <v>1097.8699999999999</v>
          </cell>
        </row>
        <row r="737">
          <cell r="F737" t="str">
            <v>N/A</v>
          </cell>
          <cell r="AE737">
            <v>0.21000000000000002</v>
          </cell>
          <cell r="AY737">
            <v>1097.8699999999999</v>
          </cell>
        </row>
        <row r="738">
          <cell r="F738" t="str">
            <v>N/A</v>
          </cell>
          <cell r="AE738">
            <v>0.21000000000000002</v>
          </cell>
          <cell r="AY738">
            <v>1097.8699999999999</v>
          </cell>
        </row>
        <row r="739">
          <cell r="F739" t="str">
            <v>N/A</v>
          </cell>
          <cell r="AE739">
            <v>0.21000000000000002</v>
          </cell>
          <cell r="AY739">
            <v>1097.8699999999999</v>
          </cell>
        </row>
        <row r="740">
          <cell r="F740" t="str">
            <v>N/A</v>
          </cell>
          <cell r="AE740">
            <v>0.21000000000000002</v>
          </cell>
          <cell r="AY740">
            <v>1097.8699999999999</v>
          </cell>
        </row>
        <row r="741">
          <cell r="F741" t="str">
            <v>N/A</v>
          </cell>
          <cell r="AE741">
            <v>0.21000000000000002</v>
          </cell>
          <cell r="AY741">
            <v>1097.8699999999999</v>
          </cell>
        </row>
        <row r="742">
          <cell r="F742" t="str">
            <v>N/A</v>
          </cell>
          <cell r="AE742">
            <v>0.21000000000000002</v>
          </cell>
          <cell r="AY742">
            <v>1097.8699999999999</v>
          </cell>
        </row>
        <row r="743">
          <cell r="F743" t="str">
            <v>N/A</v>
          </cell>
          <cell r="AE743">
            <v>0.21000000000000002</v>
          </cell>
          <cell r="AY743">
            <v>1097.8699999999999</v>
          </cell>
        </row>
        <row r="744">
          <cell r="F744" t="str">
            <v>N/A</v>
          </cell>
          <cell r="AE744">
            <v>0.21000000000000002</v>
          </cell>
          <cell r="AY744">
            <v>1097.8699999999999</v>
          </cell>
        </row>
        <row r="745">
          <cell r="F745" t="str">
            <v>N/A</v>
          </cell>
          <cell r="AE745">
            <v>0.21000000000000002</v>
          </cell>
          <cell r="AY745">
            <v>1097.8699999999999</v>
          </cell>
        </row>
        <row r="746">
          <cell r="F746" t="str">
            <v>N/A</v>
          </cell>
          <cell r="AE746">
            <v>0.21000000000000002</v>
          </cell>
          <cell r="AY746">
            <v>1097.8699999999999</v>
          </cell>
        </row>
        <row r="747">
          <cell r="F747" t="str">
            <v>N/A</v>
          </cell>
          <cell r="AE747">
            <v>0.21000000000000002</v>
          </cell>
          <cell r="AY747">
            <v>1097.8699999999999</v>
          </cell>
        </row>
        <row r="748">
          <cell r="F748" t="str">
            <v>N/A</v>
          </cell>
          <cell r="AE748">
            <v>0.21000000000000002</v>
          </cell>
          <cell r="AY748">
            <v>1097.8699999999999</v>
          </cell>
        </row>
        <row r="749">
          <cell r="F749" t="str">
            <v>N/A</v>
          </cell>
          <cell r="AE749">
            <v>0.21000000000000002</v>
          </cell>
          <cell r="AY749">
            <v>1097.8699999999999</v>
          </cell>
        </row>
        <row r="750">
          <cell r="F750" t="str">
            <v>N/A</v>
          </cell>
          <cell r="AE750">
            <v>0.21000000000000002</v>
          </cell>
          <cell r="AY750">
            <v>1097.8699999999999</v>
          </cell>
        </row>
        <row r="751">
          <cell r="F751" t="str">
            <v>N/A</v>
          </cell>
          <cell r="AE751">
            <v>0.21000000000000002</v>
          </cell>
          <cell r="AY751">
            <v>1097.8699999999999</v>
          </cell>
        </row>
        <row r="752">
          <cell r="F752" t="str">
            <v>N/A</v>
          </cell>
          <cell r="AE752">
            <v>0.21000000000000002</v>
          </cell>
          <cell r="AY752">
            <v>1097.8699999999999</v>
          </cell>
        </row>
        <row r="753">
          <cell r="F753" t="str">
            <v>N/A</v>
          </cell>
          <cell r="AE753">
            <v>0.21000000000000002</v>
          </cell>
          <cell r="AY753">
            <v>1097.8699999999999</v>
          </cell>
        </row>
        <row r="754">
          <cell r="F754" t="str">
            <v>N/A</v>
          </cell>
          <cell r="AE754">
            <v>0.21000000000000002</v>
          </cell>
          <cell r="AY754">
            <v>1097.8699999999999</v>
          </cell>
        </row>
        <row r="755">
          <cell r="F755" t="str">
            <v>N/A</v>
          </cell>
          <cell r="AE755">
            <v>0.21000000000000002</v>
          </cell>
          <cell r="AY755">
            <v>1097.8699999999999</v>
          </cell>
        </row>
        <row r="756">
          <cell r="F756" t="str">
            <v>N/A</v>
          </cell>
          <cell r="AE756">
            <v>0.21000000000000002</v>
          </cell>
          <cell r="AY756">
            <v>1097.8699999999999</v>
          </cell>
        </row>
        <row r="757">
          <cell r="F757" t="str">
            <v>N/A</v>
          </cell>
          <cell r="AE757">
            <v>0.21000000000000002</v>
          </cell>
          <cell r="AY757">
            <v>1097.8699999999999</v>
          </cell>
        </row>
        <row r="758">
          <cell r="F758" t="str">
            <v>N/A</v>
          </cell>
          <cell r="AE758">
            <v>0.21000000000000002</v>
          </cell>
          <cell r="AY758">
            <v>1097.8699999999999</v>
          </cell>
        </row>
        <row r="759">
          <cell r="F759" t="str">
            <v>N/A</v>
          </cell>
          <cell r="AE759">
            <v>0.21000000000000002</v>
          </cell>
          <cell r="AY759">
            <v>1097.8699999999999</v>
          </cell>
        </row>
        <row r="760">
          <cell r="F760" t="str">
            <v>N/A</v>
          </cell>
          <cell r="AE760">
            <v>0.21000000000000002</v>
          </cell>
          <cell r="AY760">
            <v>1097.8699999999999</v>
          </cell>
        </row>
        <row r="761">
          <cell r="F761" t="str">
            <v>N/A</v>
          </cell>
          <cell r="AE761">
            <v>0.21000000000000002</v>
          </cell>
          <cell r="AY761">
            <v>1097.8699999999999</v>
          </cell>
        </row>
        <row r="762">
          <cell r="F762" t="str">
            <v>N/A</v>
          </cell>
          <cell r="AE762">
            <v>0.21000000000000002</v>
          </cell>
          <cell r="AY762">
            <v>1097.8699999999999</v>
          </cell>
        </row>
        <row r="763">
          <cell r="F763" t="str">
            <v>N/A</v>
          </cell>
          <cell r="AE763">
            <v>0.21000000000000002</v>
          </cell>
          <cell r="AY763">
            <v>1097.8699999999999</v>
          </cell>
        </row>
        <row r="764">
          <cell r="F764" t="str">
            <v>N/A</v>
          </cell>
          <cell r="AE764">
            <v>0.21000000000000002</v>
          </cell>
          <cell r="AY764">
            <v>1097.8699999999999</v>
          </cell>
        </row>
        <row r="765">
          <cell r="F765" t="str">
            <v>N/A</v>
          </cell>
          <cell r="AE765">
            <v>0.21000000000000002</v>
          </cell>
          <cell r="AY765">
            <v>1097.8699999999999</v>
          </cell>
        </row>
        <row r="766">
          <cell r="F766" t="str">
            <v>N/A</v>
          </cell>
          <cell r="AE766">
            <v>0.21000000000000002</v>
          </cell>
          <cell r="AY766">
            <v>1097.8699999999999</v>
          </cell>
        </row>
        <row r="767">
          <cell r="F767" t="str">
            <v>N/A</v>
          </cell>
          <cell r="AE767">
            <v>0.21000000000000002</v>
          </cell>
          <cell r="AY767">
            <v>1097.8699999999999</v>
          </cell>
        </row>
        <row r="768">
          <cell r="F768" t="str">
            <v>N/A</v>
          </cell>
          <cell r="AE768">
            <v>0.21000000000000002</v>
          </cell>
          <cell r="AY768">
            <v>1097.8699999999999</v>
          </cell>
        </row>
        <row r="769">
          <cell r="F769" t="str">
            <v>N/A</v>
          </cell>
          <cell r="AE769">
            <v>0.21000000000000002</v>
          </cell>
          <cell r="AY769">
            <v>1097.8699999999999</v>
          </cell>
        </row>
        <row r="770">
          <cell r="F770" t="str">
            <v>N/A</v>
          </cell>
          <cell r="AE770">
            <v>0.21000000000000002</v>
          </cell>
          <cell r="AY770">
            <v>1097.8699999999999</v>
          </cell>
        </row>
        <row r="771">
          <cell r="F771" t="str">
            <v>N/A</v>
          </cell>
          <cell r="AE771">
            <v>0.21000000000000002</v>
          </cell>
          <cell r="AY771">
            <v>1097.8699999999999</v>
          </cell>
        </row>
        <row r="772">
          <cell r="F772" t="str">
            <v>N/A</v>
          </cell>
          <cell r="AE772">
            <v>0.21000000000000002</v>
          </cell>
          <cell r="AY772">
            <v>1097.8699999999999</v>
          </cell>
        </row>
        <row r="773">
          <cell r="F773" t="str">
            <v>N/A</v>
          </cell>
          <cell r="AE773">
            <v>0.21000000000000002</v>
          </cell>
          <cell r="AY773">
            <v>1097.8699999999999</v>
          </cell>
        </row>
        <row r="774">
          <cell r="F774" t="str">
            <v>N/A</v>
          </cell>
          <cell r="AE774">
            <v>0.21000000000000002</v>
          </cell>
          <cell r="AY774">
            <v>1097.8699999999999</v>
          </cell>
        </row>
        <row r="775">
          <cell r="F775" t="str">
            <v>N/A</v>
          </cell>
          <cell r="AE775">
            <v>0.21000000000000002</v>
          </cell>
          <cell r="AY775">
            <v>1097.8699999999999</v>
          </cell>
        </row>
        <row r="776">
          <cell r="F776" t="str">
            <v>N/A</v>
          </cell>
          <cell r="AE776">
            <v>0.21000000000000002</v>
          </cell>
          <cell r="AY776">
            <v>1097.8699999999999</v>
          </cell>
        </row>
        <row r="777">
          <cell r="F777" t="str">
            <v>N/A</v>
          </cell>
          <cell r="AE777">
            <v>0.21000000000000002</v>
          </cell>
          <cell r="AY777">
            <v>1097.8699999999999</v>
          </cell>
        </row>
        <row r="778">
          <cell r="F778" t="str">
            <v>N/A</v>
          </cell>
          <cell r="AE778">
            <v>0.21000000000000002</v>
          </cell>
          <cell r="AY778">
            <v>1097.8699999999999</v>
          </cell>
        </row>
        <row r="779">
          <cell r="F779" t="str">
            <v>N/A</v>
          </cell>
          <cell r="AE779">
            <v>0.21000000000000002</v>
          </cell>
          <cell r="AY779">
            <v>1097.8699999999999</v>
          </cell>
        </row>
        <row r="780">
          <cell r="F780" t="str">
            <v>N/A</v>
          </cell>
          <cell r="AE780">
            <v>0.21000000000000002</v>
          </cell>
          <cell r="AY780">
            <v>1097.8699999999999</v>
          </cell>
        </row>
        <row r="781">
          <cell r="F781" t="str">
            <v>N/A</v>
          </cell>
          <cell r="AE781">
            <v>0.21000000000000002</v>
          </cell>
          <cell r="AY781">
            <v>1097.8699999999999</v>
          </cell>
        </row>
        <row r="782">
          <cell r="F782" t="str">
            <v>N/A</v>
          </cell>
          <cell r="AE782">
            <v>0.21000000000000002</v>
          </cell>
          <cell r="AY782">
            <v>1097.8699999999999</v>
          </cell>
        </row>
        <row r="783">
          <cell r="F783" t="str">
            <v>N/A</v>
          </cell>
          <cell r="AE783">
            <v>0.21000000000000002</v>
          </cell>
          <cell r="AY783">
            <v>1097.8699999999999</v>
          </cell>
        </row>
        <row r="784">
          <cell r="F784" t="str">
            <v>N/A</v>
          </cell>
          <cell r="AE784">
            <v>0.21000000000000002</v>
          </cell>
          <cell r="AY784">
            <v>1097.8699999999999</v>
          </cell>
        </row>
        <row r="785">
          <cell r="F785" t="str">
            <v>N/A</v>
          </cell>
          <cell r="AE785">
            <v>0.21000000000000002</v>
          </cell>
          <cell r="AY785">
            <v>1097.8699999999999</v>
          </cell>
        </row>
        <row r="786">
          <cell r="F786" t="str">
            <v>N/A</v>
          </cell>
          <cell r="AE786">
            <v>0.21000000000000002</v>
          </cell>
          <cell r="AY786">
            <v>1097.8699999999999</v>
          </cell>
        </row>
        <row r="787">
          <cell r="F787" t="str">
            <v>N/A</v>
          </cell>
          <cell r="AE787">
            <v>0.21000000000000002</v>
          </cell>
          <cell r="AY787">
            <v>1097.8699999999999</v>
          </cell>
        </row>
        <row r="788">
          <cell r="F788" t="str">
            <v>N/A</v>
          </cell>
          <cell r="AE788">
            <v>0.21000000000000002</v>
          </cell>
          <cell r="AY788">
            <v>1097.8699999999999</v>
          </cell>
        </row>
        <row r="789">
          <cell r="F789" t="str">
            <v>N/A</v>
          </cell>
          <cell r="AE789">
            <v>0.21000000000000002</v>
          </cell>
          <cell r="AY789">
            <v>1097.8699999999999</v>
          </cell>
        </row>
        <row r="790">
          <cell r="F790" t="str">
            <v>N/A</v>
          </cell>
          <cell r="AE790">
            <v>0.21000000000000002</v>
          </cell>
          <cell r="AY790">
            <v>1097.8699999999999</v>
          </cell>
        </row>
        <row r="791">
          <cell r="F791" t="str">
            <v>N/A</v>
          </cell>
          <cell r="AE791">
            <v>0.21000000000000002</v>
          </cell>
          <cell r="AY791">
            <v>1097.8699999999999</v>
          </cell>
        </row>
        <row r="792">
          <cell r="F792" t="str">
            <v>N/A</v>
          </cell>
          <cell r="AE792">
            <v>0.21000000000000002</v>
          </cell>
          <cell r="AY792">
            <v>1097.8699999999999</v>
          </cell>
        </row>
        <row r="793">
          <cell r="F793" t="str">
            <v>N/A</v>
          </cell>
          <cell r="AE793">
            <v>0.21000000000000002</v>
          </cell>
          <cell r="AY793">
            <v>1097.8699999999999</v>
          </cell>
        </row>
        <row r="794">
          <cell r="F794" t="str">
            <v>N/A</v>
          </cell>
          <cell r="AE794">
            <v>0.21000000000000002</v>
          </cell>
          <cell r="AY794">
            <v>1097.8699999999999</v>
          </cell>
        </row>
        <row r="795">
          <cell r="F795" t="str">
            <v>N/A</v>
          </cell>
          <cell r="AE795">
            <v>0.21000000000000002</v>
          </cell>
          <cell r="AY795">
            <v>1097.8699999999999</v>
          </cell>
        </row>
        <row r="796">
          <cell r="F796" t="str">
            <v>N/A</v>
          </cell>
          <cell r="AE796">
            <v>0.21000000000000002</v>
          </cell>
          <cell r="AY796">
            <v>1097.8699999999999</v>
          </cell>
        </row>
        <row r="797">
          <cell r="F797" t="str">
            <v>N/A</v>
          </cell>
          <cell r="AE797">
            <v>0.21000000000000002</v>
          </cell>
          <cell r="AY797">
            <v>1097.8699999999999</v>
          </cell>
        </row>
        <row r="798">
          <cell r="F798" t="str">
            <v>N/A</v>
          </cell>
          <cell r="AE798">
            <v>0.21000000000000002</v>
          </cell>
          <cell r="AY798">
            <v>1097.8699999999999</v>
          </cell>
        </row>
        <row r="799">
          <cell r="F799" t="str">
            <v>N/A</v>
          </cell>
          <cell r="AE799">
            <v>0.21000000000000002</v>
          </cell>
          <cell r="AY799">
            <v>1097.8699999999999</v>
          </cell>
        </row>
        <row r="800">
          <cell r="F800" t="str">
            <v>N/A</v>
          </cell>
          <cell r="AE800">
            <v>0.21000000000000002</v>
          </cell>
          <cell r="AY800">
            <v>1097.8699999999999</v>
          </cell>
        </row>
        <row r="801">
          <cell r="F801" t="str">
            <v>N/A</v>
          </cell>
          <cell r="AE801">
            <v>0.21000000000000002</v>
          </cell>
          <cell r="AY801">
            <v>1097.8699999999999</v>
          </cell>
        </row>
        <row r="802">
          <cell r="F802" t="str">
            <v>N/A</v>
          </cell>
          <cell r="AE802">
            <v>0.21000000000000002</v>
          </cell>
          <cell r="AY802">
            <v>1097.8699999999999</v>
          </cell>
        </row>
        <row r="803">
          <cell r="F803" t="str">
            <v>N/A</v>
          </cell>
          <cell r="AE803">
            <v>0.21000000000000002</v>
          </cell>
          <cell r="AY803">
            <v>1097.8699999999999</v>
          </cell>
        </row>
        <row r="804">
          <cell r="F804" t="str">
            <v>N/A</v>
          </cell>
          <cell r="AE804">
            <v>0.21000000000000002</v>
          </cell>
          <cell r="AY804">
            <v>1097.8699999999999</v>
          </cell>
        </row>
        <row r="805">
          <cell r="F805" t="str">
            <v>N/A</v>
          </cell>
          <cell r="AE805">
            <v>0.21000000000000002</v>
          </cell>
          <cell r="AY805">
            <v>1097.8699999999999</v>
          </cell>
        </row>
        <row r="806">
          <cell r="F806" t="str">
            <v>N/A</v>
          </cell>
          <cell r="AE806">
            <v>0.21000000000000002</v>
          </cell>
          <cell r="AY806">
            <v>1097.8699999999999</v>
          </cell>
        </row>
        <row r="807">
          <cell r="F807" t="str">
            <v>N/A</v>
          </cell>
          <cell r="AE807">
            <v>0.21000000000000002</v>
          </cell>
          <cell r="AY807">
            <v>1097.8699999999999</v>
          </cell>
        </row>
        <row r="808">
          <cell r="F808" t="str">
            <v>N/A</v>
          </cell>
          <cell r="AE808">
            <v>0.21000000000000002</v>
          </cell>
          <cell r="AY808">
            <v>1097.8699999999999</v>
          </cell>
        </row>
        <row r="809">
          <cell r="F809" t="str">
            <v>N/A</v>
          </cell>
          <cell r="AE809">
            <v>0.21000000000000002</v>
          </cell>
          <cell r="AY809">
            <v>1097.8699999999999</v>
          </cell>
        </row>
        <row r="810">
          <cell r="F810" t="str">
            <v>N/A</v>
          </cell>
          <cell r="AE810">
            <v>0.21000000000000002</v>
          </cell>
          <cell r="AY810">
            <v>1097.8699999999999</v>
          </cell>
        </row>
        <row r="811">
          <cell r="F811" t="str">
            <v>N/A</v>
          </cell>
          <cell r="AE811">
            <v>0.21000000000000002</v>
          </cell>
          <cell r="AY811">
            <v>1097.8699999999999</v>
          </cell>
        </row>
        <row r="812">
          <cell r="F812" t="str">
            <v>N/A</v>
          </cell>
          <cell r="AE812">
            <v>0.21000000000000002</v>
          </cell>
          <cell r="AY812">
            <v>1097.8699999999999</v>
          </cell>
        </row>
        <row r="813">
          <cell r="F813" t="str">
            <v>N/A</v>
          </cell>
          <cell r="AE813">
            <v>0.21000000000000002</v>
          </cell>
          <cell r="AY813">
            <v>1097.8699999999999</v>
          </cell>
        </row>
        <row r="814">
          <cell r="F814" t="str">
            <v>N/A</v>
          </cell>
          <cell r="AE814">
            <v>0.21000000000000002</v>
          </cell>
          <cell r="AY814">
            <v>1097.8699999999999</v>
          </cell>
        </row>
        <row r="815">
          <cell r="F815" t="str">
            <v>N/A</v>
          </cell>
          <cell r="AE815">
            <v>0.21000000000000002</v>
          </cell>
          <cell r="AY815">
            <v>1097.8699999999999</v>
          </cell>
        </row>
        <row r="816">
          <cell r="F816" t="str">
            <v>N/A</v>
          </cell>
          <cell r="AE816">
            <v>0.21000000000000002</v>
          </cell>
          <cell r="AY816">
            <v>1097.8699999999999</v>
          </cell>
        </row>
        <row r="817">
          <cell r="F817" t="str">
            <v>N/A</v>
          </cell>
          <cell r="AE817">
            <v>0.21000000000000002</v>
          </cell>
          <cell r="AY817">
            <v>1097.8699999999999</v>
          </cell>
        </row>
        <row r="818">
          <cell r="F818" t="str">
            <v>N/A</v>
          </cell>
          <cell r="AE818">
            <v>0.21000000000000002</v>
          </cell>
          <cell r="AY818">
            <v>1097.8699999999999</v>
          </cell>
        </row>
        <row r="819">
          <cell r="F819" t="str">
            <v>N/A</v>
          </cell>
          <cell r="AE819">
            <v>0.21000000000000002</v>
          </cell>
          <cell r="AY819">
            <v>1097.8699999999999</v>
          </cell>
        </row>
        <row r="820">
          <cell r="F820" t="str">
            <v>N/A</v>
          </cell>
          <cell r="AE820">
            <v>0.21000000000000002</v>
          </cell>
          <cell r="AY820">
            <v>1097.8699999999999</v>
          </cell>
        </row>
        <row r="821">
          <cell r="F821" t="str">
            <v>N/A</v>
          </cell>
          <cell r="AE821">
            <v>0.21000000000000002</v>
          </cell>
          <cell r="AY821">
            <v>1097.8699999999999</v>
          </cell>
        </row>
        <row r="822">
          <cell r="F822" t="str">
            <v>N/A</v>
          </cell>
          <cell r="AE822">
            <v>0.21000000000000002</v>
          </cell>
          <cell r="AY822">
            <v>1097.8699999999999</v>
          </cell>
        </row>
        <row r="823">
          <cell r="F823" t="str">
            <v>N/A</v>
          </cell>
          <cell r="AE823">
            <v>0.21000000000000002</v>
          </cell>
          <cell r="AY823">
            <v>1097.8699999999999</v>
          </cell>
        </row>
        <row r="824">
          <cell r="F824" t="str">
            <v>N/A</v>
          </cell>
          <cell r="AE824">
            <v>0.21000000000000002</v>
          </cell>
          <cell r="AY824">
            <v>1097.8699999999999</v>
          </cell>
        </row>
        <row r="825">
          <cell r="F825" t="str">
            <v>N/A</v>
          </cell>
          <cell r="AE825">
            <v>0.21000000000000002</v>
          </cell>
          <cell r="AY825">
            <v>1097.8699999999999</v>
          </cell>
        </row>
        <row r="826">
          <cell r="F826" t="str">
            <v>N/A</v>
          </cell>
          <cell r="AE826">
            <v>0.21000000000000002</v>
          </cell>
          <cell r="AY826">
            <v>1097.8699999999999</v>
          </cell>
        </row>
        <row r="827">
          <cell r="F827" t="str">
            <v>N/A</v>
          </cell>
          <cell r="AE827">
            <v>0.21000000000000002</v>
          </cell>
          <cell r="AY827">
            <v>1097.8699999999999</v>
          </cell>
        </row>
        <row r="828">
          <cell r="F828" t="str">
            <v>N/A</v>
          </cell>
          <cell r="AE828">
            <v>0.21000000000000002</v>
          </cell>
          <cell r="AY828">
            <v>1097.8699999999999</v>
          </cell>
        </row>
        <row r="829">
          <cell r="F829" t="str">
            <v>N/A</v>
          </cell>
          <cell r="AE829">
            <v>0.21000000000000002</v>
          </cell>
          <cell r="AY829">
            <v>1097.8699999999999</v>
          </cell>
        </row>
        <row r="830">
          <cell r="F830" t="str">
            <v>N/A</v>
          </cell>
          <cell r="AE830">
            <v>0.21000000000000002</v>
          </cell>
          <cell r="AY830">
            <v>1097.8699999999999</v>
          </cell>
        </row>
        <row r="831">
          <cell r="F831" t="str">
            <v>N/A</v>
          </cell>
          <cell r="AE831">
            <v>0.21000000000000002</v>
          </cell>
          <cell r="AY831">
            <v>1097.8699999999999</v>
          </cell>
        </row>
        <row r="832">
          <cell r="F832" t="str">
            <v>N/A</v>
          </cell>
          <cell r="AE832">
            <v>0.21000000000000002</v>
          </cell>
          <cell r="AY832">
            <v>1097.8699999999999</v>
          </cell>
        </row>
        <row r="833">
          <cell r="F833" t="str">
            <v>N/A</v>
          </cell>
          <cell r="AE833">
            <v>0.21000000000000002</v>
          </cell>
          <cell r="AY833">
            <v>1097.8699999999999</v>
          </cell>
        </row>
        <row r="834">
          <cell r="F834" t="str">
            <v>N/A</v>
          </cell>
          <cell r="AE834">
            <v>0.21000000000000002</v>
          </cell>
          <cell r="AY834">
            <v>1097.8699999999999</v>
          </cell>
        </row>
        <row r="835">
          <cell r="F835" t="str">
            <v>N/A</v>
          </cell>
          <cell r="AE835">
            <v>0.21000000000000002</v>
          </cell>
          <cell r="AY835">
            <v>1097.8699999999999</v>
          </cell>
        </row>
        <row r="836">
          <cell r="F836" t="str">
            <v>N/A</v>
          </cell>
          <cell r="AE836">
            <v>0.21000000000000002</v>
          </cell>
          <cell r="AY836">
            <v>1097.8699999999999</v>
          </cell>
        </row>
        <row r="837">
          <cell r="F837" t="str">
            <v>N/A</v>
          </cell>
          <cell r="AE837">
            <v>0.21000000000000002</v>
          </cell>
          <cell r="AY837">
            <v>1097.8699999999999</v>
          </cell>
        </row>
        <row r="838">
          <cell r="F838" t="str">
            <v>N/A</v>
          </cell>
          <cell r="AE838">
            <v>0.21000000000000002</v>
          </cell>
          <cell r="AY838">
            <v>1097.8699999999999</v>
          </cell>
        </row>
        <row r="839">
          <cell r="F839" t="str">
            <v>N/A</v>
          </cell>
          <cell r="AE839">
            <v>0.21000000000000002</v>
          </cell>
          <cell r="AY839">
            <v>1097.8699999999999</v>
          </cell>
        </row>
        <row r="840">
          <cell r="F840" t="str">
            <v>N/A</v>
          </cell>
          <cell r="AE840">
            <v>0.21000000000000002</v>
          </cell>
          <cell r="AY840">
            <v>1097.8699999999999</v>
          </cell>
        </row>
        <row r="841">
          <cell r="F841" t="str">
            <v>N/A</v>
          </cell>
          <cell r="AE841">
            <v>0.21000000000000002</v>
          </cell>
          <cell r="AY841">
            <v>1097.8699999999999</v>
          </cell>
        </row>
        <row r="842">
          <cell r="F842" t="str">
            <v>N/A</v>
          </cell>
          <cell r="AE842">
            <v>0.21000000000000002</v>
          </cell>
          <cell r="AY842">
            <v>1097.8699999999999</v>
          </cell>
        </row>
        <row r="843">
          <cell r="F843" t="str">
            <v>N/A</v>
          </cell>
          <cell r="AE843">
            <v>0.21000000000000002</v>
          </cell>
          <cell r="AY843">
            <v>1097.8699999999999</v>
          </cell>
        </row>
        <row r="844">
          <cell r="F844" t="str">
            <v>N/A</v>
          </cell>
          <cell r="AE844">
            <v>0.21000000000000002</v>
          </cell>
          <cell r="AY844">
            <v>1097.8699999999999</v>
          </cell>
        </row>
        <row r="845">
          <cell r="F845" t="str">
            <v>N/A</v>
          </cell>
          <cell r="AE845">
            <v>0.21000000000000002</v>
          </cell>
          <cell r="AY845">
            <v>1097.8699999999999</v>
          </cell>
        </row>
        <row r="846">
          <cell r="F846" t="str">
            <v>N/A</v>
          </cell>
          <cell r="AE846">
            <v>0.21000000000000002</v>
          </cell>
          <cell r="AY846">
            <v>1097.8699999999999</v>
          </cell>
        </row>
        <row r="847">
          <cell r="F847" t="str">
            <v>N/A</v>
          </cell>
          <cell r="AE847">
            <v>0.21000000000000002</v>
          </cell>
          <cell r="AY847">
            <v>1097.8699999999999</v>
          </cell>
        </row>
        <row r="848">
          <cell r="F848" t="str">
            <v>N/A</v>
          </cell>
          <cell r="AE848">
            <v>0.21000000000000002</v>
          </cell>
          <cell r="AY848">
            <v>1097.8699999999999</v>
          </cell>
        </row>
        <row r="849">
          <cell r="F849" t="str">
            <v>N/A</v>
          </cell>
          <cell r="AE849">
            <v>0.21000000000000002</v>
          </cell>
          <cell r="AY849">
            <v>1097.8699999999999</v>
          </cell>
        </row>
        <row r="850">
          <cell r="F850" t="str">
            <v>N/A</v>
          </cell>
          <cell r="AE850">
            <v>0.21000000000000002</v>
          </cell>
          <cell r="AY850">
            <v>1097.8699999999999</v>
          </cell>
        </row>
        <row r="851">
          <cell r="F851" t="str">
            <v>N/A</v>
          </cell>
          <cell r="AE851">
            <v>0.21000000000000002</v>
          </cell>
          <cell r="AY851">
            <v>1097.8699999999999</v>
          </cell>
        </row>
        <row r="852">
          <cell r="F852" t="str">
            <v>N/A</v>
          </cell>
          <cell r="AE852">
            <v>0.21000000000000002</v>
          </cell>
          <cell r="AY852">
            <v>1097.8699999999999</v>
          </cell>
        </row>
        <row r="853">
          <cell r="F853" t="str">
            <v>N/A</v>
          </cell>
          <cell r="AE853">
            <v>0.21000000000000002</v>
          </cell>
          <cell r="AY853">
            <v>1097.8699999999999</v>
          </cell>
        </row>
        <row r="854">
          <cell r="F854" t="str">
            <v>N/A</v>
          </cell>
          <cell r="AE854">
            <v>0.21000000000000002</v>
          </cell>
          <cell r="AY854">
            <v>1097.8699999999999</v>
          </cell>
        </row>
        <row r="855">
          <cell r="F855" t="str">
            <v>N/A</v>
          </cell>
          <cell r="AE855">
            <v>0.21000000000000002</v>
          </cell>
          <cell r="AY855">
            <v>1097.8699999999999</v>
          </cell>
        </row>
        <row r="856">
          <cell r="F856" t="str">
            <v>N/A</v>
          </cell>
          <cell r="AE856">
            <v>0.21000000000000002</v>
          </cell>
          <cell r="AY856">
            <v>1097.8699999999999</v>
          </cell>
        </row>
        <row r="857">
          <cell r="F857" t="str">
            <v>N/A</v>
          </cell>
          <cell r="AE857">
            <v>0.21000000000000002</v>
          </cell>
          <cell r="AY857">
            <v>1097.8699999999999</v>
          </cell>
        </row>
        <row r="858">
          <cell r="F858" t="str">
            <v>N/A</v>
          </cell>
          <cell r="AE858">
            <v>0.21000000000000002</v>
          </cell>
          <cell r="AY858">
            <v>1097.8699999999999</v>
          </cell>
        </row>
        <row r="859">
          <cell r="F859" t="str">
            <v>N/A</v>
          </cell>
          <cell r="AE859">
            <v>0.21000000000000002</v>
          </cell>
          <cell r="AY859">
            <v>1097.8699999999999</v>
          </cell>
        </row>
        <row r="860">
          <cell r="F860" t="str">
            <v>N/A</v>
          </cell>
          <cell r="AE860">
            <v>0.21000000000000002</v>
          </cell>
          <cell r="AY860">
            <v>1097.8699999999999</v>
          </cell>
        </row>
        <row r="861">
          <cell r="F861" t="str">
            <v>N/A</v>
          </cell>
          <cell r="AE861">
            <v>0.21000000000000002</v>
          </cell>
          <cell r="AY861">
            <v>1097.8699999999999</v>
          </cell>
        </row>
        <row r="862">
          <cell r="F862" t="str">
            <v>N/A</v>
          </cell>
          <cell r="AE862">
            <v>0.21000000000000002</v>
          </cell>
          <cell r="AY862">
            <v>1097.8699999999999</v>
          </cell>
        </row>
        <row r="863">
          <cell r="F863" t="str">
            <v>N/A</v>
          </cell>
          <cell r="AE863">
            <v>0.21000000000000002</v>
          </cell>
          <cell r="AY863">
            <v>1097.8699999999999</v>
          </cell>
        </row>
        <row r="864">
          <cell r="F864" t="str">
            <v>N/A</v>
          </cell>
          <cell r="AE864">
            <v>0.21000000000000002</v>
          </cell>
          <cell r="AY864">
            <v>1097.8699999999999</v>
          </cell>
        </row>
        <row r="865">
          <cell r="F865" t="str">
            <v>N/A</v>
          </cell>
          <cell r="AE865">
            <v>0.21000000000000002</v>
          </cell>
          <cell r="AY865">
            <v>1097.8699999999999</v>
          </cell>
        </row>
        <row r="866">
          <cell r="F866" t="str">
            <v>N/A</v>
          </cell>
          <cell r="AE866">
            <v>0.21000000000000002</v>
          </cell>
          <cell r="AY866">
            <v>1097.8699999999999</v>
          </cell>
        </row>
        <row r="867">
          <cell r="F867" t="str">
            <v>N/A</v>
          </cell>
          <cell r="AE867">
            <v>0.21000000000000002</v>
          </cell>
          <cell r="AY867">
            <v>1097.8699999999999</v>
          </cell>
        </row>
        <row r="868">
          <cell r="F868" t="str">
            <v>N/A</v>
          </cell>
          <cell r="AE868">
            <v>0.21000000000000002</v>
          </cell>
          <cell r="AY868">
            <v>1097.8699999999999</v>
          </cell>
        </row>
        <row r="869">
          <cell r="F869" t="str">
            <v>N/A</v>
          </cell>
          <cell r="AE869">
            <v>0.21000000000000002</v>
          </cell>
          <cell r="AY869">
            <v>1097.8699999999999</v>
          </cell>
        </row>
        <row r="870">
          <cell r="F870" t="str">
            <v>N/A</v>
          </cell>
          <cell r="AE870">
            <v>0.21000000000000002</v>
          </cell>
          <cell r="AY870">
            <v>1097.8699999999999</v>
          </cell>
        </row>
        <row r="871">
          <cell r="F871" t="str">
            <v>N/A</v>
          </cell>
          <cell r="AE871">
            <v>0.21000000000000002</v>
          </cell>
          <cell r="AY871">
            <v>1097.8699999999999</v>
          </cell>
        </row>
        <row r="872">
          <cell r="F872" t="str">
            <v>N/A</v>
          </cell>
          <cell r="AE872">
            <v>0.21000000000000002</v>
          </cell>
          <cell r="AY872">
            <v>1097.8699999999999</v>
          </cell>
        </row>
        <row r="873">
          <cell r="F873" t="str">
            <v>N/A</v>
          </cell>
          <cell r="AE873">
            <v>0.21000000000000002</v>
          </cell>
          <cell r="AY873">
            <v>1097.8699999999999</v>
          </cell>
        </row>
        <row r="874">
          <cell r="F874" t="str">
            <v>N/A</v>
          </cell>
          <cell r="AE874">
            <v>0.21000000000000002</v>
          </cell>
          <cell r="AY874">
            <v>1097.8699999999999</v>
          </cell>
        </row>
        <row r="875">
          <cell r="F875" t="str">
            <v>N/A</v>
          </cell>
          <cell r="AE875">
            <v>0.21000000000000002</v>
          </cell>
          <cell r="AY875">
            <v>1097.8699999999999</v>
          </cell>
        </row>
        <row r="876">
          <cell r="F876" t="str">
            <v>N/A</v>
          </cell>
          <cell r="AE876">
            <v>0.21000000000000002</v>
          </cell>
          <cell r="AY876">
            <v>1097.8699999999999</v>
          </cell>
        </row>
        <row r="877">
          <cell r="F877" t="str">
            <v>N/A</v>
          </cell>
          <cell r="AE877">
            <v>0.21000000000000002</v>
          </cell>
          <cell r="AY877">
            <v>1097.8699999999999</v>
          </cell>
        </row>
        <row r="878">
          <cell r="F878" t="str">
            <v>N/A</v>
          </cell>
          <cell r="AE878">
            <v>0.21000000000000002</v>
          </cell>
          <cell r="AY878">
            <v>1097.8699999999999</v>
          </cell>
        </row>
        <row r="879">
          <cell r="F879" t="str">
            <v>N/A</v>
          </cell>
          <cell r="AE879">
            <v>0.21000000000000002</v>
          </cell>
          <cell r="AY879">
            <v>1097.8699999999999</v>
          </cell>
        </row>
        <row r="880">
          <cell r="F880" t="str">
            <v>N/A</v>
          </cell>
          <cell r="AE880">
            <v>0.21000000000000002</v>
          </cell>
          <cell r="AY880">
            <v>1097.8699999999999</v>
          </cell>
        </row>
        <row r="881">
          <cell r="F881" t="str">
            <v>N/A</v>
          </cell>
          <cell r="AE881">
            <v>0.21000000000000002</v>
          </cell>
          <cell r="AY881">
            <v>1097.8699999999999</v>
          </cell>
        </row>
        <row r="882">
          <cell r="F882" t="str">
            <v>N/A</v>
          </cell>
          <cell r="AE882">
            <v>0.21000000000000002</v>
          </cell>
          <cell r="AY882">
            <v>1097.8699999999999</v>
          </cell>
        </row>
        <row r="883">
          <cell r="F883" t="str">
            <v>N/A</v>
          </cell>
          <cell r="AE883">
            <v>0.21000000000000002</v>
          </cell>
          <cell r="AY883">
            <v>1097.8699999999999</v>
          </cell>
        </row>
        <row r="884">
          <cell r="F884" t="str">
            <v>N/A</v>
          </cell>
          <cell r="AE884">
            <v>0.21000000000000002</v>
          </cell>
          <cell r="AY884">
            <v>1097.8699999999999</v>
          </cell>
        </row>
        <row r="885">
          <cell r="F885" t="str">
            <v>N/A</v>
          </cell>
          <cell r="AE885">
            <v>0.21000000000000002</v>
          </cell>
          <cell r="AY885">
            <v>1097.8699999999999</v>
          </cell>
        </row>
        <row r="886">
          <cell r="F886" t="str">
            <v>N/A</v>
          </cell>
          <cell r="AE886">
            <v>0.21000000000000002</v>
          </cell>
          <cell r="AY886">
            <v>1097.8699999999999</v>
          </cell>
        </row>
        <row r="887">
          <cell r="F887" t="str">
            <v>N/A</v>
          </cell>
          <cell r="AE887">
            <v>0.21000000000000002</v>
          </cell>
          <cell r="AY887">
            <v>1097.8699999999999</v>
          </cell>
        </row>
        <row r="888">
          <cell r="F888" t="str">
            <v>N/A</v>
          </cell>
          <cell r="AE888">
            <v>0.21000000000000002</v>
          </cell>
          <cell r="AY888">
            <v>1097.8699999999999</v>
          </cell>
        </row>
        <row r="889">
          <cell r="F889" t="str">
            <v>N/A</v>
          </cell>
          <cell r="AE889">
            <v>0.21000000000000002</v>
          </cell>
          <cell r="AY889">
            <v>1097.8699999999999</v>
          </cell>
        </row>
        <row r="890">
          <cell r="F890" t="str">
            <v>N/A</v>
          </cell>
          <cell r="AE890">
            <v>0.21000000000000002</v>
          </cell>
          <cell r="AY890">
            <v>1097.8699999999999</v>
          </cell>
        </row>
        <row r="891">
          <cell r="F891" t="str">
            <v>N/A</v>
          </cell>
          <cell r="AE891">
            <v>0.21000000000000002</v>
          </cell>
          <cell r="AY891">
            <v>1097.8699999999999</v>
          </cell>
        </row>
        <row r="892">
          <cell r="F892" t="str">
            <v>N/A</v>
          </cell>
          <cell r="AE892">
            <v>0.21000000000000002</v>
          </cell>
          <cell r="AY892">
            <v>1097.8699999999999</v>
          </cell>
        </row>
        <row r="893">
          <cell r="F893" t="str">
            <v>N/A</v>
          </cell>
          <cell r="AE893">
            <v>0.21000000000000002</v>
          </cell>
          <cell r="AY893">
            <v>1097.8699999999999</v>
          </cell>
        </row>
        <row r="894">
          <cell r="F894" t="str">
            <v>N/A</v>
          </cell>
          <cell r="AE894">
            <v>0.21000000000000002</v>
          </cell>
          <cell r="AY894">
            <v>1097.8699999999999</v>
          </cell>
        </row>
        <row r="895">
          <cell r="F895" t="str">
            <v>N/A</v>
          </cell>
          <cell r="AE895">
            <v>0.21000000000000002</v>
          </cell>
          <cell r="AY895">
            <v>1097.8699999999999</v>
          </cell>
        </row>
        <row r="896">
          <cell r="F896" t="str">
            <v>N/A</v>
          </cell>
          <cell r="AE896">
            <v>0.21000000000000002</v>
          </cell>
          <cell r="AY896">
            <v>1097.8699999999999</v>
          </cell>
        </row>
        <row r="897">
          <cell r="F897" t="str">
            <v>N/A</v>
          </cell>
          <cell r="AE897">
            <v>0.21000000000000002</v>
          </cell>
          <cell r="AY897">
            <v>1097.8699999999999</v>
          </cell>
        </row>
        <row r="898">
          <cell r="F898" t="str">
            <v>N/A</v>
          </cell>
          <cell r="AE898">
            <v>0.21000000000000002</v>
          </cell>
          <cell r="AY898">
            <v>1097.8699999999999</v>
          </cell>
        </row>
        <row r="899">
          <cell r="F899" t="str">
            <v>N/A</v>
          </cell>
          <cell r="AE899">
            <v>0.21000000000000002</v>
          </cell>
          <cell r="AY899">
            <v>1097.8699999999999</v>
          </cell>
        </row>
        <row r="900">
          <cell r="F900" t="str">
            <v>N/A</v>
          </cell>
          <cell r="AE900">
            <v>0.21000000000000002</v>
          </cell>
          <cell r="AY900">
            <v>1097.8699999999999</v>
          </cell>
        </row>
        <row r="901">
          <cell r="F901" t="str">
            <v>N/A</v>
          </cell>
          <cell r="AE901">
            <v>0.21000000000000002</v>
          </cell>
          <cell r="AY901">
            <v>1097.8699999999999</v>
          </cell>
        </row>
        <row r="902">
          <cell r="F902" t="str">
            <v>N/A</v>
          </cell>
          <cell r="AE902">
            <v>0.21000000000000002</v>
          </cell>
          <cell r="AY902">
            <v>1097.8699999999999</v>
          </cell>
        </row>
        <row r="903">
          <cell r="F903" t="str">
            <v>N/A</v>
          </cell>
          <cell r="AE903">
            <v>0.21000000000000002</v>
          </cell>
          <cell r="AY903">
            <v>1097.8699999999999</v>
          </cell>
        </row>
        <row r="904">
          <cell r="F904" t="str">
            <v>N/A</v>
          </cell>
          <cell r="AE904">
            <v>0.21000000000000002</v>
          </cell>
          <cell r="AY904">
            <v>1097.8699999999999</v>
          </cell>
        </row>
        <row r="905">
          <cell r="F905" t="str">
            <v>N/A</v>
          </cell>
          <cell r="AE905">
            <v>0.21000000000000002</v>
          </cell>
          <cell r="AY905">
            <v>1097.8699999999999</v>
          </cell>
        </row>
        <row r="906">
          <cell r="F906" t="str">
            <v>N/A</v>
          </cell>
          <cell r="AE906">
            <v>0.21000000000000002</v>
          </cell>
          <cell r="AY906">
            <v>1097.8699999999999</v>
          </cell>
        </row>
        <row r="907">
          <cell r="F907" t="str">
            <v>N/A</v>
          </cell>
          <cell r="AE907">
            <v>0.21000000000000002</v>
          </cell>
          <cell r="AY907">
            <v>1097.8699999999999</v>
          </cell>
        </row>
        <row r="908">
          <cell r="F908" t="str">
            <v>N/A</v>
          </cell>
          <cell r="AE908">
            <v>0.21000000000000002</v>
          </cell>
          <cell r="AY908">
            <v>1097.8699999999999</v>
          </cell>
        </row>
        <row r="909">
          <cell r="F909" t="str">
            <v>N/A</v>
          </cell>
          <cell r="AE909">
            <v>0.21000000000000002</v>
          </cell>
          <cell r="AY909">
            <v>1097.8699999999999</v>
          </cell>
        </row>
        <row r="910">
          <cell r="F910" t="str">
            <v>N/A</v>
          </cell>
          <cell r="AE910">
            <v>0.21000000000000002</v>
          </cell>
          <cell r="AY910">
            <v>1097.8699999999999</v>
          </cell>
        </row>
        <row r="911">
          <cell r="F911" t="str">
            <v>N/A</v>
          </cell>
          <cell r="AE911">
            <v>0.21000000000000002</v>
          </cell>
          <cell r="AY911">
            <v>1097.8699999999999</v>
          </cell>
        </row>
        <row r="912">
          <cell r="F912" t="str">
            <v>N/A</v>
          </cell>
          <cell r="AE912">
            <v>0.21000000000000002</v>
          </cell>
          <cell r="AY912">
            <v>1097.8699999999999</v>
          </cell>
        </row>
        <row r="913">
          <cell r="F913" t="str">
            <v>N/A</v>
          </cell>
          <cell r="AE913">
            <v>0.21000000000000002</v>
          </cell>
          <cell r="AY913">
            <v>1097.8699999999999</v>
          </cell>
        </row>
        <row r="914">
          <cell r="F914" t="str">
            <v>N/A</v>
          </cell>
          <cell r="AE914">
            <v>0.21000000000000002</v>
          </cell>
          <cell r="AY914">
            <v>1097.8699999999999</v>
          </cell>
        </row>
        <row r="915">
          <cell r="F915" t="str">
            <v>N/A</v>
          </cell>
          <cell r="AE915">
            <v>0.21000000000000002</v>
          </cell>
          <cell r="AY915">
            <v>1097.8699999999999</v>
          </cell>
        </row>
        <row r="916">
          <cell r="F916" t="str">
            <v>N/A</v>
          </cell>
          <cell r="AE916">
            <v>0.21000000000000002</v>
          </cell>
          <cell r="AY916">
            <v>1097.8699999999999</v>
          </cell>
        </row>
        <row r="917">
          <cell r="F917" t="str">
            <v>N/A</v>
          </cell>
          <cell r="AE917">
            <v>0.21000000000000002</v>
          </cell>
          <cell r="AY917">
            <v>1097.8699999999999</v>
          </cell>
        </row>
        <row r="918">
          <cell r="F918" t="str">
            <v>N/A</v>
          </cell>
          <cell r="AE918">
            <v>0.21000000000000002</v>
          </cell>
          <cell r="AY918">
            <v>1097.8699999999999</v>
          </cell>
        </row>
        <row r="919">
          <cell r="F919" t="str">
            <v>N/A</v>
          </cell>
          <cell r="AE919">
            <v>0.21000000000000002</v>
          </cell>
          <cell r="AY919">
            <v>1097.8699999999999</v>
          </cell>
        </row>
        <row r="920">
          <cell r="F920" t="str">
            <v>N/A</v>
          </cell>
          <cell r="AE920">
            <v>0.21000000000000002</v>
          </cell>
          <cell r="AY920">
            <v>1097.8699999999999</v>
          </cell>
        </row>
        <row r="921">
          <cell r="F921" t="str">
            <v>N/A</v>
          </cell>
          <cell r="AE921">
            <v>0.21000000000000002</v>
          </cell>
          <cell r="AY921">
            <v>1097.8699999999999</v>
          </cell>
        </row>
        <row r="922">
          <cell r="F922" t="str">
            <v>N/A</v>
          </cell>
          <cell r="AE922">
            <v>0.21000000000000002</v>
          </cell>
          <cell r="AY922">
            <v>1097.8699999999999</v>
          </cell>
        </row>
        <row r="923">
          <cell r="F923" t="str">
            <v>N/A</v>
          </cell>
          <cell r="AE923">
            <v>0.21000000000000002</v>
          </cell>
          <cell r="AY923">
            <v>1097.8699999999999</v>
          </cell>
        </row>
        <row r="924">
          <cell r="F924" t="str">
            <v>N/A</v>
          </cell>
          <cell r="AE924">
            <v>0.21000000000000002</v>
          </cell>
          <cell r="AY924">
            <v>1097.8699999999999</v>
          </cell>
        </row>
        <row r="925">
          <cell r="F925" t="str">
            <v>N/A</v>
          </cell>
          <cell r="AE925">
            <v>0.21000000000000002</v>
          </cell>
          <cell r="AY925">
            <v>1097.8699999999999</v>
          </cell>
        </row>
        <row r="926">
          <cell r="F926" t="str">
            <v>N/A</v>
          </cell>
          <cell r="AE926">
            <v>0.21000000000000002</v>
          </cell>
          <cell r="AY926">
            <v>1097.8699999999999</v>
          </cell>
        </row>
        <row r="927">
          <cell r="F927" t="str">
            <v>N/A</v>
          </cell>
          <cell r="AE927">
            <v>0.21000000000000002</v>
          </cell>
          <cell r="AY927">
            <v>1097.8699999999999</v>
          </cell>
        </row>
        <row r="928">
          <cell r="F928" t="str">
            <v>N/A</v>
          </cell>
          <cell r="AE928">
            <v>0.21000000000000002</v>
          </cell>
          <cell r="AY928">
            <v>1097.8699999999999</v>
          </cell>
        </row>
        <row r="929">
          <cell r="F929" t="str">
            <v>N/A</v>
          </cell>
          <cell r="AE929">
            <v>0.21000000000000002</v>
          </cell>
          <cell r="AY929">
            <v>1097.8699999999999</v>
          </cell>
        </row>
        <row r="930">
          <cell r="F930" t="str">
            <v>N/A</v>
          </cell>
          <cell r="AE930">
            <v>0.21000000000000002</v>
          </cell>
          <cell r="AY930">
            <v>1097.8699999999999</v>
          </cell>
        </row>
        <row r="931">
          <cell r="F931" t="str">
            <v>N/A</v>
          </cell>
          <cell r="AE931">
            <v>0.21000000000000002</v>
          </cell>
          <cell r="AY931">
            <v>1097.8699999999999</v>
          </cell>
        </row>
        <row r="932">
          <cell r="F932" t="str">
            <v>N/A</v>
          </cell>
          <cell r="AE932">
            <v>0.21000000000000002</v>
          </cell>
          <cell r="AY932">
            <v>1097.8699999999999</v>
          </cell>
        </row>
        <row r="933">
          <cell r="F933" t="str">
            <v>N/A</v>
          </cell>
          <cell r="AE933">
            <v>0.21000000000000002</v>
          </cell>
          <cell r="AY933">
            <v>1097.8699999999999</v>
          </cell>
        </row>
        <row r="934">
          <cell r="F934" t="str">
            <v>N/A</v>
          </cell>
          <cell r="AE934">
            <v>0.21000000000000002</v>
          </cell>
          <cell r="AY934">
            <v>1097.8699999999999</v>
          </cell>
        </row>
        <row r="935">
          <cell r="F935" t="str">
            <v>N/A</v>
          </cell>
          <cell r="AE935">
            <v>0.21000000000000002</v>
          </cell>
          <cell r="AY935">
            <v>1097.8699999999999</v>
          </cell>
        </row>
        <row r="936">
          <cell r="F936" t="str">
            <v>N/A</v>
          </cell>
          <cell r="AE936">
            <v>0.21000000000000002</v>
          </cell>
          <cell r="AY936">
            <v>1097.8699999999999</v>
          </cell>
        </row>
        <row r="937">
          <cell r="F937" t="str">
            <v>N/A</v>
          </cell>
          <cell r="AE937">
            <v>0.21000000000000002</v>
          </cell>
          <cell r="AY937">
            <v>1097.8699999999999</v>
          </cell>
        </row>
        <row r="938">
          <cell r="F938" t="str">
            <v>N/A</v>
          </cell>
          <cell r="AE938">
            <v>0.21000000000000002</v>
          </cell>
          <cell r="AY938">
            <v>1097.8699999999999</v>
          </cell>
        </row>
        <row r="939">
          <cell r="F939" t="str">
            <v>N/A</v>
          </cell>
          <cell r="AE939">
            <v>0.21000000000000002</v>
          </cell>
          <cell r="AY939">
            <v>1097.8699999999999</v>
          </cell>
        </row>
        <row r="940">
          <cell r="F940" t="str">
            <v>N/A</v>
          </cell>
          <cell r="AE940">
            <v>0.21000000000000002</v>
          </cell>
          <cell r="AY940">
            <v>1097.8699999999999</v>
          </cell>
        </row>
        <row r="941">
          <cell r="F941" t="str">
            <v>N/A</v>
          </cell>
          <cell r="AE941">
            <v>0.21000000000000002</v>
          </cell>
          <cell r="AY941">
            <v>1097.8699999999999</v>
          </cell>
        </row>
        <row r="942">
          <cell r="F942" t="str">
            <v>N/A</v>
          </cell>
          <cell r="AE942">
            <v>0.21000000000000002</v>
          </cell>
          <cell r="AY942">
            <v>1097.8699999999999</v>
          </cell>
        </row>
        <row r="943">
          <cell r="F943" t="str">
            <v>N/A</v>
          </cell>
          <cell r="AE943">
            <v>0.21000000000000002</v>
          </cell>
          <cell r="AY943">
            <v>1097.8699999999999</v>
          </cell>
        </row>
        <row r="944">
          <cell r="F944" t="str">
            <v>N/A</v>
          </cell>
          <cell r="AE944">
            <v>0.21000000000000002</v>
          </cell>
          <cell r="AY944">
            <v>1097.8699999999999</v>
          </cell>
        </row>
        <row r="945">
          <cell r="F945" t="str">
            <v>N/A</v>
          </cell>
          <cell r="AE945">
            <v>0.21000000000000002</v>
          </cell>
          <cell r="AY945">
            <v>1097.8699999999999</v>
          </cell>
        </row>
        <row r="946">
          <cell r="F946" t="str">
            <v>N/A</v>
          </cell>
          <cell r="AE946">
            <v>0.21000000000000002</v>
          </cell>
          <cell r="AY946">
            <v>1097.8699999999999</v>
          </cell>
        </row>
        <row r="947">
          <cell r="F947" t="str">
            <v>N/A</v>
          </cell>
          <cell r="AE947">
            <v>0.21000000000000002</v>
          </cell>
          <cell r="AY947">
            <v>1097.8699999999999</v>
          </cell>
        </row>
        <row r="948">
          <cell r="F948" t="str">
            <v>N/A</v>
          </cell>
          <cell r="AE948">
            <v>0.21000000000000002</v>
          </cell>
          <cell r="AY948">
            <v>1097.8699999999999</v>
          </cell>
        </row>
        <row r="949">
          <cell r="F949" t="str">
            <v>N/A</v>
          </cell>
          <cell r="AE949">
            <v>0.21000000000000002</v>
          </cell>
          <cell r="AY949">
            <v>1097.8699999999999</v>
          </cell>
        </row>
        <row r="950">
          <cell r="F950" t="str">
            <v>N/A</v>
          </cell>
          <cell r="AE950">
            <v>0.21000000000000002</v>
          </cell>
          <cell r="AY950">
            <v>1097.8699999999999</v>
          </cell>
        </row>
        <row r="951">
          <cell r="F951" t="str">
            <v>N/A</v>
          </cell>
          <cell r="AE951">
            <v>0.21000000000000002</v>
          </cell>
          <cell r="AY951">
            <v>1097.8699999999999</v>
          </cell>
        </row>
        <row r="952">
          <cell r="F952" t="str">
            <v>N/A</v>
          </cell>
          <cell r="AE952">
            <v>0.21000000000000002</v>
          </cell>
          <cell r="AY952">
            <v>1097.8699999999999</v>
          </cell>
        </row>
        <row r="953">
          <cell r="F953" t="str">
            <v>N/A</v>
          </cell>
          <cell r="AE953">
            <v>0.21000000000000002</v>
          </cell>
          <cell r="AY953">
            <v>1097.8699999999999</v>
          </cell>
        </row>
        <row r="954">
          <cell r="F954" t="str">
            <v>N/A</v>
          </cell>
          <cell r="AE954">
            <v>0.21000000000000002</v>
          </cell>
          <cell r="AY954">
            <v>1097.8699999999999</v>
          </cell>
        </row>
        <row r="955">
          <cell r="F955" t="str">
            <v>N/A</v>
          </cell>
          <cell r="AE955">
            <v>0.21000000000000002</v>
          </cell>
          <cell r="AY955">
            <v>1097.8699999999999</v>
          </cell>
        </row>
        <row r="956">
          <cell r="F956" t="str">
            <v>N/A</v>
          </cell>
          <cell r="AE956">
            <v>0.21000000000000002</v>
          </cell>
          <cell r="AY956">
            <v>1097.8699999999999</v>
          </cell>
        </row>
        <row r="957">
          <cell r="F957" t="str">
            <v>N/A</v>
          </cell>
          <cell r="AE957">
            <v>0.21000000000000002</v>
          </cell>
          <cell r="AY957">
            <v>1097.8699999999999</v>
          </cell>
        </row>
        <row r="958">
          <cell r="F958" t="str">
            <v>N/A</v>
          </cell>
          <cell r="AE958">
            <v>0.21000000000000002</v>
          </cell>
          <cell r="AY958">
            <v>1097.8699999999999</v>
          </cell>
        </row>
        <row r="959">
          <cell r="F959" t="str">
            <v>N/A</v>
          </cell>
          <cell r="AE959">
            <v>0.21000000000000002</v>
          </cell>
          <cell r="AY959">
            <v>1097.8699999999999</v>
          </cell>
        </row>
        <row r="960">
          <cell r="F960" t="str">
            <v>N/A</v>
          </cell>
          <cell r="AE960">
            <v>0.21000000000000002</v>
          </cell>
          <cell r="AY960">
            <v>1097.8699999999999</v>
          </cell>
        </row>
        <row r="961">
          <cell r="F961" t="str">
            <v>N/A</v>
          </cell>
          <cell r="AE961">
            <v>0.21000000000000002</v>
          </cell>
          <cell r="AY961">
            <v>1097.8699999999999</v>
          </cell>
        </row>
        <row r="962">
          <cell r="F962" t="str">
            <v>N/A</v>
          </cell>
          <cell r="AE962">
            <v>0.21000000000000002</v>
          </cell>
          <cell r="AY962">
            <v>1097.8699999999999</v>
          </cell>
        </row>
        <row r="963">
          <cell r="F963" t="str">
            <v>N/A</v>
          </cell>
          <cell r="AE963">
            <v>0.21000000000000002</v>
          </cell>
          <cell r="AY963">
            <v>1097.8699999999999</v>
          </cell>
        </row>
        <row r="964">
          <cell r="F964" t="str">
            <v>N/A</v>
          </cell>
          <cell r="AE964">
            <v>0.21000000000000002</v>
          </cell>
          <cell r="AY964">
            <v>1097.8699999999999</v>
          </cell>
        </row>
        <row r="965">
          <cell r="F965" t="str">
            <v>N/A</v>
          </cell>
          <cell r="AE965">
            <v>0.21000000000000002</v>
          </cell>
          <cell r="AY965">
            <v>1097.8699999999999</v>
          </cell>
        </row>
        <row r="966">
          <cell r="F966" t="str">
            <v>N/A</v>
          </cell>
          <cell r="AE966">
            <v>0.21000000000000002</v>
          </cell>
          <cell r="AY966">
            <v>1097.8699999999999</v>
          </cell>
        </row>
        <row r="967">
          <cell r="F967" t="str">
            <v>N/A</v>
          </cell>
          <cell r="AE967">
            <v>0.21000000000000002</v>
          </cell>
          <cell r="AY967">
            <v>1097.8699999999999</v>
          </cell>
        </row>
        <row r="968">
          <cell r="F968" t="str">
            <v>N/A</v>
          </cell>
          <cell r="AE968">
            <v>0.21000000000000002</v>
          </cell>
          <cell r="AY968">
            <v>1097.8699999999999</v>
          </cell>
        </row>
        <row r="969">
          <cell r="F969" t="str">
            <v>N/A</v>
          </cell>
          <cell r="AE969">
            <v>0.21000000000000002</v>
          </cell>
          <cell r="AY969">
            <v>1097.8699999999999</v>
          </cell>
        </row>
        <row r="970">
          <cell r="F970" t="str">
            <v>N/A</v>
          </cell>
          <cell r="AE970">
            <v>0.21000000000000002</v>
          </cell>
          <cell r="AY970">
            <v>1097.8699999999999</v>
          </cell>
        </row>
        <row r="971">
          <cell r="F971" t="str">
            <v>N/A</v>
          </cell>
          <cell r="AE971">
            <v>0.21000000000000002</v>
          </cell>
          <cell r="AY971">
            <v>1097.8699999999999</v>
          </cell>
        </row>
        <row r="972">
          <cell r="F972" t="str">
            <v>N/A</v>
          </cell>
          <cell r="AE972">
            <v>0.21000000000000002</v>
          </cell>
          <cell r="AY972">
            <v>1097.8699999999999</v>
          </cell>
        </row>
        <row r="973">
          <cell r="F973" t="str">
            <v>N/A</v>
          </cell>
          <cell r="AE973">
            <v>0.21000000000000002</v>
          </cell>
          <cell r="AY973">
            <v>1097.8699999999999</v>
          </cell>
        </row>
        <row r="974">
          <cell r="F974" t="str">
            <v>N/A</v>
          </cell>
          <cell r="AE974">
            <v>0.21000000000000002</v>
          </cell>
          <cell r="AY974">
            <v>1097.8699999999999</v>
          </cell>
        </row>
        <row r="975">
          <cell r="F975" t="str">
            <v>N/A</v>
          </cell>
          <cell r="AE975">
            <v>0.21000000000000002</v>
          </cell>
          <cell r="AY975">
            <v>1097.8699999999999</v>
          </cell>
        </row>
        <row r="976">
          <cell r="F976" t="str">
            <v>N/A</v>
          </cell>
          <cell r="AE976">
            <v>0.21000000000000002</v>
          </cell>
          <cell r="AY976">
            <v>1097.8699999999999</v>
          </cell>
        </row>
        <row r="977">
          <cell r="F977" t="str">
            <v>N/A</v>
          </cell>
          <cell r="AE977">
            <v>0.21000000000000002</v>
          </cell>
          <cell r="AY977">
            <v>1097.8699999999999</v>
          </cell>
        </row>
        <row r="978">
          <cell r="F978" t="str">
            <v>N/A</v>
          </cell>
          <cell r="AE978">
            <v>0.21000000000000002</v>
          </cell>
          <cell r="AY978">
            <v>1097.8699999999999</v>
          </cell>
        </row>
        <row r="979">
          <cell r="F979" t="str">
            <v>N/A</v>
          </cell>
          <cell r="AE979">
            <v>0.21000000000000002</v>
          </cell>
          <cell r="AY979">
            <v>1097.8699999999999</v>
          </cell>
        </row>
        <row r="980">
          <cell r="F980" t="str">
            <v>N/A</v>
          </cell>
          <cell r="AE980">
            <v>0.21000000000000002</v>
          </cell>
          <cell r="AY980">
            <v>1097.8699999999999</v>
          </cell>
        </row>
        <row r="981">
          <cell r="F981" t="str">
            <v>N/A</v>
          </cell>
          <cell r="AE981">
            <v>0.21000000000000002</v>
          </cell>
          <cell r="AY981">
            <v>1097.8699999999999</v>
          </cell>
        </row>
        <row r="982">
          <cell r="F982" t="str">
            <v>N/A</v>
          </cell>
          <cell r="AE982">
            <v>0.21000000000000002</v>
          </cell>
          <cell r="AY982">
            <v>1097.8699999999999</v>
          </cell>
        </row>
        <row r="983">
          <cell r="F983" t="str">
            <v>N/A</v>
          </cell>
          <cell r="AE983">
            <v>0.21000000000000002</v>
          </cell>
          <cell r="AY983">
            <v>1097.8699999999999</v>
          </cell>
        </row>
        <row r="984">
          <cell r="F984" t="str">
            <v>N/A</v>
          </cell>
          <cell r="AE984">
            <v>0.21000000000000002</v>
          </cell>
          <cell r="AY984">
            <v>1097.8699999999999</v>
          </cell>
        </row>
        <row r="985">
          <cell r="F985" t="str">
            <v>N/A</v>
          </cell>
          <cell r="AE985">
            <v>0.21000000000000002</v>
          </cell>
          <cell r="AY985">
            <v>1097.8699999999999</v>
          </cell>
        </row>
        <row r="986">
          <cell r="F986" t="str">
            <v>N/A</v>
          </cell>
          <cell r="AE986">
            <v>0.21000000000000002</v>
          </cell>
          <cell r="AY986">
            <v>1097.8699999999999</v>
          </cell>
        </row>
        <row r="987">
          <cell r="F987" t="str">
            <v>N/A</v>
          </cell>
          <cell r="AE987">
            <v>0.21000000000000002</v>
          </cell>
          <cell r="AY987">
            <v>1097.8699999999999</v>
          </cell>
        </row>
        <row r="988">
          <cell r="F988" t="str">
            <v>N/A</v>
          </cell>
          <cell r="AE988">
            <v>0.21000000000000002</v>
          </cell>
          <cell r="AY988">
            <v>1097.8699999999999</v>
          </cell>
        </row>
        <row r="989">
          <cell r="F989" t="str">
            <v>N/A</v>
          </cell>
          <cell r="AE989">
            <v>0.21000000000000002</v>
          </cell>
          <cell r="AY989">
            <v>1097.8699999999999</v>
          </cell>
        </row>
        <row r="990">
          <cell r="F990" t="str">
            <v>N/A</v>
          </cell>
          <cell r="AE990">
            <v>0.21000000000000002</v>
          </cell>
          <cell r="AY990">
            <v>1097.8699999999999</v>
          </cell>
        </row>
        <row r="991">
          <cell r="F991" t="str">
            <v>N/A</v>
          </cell>
          <cell r="AE991">
            <v>0.21000000000000002</v>
          </cell>
          <cell r="AY991">
            <v>1097.8699999999999</v>
          </cell>
        </row>
        <row r="992">
          <cell r="F992" t="str">
            <v>N/A</v>
          </cell>
          <cell r="AE992">
            <v>0.21000000000000002</v>
          </cell>
          <cell r="AY992">
            <v>1097.8699999999999</v>
          </cell>
        </row>
        <row r="993">
          <cell r="F993" t="str">
            <v>N/A</v>
          </cell>
          <cell r="AE993">
            <v>0.21000000000000002</v>
          </cell>
          <cell r="AY993">
            <v>1097.8699999999999</v>
          </cell>
        </row>
        <row r="994">
          <cell r="F994" t="str">
            <v>N/A</v>
          </cell>
          <cell r="AE994">
            <v>0.21000000000000002</v>
          </cell>
          <cell r="AY994">
            <v>1097.8699999999999</v>
          </cell>
        </row>
        <row r="995">
          <cell r="F995" t="str">
            <v>N/A</v>
          </cell>
          <cell r="AE995">
            <v>0.21000000000000002</v>
          </cell>
          <cell r="AY995">
            <v>1097.8699999999999</v>
          </cell>
        </row>
        <row r="996">
          <cell r="F996" t="str">
            <v>N/A</v>
          </cell>
          <cell r="AE996">
            <v>0.21000000000000002</v>
          </cell>
          <cell r="AY996">
            <v>1097.8699999999999</v>
          </cell>
        </row>
        <row r="997">
          <cell r="F997" t="str">
            <v>N/A</v>
          </cell>
          <cell r="AE997">
            <v>0.21000000000000002</v>
          </cell>
          <cell r="AY997">
            <v>1097.8699999999999</v>
          </cell>
        </row>
        <row r="998">
          <cell r="F998" t="str">
            <v>N/A</v>
          </cell>
          <cell r="AE998">
            <v>0.21000000000000002</v>
          </cell>
          <cell r="AY998">
            <v>1097.8699999999999</v>
          </cell>
        </row>
        <row r="999">
          <cell r="F999" t="str">
            <v>N/A</v>
          </cell>
          <cell r="AE999">
            <v>0.21000000000000002</v>
          </cell>
          <cell r="AY999">
            <v>1097.8699999999999</v>
          </cell>
        </row>
        <row r="1000">
          <cell r="F1000" t="str">
            <v>N/A</v>
          </cell>
          <cell r="AE1000">
            <v>0.21000000000000002</v>
          </cell>
          <cell r="AY1000">
            <v>1097.8699999999999</v>
          </cell>
        </row>
        <row r="1001">
          <cell r="F1001" t="str">
            <v>N/A</v>
          </cell>
          <cell r="AE1001">
            <v>0.21000000000000002</v>
          </cell>
          <cell r="AY1001">
            <v>1097.8699999999999</v>
          </cell>
        </row>
        <row r="1002">
          <cell r="F1002" t="str">
            <v>N/A</v>
          </cell>
          <cell r="AE1002">
            <v>0.21000000000000002</v>
          </cell>
          <cell r="AY1002">
            <v>1097.8699999999999</v>
          </cell>
        </row>
        <row r="1003">
          <cell r="F1003" t="str">
            <v>N/A</v>
          </cell>
          <cell r="AE1003">
            <v>0.21000000000000002</v>
          </cell>
          <cell r="AY1003">
            <v>1097.8699999999999</v>
          </cell>
        </row>
        <row r="1004">
          <cell r="F1004" t="str">
            <v>N/A</v>
          </cell>
          <cell r="AE1004">
            <v>0.21000000000000002</v>
          </cell>
          <cell r="AY1004">
            <v>1097.8699999999999</v>
          </cell>
        </row>
        <row r="1005">
          <cell r="F1005" t="str">
            <v>N/A</v>
          </cell>
          <cell r="AE1005">
            <v>0.21000000000000002</v>
          </cell>
          <cell r="AY1005">
            <v>1097.8699999999999</v>
          </cell>
        </row>
        <row r="1006">
          <cell r="F1006" t="str">
            <v>N/A</v>
          </cell>
          <cell r="AE1006">
            <v>0.21000000000000002</v>
          </cell>
          <cell r="AY1006">
            <v>1097.8699999999999</v>
          </cell>
        </row>
        <row r="1007">
          <cell r="F1007" t="str">
            <v>N/A</v>
          </cell>
          <cell r="AE1007">
            <v>0.21000000000000002</v>
          </cell>
          <cell r="AY1007">
            <v>1097.8699999999999</v>
          </cell>
        </row>
        <row r="1008">
          <cell r="F1008" t="str">
            <v>N/A</v>
          </cell>
          <cell r="AE1008">
            <v>0.21000000000000002</v>
          </cell>
          <cell r="AY1008">
            <v>1097.8699999999999</v>
          </cell>
        </row>
        <row r="1009">
          <cell r="F1009" t="str">
            <v>N/A</v>
          </cell>
          <cell r="AE1009">
            <v>0.21000000000000002</v>
          </cell>
          <cell r="AY1009">
            <v>1097.8699999999999</v>
          </cell>
        </row>
        <row r="1010">
          <cell r="F1010" t="str">
            <v>N/A</v>
          </cell>
          <cell r="AE1010">
            <v>0.21000000000000002</v>
          </cell>
          <cell r="AY1010">
            <v>1097.8699999999999</v>
          </cell>
        </row>
        <row r="1011">
          <cell r="F1011" t="str">
            <v>N/A</v>
          </cell>
          <cell r="AE1011">
            <v>0.21000000000000002</v>
          </cell>
          <cell r="AY1011">
            <v>1097.8699999999999</v>
          </cell>
        </row>
        <row r="1012">
          <cell r="F1012" t="str">
            <v>N/A</v>
          </cell>
          <cell r="AE1012">
            <v>0.21000000000000002</v>
          </cell>
          <cell r="AY1012">
            <v>1097.8699999999999</v>
          </cell>
        </row>
        <row r="1013">
          <cell r="F1013" t="str">
            <v>N/A</v>
          </cell>
          <cell r="AE1013">
            <v>0.21000000000000002</v>
          </cell>
          <cell r="AY1013">
            <v>1097.8699999999999</v>
          </cell>
        </row>
        <row r="1014">
          <cell r="F1014" t="str">
            <v>N/A</v>
          </cell>
          <cell r="AE1014">
            <v>0.21000000000000002</v>
          </cell>
          <cell r="AY1014">
            <v>1097.8699999999999</v>
          </cell>
        </row>
        <row r="1015">
          <cell r="F1015" t="str">
            <v>N/A</v>
          </cell>
          <cell r="AE1015">
            <v>0.21000000000000002</v>
          </cell>
          <cell r="AY1015">
            <v>1097.8699999999999</v>
          </cell>
        </row>
        <row r="1016">
          <cell r="F1016" t="str">
            <v>N/A</v>
          </cell>
          <cell r="AE1016">
            <v>0.21000000000000002</v>
          </cell>
          <cell r="AY1016">
            <v>1097.8699999999999</v>
          </cell>
        </row>
        <row r="1017">
          <cell r="F1017" t="str">
            <v>N/A</v>
          </cell>
          <cell r="AE1017">
            <v>0.21000000000000002</v>
          </cell>
          <cell r="AY1017">
            <v>1097.8699999999999</v>
          </cell>
        </row>
        <row r="1018">
          <cell r="F1018" t="str">
            <v>N/A</v>
          </cell>
          <cell r="AE1018">
            <v>0.21000000000000002</v>
          </cell>
          <cell r="AY1018">
            <v>1097.8699999999999</v>
          </cell>
        </row>
        <row r="1019">
          <cell r="F1019" t="str">
            <v>N/A</v>
          </cell>
          <cell r="AE1019">
            <v>0.21000000000000002</v>
          </cell>
          <cell r="AY1019">
            <v>1097.8699999999999</v>
          </cell>
        </row>
        <row r="1020">
          <cell r="F1020" t="str">
            <v>N/A</v>
          </cell>
          <cell r="AE1020">
            <v>0.21000000000000002</v>
          </cell>
          <cell r="AY1020">
            <v>1097.8699999999999</v>
          </cell>
        </row>
        <row r="1021">
          <cell r="F1021" t="str">
            <v>N/A</v>
          </cell>
          <cell r="AE1021">
            <v>0.21000000000000002</v>
          </cell>
          <cell r="AY1021">
            <v>1097.8699999999999</v>
          </cell>
        </row>
        <row r="1022">
          <cell r="F1022" t="str">
            <v>N/A</v>
          </cell>
          <cell r="AE1022">
            <v>0.21000000000000002</v>
          </cell>
          <cell r="AY1022">
            <v>1097.8699999999999</v>
          </cell>
        </row>
        <row r="1023">
          <cell r="F1023" t="str">
            <v>N/A</v>
          </cell>
          <cell r="AE1023">
            <v>0.21000000000000002</v>
          </cell>
          <cell r="AY1023">
            <v>1097.8699999999999</v>
          </cell>
        </row>
        <row r="1024">
          <cell r="F1024" t="str">
            <v>N/A</v>
          </cell>
          <cell r="AE1024">
            <v>0.21000000000000002</v>
          </cell>
          <cell r="AY1024">
            <v>1097.8699999999999</v>
          </cell>
        </row>
        <row r="1025">
          <cell r="F1025" t="str">
            <v>N/A</v>
          </cell>
          <cell r="AE1025">
            <v>0.21000000000000002</v>
          </cell>
          <cell r="AY1025">
            <v>1097.8699999999999</v>
          </cell>
        </row>
        <row r="1026">
          <cell r="F1026" t="str">
            <v>N/A</v>
          </cell>
          <cell r="AE1026">
            <v>0.21000000000000002</v>
          </cell>
          <cell r="AY1026">
            <v>1097.8699999999999</v>
          </cell>
        </row>
        <row r="1027">
          <cell r="F1027" t="str">
            <v>N/A</v>
          </cell>
          <cell r="AE1027">
            <v>0.21000000000000002</v>
          </cell>
          <cell r="AY1027">
            <v>1097.8699999999999</v>
          </cell>
        </row>
        <row r="1028">
          <cell r="F1028" t="str">
            <v>N/A</v>
          </cell>
          <cell r="AE1028">
            <v>0.21000000000000002</v>
          </cell>
          <cell r="AY1028">
            <v>1097.8699999999999</v>
          </cell>
        </row>
        <row r="1029">
          <cell r="F1029" t="str">
            <v>N/A</v>
          </cell>
          <cell r="AE1029">
            <v>0.21000000000000002</v>
          </cell>
          <cell r="AY1029">
            <v>1097.8699999999999</v>
          </cell>
        </row>
        <row r="1030">
          <cell r="F1030" t="str">
            <v>N/A</v>
          </cell>
          <cell r="AE1030">
            <v>0.21000000000000002</v>
          </cell>
          <cell r="AY1030">
            <v>1097.8699999999999</v>
          </cell>
        </row>
        <row r="1031">
          <cell r="F1031" t="str">
            <v>N/A</v>
          </cell>
          <cell r="AE1031">
            <v>0.21000000000000002</v>
          </cell>
          <cell r="AY1031">
            <v>1097.8699999999999</v>
          </cell>
        </row>
        <row r="1032">
          <cell r="F1032" t="str">
            <v>N/A</v>
          </cell>
          <cell r="AE1032">
            <v>0.21000000000000002</v>
          </cell>
          <cell r="AY1032">
            <v>1097.8699999999999</v>
          </cell>
        </row>
        <row r="1033">
          <cell r="F1033" t="str">
            <v>N/A</v>
          </cell>
          <cell r="AE1033">
            <v>0.21000000000000002</v>
          </cell>
          <cell r="AY1033">
            <v>1097.8699999999999</v>
          </cell>
        </row>
        <row r="1034">
          <cell r="F1034" t="str">
            <v>N/A</v>
          </cell>
          <cell r="AE1034">
            <v>0.21000000000000002</v>
          </cell>
          <cell r="AY1034">
            <v>1097.8699999999999</v>
          </cell>
        </row>
        <row r="1035">
          <cell r="F1035" t="str">
            <v>N/A</v>
          </cell>
          <cell r="AE1035">
            <v>0.21000000000000002</v>
          </cell>
          <cell r="AY1035">
            <v>1097.8699999999999</v>
          </cell>
        </row>
        <row r="1036">
          <cell r="F1036" t="str">
            <v>N/A</v>
          </cell>
          <cell r="AE1036">
            <v>0.21000000000000002</v>
          </cell>
          <cell r="AY1036">
            <v>1097.8699999999999</v>
          </cell>
        </row>
        <row r="1037">
          <cell r="F1037" t="str">
            <v>N/A</v>
          </cell>
          <cell r="AE1037">
            <v>0.21000000000000002</v>
          </cell>
          <cell r="AY1037">
            <v>1097.8699999999999</v>
          </cell>
        </row>
        <row r="1038">
          <cell r="F1038" t="str">
            <v>N/A</v>
          </cell>
          <cell r="AE1038">
            <v>0.21000000000000002</v>
          </cell>
          <cell r="AY1038">
            <v>1097.8699999999999</v>
          </cell>
        </row>
        <row r="1039">
          <cell r="F1039" t="str">
            <v>N/A</v>
          </cell>
          <cell r="AE1039">
            <v>0.21000000000000002</v>
          </cell>
          <cell r="AY1039">
            <v>1097.8699999999999</v>
          </cell>
        </row>
        <row r="1040">
          <cell r="F1040" t="str">
            <v>N/A</v>
          </cell>
          <cell r="AE1040">
            <v>0.21000000000000002</v>
          </cell>
          <cell r="AY1040">
            <v>1097.8699999999999</v>
          </cell>
        </row>
        <row r="1041">
          <cell r="F1041" t="str">
            <v>N/A</v>
          </cell>
          <cell r="AE1041">
            <v>0.21000000000000002</v>
          </cell>
          <cell r="AY1041">
            <v>1097.8699999999999</v>
          </cell>
        </row>
        <row r="1042">
          <cell r="F1042" t="str">
            <v>N/A</v>
          </cell>
          <cell r="AE1042">
            <v>0.21000000000000002</v>
          </cell>
          <cell r="AY1042">
            <v>1097.8699999999999</v>
          </cell>
        </row>
        <row r="1043">
          <cell r="F1043" t="str">
            <v>N/A</v>
          </cell>
          <cell r="AE1043">
            <v>0.21000000000000002</v>
          </cell>
          <cell r="AY1043">
            <v>1097.8699999999999</v>
          </cell>
        </row>
        <row r="1044">
          <cell r="F1044" t="str">
            <v>N/A</v>
          </cell>
          <cell r="AE1044">
            <v>0.21000000000000002</v>
          </cell>
          <cell r="AY1044">
            <v>1097.8699999999999</v>
          </cell>
        </row>
        <row r="1045">
          <cell r="F1045" t="str">
            <v>N/A</v>
          </cell>
          <cell r="AE1045">
            <v>0.21000000000000002</v>
          </cell>
          <cell r="AY1045">
            <v>1097.8699999999999</v>
          </cell>
        </row>
        <row r="1046">
          <cell r="F1046" t="str">
            <v>N/A</v>
          </cell>
          <cell r="AE1046">
            <v>0.21000000000000002</v>
          </cell>
          <cell r="AY1046">
            <v>1097.8699999999999</v>
          </cell>
        </row>
        <row r="1047">
          <cell r="F1047" t="str">
            <v>N/A</v>
          </cell>
          <cell r="AE1047">
            <v>0.21000000000000002</v>
          </cell>
          <cell r="AY1047">
            <v>1097.8699999999999</v>
          </cell>
        </row>
        <row r="1048">
          <cell r="F1048" t="str">
            <v>N/A</v>
          </cell>
          <cell r="AE1048">
            <v>0.21000000000000002</v>
          </cell>
          <cell r="AY1048">
            <v>1097.8699999999999</v>
          </cell>
        </row>
        <row r="1049">
          <cell r="F1049" t="str">
            <v>N/A</v>
          </cell>
          <cell r="AE1049">
            <v>0.21000000000000002</v>
          </cell>
          <cell r="AY1049">
            <v>1097.8699999999999</v>
          </cell>
        </row>
        <row r="1050">
          <cell r="F1050" t="str">
            <v>N/A</v>
          </cell>
          <cell r="AE1050">
            <v>0.21000000000000002</v>
          </cell>
          <cell r="AY1050">
            <v>1097.8699999999999</v>
          </cell>
        </row>
        <row r="1051">
          <cell r="F1051" t="str">
            <v>N/A</v>
          </cell>
          <cell r="AE1051">
            <v>0.21000000000000002</v>
          </cell>
          <cell r="AY1051">
            <v>1097.8699999999999</v>
          </cell>
        </row>
        <row r="1052">
          <cell r="F1052" t="str">
            <v>N/A</v>
          </cell>
          <cell r="AE1052">
            <v>0.21000000000000002</v>
          </cell>
          <cell r="AY1052">
            <v>1097.8699999999999</v>
          </cell>
        </row>
        <row r="1053">
          <cell r="F1053" t="str">
            <v>N/A</v>
          </cell>
          <cell r="AE1053">
            <v>0.21000000000000002</v>
          </cell>
          <cell r="AY1053">
            <v>1097.8699999999999</v>
          </cell>
        </row>
        <row r="1054">
          <cell r="F1054" t="str">
            <v>N/A</v>
          </cell>
          <cell r="AE1054">
            <v>0.21000000000000002</v>
          </cell>
          <cell r="AY1054">
            <v>1097.8699999999999</v>
          </cell>
        </row>
        <row r="1055">
          <cell r="F1055" t="str">
            <v>N/A</v>
          </cell>
          <cell r="AE1055">
            <v>0.21000000000000002</v>
          </cell>
          <cell r="AY1055">
            <v>1097.8699999999999</v>
          </cell>
        </row>
        <row r="1056">
          <cell r="F1056" t="str">
            <v>N/A</v>
          </cell>
          <cell r="AE1056">
            <v>0.21000000000000002</v>
          </cell>
          <cell r="AY1056">
            <v>1097.8699999999999</v>
          </cell>
        </row>
        <row r="1057">
          <cell r="F1057" t="str">
            <v>N/A</v>
          </cell>
          <cell r="AE1057">
            <v>0.21000000000000002</v>
          </cell>
          <cell r="AY1057">
            <v>1097.8699999999999</v>
          </cell>
        </row>
        <row r="1058">
          <cell r="F1058" t="str">
            <v>N/A</v>
          </cell>
          <cell r="AE1058">
            <v>0.21000000000000002</v>
          </cell>
          <cell r="AY1058">
            <v>1097.8699999999999</v>
          </cell>
        </row>
        <row r="1059">
          <cell r="F1059" t="str">
            <v>N/A</v>
          </cell>
          <cell r="AE1059">
            <v>0.21000000000000002</v>
          </cell>
          <cell r="AY1059">
            <v>1097.8699999999999</v>
          </cell>
        </row>
        <row r="1060">
          <cell r="F1060" t="str">
            <v>N/A</v>
          </cell>
          <cell r="AE1060">
            <v>0.21000000000000002</v>
          </cell>
          <cell r="AY1060">
            <v>1097.8699999999999</v>
          </cell>
        </row>
        <row r="1061">
          <cell r="F1061" t="str">
            <v>N/A</v>
          </cell>
          <cell r="AE1061">
            <v>0.21000000000000002</v>
          </cell>
          <cell r="AY1061">
            <v>1097.8699999999999</v>
          </cell>
        </row>
        <row r="1062">
          <cell r="F1062" t="str">
            <v>N/A</v>
          </cell>
          <cell r="AE1062">
            <v>0.21000000000000002</v>
          </cell>
          <cell r="AY1062">
            <v>1097.8699999999999</v>
          </cell>
        </row>
        <row r="1063">
          <cell r="F1063" t="str">
            <v>N/A</v>
          </cell>
          <cell r="AE1063">
            <v>0.21000000000000002</v>
          </cell>
          <cell r="AY1063">
            <v>1097.8699999999999</v>
          </cell>
        </row>
        <row r="1064">
          <cell r="F1064" t="str">
            <v>N/A</v>
          </cell>
          <cell r="AE1064">
            <v>0.21000000000000002</v>
          </cell>
          <cell r="AY1064">
            <v>1097.8699999999999</v>
          </cell>
        </row>
        <row r="1065">
          <cell r="F1065" t="str">
            <v>N/A</v>
          </cell>
          <cell r="AE1065">
            <v>0.21000000000000002</v>
          </cell>
          <cell r="AY1065">
            <v>1097.8699999999999</v>
          </cell>
        </row>
        <row r="1066">
          <cell r="F1066" t="str">
            <v>N/A</v>
          </cell>
          <cell r="AE1066">
            <v>0.21000000000000002</v>
          </cell>
          <cell r="AY1066">
            <v>1097.8699999999999</v>
          </cell>
        </row>
        <row r="1067">
          <cell r="F1067" t="str">
            <v>N/A</v>
          </cell>
          <cell r="AE1067">
            <v>0.21000000000000002</v>
          </cell>
          <cell r="AY1067">
            <v>1097.8699999999999</v>
          </cell>
        </row>
        <row r="1068">
          <cell r="F1068" t="str">
            <v>N/A</v>
          </cell>
          <cell r="AE1068">
            <v>0.21000000000000002</v>
          </cell>
          <cell r="AY1068">
            <v>1097.8699999999999</v>
          </cell>
        </row>
        <row r="1069">
          <cell r="F1069" t="str">
            <v>N/A</v>
          </cell>
          <cell r="AE1069">
            <v>0.21000000000000002</v>
          </cell>
          <cell r="AY1069">
            <v>1097.8699999999999</v>
          </cell>
        </row>
        <row r="1070">
          <cell r="F1070" t="str">
            <v>N/A</v>
          </cell>
          <cell r="AE1070">
            <v>0.21000000000000002</v>
          </cell>
          <cell r="AY1070">
            <v>1097.8699999999999</v>
          </cell>
        </row>
        <row r="1071">
          <cell r="F1071" t="str">
            <v>N/A</v>
          </cell>
          <cell r="AE1071">
            <v>0.21000000000000002</v>
          </cell>
          <cell r="AY1071">
            <v>1097.8699999999999</v>
          </cell>
        </row>
        <row r="1072">
          <cell r="F1072" t="str">
            <v>N/A</v>
          </cell>
          <cell r="AE1072">
            <v>0.21000000000000002</v>
          </cell>
          <cell r="AY1072">
            <v>1097.8699999999999</v>
          </cell>
        </row>
        <row r="1073">
          <cell r="F1073" t="str">
            <v>N/A</v>
          </cell>
          <cell r="AE1073">
            <v>0.21000000000000002</v>
          </cell>
          <cell r="AY1073">
            <v>1097.8699999999999</v>
          </cell>
        </row>
        <row r="1074">
          <cell r="F1074" t="str">
            <v>N/A</v>
          </cell>
          <cell r="AE1074">
            <v>0.21000000000000002</v>
          </cell>
          <cell r="AY1074">
            <v>1097.8699999999999</v>
          </cell>
        </row>
        <row r="1075">
          <cell r="F1075" t="str">
            <v>N/A</v>
          </cell>
          <cell r="AE1075">
            <v>0.21000000000000002</v>
          </cell>
          <cell r="AY1075">
            <v>1097.8699999999999</v>
          </cell>
        </row>
        <row r="1076">
          <cell r="F1076" t="str">
            <v>N/A</v>
          </cell>
          <cell r="AE1076">
            <v>0.21000000000000002</v>
          </cell>
          <cell r="AY1076">
            <v>1097.8699999999999</v>
          </cell>
        </row>
        <row r="1077">
          <cell r="F1077" t="str">
            <v>N/A</v>
          </cell>
          <cell r="AE1077">
            <v>0.21000000000000002</v>
          </cell>
          <cell r="AY1077">
            <v>1097.8699999999999</v>
          </cell>
        </row>
        <row r="1078">
          <cell r="F1078" t="str">
            <v>N/A</v>
          </cell>
          <cell r="AE1078">
            <v>0.21000000000000002</v>
          </cell>
          <cell r="AY1078">
            <v>1097.8699999999999</v>
          </cell>
        </row>
        <row r="1079">
          <cell r="F1079" t="str">
            <v>N/A</v>
          </cell>
          <cell r="AE1079">
            <v>0.21000000000000002</v>
          </cell>
          <cell r="AY1079">
            <v>1097.8699999999999</v>
          </cell>
        </row>
        <row r="1080">
          <cell r="F1080" t="str">
            <v>N/A</v>
          </cell>
          <cell r="AE1080">
            <v>0.21000000000000002</v>
          </cell>
          <cell r="AY1080">
            <v>1097.8699999999999</v>
          </cell>
        </row>
        <row r="1081">
          <cell r="F1081" t="str">
            <v>N/A</v>
          </cell>
          <cell r="AE1081">
            <v>0.21000000000000002</v>
          </cell>
          <cell r="AY1081">
            <v>1097.8699999999999</v>
          </cell>
        </row>
        <row r="1082">
          <cell r="F1082" t="str">
            <v>N/A</v>
          </cell>
          <cell r="AE1082">
            <v>0.21000000000000002</v>
          </cell>
          <cell r="AY1082">
            <v>1097.8699999999999</v>
          </cell>
        </row>
        <row r="1083">
          <cell r="F1083" t="str">
            <v>N/A</v>
          </cell>
          <cell r="AE1083">
            <v>0.21000000000000002</v>
          </cell>
          <cell r="AY1083">
            <v>1097.8699999999999</v>
          </cell>
        </row>
        <row r="1084">
          <cell r="F1084" t="str">
            <v>N/A</v>
          </cell>
          <cell r="AE1084">
            <v>0.21000000000000002</v>
          </cell>
          <cell r="AY1084">
            <v>1097.8699999999999</v>
          </cell>
        </row>
        <row r="1085">
          <cell r="F1085" t="str">
            <v>N/A</v>
          </cell>
          <cell r="AE1085">
            <v>0.21000000000000002</v>
          </cell>
          <cell r="AY1085">
            <v>1097.8699999999999</v>
          </cell>
        </row>
        <row r="1086">
          <cell r="F1086" t="str">
            <v>N/A</v>
          </cell>
          <cell r="AE1086">
            <v>0.21000000000000002</v>
          </cell>
          <cell r="AY1086">
            <v>1097.8699999999999</v>
          </cell>
        </row>
        <row r="1087">
          <cell r="F1087" t="str">
            <v>N/A</v>
          </cell>
          <cell r="AE1087">
            <v>0.21000000000000002</v>
          </cell>
          <cell r="AY1087">
            <v>1097.8699999999999</v>
          </cell>
        </row>
        <row r="1088">
          <cell r="F1088" t="str">
            <v>N/A</v>
          </cell>
          <cell r="AE1088">
            <v>0.21000000000000002</v>
          </cell>
          <cell r="AY1088">
            <v>1097.8699999999999</v>
          </cell>
        </row>
        <row r="1089">
          <cell r="F1089" t="str">
            <v>N/A</v>
          </cell>
          <cell r="AE1089">
            <v>0.21000000000000002</v>
          </cell>
          <cell r="AY1089">
            <v>1097.8699999999999</v>
          </cell>
        </row>
        <row r="1090">
          <cell r="F1090" t="str">
            <v>N/A</v>
          </cell>
          <cell r="AE1090">
            <v>0.21000000000000002</v>
          </cell>
          <cell r="AY1090">
            <v>1097.8699999999999</v>
          </cell>
        </row>
        <row r="1091">
          <cell r="F1091" t="str">
            <v>N/A</v>
          </cell>
          <cell r="AE1091">
            <v>0.21000000000000002</v>
          </cell>
          <cell r="AY1091">
            <v>1097.8699999999999</v>
          </cell>
        </row>
        <row r="1092">
          <cell r="F1092" t="str">
            <v>N/A</v>
          </cell>
          <cell r="AE1092">
            <v>0.21000000000000002</v>
          </cell>
          <cell r="AY1092">
            <v>1097.8699999999999</v>
          </cell>
        </row>
        <row r="1093">
          <cell r="F1093" t="str">
            <v>N/A</v>
          </cell>
          <cell r="AE1093">
            <v>0.21000000000000002</v>
          </cell>
          <cell r="AY1093">
            <v>1097.8699999999999</v>
          </cell>
        </row>
        <row r="1094">
          <cell r="F1094" t="str">
            <v>N/A</v>
          </cell>
          <cell r="AE1094">
            <v>0.21000000000000002</v>
          </cell>
          <cell r="AY1094">
            <v>1097.8699999999999</v>
          </cell>
        </row>
        <row r="1095">
          <cell r="F1095" t="str">
            <v>N/A</v>
          </cell>
          <cell r="AE1095">
            <v>0.21000000000000002</v>
          </cell>
          <cell r="AY1095">
            <v>1097.8699999999999</v>
          </cell>
        </row>
        <row r="1096">
          <cell r="F1096" t="str">
            <v>N/A</v>
          </cell>
          <cell r="AE1096">
            <v>0.21000000000000002</v>
          </cell>
          <cell r="AY1096">
            <v>1097.8699999999999</v>
          </cell>
        </row>
        <row r="1097">
          <cell r="F1097" t="str">
            <v>N/A</v>
          </cell>
          <cell r="AE1097">
            <v>0.21000000000000002</v>
          </cell>
          <cell r="AY1097">
            <v>1097.8699999999999</v>
          </cell>
        </row>
        <row r="1098">
          <cell r="F1098" t="str">
            <v>N/A</v>
          </cell>
          <cell r="AE1098">
            <v>0.21000000000000002</v>
          </cell>
          <cell r="AY1098">
            <v>1097.8699999999999</v>
          </cell>
        </row>
        <row r="1099">
          <cell r="F1099" t="str">
            <v>N/A</v>
          </cell>
          <cell r="AE1099">
            <v>0.21000000000000002</v>
          </cell>
          <cell r="AY1099">
            <v>1097.8699999999999</v>
          </cell>
        </row>
        <row r="1100">
          <cell r="F1100" t="str">
            <v>N/A</v>
          </cell>
          <cell r="AE1100">
            <v>0.21000000000000002</v>
          </cell>
          <cell r="AY1100">
            <v>1097.8699999999999</v>
          </cell>
        </row>
        <row r="1101">
          <cell r="F1101" t="str">
            <v>N/A</v>
          </cell>
          <cell r="AE1101">
            <v>0.21000000000000002</v>
          </cell>
          <cell r="AY1101">
            <v>1097.8699999999999</v>
          </cell>
        </row>
        <row r="1102">
          <cell r="F1102" t="str">
            <v>N/A</v>
          </cell>
          <cell r="AE1102">
            <v>0.21000000000000002</v>
          </cell>
          <cell r="AY1102">
            <v>1097.8699999999999</v>
          </cell>
        </row>
        <row r="1103">
          <cell r="F1103" t="str">
            <v>N/A</v>
          </cell>
          <cell r="AE1103">
            <v>0.21000000000000002</v>
          </cell>
          <cell r="AY1103">
            <v>1097.8699999999999</v>
          </cell>
        </row>
        <row r="1104">
          <cell r="F1104" t="str">
            <v>N/A</v>
          </cell>
          <cell r="AE1104">
            <v>0.21000000000000002</v>
          </cell>
          <cell r="AY1104">
            <v>1097.8699999999999</v>
          </cell>
        </row>
        <row r="1105">
          <cell r="F1105" t="str">
            <v>N/A</v>
          </cell>
          <cell r="AE1105">
            <v>0.21000000000000002</v>
          </cell>
          <cell r="AY1105">
            <v>1097.8699999999999</v>
          </cell>
        </row>
        <row r="1106">
          <cell r="F1106" t="str">
            <v>N/A</v>
          </cell>
          <cell r="AE1106">
            <v>0.21000000000000002</v>
          </cell>
          <cell r="AY1106">
            <v>1097.8699999999999</v>
          </cell>
        </row>
        <row r="1107">
          <cell r="F1107" t="str">
            <v>N/A</v>
          </cell>
          <cell r="AE1107">
            <v>0.21000000000000002</v>
          </cell>
          <cell r="AY1107">
            <v>1097.8699999999999</v>
          </cell>
        </row>
        <row r="1108">
          <cell r="F1108" t="str">
            <v>N/A</v>
          </cell>
          <cell r="AE1108">
            <v>0.21000000000000002</v>
          </cell>
          <cell r="AY1108">
            <v>1097.8699999999999</v>
          </cell>
        </row>
        <row r="1109">
          <cell r="F1109" t="str">
            <v>N/A</v>
          </cell>
          <cell r="AE1109">
            <v>0.21000000000000002</v>
          </cell>
          <cell r="AY1109">
            <v>1097.8699999999999</v>
          </cell>
        </row>
        <row r="1110">
          <cell r="F1110" t="str">
            <v>N/A</v>
          </cell>
          <cell r="AE1110">
            <v>0.21000000000000002</v>
          </cell>
          <cell r="AY1110">
            <v>1097.8699999999999</v>
          </cell>
        </row>
        <row r="1111">
          <cell r="F1111" t="str">
            <v>N/A</v>
          </cell>
          <cell r="AE1111">
            <v>0.21000000000000002</v>
          </cell>
          <cell r="AY1111">
            <v>1097.8699999999999</v>
          </cell>
        </row>
        <row r="1112">
          <cell r="F1112" t="str">
            <v>N/A</v>
          </cell>
          <cell r="AE1112">
            <v>0.21000000000000002</v>
          </cell>
          <cell r="AY1112">
            <v>1097.8699999999999</v>
          </cell>
        </row>
        <row r="1113">
          <cell r="F1113" t="str">
            <v>N/A</v>
          </cell>
          <cell r="AE1113">
            <v>0.21000000000000002</v>
          </cell>
          <cell r="AY1113">
            <v>1097.8699999999999</v>
          </cell>
        </row>
        <row r="1114">
          <cell r="F1114" t="str">
            <v>N/A</v>
          </cell>
          <cell r="AE1114">
            <v>0.21000000000000002</v>
          </cell>
          <cell r="AY1114">
            <v>1097.8699999999999</v>
          </cell>
        </row>
        <row r="1115">
          <cell r="F1115" t="str">
            <v>N/A</v>
          </cell>
          <cell r="AE1115">
            <v>0.21000000000000002</v>
          </cell>
          <cell r="AY1115">
            <v>1097.8699999999999</v>
          </cell>
        </row>
        <row r="1116">
          <cell r="F1116" t="str">
            <v>N/A</v>
          </cell>
          <cell r="AE1116">
            <v>0.21000000000000002</v>
          </cell>
          <cell r="AY1116">
            <v>1097.8699999999999</v>
          </cell>
        </row>
        <row r="1117">
          <cell r="F1117" t="str">
            <v>N/A</v>
          </cell>
          <cell r="AE1117">
            <v>0.21000000000000002</v>
          </cell>
          <cell r="AY1117">
            <v>1097.8699999999999</v>
          </cell>
        </row>
        <row r="1118">
          <cell r="F1118" t="str">
            <v>N/A</v>
          </cell>
          <cell r="AE1118">
            <v>0.21000000000000002</v>
          </cell>
          <cell r="AY1118">
            <v>1097.8699999999999</v>
          </cell>
        </row>
        <row r="1119">
          <cell r="F1119" t="str">
            <v>N/A</v>
          </cell>
          <cell r="AE1119">
            <v>0.21000000000000002</v>
          </cell>
          <cell r="AY1119">
            <v>1097.8699999999999</v>
          </cell>
        </row>
        <row r="1120">
          <cell r="F1120" t="str">
            <v>N/A</v>
          </cell>
          <cell r="AE1120">
            <v>0.21000000000000002</v>
          </cell>
          <cell r="AY1120">
            <v>1097.8699999999999</v>
          </cell>
        </row>
        <row r="1121">
          <cell r="F1121" t="str">
            <v>N/A</v>
          </cell>
          <cell r="AE1121">
            <v>0.21000000000000002</v>
          </cell>
          <cell r="AY1121">
            <v>1097.8699999999999</v>
          </cell>
        </row>
        <row r="1122">
          <cell r="F1122" t="str">
            <v>N/A</v>
          </cell>
          <cell r="AE1122">
            <v>0.21000000000000002</v>
          </cell>
          <cell r="AY1122">
            <v>1097.8699999999999</v>
          </cell>
        </row>
        <row r="1123">
          <cell r="F1123" t="str">
            <v>N/A</v>
          </cell>
          <cell r="AE1123">
            <v>0.21000000000000002</v>
          </cell>
          <cell r="AY1123">
            <v>1097.8699999999999</v>
          </cell>
        </row>
        <row r="1124">
          <cell r="F1124" t="str">
            <v>N/A</v>
          </cell>
          <cell r="AE1124">
            <v>0.21000000000000002</v>
          </cell>
          <cell r="AY1124">
            <v>1097.8699999999999</v>
          </cell>
        </row>
        <row r="1125">
          <cell r="F1125" t="str">
            <v>N/A</v>
          </cell>
          <cell r="AE1125">
            <v>0.21000000000000002</v>
          </cell>
          <cell r="AY1125">
            <v>1097.8699999999999</v>
          </cell>
        </row>
        <row r="1126">
          <cell r="F1126" t="str">
            <v>N/A</v>
          </cell>
          <cell r="AE1126">
            <v>0.21000000000000002</v>
          </cell>
          <cell r="AY1126">
            <v>1097.8699999999999</v>
          </cell>
        </row>
        <row r="1127">
          <cell r="F1127" t="str">
            <v>N/A</v>
          </cell>
          <cell r="AE1127">
            <v>0.21000000000000002</v>
          </cell>
          <cell r="AY1127">
            <v>1097.8699999999999</v>
          </cell>
        </row>
        <row r="1128">
          <cell r="F1128" t="str">
            <v>N/A</v>
          </cell>
          <cell r="AE1128">
            <v>0.21000000000000002</v>
          </cell>
          <cell r="AY1128">
            <v>1097.8699999999999</v>
          </cell>
        </row>
        <row r="1129">
          <cell r="F1129" t="str">
            <v>N/A</v>
          </cell>
          <cell r="AE1129">
            <v>0.21000000000000002</v>
          </cell>
          <cell r="AY1129">
            <v>1097.8699999999999</v>
          </cell>
        </row>
        <row r="1130">
          <cell r="F1130" t="str">
            <v>N/A</v>
          </cell>
          <cell r="AE1130">
            <v>0.21000000000000002</v>
          </cell>
          <cell r="AY1130">
            <v>1097.8699999999999</v>
          </cell>
        </row>
        <row r="1131">
          <cell r="F1131" t="str">
            <v>N/A</v>
          </cell>
          <cell r="AE1131">
            <v>0.21000000000000002</v>
          </cell>
          <cell r="AY1131">
            <v>1097.8699999999999</v>
          </cell>
        </row>
        <row r="1132">
          <cell r="F1132" t="str">
            <v>N/A</v>
          </cell>
          <cell r="AE1132">
            <v>0.21000000000000002</v>
          </cell>
          <cell r="AY1132">
            <v>1097.8699999999999</v>
          </cell>
        </row>
        <row r="1133">
          <cell r="F1133" t="str">
            <v>N/A</v>
          </cell>
          <cell r="AE1133">
            <v>0.21000000000000002</v>
          </cell>
          <cell r="AY1133">
            <v>1097.8699999999999</v>
          </cell>
        </row>
        <row r="1134">
          <cell r="F1134" t="str">
            <v>N/A</v>
          </cell>
          <cell r="AE1134">
            <v>0.21000000000000002</v>
          </cell>
          <cell r="AY1134">
            <v>1097.8699999999999</v>
          </cell>
        </row>
        <row r="1135">
          <cell r="F1135" t="str">
            <v>N/A</v>
          </cell>
          <cell r="AE1135">
            <v>0.21000000000000002</v>
          </cell>
          <cell r="AY1135">
            <v>1097.8699999999999</v>
          </cell>
        </row>
        <row r="1136">
          <cell r="F1136" t="str">
            <v>N/A</v>
          </cell>
          <cell r="AE1136">
            <v>0.21000000000000002</v>
          </cell>
          <cell r="AY1136">
            <v>1097.8699999999999</v>
          </cell>
        </row>
        <row r="1137">
          <cell r="F1137" t="str">
            <v>N/A</v>
          </cell>
          <cell r="AE1137">
            <v>0.21000000000000002</v>
          </cell>
          <cell r="AY1137">
            <v>1097.8699999999999</v>
          </cell>
        </row>
        <row r="1138">
          <cell r="F1138" t="str">
            <v>N/A</v>
          </cell>
          <cell r="AE1138">
            <v>0.21000000000000002</v>
          </cell>
          <cell r="AY1138">
            <v>1097.8699999999999</v>
          </cell>
        </row>
        <row r="1139">
          <cell r="F1139" t="str">
            <v>N/A</v>
          </cell>
          <cell r="AE1139">
            <v>0.21000000000000002</v>
          </cell>
          <cell r="AY1139">
            <v>1097.8699999999999</v>
          </cell>
        </row>
        <row r="1140">
          <cell r="F1140" t="str">
            <v>N/A</v>
          </cell>
          <cell r="AE1140">
            <v>0.21000000000000002</v>
          </cell>
          <cell r="AY1140">
            <v>1097.8699999999999</v>
          </cell>
        </row>
        <row r="1141">
          <cell r="F1141" t="str">
            <v>N/A</v>
          </cell>
          <cell r="AE1141">
            <v>0.21000000000000002</v>
          </cell>
          <cell r="AY1141">
            <v>1097.8699999999999</v>
          </cell>
        </row>
        <row r="1142">
          <cell r="F1142" t="str">
            <v>N/A</v>
          </cell>
          <cell r="AE1142">
            <v>0.21000000000000002</v>
          </cell>
          <cell r="AY1142">
            <v>1097.8699999999999</v>
          </cell>
        </row>
        <row r="1143">
          <cell r="F1143" t="str">
            <v>N/A</v>
          </cell>
          <cell r="AE1143">
            <v>0.21000000000000002</v>
          </cell>
          <cell r="AY1143">
            <v>1097.8699999999999</v>
          </cell>
        </row>
        <row r="1144">
          <cell r="F1144" t="str">
            <v>N/A</v>
          </cell>
          <cell r="AE1144">
            <v>0.21000000000000002</v>
          </cell>
          <cell r="AY1144">
            <v>1097.8699999999999</v>
          </cell>
        </row>
        <row r="1145">
          <cell r="F1145" t="str">
            <v>N/A</v>
          </cell>
          <cell r="AE1145">
            <v>0.21000000000000002</v>
          </cell>
          <cell r="AY1145">
            <v>1097.8699999999999</v>
          </cell>
        </row>
        <row r="1146">
          <cell r="F1146" t="str">
            <v>N/A</v>
          </cell>
          <cell r="AE1146">
            <v>0.21000000000000002</v>
          </cell>
          <cell r="AY1146">
            <v>1097.8699999999999</v>
          </cell>
        </row>
        <row r="1147">
          <cell r="F1147" t="str">
            <v>N/A</v>
          </cell>
          <cell r="AE1147">
            <v>0.21000000000000002</v>
          </cell>
          <cell r="AY1147">
            <v>1097.8699999999999</v>
          </cell>
        </row>
        <row r="1148">
          <cell r="F1148" t="str">
            <v>N/A</v>
          </cell>
          <cell r="AE1148">
            <v>0.21000000000000002</v>
          </cell>
          <cell r="AY1148">
            <v>1097.8699999999999</v>
          </cell>
        </row>
        <row r="1149">
          <cell r="F1149" t="str">
            <v>N/A</v>
          </cell>
          <cell r="AE1149">
            <v>0.21000000000000002</v>
          </cell>
          <cell r="AY1149">
            <v>1097.8699999999999</v>
          </cell>
        </row>
        <row r="1150">
          <cell r="F1150" t="str">
            <v>N/A</v>
          </cell>
          <cell r="AE1150">
            <v>0.21000000000000002</v>
          </cell>
          <cell r="AY1150">
            <v>1097.8699999999999</v>
          </cell>
        </row>
        <row r="1151">
          <cell r="F1151" t="str">
            <v>N/A</v>
          </cell>
          <cell r="AE1151">
            <v>0.21000000000000002</v>
          </cell>
          <cell r="AY1151">
            <v>1097.8699999999999</v>
          </cell>
        </row>
        <row r="1152">
          <cell r="F1152" t="str">
            <v>N/A</v>
          </cell>
          <cell r="AE1152">
            <v>0.21000000000000002</v>
          </cell>
          <cell r="AY1152">
            <v>1097.8699999999999</v>
          </cell>
        </row>
        <row r="1153">
          <cell r="F1153" t="str">
            <v>N/A</v>
          </cell>
          <cell r="AE1153">
            <v>0.21000000000000002</v>
          </cell>
          <cell r="AY1153">
            <v>1097.8699999999999</v>
          </cell>
        </row>
        <row r="1154">
          <cell r="F1154" t="str">
            <v>N/A</v>
          </cell>
          <cell r="AE1154">
            <v>0.21000000000000002</v>
          </cell>
          <cell r="AY1154">
            <v>1097.8699999999999</v>
          </cell>
        </row>
        <row r="1155">
          <cell r="F1155" t="str">
            <v>N/A</v>
          </cell>
          <cell r="AE1155">
            <v>0.21000000000000002</v>
          </cell>
          <cell r="AY1155">
            <v>1097.8699999999999</v>
          </cell>
        </row>
        <row r="1156">
          <cell r="F1156" t="str">
            <v>N/A</v>
          </cell>
          <cell r="AE1156">
            <v>0.21000000000000002</v>
          </cell>
          <cell r="AY1156">
            <v>1097.8699999999999</v>
          </cell>
        </row>
        <row r="1157">
          <cell r="F1157" t="str">
            <v>N/A</v>
          </cell>
          <cell r="AE1157">
            <v>0.21000000000000002</v>
          </cell>
          <cell r="AY1157">
            <v>1097.8699999999999</v>
          </cell>
        </row>
        <row r="1158">
          <cell r="F1158" t="str">
            <v>N/A</v>
          </cell>
          <cell r="AE1158">
            <v>0.21000000000000002</v>
          </cell>
          <cell r="AY1158">
            <v>1097.8699999999999</v>
          </cell>
        </row>
        <row r="1159">
          <cell r="F1159" t="str">
            <v>N/A</v>
          </cell>
          <cell r="AE1159">
            <v>0.21000000000000002</v>
          </cell>
          <cell r="AY1159">
            <v>1097.8699999999999</v>
          </cell>
        </row>
        <row r="1160">
          <cell r="F1160" t="str">
            <v>N/A</v>
          </cell>
          <cell r="AE1160">
            <v>0.21000000000000002</v>
          </cell>
          <cell r="AY1160">
            <v>1097.8699999999999</v>
          </cell>
        </row>
        <row r="1161">
          <cell r="F1161" t="str">
            <v>N/A</v>
          </cell>
          <cell r="AE1161">
            <v>0.21000000000000002</v>
          </cell>
          <cell r="AY1161">
            <v>1097.8699999999999</v>
          </cell>
        </row>
        <row r="1162">
          <cell r="F1162" t="str">
            <v>N/A</v>
          </cell>
          <cell r="AE1162">
            <v>0.21000000000000002</v>
          </cell>
          <cell r="AY1162">
            <v>1097.8699999999999</v>
          </cell>
        </row>
        <row r="1163">
          <cell r="F1163" t="str">
            <v>N/A</v>
          </cell>
          <cell r="AE1163">
            <v>0.21000000000000002</v>
          </cell>
          <cell r="AY1163">
            <v>1097.8699999999999</v>
          </cell>
        </row>
        <row r="1164">
          <cell r="F1164" t="str">
            <v>N/A</v>
          </cell>
          <cell r="AE1164">
            <v>0.21000000000000002</v>
          </cell>
          <cell r="AY1164">
            <v>1097.8699999999999</v>
          </cell>
        </row>
        <row r="1165">
          <cell r="F1165" t="str">
            <v>N/A</v>
          </cell>
          <cell r="AE1165">
            <v>0.21000000000000002</v>
          </cell>
          <cell r="AY1165">
            <v>1097.8699999999999</v>
          </cell>
        </row>
        <row r="1166">
          <cell r="F1166" t="str">
            <v>N/A</v>
          </cell>
          <cell r="AE1166">
            <v>0.21000000000000002</v>
          </cell>
          <cell r="AY1166">
            <v>1097.8699999999999</v>
          </cell>
        </row>
        <row r="1167">
          <cell r="F1167" t="str">
            <v>N/A</v>
          </cell>
          <cell r="AE1167">
            <v>0.21000000000000002</v>
          </cell>
          <cell r="AY1167">
            <v>1097.8699999999999</v>
          </cell>
        </row>
        <row r="1168">
          <cell r="F1168" t="str">
            <v>N/A</v>
          </cell>
          <cell r="AE1168">
            <v>0.21000000000000002</v>
          </cell>
          <cell r="AY1168">
            <v>1097.8699999999999</v>
          </cell>
        </row>
        <row r="1169">
          <cell r="F1169" t="str">
            <v>N/A</v>
          </cell>
          <cell r="AE1169">
            <v>0.21000000000000002</v>
          </cell>
          <cell r="AY1169">
            <v>1097.8699999999999</v>
          </cell>
        </row>
        <row r="1170">
          <cell r="F1170" t="str">
            <v>N/A</v>
          </cell>
          <cell r="AE1170">
            <v>0.21000000000000002</v>
          </cell>
          <cell r="AY1170">
            <v>1097.8699999999999</v>
          </cell>
        </row>
        <row r="1171">
          <cell r="F1171" t="str">
            <v>N/A</v>
          </cell>
          <cell r="AE1171">
            <v>0.21000000000000002</v>
          </cell>
          <cell r="AY1171">
            <v>1097.8699999999999</v>
          </cell>
        </row>
        <row r="1172">
          <cell r="F1172" t="str">
            <v>N/A</v>
          </cell>
          <cell r="AE1172">
            <v>0.21000000000000002</v>
          </cell>
          <cell r="AY1172">
            <v>1097.8699999999999</v>
          </cell>
        </row>
        <row r="1173">
          <cell r="F1173" t="str">
            <v>N/A</v>
          </cell>
          <cell r="AE1173">
            <v>0.21000000000000002</v>
          </cell>
          <cell r="AY1173">
            <v>1097.8699999999999</v>
          </cell>
        </row>
        <row r="1174">
          <cell r="F1174" t="str">
            <v>N/A</v>
          </cell>
          <cell r="AE1174">
            <v>0.21000000000000002</v>
          </cell>
          <cell r="AY1174">
            <v>1097.8699999999999</v>
          </cell>
        </row>
        <row r="1175">
          <cell r="F1175" t="str">
            <v>N/A</v>
          </cell>
          <cell r="AE1175">
            <v>0.21000000000000002</v>
          </cell>
          <cell r="AY1175">
            <v>1097.8699999999999</v>
          </cell>
        </row>
        <row r="1176">
          <cell r="F1176" t="str">
            <v>N/A</v>
          </cell>
          <cell r="AE1176">
            <v>0.21000000000000002</v>
          </cell>
          <cell r="AY1176">
            <v>1097.8699999999999</v>
          </cell>
        </row>
        <row r="1177">
          <cell r="F1177" t="str">
            <v>N/A</v>
          </cell>
          <cell r="AE1177">
            <v>0.21000000000000002</v>
          </cell>
          <cell r="AY1177">
            <v>1097.8699999999999</v>
          </cell>
        </row>
        <row r="1178">
          <cell r="F1178" t="str">
            <v>N/A</v>
          </cell>
          <cell r="AE1178">
            <v>0.21000000000000002</v>
          </cell>
          <cell r="AY1178">
            <v>1097.8699999999999</v>
          </cell>
        </row>
        <row r="1179">
          <cell r="F1179" t="str">
            <v>N/A</v>
          </cell>
          <cell r="AE1179">
            <v>0.21000000000000002</v>
          </cell>
          <cell r="AY1179">
            <v>1097.8699999999999</v>
          </cell>
        </row>
        <row r="1180">
          <cell r="F1180" t="str">
            <v>N/A</v>
          </cell>
          <cell r="AE1180">
            <v>0.21000000000000002</v>
          </cell>
          <cell r="AY1180">
            <v>1097.8699999999999</v>
          </cell>
        </row>
        <row r="1181">
          <cell r="F1181" t="str">
            <v>N/A</v>
          </cell>
          <cell r="AE1181">
            <v>0.21000000000000002</v>
          </cell>
          <cell r="AY1181">
            <v>1097.8699999999999</v>
          </cell>
        </row>
        <row r="1182">
          <cell r="F1182" t="str">
            <v>N/A</v>
          </cell>
          <cell r="AE1182">
            <v>0.21000000000000002</v>
          </cell>
          <cell r="AY1182">
            <v>1097.8699999999999</v>
          </cell>
        </row>
        <row r="1183">
          <cell r="F1183" t="str">
            <v>N/A</v>
          </cell>
          <cell r="AE1183">
            <v>0.21000000000000002</v>
          </cell>
          <cell r="AY1183">
            <v>1097.8699999999999</v>
          </cell>
        </row>
        <row r="1184">
          <cell r="F1184" t="str">
            <v>N/A</v>
          </cell>
          <cell r="AE1184">
            <v>0.21000000000000002</v>
          </cell>
          <cell r="AY1184">
            <v>1097.8699999999999</v>
          </cell>
        </row>
        <row r="1185">
          <cell r="F1185" t="str">
            <v>N/A</v>
          </cell>
          <cell r="AE1185">
            <v>0.21000000000000002</v>
          </cell>
          <cell r="AY1185">
            <v>1097.8699999999999</v>
          </cell>
        </row>
        <row r="1186">
          <cell r="F1186" t="str">
            <v>N/A</v>
          </cell>
          <cell r="AE1186">
            <v>0.21000000000000002</v>
          </cell>
          <cell r="AY1186">
            <v>1097.8699999999999</v>
          </cell>
        </row>
        <row r="1187">
          <cell r="F1187" t="str">
            <v>N/A</v>
          </cell>
          <cell r="AE1187">
            <v>0.21000000000000002</v>
          </cell>
          <cell r="AY1187">
            <v>1097.8699999999999</v>
          </cell>
        </row>
        <row r="1188">
          <cell r="F1188" t="str">
            <v>N/A</v>
          </cell>
          <cell r="AE1188">
            <v>0.21000000000000002</v>
          </cell>
          <cell r="AY1188">
            <v>1097.8699999999999</v>
          </cell>
        </row>
        <row r="1189">
          <cell r="F1189" t="str">
            <v>N/A</v>
          </cell>
          <cell r="AE1189">
            <v>0.21000000000000002</v>
          </cell>
          <cell r="AY1189">
            <v>1097.8699999999999</v>
          </cell>
        </row>
        <row r="1190">
          <cell r="F1190" t="str">
            <v>N/A</v>
          </cell>
          <cell r="AE1190">
            <v>0.21000000000000002</v>
          </cell>
          <cell r="AY1190">
            <v>1097.8699999999999</v>
          </cell>
        </row>
        <row r="1191">
          <cell r="F1191" t="str">
            <v>N/A</v>
          </cell>
          <cell r="AE1191">
            <v>0.21000000000000002</v>
          </cell>
          <cell r="AY1191">
            <v>1097.8699999999999</v>
          </cell>
        </row>
        <row r="1192">
          <cell r="F1192" t="str">
            <v>N/A</v>
          </cell>
          <cell r="AE1192">
            <v>0.21000000000000002</v>
          </cell>
          <cell r="AY1192">
            <v>1097.8699999999999</v>
          </cell>
        </row>
        <row r="1193">
          <cell r="F1193" t="str">
            <v>N/A</v>
          </cell>
          <cell r="AE1193">
            <v>0.21000000000000002</v>
          </cell>
          <cell r="AY1193">
            <v>1097.8699999999999</v>
          </cell>
        </row>
        <row r="1194">
          <cell r="F1194" t="str">
            <v>N/A</v>
          </cell>
          <cell r="AE1194">
            <v>0.21000000000000002</v>
          </cell>
          <cell r="AY1194">
            <v>1097.8699999999999</v>
          </cell>
        </row>
        <row r="1195">
          <cell r="F1195" t="str">
            <v>N/A</v>
          </cell>
          <cell r="AE1195">
            <v>0.21000000000000002</v>
          </cell>
          <cell r="AY1195">
            <v>1097.8699999999999</v>
          </cell>
        </row>
        <row r="1196">
          <cell r="F1196" t="str">
            <v>N/A</v>
          </cell>
          <cell r="AE1196">
            <v>0.21000000000000002</v>
          </cell>
          <cell r="AY1196">
            <v>1097.8699999999999</v>
          </cell>
        </row>
        <row r="1197">
          <cell r="F1197" t="str">
            <v>N/A</v>
          </cell>
          <cell r="AE1197">
            <v>0.21000000000000002</v>
          </cell>
          <cell r="AY1197">
            <v>1097.8699999999999</v>
          </cell>
        </row>
        <row r="1198">
          <cell r="F1198" t="str">
            <v>N/A</v>
          </cell>
          <cell r="AE1198">
            <v>0.21000000000000002</v>
          </cell>
          <cell r="AY1198">
            <v>1097.8699999999999</v>
          </cell>
        </row>
        <row r="1199">
          <cell r="F1199" t="str">
            <v>N/A</v>
          </cell>
          <cell r="AE1199">
            <v>0.21000000000000002</v>
          </cell>
          <cell r="AY1199">
            <v>1097.8699999999999</v>
          </cell>
        </row>
        <row r="1200">
          <cell r="F1200" t="str">
            <v>N/A</v>
          </cell>
          <cell r="AE1200">
            <v>0.21000000000000002</v>
          </cell>
          <cell r="AY1200">
            <v>1097.8699999999999</v>
          </cell>
        </row>
        <row r="1201">
          <cell r="F1201" t="str">
            <v>N/A</v>
          </cell>
          <cell r="AE1201">
            <v>0.21000000000000002</v>
          </cell>
          <cell r="AY1201">
            <v>1097.8699999999999</v>
          </cell>
        </row>
        <row r="1202">
          <cell r="F1202" t="str">
            <v>N/A</v>
          </cell>
          <cell r="AE1202">
            <v>0.21000000000000002</v>
          </cell>
          <cell r="AY1202">
            <v>1097.8699999999999</v>
          </cell>
        </row>
        <row r="1203">
          <cell r="F1203" t="str">
            <v>N/A</v>
          </cell>
          <cell r="AE1203">
            <v>0.21000000000000002</v>
          </cell>
          <cell r="AY1203">
            <v>1097.8699999999999</v>
          </cell>
        </row>
        <row r="1204">
          <cell r="F1204" t="str">
            <v>N/A</v>
          </cell>
          <cell r="AE1204">
            <v>0.21000000000000002</v>
          </cell>
          <cell r="AY1204">
            <v>1097.8699999999999</v>
          </cell>
        </row>
        <row r="1205">
          <cell r="F1205" t="str">
            <v>N/A</v>
          </cell>
          <cell r="AE1205">
            <v>0.21000000000000002</v>
          </cell>
          <cell r="AY1205">
            <v>1097.8699999999999</v>
          </cell>
        </row>
        <row r="1206">
          <cell r="F1206" t="str">
            <v>N/A</v>
          </cell>
          <cell r="AE1206">
            <v>0.21000000000000002</v>
          </cell>
          <cell r="AY1206">
            <v>1097.8699999999999</v>
          </cell>
        </row>
        <row r="1207">
          <cell r="F1207" t="str">
            <v>N/A</v>
          </cell>
          <cell r="AE1207">
            <v>0.21000000000000002</v>
          </cell>
          <cell r="AY1207">
            <v>1097.8699999999999</v>
          </cell>
        </row>
        <row r="1208">
          <cell r="F1208" t="str">
            <v>N/A</v>
          </cell>
          <cell r="AE1208">
            <v>0.21000000000000002</v>
          </cell>
          <cell r="AY1208">
            <v>1097.8699999999999</v>
          </cell>
        </row>
        <row r="1209">
          <cell r="F1209" t="str">
            <v>N/A</v>
          </cell>
          <cell r="AE1209">
            <v>0.21000000000000002</v>
          </cell>
          <cell r="AY1209">
            <v>1097.8699999999999</v>
          </cell>
        </row>
        <row r="1210">
          <cell r="F1210" t="str">
            <v>N/A</v>
          </cell>
          <cell r="AE1210">
            <v>0.21000000000000002</v>
          </cell>
          <cell r="AY1210">
            <v>1097.8699999999999</v>
          </cell>
        </row>
        <row r="1211">
          <cell r="F1211" t="str">
            <v>N/A</v>
          </cell>
          <cell r="AE1211">
            <v>0.21000000000000002</v>
          </cell>
          <cell r="AY1211">
            <v>1097.8699999999999</v>
          </cell>
        </row>
        <row r="1212">
          <cell r="F1212" t="str">
            <v>N/A</v>
          </cell>
          <cell r="AE1212">
            <v>0.21000000000000002</v>
          </cell>
          <cell r="AY1212">
            <v>1097.8699999999999</v>
          </cell>
        </row>
        <row r="1213">
          <cell r="F1213" t="str">
            <v>N/A</v>
          </cell>
          <cell r="AE1213">
            <v>0.21000000000000002</v>
          </cell>
          <cell r="AY1213">
            <v>1097.8699999999999</v>
          </cell>
        </row>
        <row r="1214">
          <cell r="F1214" t="str">
            <v>N/A</v>
          </cell>
          <cell r="AE1214">
            <v>0.21000000000000002</v>
          </cell>
          <cell r="AY1214">
            <v>1097.8699999999999</v>
          </cell>
        </row>
        <row r="1215">
          <cell r="F1215" t="str">
            <v>N/A</v>
          </cell>
          <cell r="AE1215">
            <v>0.21000000000000002</v>
          </cell>
          <cell r="AY1215">
            <v>1097.8699999999999</v>
          </cell>
        </row>
        <row r="1216">
          <cell r="F1216" t="str">
            <v>N/A</v>
          </cell>
          <cell r="AE1216">
            <v>0.21000000000000002</v>
          </cell>
          <cell r="AY1216">
            <v>1097.8699999999999</v>
          </cell>
        </row>
        <row r="1217">
          <cell r="F1217" t="str">
            <v>N/A</v>
          </cell>
          <cell r="AE1217">
            <v>0.21000000000000002</v>
          </cell>
          <cell r="AY1217">
            <v>1097.8699999999999</v>
          </cell>
        </row>
        <row r="1218">
          <cell r="F1218" t="str">
            <v>N/A</v>
          </cell>
          <cell r="AE1218">
            <v>0.21000000000000002</v>
          </cell>
          <cell r="AY1218">
            <v>1097.8699999999999</v>
          </cell>
        </row>
        <row r="1219">
          <cell r="F1219" t="str">
            <v>N/A</v>
          </cell>
          <cell r="AE1219">
            <v>0.21000000000000002</v>
          </cell>
          <cell r="AY1219">
            <v>1097.8699999999999</v>
          </cell>
        </row>
        <row r="1220">
          <cell r="F1220" t="str">
            <v>N/A</v>
          </cell>
          <cell r="AE1220">
            <v>0.21000000000000002</v>
          </cell>
          <cell r="AY1220">
            <v>1097.8699999999999</v>
          </cell>
        </row>
        <row r="1221">
          <cell r="F1221" t="str">
            <v>N/A</v>
          </cell>
          <cell r="AE1221">
            <v>0.21000000000000002</v>
          </cell>
          <cell r="AY1221">
            <v>1097.8699999999999</v>
          </cell>
        </row>
        <row r="1222">
          <cell r="F1222" t="str">
            <v>N/A</v>
          </cell>
          <cell r="AE1222">
            <v>0.21000000000000002</v>
          </cell>
          <cell r="AY1222">
            <v>1097.8699999999999</v>
          </cell>
        </row>
        <row r="1223">
          <cell r="F1223" t="str">
            <v>N/A</v>
          </cell>
          <cell r="AE1223">
            <v>0.21000000000000002</v>
          </cell>
          <cell r="AY1223">
            <v>1097.8699999999999</v>
          </cell>
        </row>
        <row r="1224">
          <cell r="F1224" t="str">
            <v>N/A</v>
          </cell>
          <cell r="AE1224">
            <v>0.21000000000000002</v>
          </cell>
          <cell r="AY1224">
            <v>1097.8699999999999</v>
          </cell>
        </row>
        <row r="1225">
          <cell r="F1225" t="str">
            <v>N/A</v>
          </cell>
          <cell r="AE1225">
            <v>0.21000000000000002</v>
          </cell>
          <cell r="AY1225">
            <v>1097.8699999999999</v>
          </cell>
        </row>
        <row r="1226">
          <cell r="F1226" t="str">
            <v>N/A</v>
          </cell>
          <cell r="AE1226">
            <v>0.21000000000000002</v>
          </cell>
          <cell r="AY1226">
            <v>1097.8699999999999</v>
          </cell>
        </row>
        <row r="1227">
          <cell r="F1227" t="str">
            <v>N/A</v>
          </cell>
          <cell r="AE1227">
            <v>0.21000000000000002</v>
          </cell>
          <cell r="AY1227">
            <v>1097.8699999999999</v>
          </cell>
        </row>
        <row r="1228">
          <cell r="F1228" t="str">
            <v>N/A</v>
          </cell>
          <cell r="AE1228">
            <v>0.21000000000000002</v>
          </cell>
          <cell r="AY1228">
            <v>1097.8699999999999</v>
          </cell>
        </row>
        <row r="1229">
          <cell r="F1229" t="str">
            <v>N/A</v>
          </cell>
          <cell r="AE1229">
            <v>0.21000000000000002</v>
          </cell>
          <cell r="AY1229">
            <v>1097.8699999999999</v>
          </cell>
        </row>
        <row r="1230">
          <cell r="F1230" t="str">
            <v>N/A</v>
          </cell>
          <cell r="AE1230">
            <v>0.21000000000000002</v>
          </cell>
          <cell r="AY1230">
            <v>1097.8699999999999</v>
          </cell>
        </row>
        <row r="1231">
          <cell r="F1231" t="str">
            <v>N/A</v>
          </cell>
          <cell r="AE1231">
            <v>0.21000000000000002</v>
          </cell>
          <cell r="AY1231">
            <v>1097.8699999999999</v>
          </cell>
        </row>
        <row r="1232">
          <cell r="F1232" t="str">
            <v>N/A</v>
          </cell>
          <cell r="AE1232">
            <v>0.21000000000000002</v>
          </cell>
          <cell r="AY1232">
            <v>1097.8699999999999</v>
          </cell>
        </row>
        <row r="1233">
          <cell r="F1233" t="str">
            <v>N/A</v>
          </cell>
          <cell r="AE1233">
            <v>0.21000000000000002</v>
          </cell>
          <cell r="AY1233">
            <v>1097.8699999999999</v>
          </cell>
        </row>
        <row r="1234">
          <cell r="F1234" t="str">
            <v>N/A</v>
          </cell>
          <cell r="AE1234">
            <v>0.21000000000000002</v>
          </cell>
          <cell r="AY1234">
            <v>1097.8699999999999</v>
          </cell>
        </row>
        <row r="1235">
          <cell r="F1235" t="str">
            <v>N/A</v>
          </cell>
          <cell r="AE1235">
            <v>0.21000000000000002</v>
          </cell>
          <cell r="AY1235">
            <v>1097.8699999999999</v>
          </cell>
        </row>
        <row r="1236">
          <cell r="F1236" t="str">
            <v>N/A</v>
          </cell>
          <cell r="AE1236">
            <v>0.21000000000000002</v>
          </cell>
          <cell r="AY1236">
            <v>1097.8699999999999</v>
          </cell>
        </row>
        <row r="1237">
          <cell r="F1237" t="str">
            <v>N/A</v>
          </cell>
          <cell r="AE1237">
            <v>0.21000000000000002</v>
          </cell>
          <cell r="AY1237">
            <v>1097.8699999999999</v>
          </cell>
        </row>
        <row r="1238">
          <cell r="F1238" t="str">
            <v>N/A</v>
          </cell>
          <cell r="AE1238">
            <v>0.21000000000000002</v>
          </cell>
          <cell r="AY1238">
            <v>1097.8699999999999</v>
          </cell>
        </row>
        <row r="1239">
          <cell r="F1239" t="str">
            <v>N/A</v>
          </cell>
          <cell r="AE1239">
            <v>0.21000000000000002</v>
          </cell>
          <cell r="AY1239">
            <v>1097.8699999999999</v>
          </cell>
        </row>
        <row r="1240">
          <cell r="F1240" t="str">
            <v>N/A</v>
          </cell>
          <cell r="AE1240">
            <v>0.21000000000000002</v>
          </cell>
          <cell r="AY1240">
            <v>1097.8699999999999</v>
          </cell>
        </row>
        <row r="1241">
          <cell r="F1241" t="str">
            <v>N/A</v>
          </cell>
          <cell r="AE1241">
            <v>0.21000000000000002</v>
          </cell>
          <cell r="AY1241">
            <v>1097.8699999999999</v>
          </cell>
        </row>
        <row r="1242">
          <cell r="F1242" t="str">
            <v>N/A</v>
          </cell>
          <cell r="AE1242">
            <v>0.21000000000000002</v>
          </cell>
          <cell r="AY1242">
            <v>1097.8699999999999</v>
          </cell>
        </row>
        <row r="1243">
          <cell r="F1243" t="str">
            <v>N/A</v>
          </cell>
          <cell r="AE1243">
            <v>0.21000000000000002</v>
          </cell>
          <cell r="AY1243">
            <v>1097.8699999999999</v>
          </cell>
        </row>
        <row r="1244">
          <cell r="F1244" t="str">
            <v>N/A</v>
          </cell>
          <cell r="AE1244">
            <v>0.21000000000000002</v>
          </cell>
          <cell r="AY1244">
            <v>1097.8699999999999</v>
          </cell>
        </row>
        <row r="1245">
          <cell r="F1245" t="str">
            <v>N/A</v>
          </cell>
          <cell r="AE1245">
            <v>0.21000000000000002</v>
          </cell>
          <cell r="AY1245">
            <v>1097.8699999999999</v>
          </cell>
        </row>
        <row r="1246">
          <cell r="F1246" t="str">
            <v>N/A</v>
          </cell>
          <cell r="AE1246">
            <v>0.21000000000000002</v>
          </cell>
          <cell r="AY1246">
            <v>1097.8699999999999</v>
          </cell>
        </row>
        <row r="1247">
          <cell r="F1247" t="str">
            <v>N/A</v>
          </cell>
          <cell r="AE1247">
            <v>0.21000000000000002</v>
          </cell>
          <cell r="AY1247">
            <v>1097.8699999999999</v>
          </cell>
        </row>
        <row r="1248">
          <cell r="F1248" t="str">
            <v>N/A</v>
          </cell>
          <cell r="AE1248">
            <v>0.21000000000000002</v>
          </cell>
          <cell r="AY1248">
            <v>1097.8699999999999</v>
          </cell>
        </row>
        <row r="1249">
          <cell r="F1249" t="str">
            <v>N/A</v>
          </cell>
          <cell r="AE1249">
            <v>0.21000000000000002</v>
          </cell>
          <cell r="AY1249">
            <v>1097.8699999999999</v>
          </cell>
        </row>
        <row r="1250">
          <cell r="F1250" t="str">
            <v>N/A</v>
          </cell>
          <cell r="AE1250">
            <v>0.21000000000000002</v>
          </cell>
          <cell r="AY1250">
            <v>1097.8699999999999</v>
          </cell>
        </row>
        <row r="1251">
          <cell r="F1251" t="str">
            <v>N/A</v>
          </cell>
          <cell r="AE1251">
            <v>0.21000000000000002</v>
          </cell>
          <cell r="AY1251">
            <v>1097.8699999999999</v>
          </cell>
        </row>
        <row r="1252">
          <cell r="F1252" t="str">
            <v>N/A</v>
          </cell>
          <cell r="AE1252">
            <v>0.21000000000000002</v>
          </cell>
          <cell r="AY1252">
            <v>1097.8699999999999</v>
          </cell>
        </row>
        <row r="1253">
          <cell r="F1253" t="str">
            <v>N/A</v>
          </cell>
          <cell r="AE1253">
            <v>0.21000000000000002</v>
          </cell>
          <cell r="AY1253">
            <v>1097.8699999999999</v>
          </cell>
        </row>
        <row r="1254">
          <cell r="F1254" t="str">
            <v>N/A</v>
          </cell>
          <cell r="AE1254">
            <v>0.21000000000000002</v>
          </cell>
          <cell r="AY1254">
            <v>1097.8699999999999</v>
          </cell>
        </row>
        <row r="1255">
          <cell r="F1255" t="str">
            <v>N/A</v>
          </cell>
          <cell r="AE1255">
            <v>0.21000000000000002</v>
          </cell>
          <cell r="AY1255">
            <v>1097.8699999999999</v>
          </cell>
        </row>
        <row r="1256">
          <cell r="F1256" t="str">
            <v>N/A</v>
          </cell>
          <cell r="AE1256">
            <v>0.21000000000000002</v>
          </cell>
          <cell r="AY1256">
            <v>1097.8699999999999</v>
          </cell>
        </row>
        <row r="1257">
          <cell r="F1257" t="str">
            <v>N/A</v>
          </cell>
          <cell r="AE1257">
            <v>0.21000000000000002</v>
          </cell>
          <cell r="AY1257">
            <v>1097.8699999999999</v>
          </cell>
        </row>
        <row r="1258">
          <cell r="F1258" t="str">
            <v>N/A</v>
          </cell>
          <cell r="AE1258">
            <v>0.21000000000000002</v>
          </cell>
          <cell r="AY1258">
            <v>1097.8699999999999</v>
          </cell>
        </row>
        <row r="1259">
          <cell r="F1259" t="str">
            <v>N/A</v>
          </cell>
          <cell r="AE1259">
            <v>0.21000000000000002</v>
          </cell>
          <cell r="AY1259">
            <v>1097.8699999999999</v>
          </cell>
        </row>
        <row r="1260">
          <cell r="F1260" t="str">
            <v>N/A</v>
          </cell>
          <cell r="AE1260">
            <v>0.21000000000000002</v>
          </cell>
          <cell r="AY1260">
            <v>1097.8699999999999</v>
          </cell>
        </row>
        <row r="1261">
          <cell r="F1261" t="str">
            <v>N/A</v>
          </cell>
          <cell r="AE1261">
            <v>0.21000000000000002</v>
          </cell>
          <cell r="AY1261">
            <v>1097.8699999999999</v>
          </cell>
        </row>
        <row r="1262">
          <cell r="F1262" t="str">
            <v>N/A</v>
          </cell>
          <cell r="AE1262">
            <v>0.21000000000000002</v>
          </cell>
          <cell r="AY1262">
            <v>1097.8699999999999</v>
          </cell>
        </row>
        <row r="1263">
          <cell r="F1263" t="str">
            <v>N/A</v>
          </cell>
          <cell r="AE1263">
            <v>0.21000000000000002</v>
          </cell>
          <cell r="AY1263">
            <v>1097.8699999999999</v>
          </cell>
        </row>
        <row r="1264">
          <cell r="F1264" t="str">
            <v>N/A</v>
          </cell>
          <cell r="AE1264">
            <v>0.21000000000000002</v>
          </cell>
          <cell r="AY1264">
            <v>1097.8699999999999</v>
          </cell>
        </row>
        <row r="1265">
          <cell r="F1265" t="str">
            <v>N/A</v>
          </cell>
          <cell r="AE1265">
            <v>0.21000000000000002</v>
          </cell>
          <cell r="AY1265">
            <v>1097.8699999999999</v>
          </cell>
        </row>
        <row r="1266">
          <cell r="F1266" t="str">
            <v>N/A</v>
          </cell>
          <cell r="AE1266">
            <v>0.21000000000000002</v>
          </cell>
          <cell r="AY1266">
            <v>1097.8699999999999</v>
          </cell>
        </row>
        <row r="1267">
          <cell r="F1267" t="str">
            <v>N/A</v>
          </cell>
          <cell r="AE1267">
            <v>0.21000000000000002</v>
          </cell>
          <cell r="AY1267">
            <v>1097.8699999999999</v>
          </cell>
        </row>
        <row r="1268">
          <cell r="F1268" t="str">
            <v>N/A</v>
          </cell>
          <cell r="AE1268">
            <v>0.21000000000000002</v>
          </cell>
          <cell r="AY1268">
            <v>1097.8699999999999</v>
          </cell>
        </row>
        <row r="1269">
          <cell r="F1269" t="str">
            <v>N/A</v>
          </cell>
          <cell r="AE1269">
            <v>0.21000000000000002</v>
          </cell>
          <cell r="AY1269">
            <v>1097.8699999999999</v>
          </cell>
        </row>
        <row r="1270">
          <cell r="F1270" t="str">
            <v>N/A</v>
          </cell>
          <cell r="AE1270">
            <v>0.21000000000000002</v>
          </cell>
          <cell r="AY1270">
            <v>1097.8699999999999</v>
          </cell>
        </row>
        <row r="1271">
          <cell r="F1271" t="str">
            <v>N/A</v>
          </cell>
          <cell r="AE1271">
            <v>0.21000000000000002</v>
          </cell>
          <cell r="AY1271">
            <v>1097.8699999999999</v>
          </cell>
        </row>
        <row r="1272">
          <cell r="F1272" t="str">
            <v>N/A</v>
          </cell>
          <cell r="AE1272">
            <v>0.21000000000000002</v>
          </cell>
          <cell r="AY1272">
            <v>1097.8699999999999</v>
          </cell>
        </row>
        <row r="1273">
          <cell r="F1273" t="str">
            <v>N/A</v>
          </cell>
          <cell r="AE1273">
            <v>0.21000000000000002</v>
          </cell>
          <cell r="AY1273">
            <v>1097.8699999999999</v>
          </cell>
        </row>
        <row r="1274">
          <cell r="F1274" t="str">
            <v>N/A</v>
          </cell>
          <cell r="AE1274">
            <v>0.21000000000000002</v>
          </cell>
          <cell r="AY1274">
            <v>1097.8699999999999</v>
          </cell>
        </row>
        <row r="1275">
          <cell r="F1275" t="str">
            <v>N/A</v>
          </cell>
          <cell r="AE1275">
            <v>0.21000000000000002</v>
          </cell>
          <cell r="AY1275">
            <v>1097.8699999999999</v>
          </cell>
        </row>
        <row r="1276">
          <cell r="F1276" t="str">
            <v>N/A</v>
          </cell>
          <cell r="AE1276">
            <v>0.21000000000000002</v>
          </cell>
          <cell r="AY1276">
            <v>1097.8699999999999</v>
          </cell>
        </row>
        <row r="1277">
          <cell r="F1277" t="str">
            <v>N/A</v>
          </cell>
          <cell r="AE1277">
            <v>0.21000000000000002</v>
          </cell>
          <cell r="AY1277">
            <v>1097.8699999999999</v>
          </cell>
        </row>
        <row r="1278">
          <cell r="F1278" t="str">
            <v>N/A</v>
          </cell>
          <cell r="AE1278">
            <v>0.21000000000000002</v>
          </cell>
          <cell r="AY1278">
            <v>1097.8699999999999</v>
          </cell>
        </row>
        <row r="1279">
          <cell r="F1279" t="str">
            <v>N/A</v>
          </cell>
          <cell r="AE1279">
            <v>0.21000000000000002</v>
          </cell>
          <cell r="AY1279">
            <v>1097.8699999999999</v>
          </cell>
        </row>
        <row r="1280">
          <cell r="F1280" t="str">
            <v>N/A</v>
          </cell>
          <cell r="AE1280">
            <v>0.21000000000000002</v>
          </cell>
          <cell r="AY1280">
            <v>1097.8699999999999</v>
          </cell>
        </row>
        <row r="1281">
          <cell r="F1281" t="str">
            <v>N/A</v>
          </cell>
          <cell r="AE1281">
            <v>0.21000000000000002</v>
          </cell>
          <cell r="AY1281">
            <v>1097.8699999999999</v>
          </cell>
        </row>
        <row r="1282">
          <cell r="F1282" t="str">
            <v>N/A</v>
          </cell>
          <cell r="AE1282">
            <v>0.21000000000000002</v>
          </cell>
          <cell r="AY1282">
            <v>1097.8699999999999</v>
          </cell>
        </row>
        <row r="1283">
          <cell r="F1283" t="str">
            <v>N/A</v>
          </cell>
          <cell r="AE1283">
            <v>0.21000000000000002</v>
          </cell>
          <cell r="AY1283">
            <v>1097.8699999999999</v>
          </cell>
        </row>
        <row r="1284">
          <cell r="F1284" t="str">
            <v>N/A</v>
          </cell>
          <cell r="AE1284">
            <v>0.21000000000000002</v>
          </cell>
          <cell r="AY1284">
            <v>1097.8699999999999</v>
          </cell>
        </row>
        <row r="1285">
          <cell r="F1285" t="str">
            <v>N/A</v>
          </cell>
          <cell r="AE1285">
            <v>0.21000000000000002</v>
          </cell>
          <cell r="AY1285">
            <v>1097.8699999999999</v>
          </cell>
        </row>
        <row r="1286">
          <cell r="F1286" t="str">
            <v>N/A</v>
          </cell>
          <cell r="AE1286">
            <v>0.21000000000000002</v>
          </cell>
          <cell r="AY1286">
            <v>1097.8699999999999</v>
          </cell>
        </row>
        <row r="1287">
          <cell r="F1287" t="str">
            <v>N/A</v>
          </cell>
          <cell r="AE1287">
            <v>0.21000000000000002</v>
          </cell>
          <cell r="AY1287">
            <v>1097.8699999999999</v>
          </cell>
        </row>
        <row r="1288">
          <cell r="F1288" t="str">
            <v>N/A</v>
          </cell>
          <cell r="AE1288">
            <v>0.21000000000000002</v>
          </cell>
          <cell r="AY1288">
            <v>1097.8699999999999</v>
          </cell>
        </row>
        <row r="1289">
          <cell r="F1289" t="str">
            <v>N/A</v>
          </cell>
          <cell r="AE1289">
            <v>0.21000000000000002</v>
          </cell>
          <cell r="AY1289">
            <v>1097.8699999999999</v>
          </cell>
        </row>
        <row r="1290">
          <cell r="F1290" t="str">
            <v>N/A</v>
          </cell>
          <cell r="AE1290">
            <v>0.21000000000000002</v>
          </cell>
          <cell r="AY1290">
            <v>1097.8699999999999</v>
          </cell>
        </row>
        <row r="1291">
          <cell r="F1291" t="str">
            <v>N/A</v>
          </cell>
          <cell r="AE1291">
            <v>0.21000000000000002</v>
          </cell>
          <cell r="AY1291">
            <v>1097.8699999999999</v>
          </cell>
        </row>
        <row r="1292">
          <cell r="F1292" t="str">
            <v>N/A</v>
          </cell>
          <cell r="AE1292">
            <v>0.21000000000000002</v>
          </cell>
          <cell r="AY1292">
            <v>1097.8699999999999</v>
          </cell>
        </row>
        <row r="1293">
          <cell r="F1293" t="str">
            <v>N/A</v>
          </cell>
          <cell r="AE1293">
            <v>0.21000000000000002</v>
          </cell>
          <cell r="AY1293">
            <v>1097.8699999999999</v>
          </cell>
        </row>
        <row r="1294">
          <cell r="F1294" t="str">
            <v>N/A</v>
          </cell>
          <cell r="AE1294">
            <v>0.21000000000000002</v>
          </cell>
          <cell r="AY1294">
            <v>1097.8699999999999</v>
          </cell>
        </row>
        <row r="1295">
          <cell r="F1295" t="str">
            <v>N/A</v>
          </cell>
          <cell r="AE1295">
            <v>0.21000000000000002</v>
          </cell>
          <cell r="AY1295">
            <v>1097.8699999999999</v>
          </cell>
        </row>
        <row r="1296">
          <cell r="F1296" t="str">
            <v>N/A</v>
          </cell>
          <cell r="AE1296">
            <v>0.21000000000000002</v>
          </cell>
          <cell r="AY1296">
            <v>1097.8699999999999</v>
          </cell>
        </row>
        <row r="1297">
          <cell r="F1297" t="str">
            <v>N/A</v>
          </cell>
          <cell r="AE1297">
            <v>0.21000000000000002</v>
          </cell>
          <cell r="AY1297">
            <v>1097.8699999999999</v>
          </cell>
        </row>
        <row r="1298">
          <cell r="F1298" t="str">
            <v>N/A</v>
          </cell>
          <cell r="AE1298">
            <v>0.21000000000000002</v>
          </cell>
          <cell r="AY1298">
            <v>1097.8699999999999</v>
          </cell>
        </row>
        <row r="1299">
          <cell r="F1299" t="str">
            <v>N/A</v>
          </cell>
          <cell r="AE1299">
            <v>0.21000000000000002</v>
          </cell>
          <cell r="AY1299">
            <v>1097.8699999999999</v>
          </cell>
        </row>
        <row r="1300">
          <cell r="F1300" t="str">
            <v>N/A</v>
          </cell>
          <cell r="AE1300">
            <v>0.21000000000000002</v>
          </cell>
          <cell r="AY1300">
            <v>1097.8699999999999</v>
          </cell>
        </row>
        <row r="1301">
          <cell r="F1301" t="str">
            <v>N/A</v>
          </cell>
          <cell r="AE1301">
            <v>0.21000000000000002</v>
          </cell>
          <cell r="AY1301">
            <v>1097.8699999999999</v>
          </cell>
        </row>
        <row r="1302">
          <cell r="F1302" t="str">
            <v>N/A</v>
          </cell>
          <cell r="AE1302">
            <v>0.21000000000000002</v>
          </cell>
          <cell r="AY1302">
            <v>1097.8699999999999</v>
          </cell>
        </row>
        <row r="1303">
          <cell r="F1303" t="str">
            <v>N/A</v>
          </cell>
          <cell r="AE1303">
            <v>0.21000000000000002</v>
          </cell>
          <cell r="AY1303">
            <v>1097.8699999999999</v>
          </cell>
        </row>
        <row r="1304">
          <cell r="F1304" t="str">
            <v>N/A</v>
          </cell>
          <cell r="AE1304">
            <v>0.21000000000000002</v>
          </cell>
          <cell r="AY1304">
            <v>1097.8699999999999</v>
          </cell>
        </row>
        <row r="1305">
          <cell r="F1305" t="str">
            <v>N/A</v>
          </cell>
          <cell r="AE1305">
            <v>0.21000000000000002</v>
          </cell>
          <cell r="AY1305">
            <v>1097.8699999999999</v>
          </cell>
        </row>
        <row r="1306">
          <cell r="F1306" t="str">
            <v>N/A</v>
          </cell>
          <cell r="AE1306">
            <v>0.21000000000000002</v>
          </cell>
          <cell r="AY1306">
            <v>1097.8699999999999</v>
          </cell>
        </row>
        <row r="1307">
          <cell r="F1307" t="str">
            <v>N/A</v>
          </cell>
          <cell r="AE1307">
            <v>0.21000000000000002</v>
          </cell>
          <cell r="AY1307">
            <v>1097.8699999999999</v>
          </cell>
        </row>
        <row r="1308">
          <cell r="F1308" t="str">
            <v>N/A</v>
          </cell>
          <cell r="AE1308">
            <v>0.21000000000000002</v>
          </cell>
          <cell r="AY1308">
            <v>1097.8699999999999</v>
          </cell>
        </row>
        <row r="1309">
          <cell r="F1309" t="str">
            <v>N/A</v>
          </cell>
          <cell r="AE1309">
            <v>0.21000000000000002</v>
          </cell>
          <cell r="AY1309">
            <v>1097.8699999999999</v>
          </cell>
        </row>
        <row r="1310">
          <cell r="F1310" t="str">
            <v>N/A</v>
          </cell>
          <cell r="AE1310">
            <v>0.21000000000000002</v>
          </cell>
          <cell r="AY1310">
            <v>1097.8699999999999</v>
          </cell>
        </row>
        <row r="1311">
          <cell r="F1311" t="str">
            <v>N/A</v>
          </cell>
          <cell r="AE1311">
            <v>0.21000000000000002</v>
          </cell>
          <cell r="AY1311">
            <v>1097.8699999999999</v>
          </cell>
        </row>
        <row r="1312">
          <cell r="F1312" t="str">
            <v>N/A</v>
          </cell>
          <cell r="AE1312">
            <v>0.21000000000000002</v>
          </cell>
          <cell r="AY1312">
            <v>1097.8699999999999</v>
          </cell>
        </row>
        <row r="1313">
          <cell r="F1313" t="str">
            <v>N/A</v>
          </cell>
          <cell r="AE1313">
            <v>0.21000000000000002</v>
          </cell>
          <cell r="AY1313">
            <v>1097.8699999999999</v>
          </cell>
        </row>
        <row r="1314">
          <cell r="F1314" t="str">
            <v>N/A</v>
          </cell>
          <cell r="AE1314">
            <v>0.21000000000000002</v>
          </cell>
          <cell r="AY1314">
            <v>1097.8699999999999</v>
          </cell>
        </row>
        <row r="1315">
          <cell r="F1315" t="str">
            <v>N/A</v>
          </cell>
          <cell r="AE1315">
            <v>0.21000000000000002</v>
          </cell>
          <cell r="AY1315">
            <v>1097.8699999999999</v>
          </cell>
        </row>
        <row r="1316">
          <cell r="F1316" t="str">
            <v>N/A</v>
          </cell>
          <cell r="AE1316">
            <v>0.21000000000000002</v>
          </cell>
          <cell r="AY1316">
            <v>1097.8699999999999</v>
          </cell>
        </row>
        <row r="1317">
          <cell r="F1317" t="str">
            <v>N/A</v>
          </cell>
          <cell r="AE1317">
            <v>0.21000000000000002</v>
          </cell>
          <cell r="AY1317">
            <v>1097.8699999999999</v>
          </cell>
        </row>
        <row r="1318">
          <cell r="F1318" t="str">
            <v>N/A</v>
          </cell>
          <cell r="AE1318">
            <v>0.21000000000000002</v>
          </cell>
          <cell r="AY1318">
            <v>1097.8699999999999</v>
          </cell>
        </row>
        <row r="1319">
          <cell r="F1319" t="str">
            <v>N/A</v>
          </cell>
          <cell r="AE1319">
            <v>0.21000000000000002</v>
          </cell>
          <cell r="AY1319">
            <v>1097.8699999999999</v>
          </cell>
        </row>
        <row r="1320">
          <cell r="F1320" t="str">
            <v>N/A</v>
          </cell>
          <cell r="AE1320">
            <v>0.21000000000000002</v>
          </cell>
          <cell r="AY1320">
            <v>1097.8699999999999</v>
          </cell>
        </row>
        <row r="1321">
          <cell r="F1321" t="str">
            <v>N/A</v>
          </cell>
          <cell r="AE1321">
            <v>0.21000000000000002</v>
          </cell>
          <cell r="AY1321">
            <v>1097.8699999999999</v>
          </cell>
        </row>
        <row r="1322">
          <cell r="F1322" t="str">
            <v>N/A</v>
          </cell>
          <cell r="AE1322">
            <v>0.21000000000000002</v>
          </cell>
          <cell r="AY1322">
            <v>1097.8699999999999</v>
          </cell>
        </row>
        <row r="1323">
          <cell r="F1323" t="str">
            <v>N/A</v>
          </cell>
          <cell r="AE1323">
            <v>0.21000000000000002</v>
          </cell>
          <cell r="AY1323">
            <v>1097.8699999999999</v>
          </cell>
        </row>
        <row r="1324">
          <cell r="F1324" t="str">
            <v>N/A</v>
          </cell>
          <cell r="AE1324">
            <v>0.21000000000000002</v>
          </cell>
          <cell r="AY1324">
            <v>1097.8699999999999</v>
          </cell>
        </row>
        <row r="1325">
          <cell r="F1325" t="str">
            <v>N/A</v>
          </cell>
          <cell r="AE1325">
            <v>0.21000000000000002</v>
          </cell>
          <cell r="AY1325">
            <v>1097.8699999999999</v>
          </cell>
        </row>
        <row r="1326">
          <cell r="F1326" t="str">
            <v>N/A</v>
          </cell>
          <cell r="AE1326">
            <v>0.21000000000000002</v>
          </cell>
          <cell r="AY1326">
            <v>1097.8699999999999</v>
          </cell>
        </row>
        <row r="1327">
          <cell r="F1327" t="str">
            <v>N/A</v>
          </cell>
          <cell r="AE1327">
            <v>0.21000000000000002</v>
          </cell>
          <cell r="AY1327">
            <v>1097.8699999999999</v>
          </cell>
        </row>
        <row r="1328">
          <cell r="F1328" t="str">
            <v>N/A</v>
          </cell>
          <cell r="AE1328">
            <v>0.21000000000000002</v>
          </cell>
          <cell r="AY1328">
            <v>1097.8699999999999</v>
          </cell>
        </row>
        <row r="1329">
          <cell r="F1329" t="str">
            <v>N/A</v>
          </cell>
          <cell r="AE1329">
            <v>0.21000000000000002</v>
          </cell>
          <cell r="AY1329">
            <v>1097.8699999999999</v>
          </cell>
        </row>
        <row r="1330">
          <cell r="F1330" t="str">
            <v>N/A</v>
          </cell>
          <cell r="AE1330">
            <v>0.21000000000000002</v>
          </cell>
          <cell r="AY1330">
            <v>1097.8699999999999</v>
          </cell>
        </row>
        <row r="1331">
          <cell r="F1331" t="str">
            <v>N/A</v>
          </cell>
          <cell r="AE1331">
            <v>0.21000000000000002</v>
          </cell>
          <cell r="AY1331">
            <v>1097.8699999999999</v>
          </cell>
        </row>
        <row r="1332">
          <cell r="F1332" t="str">
            <v>N/A</v>
          </cell>
          <cell r="AE1332">
            <v>0.21000000000000002</v>
          </cell>
          <cell r="AY1332">
            <v>1097.8699999999999</v>
          </cell>
        </row>
        <row r="1333">
          <cell r="F1333" t="str">
            <v>N/A</v>
          </cell>
          <cell r="AE1333">
            <v>0.21000000000000002</v>
          </cell>
          <cell r="AY1333">
            <v>1097.8699999999999</v>
          </cell>
        </row>
        <row r="1334">
          <cell r="F1334" t="str">
            <v>N/A</v>
          </cell>
          <cell r="AE1334">
            <v>0.21000000000000002</v>
          </cell>
          <cell r="AY1334">
            <v>1097.8699999999999</v>
          </cell>
        </row>
        <row r="1335">
          <cell r="F1335" t="str">
            <v>N/A</v>
          </cell>
          <cell r="AE1335">
            <v>0.21000000000000002</v>
          </cell>
          <cell r="AY1335">
            <v>1097.8699999999999</v>
          </cell>
        </row>
        <row r="1336">
          <cell r="F1336" t="str">
            <v>N/A</v>
          </cell>
          <cell r="AE1336">
            <v>0.21000000000000002</v>
          </cell>
          <cell r="AY1336">
            <v>1097.8699999999999</v>
          </cell>
        </row>
        <row r="1337">
          <cell r="F1337" t="str">
            <v>N/A</v>
          </cell>
          <cell r="AE1337">
            <v>0.21000000000000002</v>
          </cell>
          <cell r="AY1337">
            <v>1097.8699999999999</v>
          </cell>
        </row>
        <row r="1338">
          <cell r="F1338" t="str">
            <v>N/A</v>
          </cell>
          <cell r="AE1338">
            <v>0.21000000000000002</v>
          </cell>
          <cell r="AY1338">
            <v>1097.8699999999999</v>
          </cell>
        </row>
        <row r="1339">
          <cell r="F1339" t="str">
            <v>N/A</v>
          </cell>
          <cell r="AE1339">
            <v>0.21000000000000002</v>
          </cell>
          <cell r="AY1339">
            <v>1097.8699999999999</v>
          </cell>
        </row>
        <row r="1340">
          <cell r="F1340" t="str">
            <v>N/A</v>
          </cell>
          <cell r="AE1340">
            <v>0.21000000000000002</v>
          </cell>
          <cell r="AY1340">
            <v>1097.8699999999999</v>
          </cell>
        </row>
        <row r="1341">
          <cell r="F1341" t="str">
            <v>N/A</v>
          </cell>
          <cell r="AE1341">
            <v>0.21000000000000002</v>
          </cell>
          <cell r="AY1341">
            <v>1097.8699999999999</v>
          </cell>
        </row>
        <row r="1342">
          <cell r="F1342" t="str">
            <v>N/A</v>
          </cell>
          <cell r="AE1342">
            <v>0.21000000000000002</v>
          </cell>
          <cell r="AY1342">
            <v>1097.8699999999999</v>
          </cell>
        </row>
        <row r="1343">
          <cell r="F1343" t="str">
            <v>N/A</v>
          </cell>
          <cell r="AE1343">
            <v>0.21000000000000002</v>
          </cell>
          <cell r="AY1343">
            <v>1097.8699999999999</v>
          </cell>
        </row>
        <row r="1344">
          <cell r="F1344" t="str">
            <v>N/A</v>
          </cell>
          <cell r="AE1344">
            <v>0.21000000000000002</v>
          </cell>
          <cell r="AY1344">
            <v>1097.8699999999999</v>
          </cell>
        </row>
        <row r="1345">
          <cell r="F1345" t="str">
            <v>N/A</v>
          </cell>
          <cell r="AE1345">
            <v>0.21000000000000002</v>
          </cell>
          <cell r="AY1345">
            <v>1097.8699999999999</v>
          </cell>
        </row>
        <row r="1346">
          <cell r="F1346" t="str">
            <v>N/A</v>
          </cell>
          <cell r="AE1346">
            <v>0.21000000000000002</v>
          </cell>
          <cell r="AY1346">
            <v>1097.8699999999999</v>
          </cell>
        </row>
        <row r="1347">
          <cell r="F1347" t="str">
            <v>N/A</v>
          </cell>
          <cell r="AE1347">
            <v>0.21000000000000002</v>
          </cell>
          <cell r="AY1347">
            <v>1097.8699999999999</v>
          </cell>
        </row>
        <row r="1348">
          <cell r="F1348" t="str">
            <v>N/A</v>
          </cell>
          <cell r="AE1348">
            <v>0.21000000000000002</v>
          </cell>
          <cell r="AY1348">
            <v>1097.8699999999999</v>
          </cell>
        </row>
        <row r="1349">
          <cell r="F1349" t="str">
            <v>N/A</v>
          </cell>
          <cell r="AE1349">
            <v>0.21000000000000002</v>
          </cell>
          <cell r="AY1349">
            <v>1097.8699999999999</v>
          </cell>
        </row>
        <row r="1350">
          <cell r="F1350" t="str">
            <v>N/A</v>
          </cell>
          <cell r="AE1350">
            <v>0.21000000000000002</v>
          </cell>
          <cell r="AY1350">
            <v>1097.8699999999999</v>
          </cell>
        </row>
        <row r="1351">
          <cell r="F1351" t="str">
            <v>N/A</v>
          </cell>
          <cell r="AE1351">
            <v>0.21000000000000002</v>
          </cell>
          <cell r="AY1351">
            <v>1097.8699999999999</v>
          </cell>
        </row>
        <row r="1352">
          <cell r="F1352" t="str">
            <v>N/A</v>
          </cell>
          <cell r="AE1352">
            <v>0.21000000000000002</v>
          </cell>
          <cell r="AY1352">
            <v>1097.8699999999999</v>
          </cell>
        </row>
        <row r="1353">
          <cell r="F1353" t="str">
            <v>N/A</v>
          </cell>
          <cell r="AE1353">
            <v>0.21000000000000002</v>
          </cell>
          <cell r="AY1353">
            <v>1097.8699999999999</v>
          </cell>
        </row>
        <row r="1354">
          <cell r="F1354" t="str">
            <v>N/A</v>
          </cell>
          <cell r="AE1354">
            <v>0.21000000000000002</v>
          </cell>
          <cell r="AY1354">
            <v>1097.8699999999999</v>
          </cell>
        </row>
        <row r="1355">
          <cell r="F1355" t="str">
            <v>N/A</v>
          </cell>
          <cell r="AE1355">
            <v>0.21000000000000002</v>
          </cell>
          <cell r="AY1355">
            <v>1097.8699999999999</v>
          </cell>
        </row>
        <row r="1356">
          <cell r="F1356" t="str">
            <v>N/A</v>
          </cell>
          <cell r="AE1356">
            <v>0.21000000000000002</v>
          </cell>
          <cell r="AY1356">
            <v>1097.8699999999999</v>
          </cell>
        </row>
        <row r="1357">
          <cell r="F1357" t="str">
            <v>N/A</v>
          </cell>
          <cell r="AE1357">
            <v>0.21000000000000002</v>
          </cell>
          <cell r="AY1357">
            <v>1097.8699999999999</v>
          </cell>
        </row>
        <row r="1358">
          <cell r="F1358" t="str">
            <v>N/A</v>
          </cell>
          <cell r="AE1358">
            <v>0.21000000000000002</v>
          </cell>
          <cell r="AY1358">
            <v>1097.8699999999999</v>
          </cell>
        </row>
        <row r="1359">
          <cell r="F1359" t="str">
            <v>N/A</v>
          </cell>
          <cell r="AE1359">
            <v>0.21000000000000002</v>
          </cell>
          <cell r="AY1359">
            <v>1097.8699999999999</v>
          </cell>
        </row>
        <row r="1360">
          <cell r="F1360" t="str">
            <v>N/A</v>
          </cell>
          <cell r="AE1360">
            <v>0.21000000000000002</v>
          </cell>
          <cell r="AY1360">
            <v>1097.8699999999999</v>
          </cell>
        </row>
        <row r="1361">
          <cell r="F1361" t="str">
            <v>N/A</v>
          </cell>
          <cell r="AE1361">
            <v>0.21000000000000002</v>
          </cell>
          <cell r="AY1361">
            <v>1097.8699999999999</v>
          </cell>
        </row>
        <row r="1362">
          <cell r="F1362" t="str">
            <v>N/A</v>
          </cell>
          <cell r="AE1362">
            <v>0.21000000000000002</v>
          </cell>
          <cell r="AY1362">
            <v>1097.8699999999999</v>
          </cell>
        </row>
        <row r="1363">
          <cell r="F1363" t="str">
            <v>N/A</v>
          </cell>
          <cell r="AE1363">
            <v>0.21000000000000002</v>
          </cell>
          <cell r="AY1363">
            <v>1097.8699999999999</v>
          </cell>
        </row>
        <row r="1364">
          <cell r="F1364" t="str">
            <v>N/A</v>
          </cell>
          <cell r="AE1364">
            <v>0.21000000000000002</v>
          </cell>
          <cell r="AY1364">
            <v>1097.8699999999999</v>
          </cell>
        </row>
        <row r="1365">
          <cell r="F1365" t="str">
            <v>N/A</v>
          </cell>
          <cell r="AE1365">
            <v>0.21000000000000002</v>
          </cell>
          <cell r="AY1365">
            <v>1097.8699999999999</v>
          </cell>
        </row>
        <row r="1366">
          <cell r="F1366" t="str">
            <v>N/A</v>
          </cell>
          <cell r="AE1366">
            <v>0.21000000000000002</v>
          </cell>
          <cell r="AY1366">
            <v>1097.8699999999999</v>
          </cell>
        </row>
        <row r="1367">
          <cell r="F1367" t="str">
            <v>N/A</v>
          </cell>
          <cell r="AE1367">
            <v>0.21000000000000002</v>
          </cell>
          <cell r="AY1367">
            <v>1097.8699999999999</v>
          </cell>
        </row>
        <row r="1368">
          <cell r="F1368" t="str">
            <v>N/A</v>
          </cell>
          <cell r="AE1368">
            <v>0.21000000000000002</v>
          </cell>
          <cell r="AY1368">
            <v>1097.8699999999999</v>
          </cell>
        </row>
        <row r="1369">
          <cell r="F1369" t="str">
            <v>N/A</v>
          </cell>
          <cell r="AE1369">
            <v>0.21000000000000002</v>
          </cell>
          <cell r="AY1369">
            <v>1097.8699999999999</v>
          </cell>
        </row>
        <row r="1370">
          <cell r="F1370" t="str">
            <v>N/A</v>
          </cell>
          <cell r="AE1370">
            <v>0.21000000000000002</v>
          </cell>
          <cell r="AY1370">
            <v>1097.8699999999999</v>
          </cell>
        </row>
        <row r="1371">
          <cell r="F1371" t="str">
            <v>N/A</v>
          </cell>
          <cell r="AE1371">
            <v>0.21000000000000002</v>
          </cell>
          <cell r="AY1371">
            <v>1097.8699999999999</v>
          </cell>
        </row>
        <row r="1372">
          <cell r="F1372" t="str">
            <v>N/A</v>
          </cell>
          <cell r="AE1372">
            <v>0.21000000000000002</v>
          </cell>
          <cell r="AY1372">
            <v>1097.8699999999999</v>
          </cell>
        </row>
        <row r="1373">
          <cell r="F1373" t="str">
            <v>N/A</v>
          </cell>
          <cell r="AE1373">
            <v>0.21000000000000002</v>
          </cell>
          <cell r="AY1373">
            <v>1097.8699999999999</v>
          </cell>
        </row>
        <row r="1374">
          <cell r="F1374" t="str">
            <v>N/A</v>
          </cell>
          <cell r="AE1374">
            <v>0.21000000000000002</v>
          </cell>
          <cell r="AY1374">
            <v>1097.8699999999999</v>
          </cell>
        </row>
        <row r="1375">
          <cell r="F1375" t="str">
            <v>N/A</v>
          </cell>
          <cell r="AE1375">
            <v>0.21000000000000002</v>
          </cell>
          <cell r="AY1375">
            <v>1097.8699999999999</v>
          </cell>
        </row>
        <row r="1376">
          <cell r="F1376" t="str">
            <v>N/A</v>
          </cell>
          <cell r="AE1376">
            <v>0.21000000000000002</v>
          </cell>
          <cell r="AY1376">
            <v>1097.8699999999999</v>
          </cell>
        </row>
        <row r="1377">
          <cell r="F1377" t="str">
            <v>N/A</v>
          </cell>
          <cell r="AE1377">
            <v>0.21000000000000002</v>
          </cell>
          <cell r="AY1377">
            <v>1097.8699999999999</v>
          </cell>
        </row>
        <row r="1378">
          <cell r="F1378" t="str">
            <v>N/A</v>
          </cell>
          <cell r="AE1378">
            <v>0.21000000000000002</v>
          </cell>
          <cell r="AY1378">
            <v>1097.8699999999999</v>
          </cell>
        </row>
        <row r="1379">
          <cell r="F1379" t="str">
            <v>N/A</v>
          </cell>
          <cell r="AE1379">
            <v>0.21000000000000002</v>
          </cell>
          <cell r="AY1379">
            <v>1097.8699999999999</v>
          </cell>
        </row>
        <row r="1380">
          <cell r="F1380" t="str">
            <v>N/A</v>
          </cell>
          <cell r="AE1380">
            <v>0.21000000000000002</v>
          </cell>
          <cell r="AY1380">
            <v>1097.8699999999999</v>
          </cell>
        </row>
        <row r="1381">
          <cell r="F1381" t="str">
            <v>N/A</v>
          </cell>
          <cell r="AE1381">
            <v>0.21000000000000002</v>
          </cell>
          <cell r="AY1381">
            <v>1097.8699999999999</v>
          </cell>
        </row>
        <row r="1382">
          <cell r="F1382" t="str">
            <v>N/A</v>
          </cell>
          <cell r="AE1382">
            <v>0.21000000000000002</v>
          </cell>
          <cell r="AY1382">
            <v>1097.8699999999999</v>
          </cell>
        </row>
        <row r="1383">
          <cell r="F1383" t="str">
            <v>N/A</v>
          </cell>
          <cell r="AE1383">
            <v>0.21000000000000002</v>
          </cell>
          <cell r="AY1383">
            <v>1097.8699999999999</v>
          </cell>
        </row>
        <row r="1384">
          <cell r="F1384" t="str">
            <v>N/A</v>
          </cell>
          <cell r="AE1384">
            <v>0.21000000000000002</v>
          </cell>
          <cell r="AY1384">
            <v>1097.8699999999999</v>
          </cell>
        </row>
        <row r="1385">
          <cell r="F1385" t="str">
            <v>N/A</v>
          </cell>
          <cell r="AE1385">
            <v>0.21000000000000002</v>
          </cell>
          <cell r="AY1385">
            <v>1097.8699999999999</v>
          </cell>
        </row>
        <row r="1386">
          <cell r="F1386" t="str">
            <v>N/A</v>
          </cell>
          <cell r="AE1386">
            <v>0.21000000000000002</v>
          </cell>
          <cell r="AY1386">
            <v>1097.8699999999999</v>
          </cell>
        </row>
        <row r="1387">
          <cell r="F1387" t="str">
            <v>N/A</v>
          </cell>
          <cell r="AE1387">
            <v>0.21000000000000002</v>
          </cell>
          <cell r="AY1387">
            <v>1097.8699999999999</v>
          </cell>
        </row>
        <row r="1388">
          <cell r="F1388" t="str">
            <v>N/A</v>
          </cell>
          <cell r="AE1388">
            <v>0.21000000000000002</v>
          </cell>
          <cell r="AY1388">
            <v>1097.8699999999999</v>
          </cell>
        </row>
        <row r="1389">
          <cell r="F1389" t="str">
            <v>N/A</v>
          </cell>
          <cell r="AE1389">
            <v>0.21000000000000002</v>
          </cell>
          <cell r="AY1389">
            <v>1097.8699999999999</v>
          </cell>
        </row>
        <row r="1390">
          <cell r="F1390" t="str">
            <v>N/A</v>
          </cell>
          <cell r="AE1390">
            <v>0.21000000000000002</v>
          </cell>
          <cell r="AY1390">
            <v>1097.8699999999999</v>
          </cell>
        </row>
        <row r="1391">
          <cell r="F1391" t="str">
            <v>N/A</v>
          </cell>
          <cell r="AE1391">
            <v>0.21000000000000002</v>
          </cell>
          <cell r="AY1391">
            <v>1097.8699999999999</v>
          </cell>
        </row>
        <row r="1392">
          <cell r="F1392" t="str">
            <v>N/A</v>
          </cell>
          <cell r="AE1392">
            <v>0.21000000000000002</v>
          </cell>
          <cell r="AY1392">
            <v>1097.8699999999999</v>
          </cell>
        </row>
        <row r="1393">
          <cell r="F1393" t="str">
            <v>N/A</v>
          </cell>
          <cell r="AE1393">
            <v>0.21000000000000002</v>
          </cell>
          <cell r="AY1393">
            <v>1097.8699999999999</v>
          </cell>
        </row>
        <row r="1394">
          <cell r="F1394" t="str">
            <v>N/A</v>
          </cell>
          <cell r="AE1394">
            <v>0.21000000000000002</v>
          </cell>
          <cell r="AY1394">
            <v>1097.8699999999999</v>
          </cell>
        </row>
        <row r="1395">
          <cell r="F1395" t="str">
            <v>N/A</v>
          </cell>
          <cell r="AE1395">
            <v>0.21000000000000002</v>
          </cell>
          <cell r="AY1395">
            <v>1097.8699999999999</v>
          </cell>
        </row>
        <row r="1396">
          <cell r="F1396" t="str">
            <v>N/A</v>
          </cell>
          <cell r="AE1396">
            <v>0.21000000000000002</v>
          </cell>
          <cell r="AY1396">
            <v>1097.8699999999999</v>
          </cell>
        </row>
        <row r="1397">
          <cell r="F1397" t="str">
            <v>N/A</v>
          </cell>
          <cell r="AE1397">
            <v>0.21000000000000002</v>
          </cell>
          <cell r="AY1397">
            <v>1097.8699999999999</v>
          </cell>
        </row>
        <row r="1398">
          <cell r="F1398" t="str">
            <v>N/A</v>
          </cell>
          <cell r="AE1398">
            <v>0.21000000000000002</v>
          </cell>
          <cell r="AY1398">
            <v>1097.8699999999999</v>
          </cell>
        </row>
        <row r="1399">
          <cell r="F1399" t="str">
            <v>N/A</v>
          </cell>
          <cell r="AE1399">
            <v>0.21000000000000002</v>
          </cell>
          <cell r="AY1399">
            <v>1097.8699999999999</v>
          </cell>
        </row>
        <row r="1400">
          <cell r="F1400" t="str">
            <v>N/A</v>
          </cell>
          <cell r="AE1400">
            <v>0.21000000000000002</v>
          </cell>
          <cell r="AY1400">
            <v>1097.8699999999999</v>
          </cell>
        </row>
        <row r="1401">
          <cell r="F1401" t="str">
            <v>N/A</v>
          </cell>
          <cell r="AE1401">
            <v>0.21000000000000002</v>
          </cell>
          <cell r="AY1401">
            <v>1097.8699999999999</v>
          </cell>
        </row>
        <row r="1402">
          <cell r="F1402" t="str">
            <v>N/A</v>
          </cell>
          <cell r="AE1402">
            <v>0.21000000000000002</v>
          </cell>
          <cell r="AY1402">
            <v>1097.8699999999999</v>
          </cell>
        </row>
        <row r="1403">
          <cell r="F1403" t="str">
            <v>N/A</v>
          </cell>
          <cell r="AE1403">
            <v>0.21000000000000002</v>
          </cell>
          <cell r="AY1403">
            <v>1097.8699999999999</v>
          </cell>
        </row>
        <row r="1404">
          <cell r="F1404" t="str">
            <v>N/A</v>
          </cell>
          <cell r="AE1404">
            <v>0.21000000000000002</v>
          </cell>
          <cell r="AY1404">
            <v>1097.8699999999999</v>
          </cell>
        </row>
        <row r="1405">
          <cell r="F1405" t="str">
            <v>N/A</v>
          </cell>
          <cell r="AE1405">
            <v>0.21000000000000002</v>
          </cell>
          <cell r="AY1405">
            <v>1097.8699999999999</v>
          </cell>
        </row>
        <row r="1406">
          <cell r="F1406" t="str">
            <v>N/A</v>
          </cell>
          <cell r="AE1406">
            <v>0.21000000000000002</v>
          </cell>
          <cell r="AY1406">
            <v>1097.8699999999999</v>
          </cell>
        </row>
        <row r="1407">
          <cell r="F1407" t="str">
            <v>N/A</v>
          </cell>
          <cell r="AE1407">
            <v>0.21000000000000002</v>
          </cell>
          <cell r="AY1407">
            <v>1097.8699999999999</v>
          </cell>
        </row>
        <row r="1408">
          <cell r="F1408" t="str">
            <v>N/A</v>
          </cell>
          <cell r="AE1408">
            <v>0.21000000000000002</v>
          </cell>
          <cell r="AY1408">
            <v>1097.8699999999999</v>
          </cell>
        </row>
        <row r="1409">
          <cell r="F1409" t="str">
            <v>N/A</v>
          </cell>
          <cell r="AE1409">
            <v>0.21000000000000002</v>
          </cell>
          <cell r="AY1409">
            <v>1097.8699999999999</v>
          </cell>
        </row>
        <row r="1410">
          <cell r="F1410" t="str">
            <v>N/A</v>
          </cell>
          <cell r="AE1410">
            <v>0.21000000000000002</v>
          </cell>
          <cell r="AY1410">
            <v>1097.8699999999999</v>
          </cell>
        </row>
        <row r="1411">
          <cell r="F1411" t="str">
            <v>N/A</v>
          </cell>
          <cell r="AE1411">
            <v>0.21000000000000002</v>
          </cell>
          <cell r="AY1411">
            <v>1097.8699999999999</v>
          </cell>
        </row>
        <row r="1412">
          <cell r="F1412" t="str">
            <v>N/A</v>
          </cell>
          <cell r="AE1412">
            <v>0.21000000000000002</v>
          </cell>
          <cell r="AY1412">
            <v>1097.8699999999999</v>
          </cell>
        </row>
        <row r="1413">
          <cell r="F1413" t="str">
            <v>N/A</v>
          </cell>
          <cell r="AE1413">
            <v>0.21000000000000002</v>
          </cell>
          <cell r="AY1413">
            <v>1097.8699999999999</v>
          </cell>
        </row>
        <row r="1414">
          <cell r="F1414" t="str">
            <v>N/A</v>
          </cell>
          <cell r="AE1414">
            <v>0.21000000000000002</v>
          </cell>
          <cell r="AY1414">
            <v>1097.8699999999999</v>
          </cell>
        </row>
        <row r="1415">
          <cell r="F1415" t="str">
            <v>N/A</v>
          </cell>
          <cell r="AE1415">
            <v>0.21000000000000002</v>
          </cell>
          <cell r="AY1415">
            <v>1097.8699999999999</v>
          </cell>
        </row>
        <row r="1416">
          <cell r="F1416" t="str">
            <v>N/A</v>
          </cell>
          <cell r="AE1416">
            <v>0.21000000000000002</v>
          </cell>
          <cell r="AY1416">
            <v>1097.8699999999999</v>
          </cell>
        </row>
        <row r="1417">
          <cell r="F1417" t="str">
            <v>N/A</v>
          </cell>
          <cell r="AE1417">
            <v>0.21000000000000002</v>
          </cell>
          <cell r="AY1417">
            <v>1097.8699999999999</v>
          </cell>
        </row>
        <row r="1418">
          <cell r="F1418" t="str">
            <v>N/A</v>
          </cell>
          <cell r="AE1418">
            <v>0.21000000000000002</v>
          </cell>
          <cell r="AY1418">
            <v>1097.8699999999999</v>
          </cell>
        </row>
        <row r="1419">
          <cell r="F1419" t="str">
            <v>N/A</v>
          </cell>
          <cell r="AE1419">
            <v>0.21000000000000002</v>
          </cell>
          <cell r="AY1419">
            <v>1097.8699999999999</v>
          </cell>
        </row>
        <row r="1420">
          <cell r="F1420" t="str">
            <v>N/A</v>
          </cell>
          <cell r="AE1420">
            <v>0.21000000000000002</v>
          </cell>
          <cell r="AY1420">
            <v>1097.8699999999999</v>
          </cell>
        </row>
        <row r="1421">
          <cell r="F1421" t="str">
            <v>N/A</v>
          </cell>
          <cell r="AE1421">
            <v>0.21000000000000002</v>
          </cell>
          <cell r="AY1421">
            <v>1097.8699999999999</v>
          </cell>
        </row>
        <row r="1422">
          <cell r="F1422" t="str">
            <v>N/A</v>
          </cell>
          <cell r="AE1422">
            <v>0.21000000000000002</v>
          </cell>
          <cell r="AY1422">
            <v>1097.8699999999999</v>
          </cell>
        </row>
        <row r="1423">
          <cell r="F1423" t="str">
            <v>N/A</v>
          </cell>
          <cell r="AE1423">
            <v>0.21000000000000002</v>
          </cell>
          <cell r="AY1423">
            <v>1097.8699999999999</v>
          </cell>
        </row>
        <row r="1424">
          <cell r="F1424" t="str">
            <v>N/A</v>
          </cell>
          <cell r="AE1424">
            <v>0.21000000000000002</v>
          </cell>
          <cell r="AY1424">
            <v>1097.8699999999999</v>
          </cell>
        </row>
        <row r="1425">
          <cell r="F1425" t="str">
            <v>N/A</v>
          </cell>
          <cell r="AE1425">
            <v>0.21000000000000002</v>
          </cell>
          <cell r="AY1425">
            <v>1097.8699999999999</v>
          </cell>
        </row>
        <row r="1426">
          <cell r="F1426" t="str">
            <v>N/A</v>
          </cell>
          <cell r="AE1426">
            <v>0.21000000000000002</v>
          </cell>
          <cell r="AY1426">
            <v>1097.8699999999999</v>
          </cell>
        </row>
        <row r="1427">
          <cell r="F1427" t="str">
            <v>N/A</v>
          </cell>
          <cell r="AE1427">
            <v>0.21000000000000002</v>
          </cell>
          <cell r="AY1427">
            <v>1097.8699999999999</v>
          </cell>
        </row>
        <row r="1428">
          <cell r="F1428" t="str">
            <v>N/A</v>
          </cell>
          <cell r="AE1428">
            <v>0.21000000000000002</v>
          </cell>
          <cell r="AY1428">
            <v>1097.8699999999999</v>
          </cell>
        </row>
        <row r="1429">
          <cell r="F1429" t="str">
            <v>N/A</v>
          </cell>
          <cell r="AE1429">
            <v>0.21000000000000002</v>
          </cell>
          <cell r="AY1429">
            <v>1097.8699999999999</v>
          </cell>
        </row>
        <row r="1430">
          <cell r="F1430" t="str">
            <v>N/A</v>
          </cell>
          <cell r="AE1430">
            <v>0.21000000000000002</v>
          </cell>
          <cell r="AY1430">
            <v>1097.8699999999999</v>
          </cell>
        </row>
        <row r="1431">
          <cell r="F1431" t="str">
            <v>N/A</v>
          </cell>
          <cell r="AE1431">
            <v>0.21000000000000002</v>
          </cell>
          <cell r="AY1431">
            <v>1097.8699999999999</v>
          </cell>
        </row>
        <row r="1432">
          <cell r="F1432" t="str">
            <v>N/A</v>
          </cell>
          <cell r="AE1432">
            <v>0.21000000000000002</v>
          </cell>
          <cell r="AY1432">
            <v>1097.8699999999999</v>
          </cell>
        </row>
        <row r="1433">
          <cell r="F1433" t="str">
            <v>N/A</v>
          </cell>
          <cell r="AE1433">
            <v>0.21000000000000002</v>
          </cell>
          <cell r="AY1433">
            <v>1097.8699999999999</v>
          </cell>
        </row>
        <row r="1434">
          <cell r="F1434" t="str">
            <v>N/A</v>
          </cell>
          <cell r="AE1434">
            <v>0.21000000000000002</v>
          </cell>
          <cell r="AY1434">
            <v>1097.8699999999999</v>
          </cell>
        </row>
        <row r="1435">
          <cell r="F1435" t="str">
            <v>N/A</v>
          </cell>
          <cell r="AE1435">
            <v>0.21000000000000002</v>
          </cell>
          <cell r="AY1435">
            <v>1097.8699999999999</v>
          </cell>
        </row>
        <row r="1436">
          <cell r="F1436" t="str">
            <v>N/A</v>
          </cell>
          <cell r="AE1436">
            <v>0.21000000000000002</v>
          </cell>
          <cell r="AY1436">
            <v>1097.8699999999999</v>
          </cell>
        </row>
        <row r="1437">
          <cell r="F1437" t="str">
            <v>N/A</v>
          </cell>
          <cell r="AE1437">
            <v>0.21000000000000002</v>
          </cell>
          <cell r="AY1437">
            <v>1097.8699999999999</v>
          </cell>
        </row>
        <row r="1438">
          <cell r="F1438" t="str">
            <v>N/A</v>
          </cell>
          <cell r="AE1438">
            <v>0.21000000000000002</v>
          </cell>
          <cell r="AY1438">
            <v>1097.8699999999999</v>
          </cell>
        </row>
        <row r="1439">
          <cell r="F1439" t="str">
            <v>N/A</v>
          </cell>
          <cell r="AE1439">
            <v>0.21000000000000002</v>
          </cell>
          <cell r="AY1439">
            <v>1097.8699999999999</v>
          </cell>
        </row>
        <row r="1440">
          <cell r="F1440" t="str">
            <v>N/A</v>
          </cell>
          <cell r="AE1440">
            <v>0.21000000000000002</v>
          </cell>
          <cell r="AY1440">
            <v>1097.8699999999999</v>
          </cell>
        </row>
        <row r="1441">
          <cell r="F1441" t="str">
            <v>N/A</v>
          </cell>
          <cell r="AE1441">
            <v>0.21000000000000002</v>
          </cell>
          <cell r="AY1441">
            <v>1097.8699999999999</v>
          </cell>
        </row>
        <row r="1442">
          <cell r="F1442" t="str">
            <v>N/A</v>
          </cell>
          <cell r="AE1442">
            <v>0.21000000000000002</v>
          </cell>
          <cell r="AY1442">
            <v>1097.8699999999999</v>
          </cell>
        </row>
        <row r="1443">
          <cell r="F1443" t="str">
            <v>N/A</v>
          </cell>
          <cell r="AE1443">
            <v>0.21000000000000002</v>
          </cell>
          <cell r="AY1443">
            <v>1097.8699999999999</v>
          </cell>
        </row>
        <row r="1444">
          <cell r="F1444" t="str">
            <v>N/A</v>
          </cell>
          <cell r="AE1444">
            <v>0.21000000000000002</v>
          </cell>
          <cell r="AY1444">
            <v>1097.8699999999999</v>
          </cell>
        </row>
        <row r="1445">
          <cell r="F1445" t="str">
            <v>N/A</v>
          </cell>
          <cell r="AE1445">
            <v>0.21000000000000002</v>
          </cell>
          <cell r="AY1445">
            <v>1097.8699999999999</v>
          </cell>
        </row>
        <row r="1446">
          <cell r="F1446" t="str">
            <v>N/A</v>
          </cell>
          <cell r="AE1446">
            <v>0.21000000000000002</v>
          </cell>
          <cell r="AY1446">
            <v>1097.8699999999999</v>
          </cell>
        </row>
        <row r="1447">
          <cell r="F1447" t="str">
            <v>N/A</v>
          </cell>
          <cell r="AE1447">
            <v>0.21000000000000002</v>
          </cell>
          <cell r="AY1447">
            <v>1097.8699999999999</v>
          </cell>
        </row>
        <row r="1448">
          <cell r="F1448" t="str">
            <v>N/A</v>
          </cell>
          <cell r="AE1448">
            <v>0.21000000000000002</v>
          </cell>
          <cell r="AY1448">
            <v>1097.8699999999999</v>
          </cell>
        </row>
        <row r="1449">
          <cell r="F1449" t="str">
            <v>N/A</v>
          </cell>
          <cell r="AE1449">
            <v>0.21000000000000002</v>
          </cell>
          <cell r="AY1449">
            <v>1097.8699999999999</v>
          </cell>
        </row>
        <row r="1450">
          <cell r="F1450" t="str">
            <v>N/A</v>
          </cell>
          <cell r="AE1450">
            <v>0.21000000000000002</v>
          </cell>
          <cell r="AY1450">
            <v>1097.8699999999999</v>
          </cell>
        </row>
        <row r="1451">
          <cell r="F1451" t="str">
            <v>N/A</v>
          </cell>
          <cell r="AE1451">
            <v>0.21000000000000002</v>
          </cell>
          <cell r="AY1451">
            <v>1097.8699999999999</v>
          </cell>
        </row>
        <row r="1452">
          <cell r="F1452" t="str">
            <v>N/A</v>
          </cell>
          <cell r="AE1452">
            <v>0.21000000000000002</v>
          </cell>
          <cell r="AY1452">
            <v>1097.8699999999999</v>
          </cell>
        </row>
        <row r="1453">
          <cell r="F1453" t="str">
            <v>N/A</v>
          </cell>
          <cell r="AE1453">
            <v>0.21000000000000002</v>
          </cell>
          <cell r="AY1453">
            <v>1097.8699999999999</v>
          </cell>
        </row>
        <row r="1454">
          <cell r="F1454" t="str">
            <v>N/A</v>
          </cell>
          <cell r="AE1454">
            <v>0.21000000000000002</v>
          </cell>
          <cell r="AY1454">
            <v>1097.8699999999999</v>
          </cell>
        </row>
        <row r="1455">
          <cell r="F1455" t="str">
            <v>N/A</v>
          </cell>
          <cell r="AE1455">
            <v>0.21000000000000002</v>
          </cell>
          <cell r="AY1455">
            <v>1097.8699999999999</v>
          </cell>
        </row>
        <row r="1456">
          <cell r="F1456" t="str">
            <v>N/A</v>
          </cell>
          <cell r="AE1456">
            <v>0.21000000000000002</v>
          </cell>
          <cell r="AY1456">
            <v>1097.8699999999999</v>
          </cell>
        </row>
        <row r="1457">
          <cell r="F1457" t="str">
            <v>N/A</v>
          </cell>
          <cell r="AE1457">
            <v>0.21000000000000002</v>
          </cell>
          <cell r="AY1457">
            <v>1097.8699999999999</v>
          </cell>
        </row>
        <row r="1458">
          <cell r="F1458" t="str">
            <v>N/A</v>
          </cell>
          <cell r="AE1458">
            <v>0.21000000000000002</v>
          </cell>
          <cell r="AY1458">
            <v>1097.8699999999999</v>
          </cell>
        </row>
        <row r="1459">
          <cell r="F1459" t="str">
            <v>N/A</v>
          </cell>
          <cell r="AE1459">
            <v>0.21000000000000002</v>
          </cell>
          <cell r="AY1459">
            <v>1097.8699999999999</v>
          </cell>
        </row>
        <row r="1460">
          <cell r="F1460" t="str">
            <v>N/A</v>
          </cell>
          <cell r="AE1460">
            <v>0.21000000000000002</v>
          </cell>
          <cell r="AY1460">
            <v>1097.8699999999999</v>
          </cell>
        </row>
        <row r="1461">
          <cell r="F1461" t="str">
            <v>N/A</v>
          </cell>
          <cell r="AE1461">
            <v>0.21000000000000002</v>
          </cell>
          <cell r="AY1461">
            <v>1097.8699999999999</v>
          </cell>
        </row>
        <row r="1462">
          <cell r="F1462" t="str">
            <v>N/A</v>
          </cell>
          <cell r="AE1462">
            <v>0.21000000000000002</v>
          </cell>
          <cell r="AY1462">
            <v>1097.8699999999999</v>
          </cell>
        </row>
        <row r="1463">
          <cell r="F1463" t="str">
            <v>N/A</v>
          </cell>
          <cell r="AE1463">
            <v>0.21000000000000002</v>
          </cell>
          <cell r="AY1463">
            <v>1097.8699999999999</v>
          </cell>
        </row>
        <row r="1464">
          <cell r="F1464" t="str">
            <v>N/A</v>
          </cell>
          <cell r="AE1464">
            <v>0.21000000000000002</v>
          </cell>
          <cell r="AY1464">
            <v>1097.8699999999999</v>
          </cell>
        </row>
        <row r="1465">
          <cell r="F1465" t="str">
            <v>N/A</v>
          </cell>
          <cell r="AE1465">
            <v>0.21000000000000002</v>
          </cell>
          <cell r="AY1465">
            <v>1097.8699999999999</v>
          </cell>
        </row>
        <row r="1466">
          <cell r="F1466" t="str">
            <v>N/A</v>
          </cell>
          <cell r="AE1466">
            <v>0.21000000000000002</v>
          </cell>
          <cell r="AY1466">
            <v>1097.8699999999999</v>
          </cell>
        </row>
        <row r="1467">
          <cell r="F1467" t="str">
            <v>N/A</v>
          </cell>
          <cell r="AE1467">
            <v>0.21000000000000002</v>
          </cell>
          <cell r="AY1467">
            <v>1097.8699999999999</v>
          </cell>
        </row>
        <row r="1468">
          <cell r="F1468" t="str">
            <v>N/A</v>
          </cell>
          <cell r="AE1468">
            <v>0.21000000000000002</v>
          </cell>
          <cell r="AY1468">
            <v>1097.8699999999999</v>
          </cell>
        </row>
        <row r="1469">
          <cell r="F1469" t="str">
            <v>N/A</v>
          </cell>
          <cell r="AE1469">
            <v>0.21000000000000002</v>
          </cell>
          <cell r="AY1469">
            <v>1097.8699999999999</v>
          </cell>
        </row>
        <row r="1470">
          <cell r="F1470" t="str">
            <v>N/A</v>
          </cell>
          <cell r="AE1470">
            <v>0.21000000000000002</v>
          </cell>
          <cell r="AY1470">
            <v>1097.8699999999999</v>
          </cell>
        </row>
        <row r="1471">
          <cell r="F1471" t="str">
            <v>N/A</v>
          </cell>
          <cell r="AE1471">
            <v>0.21000000000000002</v>
          </cell>
          <cell r="AY1471">
            <v>1097.8699999999999</v>
          </cell>
        </row>
        <row r="1472">
          <cell r="F1472" t="str">
            <v>N/A</v>
          </cell>
          <cell r="AE1472">
            <v>0.21000000000000002</v>
          </cell>
          <cell r="AY1472">
            <v>1097.8699999999999</v>
          </cell>
        </row>
        <row r="1473">
          <cell r="F1473" t="str">
            <v>N/A</v>
          </cell>
          <cell r="AE1473">
            <v>0.21000000000000002</v>
          </cell>
          <cell r="AY1473">
            <v>1097.8699999999999</v>
          </cell>
        </row>
        <row r="1474">
          <cell r="F1474" t="str">
            <v>N/A</v>
          </cell>
          <cell r="AE1474">
            <v>0.21000000000000002</v>
          </cell>
          <cell r="AY1474">
            <v>1097.8699999999999</v>
          </cell>
        </row>
        <row r="1475">
          <cell r="F1475" t="str">
            <v>N/A</v>
          </cell>
          <cell r="AE1475">
            <v>0.21000000000000002</v>
          </cell>
          <cell r="AY1475">
            <v>1097.8699999999999</v>
          </cell>
        </row>
        <row r="1476">
          <cell r="F1476" t="str">
            <v>N/A</v>
          </cell>
          <cell r="AE1476">
            <v>0.21000000000000002</v>
          </cell>
          <cell r="AY1476">
            <v>1097.8699999999999</v>
          </cell>
        </row>
        <row r="1477">
          <cell r="F1477" t="str">
            <v>N/A</v>
          </cell>
          <cell r="AE1477">
            <v>0.21000000000000002</v>
          </cell>
          <cell r="AY1477">
            <v>1097.8699999999999</v>
          </cell>
        </row>
        <row r="1478">
          <cell r="F1478" t="str">
            <v>N/A</v>
          </cell>
          <cell r="AE1478">
            <v>0.21000000000000002</v>
          </cell>
          <cell r="AY1478">
            <v>1097.8699999999999</v>
          </cell>
        </row>
        <row r="1479">
          <cell r="F1479" t="str">
            <v>N/A</v>
          </cell>
          <cell r="AE1479">
            <v>0.21000000000000002</v>
          </cell>
          <cell r="AY1479">
            <v>1097.8699999999999</v>
          </cell>
        </row>
        <row r="1480">
          <cell r="F1480" t="str">
            <v>N/A</v>
          </cell>
          <cell r="AE1480">
            <v>0.21000000000000002</v>
          </cell>
          <cell r="AY1480">
            <v>1097.8699999999999</v>
          </cell>
        </row>
        <row r="1481">
          <cell r="F1481" t="str">
            <v>N/A</v>
          </cell>
          <cell r="AE1481">
            <v>0.21000000000000002</v>
          </cell>
          <cell r="AY1481">
            <v>1097.8699999999999</v>
          </cell>
        </row>
        <row r="1482">
          <cell r="F1482" t="str">
            <v>N/A</v>
          </cell>
          <cell r="AE1482">
            <v>0.21000000000000002</v>
          </cell>
          <cell r="AY1482">
            <v>1097.8699999999999</v>
          </cell>
        </row>
        <row r="1483">
          <cell r="F1483" t="str">
            <v>N/A</v>
          </cell>
          <cell r="AE1483">
            <v>0.21000000000000002</v>
          </cell>
          <cell r="AY1483">
            <v>1097.8699999999999</v>
          </cell>
        </row>
        <row r="1484">
          <cell r="F1484" t="str">
            <v>N/A</v>
          </cell>
          <cell r="AE1484">
            <v>0.21000000000000002</v>
          </cell>
          <cell r="AY1484">
            <v>1097.8699999999999</v>
          </cell>
        </row>
        <row r="1485">
          <cell r="F1485" t="str">
            <v>N/A</v>
          </cell>
          <cell r="AE1485">
            <v>0.21000000000000002</v>
          </cell>
          <cell r="AY1485">
            <v>1097.8699999999999</v>
          </cell>
        </row>
        <row r="1486">
          <cell r="F1486" t="str">
            <v>N/A</v>
          </cell>
          <cell r="AE1486">
            <v>0.21000000000000002</v>
          </cell>
          <cell r="AY1486">
            <v>1097.8699999999999</v>
          </cell>
        </row>
        <row r="1487">
          <cell r="F1487" t="str">
            <v>N/A</v>
          </cell>
          <cell r="AE1487">
            <v>0.21000000000000002</v>
          </cell>
          <cell r="AY1487">
            <v>1097.8699999999999</v>
          </cell>
        </row>
        <row r="1488">
          <cell r="F1488" t="str">
            <v>N/A</v>
          </cell>
          <cell r="AE1488">
            <v>0.21000000000000002</v>
          </cell>
          <cell r="AY1488">
            <v>1097.8699999999999</v>
          </cell>
        </row>
        <row r="1489">
          <cell r="F1489" t="str">
            <v>N/A</v>
          </cell>
          <cell r="AE1489">
            <v>0.21000000000000002</v>
          </cell>
          <cell r="AY1489">
            <v>1097.8699999999999</v>
          </cell>
        </row>
        <row r="1490">
          <cell r="F1490" t="str">
            <v>N/A</v>
          </cell>
          <cell r="AE1490">
            <v>0.21000000000000002</v>
          </cell>
          <cell r="AY1490">
            <v>1097.8699999999999</v>
          </cell>
        </row>
        <row r="1491">
          <cell r="F1491" t="str">
            <v>N/A</v>
          </cell>
          <cell r="AE1491">
            <v>0.21000000000000002</v>
          </cell>
          <cell r="AY1491">
            <v>1097.8699999999999</v>
          </cell>
        </row>
        <row r="1492">
          <cell r="F1492" t="str">
            <v>N/A</v>
          </cell>
          <cell r="AE1492">
            <v>0.21000000000000002</v>
          </cell>
          <cell r="AY1492">
            <v>1097.8699999999999</v>
          </cell>
        </row>
        <row r="1493">
          <cell r="F1493" t="str">
            <v>N/A</v>
          </cell>
          <cell r="AE1493">
            <v>0.21000000000000002</v>
          </cell>
          <cell r="AY1493">
            <v>1097.8699999999999</v>
          </cell>
        </row>
        <row r="1494">
          <cell r="F1494" t="str">
            <v>N/A</v>
          </cell>
          <cell r="AE1494">
            <v>0.21000000000000002</v>
          </cell>
          <cell r="AY1494">
            <v>1097.8699999999999</v>
          </cell>
        </row>
        <row r="1495">
          <cell r="F1495" t="str">
            <v>N/A</v>
          </cell>
          <cell r="AE1495">
            <v>0.21000000000000002</v>
          </cell>
          <cell r="AY1495">
            <v>1097.8699999999999</v>
          </cell>
        </row>
        <row r="1496">
          <cell r="F1496" t="str">
            <v>N/A</v>
          </cell>
          <cell r="AE1496">
            <v>0.21000000000000002</v>
          </cell>
          <cell r="AY1496">
            <v>1097.8699999999999</v>
          </cell>
        </row>
        <row r="1497">
          <cell r="F1497" t="str">
            <v>N/A</v>
          </cell>
          <cell r="AE1497">
            <v>0.21000000000000002</v>
          </cell>
          <cell r="AY1497">
            <v>1097.8699999999999</v>
          </cell>
        </row>
        <row r="1498">
          <cell r="F1498" t="str">
            <v>N/A</v>
          </cell>
          <cell r="AE1498">
            <v>0.21000000000000002</v>
          </cell>
          <cell r="AY1498">
            <v>1097.8699999999999</v>
          </cell>
        </row>
        <row r="1499">
          <cell r="F1499" t="str">
            <v>N/A</v>
          </cell>
          <cell r="AE1499">
            <v>0.21000000000000002</v>
          </cell>
          <cell r="AY1499">
            <v>1097.8699999999999</v>
          </cell>
        </row>
        <row r="1500">
          <cell r="F1500" t="str">
            <v>N/A</v>
          </cell>
          <cell r="AE1500">
            <v>0.21000000000000002</v>
          </cell>
          <cell r="AY1500">
            <v>1097.8699999999999</v>
          </cell>
        </row>
        <row r="1501">
          <cell r="F1501" t="str">
            <v>N/A</v>
          </cell>
          <cell r="AE1501">
            <v>0.21000000000000002</v>
          </cell>
          <cell r="AY1501">
            <v>1097.8699999999999</v>
          </cell>
        </row>
        <row r="1502">
          <cell r="F1502" t="str">
            <v>N/A</v>
          </cell>
          <cell r="AE1502">
            <v>0.21000000000000002</v>
          </cell>
          <cell r="AY1502">
            <v>1097.8699999999999</v>
          </cell>
        </row>
        <row r="1503">
          <cell r="F1503" t="str">
            <v>N/A</v>
          </cell>
          <cell r="AE1503">
            <v>0.21000000000000002</v>
          </cell>
          <cell r="AY1503">
            <v>1097.8699999999999</v>
          </cell>
        </row>
        <row r="1504">
          <cell r="F1504" t="str">
            <v>N/A</v>
          </cell>
          <cell r="AE1504">
            <v>0.21000000000000002</v>
          </cell>
          <cell r="AY1504">
            <v>1097.8699999999999</v>
          </cell>
        </row>
        <row r="1505">
          <cell r="F1505" t="str">
            <v>N/A</v>
          </cell>
          <cell r="AE1505">
            <v>0.21000000000000002</v>
          </cell>
          <cell r="AY1505">
            <v>1097.8699999999999</v>
          </cell>
        </row>
        <row r="1506">
          <cell r="F1506" t="str">
            <v>N/A</v>
          </cell>
          <cell r="AE1506">
            <v>0.21000000000000002</v>
          </cell>
          <cell r="AY1506">
            <v>1097.8699999999999</v>
          </cell>
        </row>
        <row r="1507">
          <cell r="F1507" t="str">
            <v>N/A</v>
          </cell>
          <cell r="AE1507">
            <v>0.21000000000000002</v>
          </cell>
          <cell r="AY1507">
            <v>1097.8699999999999</v>
          </cell>
        </row>
        <row r="1508">
          <cell r="F1508" t="str">
            <v>N/A</v>
          </cell>
          <cell r="AE1508">
            <v>0.21000000000000002</v>
          </cell>
          <cell r="AY1508">
            <v>1097.8699999999999</v>
          </cell>
        </row>
        <row r="1509">
          <cell r="F1509" t="str">
            <v>N/A</v>
          </cell>
          <cell r="AE1509">
            <v>0.21000000000000002</v>
          </cell>
          <cell r="AY1509">
            <v>1097.8699999999999</v>
          </cell>
        </row>
        <row r="1510">
          <cell r="F1510" t="str">
            <v>N/A</v>
          </cell>
          <cell r="AE1510">
            <v>0.21000000000000002</v>
          </cell>
          <cell r="AY1510">
            <v>1097.8699999999999</v>
          </cell>
        </row>
        <row r="1511">
          <cell r="F1511" t="str">
            <v>N/A</v>
          </cell>
          <cell r="AE1511">
            <v>0.21000000000000002</v>
          </cell>
          <cell r="AY1511">
            <v>1097.8699999999999</v>
          </cell>
        </row>
        <row r="1512">
          <cell r="F1512" t="str">
            <v>N/A</v>
          </cell>
          <cell r="AE1512">
            <v>0.21000000000000002</v>
          </cell>
          <cell r="AY1512">
            <v>1097.8699999999999</v>
          </cell>
        </row>
        <row r="1513">
          <cell r="F1513" t="str">
            <v>N/A</v>
          </cell>
          <cell r="AE1513">
            <v>0.21000000000000002</v>
          </cell>
          <cell r="AY1513">
            <v>1097.8699999999999</v>
          </cell>
        </row>
        <row r="1514">
          <cell r="F1514" t="str">
            <v>N/A</v>
          </cell>
          <cell r="AE1514">
            <v>0.21000000000000002</v>
          </cell>
          <cell r="AY1514">
            <v>1097.8699999999999</v>
          </cell>
        </row>
        <row r="1515">
          <cell r="F1515" t="str">
            <v>N/A</v>
          </cell>
          <cell r="AE1515">
            <v>0.21000000000000002</v>
          </cell>
          <cell r="AY1515">
            <v>1097.8699999999999</v>
          </cell>
        </row>
        <row r="1516">
          <cell r="F1516" t="str">
            <v>N/A</v>
          </cell>
          <cell r="AE1516">
            <v>0.21000000000000002</v>
          </cell>
          <cell r="AY1516">
            <v>1097.8699999999999</v>
          </cell>
        </row>
        <row r="1517">
          <cell r="F1517" t="str">
            <v>N/A</v>
          </cell>
          <cell r="AE1517">
            <v>0.21000000000000002</v>
          </cell>
          <cell r="AY1517">
            <v>1097.8699999999999</v>
          </cell>
        </row>
        <row r="1518">
          <cell r="F1518" t="str">
            <v>N/A</v>
          </cell>
          <cell r="AE1518">
            <v>0.21000000000000002</v>
          </cell>
          <cell r="AY1518">
            <v>1097.8699999999999</v>
          </cell>
        </row>
        <row r="1519">
          <cell r="F1519" t="str">
            <v>N/A</v>
          </cell>
          <cell r="AE1519">
            <v>0.21000000000000002</v>
          </cell>
          <cell r="AY1519">
            <v>1097.8699999999999</v>
          </cell>
        </row>
        <row r="1520">
          <cell r="F1520" t="str">
            <v>N/A</v>
          </cell>
          <cell r="AE1520">
            <v>0.21000000000000002</v>
          </cell>
          <cell r="AY1520">
            <v>1097.8699999999999</v>
          </cell>
        </row>
        <row r="1521">
          <cell r="F1521" t="str">
            <v>N/A</v>
          </cell>
          <cell r="AE1521">
            <v>0.21000000000000002</v>
          </cell>
          <cell r="AY1521">
            <v>1097.8699999999999</v>
          </cell>
        </row>
        <row r="1522">
          <cell r="F1522" t="str">
            <v>N/A</v>
          </cell>
          <cell r="AE1522">
            <v>0.21000000000000002</v>
          </cell>
          <cell r="AY1522">
            <v>1097.8699999999999</v>
          </cell>
        </row>
        <row r="1523">
          <cell r="F1523" t="str">
            <v>N/A</v>
          </cell>
          <cell r="AE1523">
            <v>0.21000000000000002</v>
          </cell>
          <cell r="AY1523">
            <v>1097.8699999999999</v>
          </cell>
        </row>
        <row r="1524">
          <cell r="F1524" t="str">
            <v>N/A</v>
          </cell>
          <cell r="AE1524">
            <v>0.21000000000000002</v>
          </cell>
          <cell r="AY1524">
            <v>1097.8699999999999</v>
          </cell>
        </row>
        <row r="1525">
          <cell r="F1525" t="str">
            <v>N/A</v>
          </cell>
          <cell r="AE1525">
            <v>0.21000000000000002</v>
          </cell>
          <cell r="AY1525">
            <v>1097.8699999999999</v>
          </cell>
        </row>
        <row r="1526">
          <cell r="F1526" t="str">
            <v>N/A</v>
          </cell>
          <cell r="AE1526">
            <v>0.21000000000000002</v>
          </cell>
          <cell r="AY1526">
            <v>1097.8699999999999</v>
          </cell>
        </row>
        <row r="1527">
          <cell r="F1527" t="str">
            <v>N/A</v>
          </cell>
          <cell r="AE1527">
            <v>0.21000000000000002</v>
          </cell>
          <cell r="AY1527">
            <v>1097.8699999999999</v>
          </cell>
        </row>
        <row r="1528">
          <cell r="F1528" t="str">
            <v>N/A</v>
          </cell>
          <cell r="AE1528">
            <v>0.21000000000000002</v>
          </cell>
          <cell r="AY1528">
            <v>1097.8699999999999</v>
          </cell>
        </row>
        <row r="1529">
          <cell r="F1529" t="str">
            <v>N/A</v>
          </cell>
          <cell r="AE1529">
            <v>0.21000000000000002</v>
          </cell>
          <cell r="AY1529">
            <v>1097.8699999999999</v>
          </cell>
        </row>
        <row r="1530">
          <cell r="F1530" t="str">
            <v>N/A</v>
          </cell>
          <cell r="AE1530">
            <v>0.21000000000000002</v>
          </cell>
          <cell r="AY1530">
            <v>1097.8699999999999</v>
          </cell>
        </row>
        <row r="1531">
          <cell r="F1531" t="str">
            <v>N/A</v>
          </cell>
          <cell r="AE1531">
            <v>0.21000000000000002</v>
          </cell>
          <cell r="AY1531">
            <v>1097.8699999999999</v>
          </cell>
        </row>
        <row r="1532">
          <cell r="F1532" t="str">
            <v>N/A</v>
          </cell>
          <cell r="AE1532">
            <v>0.21000000000000002</v>
          </cell>
          <cell r="AY1532">
            <v>1097.8699999999999</v>
          </cell>
        </row>
        <row r="1533">
          <cell r="F1533" t="str">
            <v>N/A</v>
          </cell>
          <cell r="AE1533">
            <v>0.21000000000000002</v>
          </cell>
          <cell r="AY1533">
            <v>1097.8699999999999</v>
          </cell>
        </row>
        <row r="1534">
          <cell r="F1534" t="str">
            <v>N/A</v>
          </cell>
          <cell r="AE1534">
            <v>0.21000000000000002</v>
          </cell>
          <cell r="AY1534">
            <v>1097.8699999999999</v>
          </cell>
        </row>
        <row r="1535">
          <cell r="F1535" t="str">
            <v>N/A</v>
          </cell>
          <cell r="AE1535">
            <v>0.21000000000000002</v>
          </cell>
          <cell r="AY1535">
            <v>1097.8699999999999</v>
          </cell>
        </row>
        <row r="1536">
          <cell r="F1536" t="str">
            <v>N/A</v>
          </cell>
          <cell r="AE1536">
            <v>0.21000000000000002</v>
          </cell>
          <cell r="AY1536">
            <v>1097.8699999999999</v>
          </cell>
        </row>
        <row r="1537">
          <cell r="F1537" t="str">
            <v>N/A</v>
          </cell>
          <cell r="AE1537">
            <v>0.21000000000000002</v>
          </cell>
          <cell r="AY1537">
            <v>1097.8699999999999</v>
          </cell>
        </row>
        <row r="1538">
          <cell r="F1538" t="str">
            <v>N/A</v>
          </cell>
          <cell r="AE1538">
            <v>0.21000000000000002</v>
          </cell>
          <cell r="AY1538">
            <v>1097.8699999999999</v>
          </cell>
        </row>
        <row r="1539">
          <cell r="F1539" t="str">
            <v>N/A</v>
          </cell>
          <cell r="AE1539">
            <v>0.21000000000000002</v>
          </cell>
          <cell r="AY1539">
            <v>1097.8699999999999</v>
          </cell>
        </row>
        <row r="1540">
          <cell r="F1540" t="str">
            <v>N/A</v>
          </cell>
          <cell r="AE1540">
            <v>0.21000000000000002</v>
          </cell>
          <cell r="AY1540">
            <v>1097.8699999999999</v>
          </cell>
        </row>
        <row r="1541">
          <cell r="F1541" t="str">
            <v>N/A</v>
          </cell>
          <cell r="AE1541">
            <v>0.21000000000000002</v>
          </cell>
          <cell r="AY1541">
            <v>1097.8699999999999</v>
          </cell>
        </row>
        <row r="1542">
          <cell r="F1542" t="str">
            <v>N/A</v>
          </cell>
          <cell r="AE1542">
            <v>0.21000000000000002</v>
          </cell>
          <cell r="AY1542">
            <v>1097.8699999999999</v>
          </cell>
        </row>
        <row r="1543">
          <cell r="F1543" t="str">
            <v>N/A</v>
          </cell>
          <cell r="AE1543">
            <v>0.21000000000000002</v>
          </cell>
          <cell r="AY1543">
            <v>1097.8699999999999</v>
          </cell>
        </row>
        <row r="1544">
          <cell r="F1544" t="str">
            <v>N/A</v>
          </cell>
          <cell r="AE1544">
            <v>0.21000000000000002</v>
          </cell>
          <cell r="AY1544">
            <v>1097.8699999999999</v>
          </cell>
        </row>
        <row r="1545">
          <cell r="F1545" t="str">
            <v>N/A</v>
          </cell>
          <cell r="AE1545">
            <v>0.21000000000000002</v>
          </cell>
          <cell r="AY1545">
            <v>1097.8699999999999</v>
          </cell>
        </row>
        <row r="1546">
          <cell r="F1546" t="str">
            <v>N/A</v>
          </cell>
          <cell r="AE1546">
            <v>0.21000000000000002</v>
          </cell>
          <cell r="AY1546">
            <v>1097.8699999999999</v>
          </cell>
        </row>
        <row r="1547">
          <cell r="F1547" t="str">
            <v>N/A</v>
          </cell>
          <cell r="AE1547">
            <v>0.21000000000000002</v>
          </cell>
          <cell r="AY1547">
            <v>1097.8699999999999</v>
          </cell>
        </row>
        <row r="1548">
          <cell r="F1548" t="str">
            <v>N/A</v>
          </cell>
          <cell r="AE1548">
            <v>0.21000000000000002</v>
          </cell>
          <cell r="AY1548">
            <v>1097.8699999999999</v>
          </cell>
        </row>
        <row r="1549">
          <cell r="F1549" t="str">
            <v>N/A</v>
          </cell>
          <cell r="AE1549">
            <v>0.21000000000000002</v>
          </cell>
          <cell r="AY1549">
            <v>1097.8699999999999</v>
          </cell>
        </row>
        <row r="1550">
          <cell r="F1550" t="str">
            <v>N/A</v>
          </cell>
          <cell r="AE1550">
            <v>0.21000000000000002</v>
          </cell>
          <cell r="AY1550">
            <v>1097.8699999999999</v>
          </cell>
        </row>
        <row r="1551">
          <cell r="F1551" t="str">
            <v>N/A</v>
          </cell>
          <cell r="AE1551">
            <v>0.21000000000000002</v>
          </cell>
          <cell r="AY1551">
            <v>1097.8699999999999</v>
          </cell>
        </row>
        <row r="1552">
          <cell r="F1552" t="str">
            <v>N/A</v>
          </cell>
          <cell r="AE1552">
            <v>0.21000000000000002</v>
          </cell>
          <cell r="AY1552">
            <v>1097.8699999999999</v>
          </cell>
        </row>
        <row r="1553">
          <cell r="F1553" t="str">
            <v>N/A</v>
          </cell>
          <cell r="AE1553">
            <v>0.21000000000000002</v>
          </cell>
          <cell r="AY1553">
            <v>1097.8699999999999</v>
          </cell>
        </row>
        <row r="1554">
          <cell r="F1554" t="str">
            <v>N/A</v>
          </cell>
          <cell r="AE1554">
            <v>0.21000000000000002</v>
          </cell>
          <cell r="AY1554">
            <v>1097.8699999999999</v>
          </cell>
        </row>
        <row r="1555">
          <cell r="F1555" t="str">
            <v>N/A</v>
          </cell>
          <cell r="AE1555">
            <v>0.21000000000000002</v>
          </cell>
          <cell r="AY1555">
            <v>1097.8699999999999</v>
          </cell>
        </row>
        <row r="1556">
          <cell r="F1556" t="str">
            <v>N/A</v>
          </cell>
          <cell r="AE1556">
            <v>0.21000000000000002</v>
          </cell>
          <cell r="AY1556">
            <v>1097.8699999999999</v>
          </cell>
        </row>
        <row r="1557">
          <cell r="F1557" t="str">
            <v>N/A</v>
          </cell>
          <cell r="AE1557">
            <v>0.21000000000000002</v>
          </cell>
          <cell r="AY1557">
            <v>1097.8699999999999</v>
          </cell>
        </row>
        <row r="1558">
          <cell r="F1558" t="str">
            <v>N/A</v>
          </cell>
          <cell r="AE1558">
            <v>0.21000000000000002</v>
          </cell>
          <cell r="AY1558">
            <v>1097.8699999999999</v>
          </cell>
        </row>
        <row r="1559">
          <cell r="F1559" t="str">
            <v>N/A</v>
          </cell>
          <cell r="AE1559">
            <v>0.21000000000000002</v>
          </cell>
          <cell r="AY1559">
            <v>1097.8699999999999</v>
          </cell>
        </row>
        <row r="1560">
          <cell r="F1560" t="str">
            <v>N/A</v>
          </cell>
          <cell r="AE1560">
            <v>0.21000000000000002</v>
          </cell>
          <cell r="AY1560">
            <v>1097.8699999999999</v>
          </cell>
        </row>
        <row r="1561">
          <cell r="F1561" t="str">
            <v>N/A</v>
          </cell>
          <cell r="AE1561">
            <v>0.21000000000000002</v>
          </cell>
          <cell r="AY1561">
            <v>1097.8699999999999</v>
          </cell>
        </row>
        <row r="1562">
          <cell r="F1562" t="str">
            <v>N/A</v>
          </cell>
          <cell r="AE1562">
            <v>0.21000000000000002</v>
          </cell>
          <cell r="AY1562">
            <v>1097.8699999999999</v>
          </cell>
        </row>
        <row r="1563">
          <cell r="F1563" t="str">
            <v>N/A</v>
          </cell>
          <cell r="AE1563">
            <v>0.21000000000000002</v>
          </cell>
          <cell r="AY1563">
            <v>1097.8699999999999</v>
          </cell>
        </row>
        <row r="1564">
          <cell r="F1564" t="str">
            <v>N/A</v>
          </cell>
          <cell r="AE1564">
            <v>0.21000000000000002</v>
          </cell>
          <cell r="AY1564">
            <v>1097.8699999999999</v>
          </cell>
        </row>
        <row r="1565">
          <cell r="F1565" t="str">
            <v>N/A</v>
          </cell>
          <cell r="AE1565">
            <v>0.21000000000000002</v>
          </cell>
          <cell r="AY1565">
            <v>1097.8699999999999</v>
          </cell>
        </row>
        <row r="1566">
          <cell r="F1566" t="str">
            <v>N/A</v>
          </cell>
          <cell r="AE1566">
            <v>0.21000000000000002</v>
          </cell>
          <cell r="AY1566">
            <v>1097.8699999999999</v>
          </cell>
        </row>
        <row r="1567">
          <cell r="F1567" t="str">
            <v>N/A</v>
          </cell>
          <cell r="AE1567">
            <v>0.21000000000000002</v>
          </cell>
          <cell r="AY1567">
            <v>1097.8699999999999</v>
          </cell>
        </row>
        <row r="1568">
          <cell r="F1568" t="str">
            <v>N/A</v>
          </cell>
          <cell r="AE1568">
            <v>0.21000000000000002</v>
          </cell>
          <cell r="AY1568">
            <v>1097.8699999999999</v>
          </cell>
        </row>
        <row r="1569">
          <cell r="F1569" t="str">
            <v>N/A</v>
          </cell>
          <cell r="AE1569">
            <v>0.21000000000000002</v>
          </cell>
          <cell r="AY1569">
            <v>1097.8699999999999</v>
          </cell>
        </row>
        <row r="1570">
          <cell r="F1570" t="str">
            <v>N/A</v>
          </cell>
          <cell r="AE1570">
            <v>0.21000000000000002</v>
          </cell>
          <cell r="AY1570">
            <v>1097.8699999999999</v>
          </cell>
        </row>
        <row r="1571">
          <cell r="F1571" t="str">
            <v>N/A</v>
          </cell>
          <cell r="AE1571">
            <v>0.21000000000000002</v>
          </cell>
          <cell r="AY1571">
            <v>1097.8699999999999</v>
          </cell>
        </row>
        <row r="1572">
          <cell r="F1572" t="str">
            <v>N/A</v>
          </cell>
          <cell r="AE1572">
            <v>0.21000000000000002</v>
          </cell>
          <cell r="AY1572">
            <v>1097.8699999999999</v>
          </cell>
        </row>
        <row r="1573">
          <cell r="F1573" t="str">
            <v>N/A</v>
          </cell>
          <cell r="AE1573">
            <v>0.21000000000000002</v>
          </cell>
          <cell r="AY1573">
            <v>1097.8699999999999</v>
          </cell>
        </row>
        <row r="1574">
          <cell r="F1574" t="str">
            <v>N/A</v>
          </cell>
          <cell r="AE1574">
            <v>0.21000000000000002</v>
          </cell>
          <cell r="AY1574">
            <v>1097.8699999999999</v>
          </cell>
        </row>
        <row r="1575">
          <cell r="F1575" t="str">
            <v>N/A</v>
          </cell>
          <cell r="AE1575">
            <v>0.21000000000000002</v>
          </cell>
          <cell r="AY1575">
            <v>1097.8699999999999</v>
          </cell>
        </row>
        <row r="1576">
          <cell r="F1576"/>
          <cell r="AY1576"/>
        </row>
        <row r="1580">
          <cell r="F1580"/>
          <cell r="AY1580"/>
        </row>
        <row r="1583">
          <cell r="F1583"/>
          <cell r="AY1583"/>
        </row>
        <row r="1586">
          <cell r="F1586" t="str">
            <v>N/A</v>
          </cell>
          <cell r="AE1586">
            <v>0.21000000000000002</v>
          </cell>
          <cell r="AY1586">
            <v>1097.8699999999999</v>
          </cell>
        </row>
        <row r="1587">
          <cell r="F1587" t="str">
            <v>N/A</v>
          </cell>
          <cell r="AE1587">
            <v>0.21000000000000002</v>
          </cell>
          <cell r="AY1587">
            <v>1097.8699999999999</v>
          </cell>
        </row>
        <row r="1588">
          <cell r="F1588" t="str">
            <v>N/A</v>
          </cell>
          <cell r="AE1588">
            <v>0.21000000000000002</v>
          </cell>
          <cell r="AY1588">
            <v>1097.8699999999999</v>
          </cell>
        </row>
        <row r="1589">
          <cell r="F1589" t="str">
            <v>N/A</v>
          </cell>
          <cell r="AE1589">
            <v>0.21000000000000002</v>
          </cell>
          <cell r="AY1589">
            <v>1097.8699999999999</v>
          </cell>
        </row>
        <row r="1590">
          <cell r="F1590" t="str">
            <v>N/A</v>
          </cell>
          <cell r="AE1590">
            <v>0.21000000000000002</v>
          </cell>
          <cell r="AY1590">
            <v>1097.8699999999999</v>
          </cell>
        </row>
        <row r="1591">
          <cell r="F1591" t="str">
            <v>N/A</v>
          </cell>
          <cell r="AE1591">
            <v>0.21000000000000002</v>
          </cell>
          <cell r="AY1591">
            <v>1097.8699999999999</v>
          </cell>
        </row>
        <row r="1592">
          <cell r="F1592" t="str">
            <v>N/A</v>
          </cell>
          <cell r="AE1592">
            <v>0.21000000000000002</v>
          </cell>
          <cell r="AY1592">
            <v>1097.8699999999999</v>
          </cell>
        </row>
        <row r="1593">
          <cell r="F1593" t="str">
            <v>N/A</v>
          </cell>
          <cell r="AE1593">
            <v>0.21000000000000002</v>
          </cell>
          <cell r="AY1593">
            <v>1097.8699999999999</v>
          </cell>
        </row>
        <row r="1594">
          <cell r="F1594" t="str">
            <v>N/A</v>
          </cell>
          <cell r="AE1594">
            <v>0.21000000000000002</v>
          </cell>
          <cell r="AY1594">
            <v>1097.8699999999999</v>
          </cell>
        </row>
        <row r="1598">
          <cell r="F1598">
            <v>106504038</v>
          </cell>
          <cell r="AE1598">
            <v>9.5380000000000006E-2</v>
          </cell>
          <cell r="AY1598">
            <v>1097.8699999999999</v>
          </cell>
        </row>
        <row r="1599">
          <cell r="F1599" t="str">
            <v>N/A</v>
          </cell>
          <cell r="AE1599">
            <v>0.21000000000000002</v>
          </cell>
          <cell r="AY1599">
            <v>1097.8699999999999</v>
          </cell>
        </row>
        <row r="1602">
          <cell r="F1602"/>
          <cell r="AY1602"/>
        </row>
        <row r="1603">
          <cell r="F1603"/>
          <cell r="AY1603"/>
        </row>
        <row r="1606">
          <cell r="F1606"/>
          <cell r="AY1606"/>
        </row>
        <row r="1607">
          <cell r="F1607"/>
          <cell r="AY1607"/>
        </row>
        <row r="1611">
          <cell r="F1611"/>
          <cell r="AY1611"/>
        </row>
        <row r="1612">
          <cell r="F1612"/>
          <cell r="AY1612"/>
        </row>
        <row r="1615">
          <cell r="F1615"/>
          <cell r="AY1615"/>
        </row>
        <row r="1616">
          <cell r="F1616"/>
          <cell r="AY1616"/>
        </row>
        <row r="1619">
          <cell r="F1619" t="str">
            <v>N/A</v>
          </cell>
          <cell r="AE1619">
            <v>0.20699999999999999</v>
          </cell>
          <cell r="AY1619">
            <v>1242.3900000000001</v>
          </cell>
        </row>
        <row r="1620">
          <cell r="F1620" t="str">
            <v>N/A</v>
          </cell>
          <cell r="AE1620">
            <v>0.20699999999999999</v>
          </cell>
          <cell r="AY1620">
            <v>1242.3900000000001</v>
          </cell>
        </row>
        <row r="1621">
          <cell r="F1621" t="str">
            <v>N/A</v>
          </cell>
          <cell r="AE1621">
            <v>0.20699999999999999</v>
          </cell>
          <cell r="AY1621">
            <v>1242.3900000000001</v>
          </cell>
        </row>
        <row r="1622">
          <cell r="F1622" t="str">
            <v>N/A</v>
          </cell>
          <cell r="AE1622">
            <v>0.20699999999999999</v>
          </cell>
          <cell r="AY1622">
            <v>1242.3900000000001</v>
          </cell>
        </row>
        <row r="1623">
          <cell r="F1623" t="str">
            <v>N/A</v>
          </cell>
          <cell r="AE1623">
            <v>0.20699999999999999</v>
          </cell>
          <cell r="AY1623">
            <v>1242.3900000000001</v>
          </cell>
        </row>
      </sheetData>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5" totalsRowShown="0" headerRowDxfId="17" dataDxfId="15" headerRowBorderDxfId="16">
  <autoFilter ref="A21:O425" xr:uid="{00000000-0009-0000-0100-000001000000}"/>
  <sortState xmlns:xlrd2="http://schemas.microsoft.com/office/spreadsheetml/2017/richdata2" ref="A22:O425">
    <sortCondition ref="B21:B425"/>
  </sortState>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5-26 Cost-to-Charge Ratio" dataDxfId="7"/>
    <tableColumn id="29" xr3:uid="{00000000-0010-0000-0000-00001D000000}" name="FFY 2025 Wage Index Value" dataDxfId="6"/>
    <tableColumn id="30" xr3:uid="{00000000-0010-0000-0000-00001E000000}" name="FFY 2025 Wage Index Value (Adjusted for CA Neutrality Factor)" dataDxfId="5"/>
    <tableColumn id="11" xr3:uid="{00000000-0010-0000-0000-00000B000000}" name="SFY _x000a_2025-26 Unadjusted Base Rate" dataDxfId="4"/>
    <tableColumn id="12" xr3:uid="{00000000-0010-0000-0000-00000C000000}" name="SFY _x000a_2025-26 Wage Adjusted Base Rate" dataDxfId="3"/>
    <tableColumn id="33" xr3:uid="{00000000-0010-0000-0000-000021000000}" name="SFY _x000a_2025-26 Rehab Rate" dataDxfId="2" dataCellStyle="Currency"/>
    <tableColumn id="34" xr3:uid="{00000000-0010-0000-0000-000022000000}" name="SFY _x000a_2025-26 Admin 2 190 Rate" dataDxfId="1" dataCellStyle="Currency"/>
    <tableColumn id="15" xr3:uid="{00000000-0010-0000-0000-00000F000000}" name="SFY _x000a_2025-26 Admin 2 199 Rate" dataDxfId="0" dataCellStyle="Percent">
      <calculatedColumnFormula>_xlfn.XLOOKUP(A22,'[1]SIM Char File'!$F:$F,'[1]SIM Char File'!$AY:$AY)</calculatedColumnFormula>
    </tableColumn>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14"/>
  <sheetViews>
    <sheetView tabSelected="1" workbookViewId="0"/>
  </sheetViews>
  <sheetFormatPr defaultColWidth="0" defaultRowHeight="12.5" zeroHeight="1"/>
  <cols>
    <col min="1" max="1" width="172" customWidth="1"/>
    <col min="2" max="16384" width="12.26953125" hidden="1"/>
  </cols>
  <sheetData>
    <row r="1" spans="1:1" ht="15.5">
      <c r="A1" s="66" t="s">
        <v>1785</v>
      </c>
    </row>
    <row r="2" spans="1:1" ht="15.5">
      <c r="A2" s="108" t="s">
        <v>2243</v>
      </c>
    </row>
    <row r="3" spans="1:1" ht="15.5">
      <c r="A3" s="109" t="s">
        <v>1598</v>
      </c>
    </row>
    <row r="4" spans="1:1" ht="15.5">
      <c r="A4" s="109" t="s">
        <v>2242</v>
      </c>
    </row>
    <row r="5" spans="1:1" ht="15.5">
      <c r="A5" s="17"/>
    </row>
    <row r="6" spans="1:1" ht="93">
      <c r="A6" s="63" t="s">
        <v>2323</v>
      </c>
    </row>
    <row r="7" spans="1:1" ht="15.5">
      <c r="A7" s="18"/>
    </row>
    <row r="8" spans="1:1" ht="62">
      <c r="A8" s="63" t="s">
        <v>2324</v>
      </c>
    </row>
    <row r="9" spans="1:1" ht="15.5">
      <c r="A9" s="19"/>
    </row>
    <row r="10" spans="1:1" ht="31">
      <c r="A10" s="64" t="s">
        <v>1253</v>
      </c>
    </row>
    <row r="11" spans="1:1" ht="15.5">
      <c r="A11" s="20"/>
    </row>
    <row r="12" spans="1:1" ht="48" customHeight="1">
      <c r="A12" s="64" t="s">
        <v>1597</v>
      </c>
    </row>
    <row r="13" spans="1:1" ht="15.5" hidden="1">
      <c r="A13" s="17"/>
    </row>
    <row r="14" spans="1:1" ht="15.5" hidden="1">
      <c r="A14" s="62"/>
    </row>
  </sheetData>
  <sheetProtection sheet="1" objects="1" scenarios="1" selectLockedCells="1"/>
  <customSheetViews>
    <customSheetView guid="{DEDA7A30-1753-483E-90A4-337FCCD0986B}" fitToPage="1">
      <selection activeCell="A8" sqref="A8:E8"/>
      <pageMargins left="1" right="1" top="1.5" bottom="0.75" header="0.3" footer="0.3"/>
      <printOptions horizontalCentered="1"/>
      <pageSetup scale="64" orientation="portrait" horizontalDpi="1200" verticalDpi="1200" r:id="rId1"/>
    </customSheetView>
    <customSheetView guid="{F5C5D435-795B-4855-84CC-46021D57E281}" fitToPage="1">
      <selection activeCell="A5" sqref="A5:E5"/>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99" orientation="portrait" horizontalDpi="1200" verticalDpi="1200" r:id="rId3"/>
  <headerFooter scaleWithDoc="0">
    <oddHeader>&amp;L&amp;9
Medi-Cal DRG 2025-26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workbookViewId="0"/>
  </sheetViews>
  <sheetFormatPr defaultColWidth="0" defaultRowHeight="12.5" zeroHeight="1"/>
  <cols>
    <col min="1" max="1" width="5" style="5" customWidth="1"/>
    <col min="2" max="2" width="56" style="1" customWidth="1"/>
    <col min="3" max="3" width="25.453125" style="5" customWidth="1"/>
    <col min="4" max="4" width="85.26953125" style="8" customWidth="1"/>
    <col min="5" max="5" width="9.81640625" style="1" hidden="1" customWidth="1"/>
    <col min="6" max="6" width="19.453125" style="1" hidden="1" customWidth="1"/>
    <col min="7" max="7" width="9.1796875" style="1" hidden="1" customWidth="1"/>
    <col min="8" max="8" width="13.453125" style="1" hidden="1" customWidth="1"/>
    <col min="9" max="10" width="7.453125" style="1" hidden="1" customWidth="1"/>
    <col min="11" max="12" width="11.453125" style="1" hidden="1" customWidth="1"/>
    <col min="13" max="16384" width="7.453125" style="1" hidden="1"/>
  </cols>
  <sheetData>
    <row r="1" spans="1:10" ht="15.5">
      <c r="A1" s="80" t="s">
        <v>2232</v>
      </c>
      <c r="B1" s="110" t="s">
        <v>1783</v>
      </c>
      <c r="C1" s="111"/>
      <c r="D1" s="112"/>
    </row>
    <row r="2" spans="1:10" ht="15.5">
      <c r="A2" s="28"/>
      <c r="B2" s="219"/>
      <c r="C2" s="219"/>
      <c r="D2" s="220"/>
      <c r="F2" s="10"/>
      <c r="G2" s="10"/>
      <c r="H2" s="10"/>
      <c r="I2" s="10"/>
      <c r="J2" s="10"/>
    </row>
    <row r="3" spans="1:10" ht="15.5">
      <c r="A3" s="28"/>
      <c r="B3" s="113" t="s">
        <v>2244</v>
      </c>
      <c r="C3" s="114"/>
      <c r="D3" s="115"/>
      <c r="F3" s="30"/>
      <c r="G3" s="30"/>
      <c r="H3" s="30"/>
      <c r="I3" s="30"/>
      <c r="J3" s="30"/>
    </row>
    <row r="4" spans="1:10" ht="15.5">
      <c r="A4" s="28"/>
      <c r="B4" s="116" t="s">
        <v>1742</v>
      </c>
      <c r="C4" s="117"/>
      <c r="D4" s="118"/>
      <c r="F4" s="31"/>
    </row>
    <row r="5" spans="1:10" ht="15.5">
      <c r="A5" s="28"/>
      <c r="B5" s="81" t="s">
        <v>1235</v>
      </c>
      <c r="C5" s="14"/>
      <c r="D5" s="15"/>
      <c r="F5" s="31"/>
      <c r="G5" s="2"/>
      <c r="H5" s="2"/>
      <c r="I5" s="2"/>
    </row>
    <row r="6" spans="1:10" ht="15.5">
      <c r="A6" s="28"/>
      <c r="B6" s="82" t="s">
        <v>2325</v>
      </c>
      <c r="C6" s="12"/>
      <c r="D6" s="13"/>
      <c r="F6" s="31"/>
      <c r="G6" s="2"/>
      <c r="H6" s="2"/>
      <c r="I6" s="2"/>
    </row>
    <row r="7" spans="1:10" ht="15.5">
      <c r="A7" s="28"/>
      <c r="B7" s="82" t="s">
        <v>2326</v>
      </c>
      <c r="C7" s="12"/>
      <c r="D7" s="13"/>
      <c r="F7" s="31"/>
      <c r="G7" s="2"/>
      <c r="H7" s="2"/>
      <c r="I7" s="2"/>
    </row>
    <row r="8" spans="1:10" ht="15.5">
      <c r="A8" s="28"/>
      <c r="B8" s="82" t="s">
        <v>1738</v>
      </c>
      <c r="C8" s="12"/>
      <c r="D8" s="13"/>
      <c r="F8" s="31"/>
      <c r="G8" s="2"/>
      <c r="H8" s="2"/>
      <c r="I8" s="2"/>
    </row>
    <row r="9" spans="1:10" ht="15.5">
      <c r="A9" s="28"/>
      <c r="B9" s="82" t="s">
        <v>1590</v>
      </c>
      <c r="C9" s="12"/>
      <c r="D9" s="13"/>
      <c r="F9" s="31"/>
      <c r="G9" s="3"/>
      <c r="H9" s="3"/>
      <c r="I9" s="3"/>
      <c r="J9" s="3"/>
    </row>
    <row r="10" spans="1:10" ht="15.5">
      <c r="A10" s="28"/>
      <c r="B10" s="82" t="s">
        <v>1712</v>
      </c>
      <c r="C10" s="12"/>
      <c r="D10" s="13"/>
      <c r="F10" s="31"/>
      <c r="G10" s="3"/>
      <c r="H10" s="3"/>
    </row>
    <row r="11" spans="1:10" ht="15.5">
      <c r="A11" s="28"/>
      <c r="B11" s="82" t="s">
        <v>2233</v>
      </c>
      <c r="C11" s="12"/>
      <c r="D11" s="13"/>
      <c r="F11" s="32"/>
      <c r="G11" s="3"/>
      <c r="H11" s="3"/>
    </row>
    <row r="12" spans="1:10" ht="15.5">
      <c r="A12" s="28"/>
      <c r="B12" s="186"/>
      <c r="C12" s="12"/>
      <c r="D12" s="13"/>
      <c r="F12" s="32"/>
      <c r="G12" s="3"/>
      <c r="H12" s="3"/>
    </row>
    <row r="13" spans="1:10" ht="15.5">
      <c r="A13" s="28"/>
      <c r="B13" s="141" t="s">
        <v>1248</v>
      </c>
      <c r="C13" s="119"/>
      <c r="D13" s="142" t="s">
        <v>1250</v>
      </c>
      <c r="G13" s="3"/>
      <c r="H13" s="3"/>
      <c r="I13" s="3"/>
    </row>
    <row r="14" spans="1:10" ht="15.5">
      <c r="A14" s="28"/>
      <c r="B14" s="120" t="s">
        <v>1246</v>
      </c>
      <c r="C14" s="121" t="s">
        <v>1247</v>
      </c>
      <c r="D14" s="122" t="s">
        <v>1234</v>
      </c>
      <c r="G14" s="3"/>
      <c r="H14" s="3"/>
      <c r="I14" s="3"/>
    </row>
    <row r="15" spans="1:10" ht="15.5">
      <c r="A15" s="28"/>
      <c r="B15" s="123" t="s">
        <v>1599</v>
      </c>
      <c r="C15" s="124"/>
      <c r="D15" s="125"/>
      <c r="E15"/>
      <c r="G15" s="3"/>
      <c r="H15" s="3"/>
      <c r="I15" s="3"/>
    </row>
    <row r="16" spans="1:10" ht="15.5">
      <c r="A16" s="28"/>
      <c r="B16" s="83" t="s">
        <v>1227</v>
      </c>
      <c r="C16" s="143">
        <v>907638.6</v>
      </c>
      <c r="D16" s="87" t="s">
        <v>1255</v>
      </c>
      <c r="E16"/>
      <c r="G16" s="3"/>
      <c r="H16" s="3"/>
      <c r="I16" s="3"/>
    </row>
    <row r="17" spans="1:12" ht="15.5">
      <c r="A17" s="28"/>
      <c r="B17" s="84" t="s">
        <v>1174</v>
      </c>
      <c r="C17" s="144">
        <v>0.36316999999999999</v>
      </c>
      <c r="D17" s="87" t="s">
        <v>1257</v>
      </c>
      <c r="E17"/>
      <c r="G17" s="3"/>
      <c r="H17" s="3"/>
      <c r="I17" s="3"/>
    </row>
    <row r="18" spans="1:12" ht="15.5">
      <c r="A18" s="28"/>
      <c r="B18" s="83" t="s">
        <v>1187</v>
      </c>
      <c r="C18" s="145">
        <v>106</v>
      </c>
      <c r="D18" s="87" t="s">
        <v>1236</v>
      </c>
      <c r="E18"/>
      <c r="G18" s="3"/>
      <c r="H18" s="3"/>
      <c r="I18" s="3"/>
      <c r="K18"/>
      <c r="L18"/>
    </row>
    <row r="19" spans="1:12" ht="15.5">
      <c r="A19" s="28"/>
      <c r="B19" s="83" t="s">
        <v>1245</v>
      </c>
      <c r="C19" s="146" t="s">
        <v>1180</v>
      </c>
      <c r="D19" s="87" t="s">
        <v>1237</v>
      </c>
      <c r="G19" s="3"/>
      <c r="H19" s="3"/>
      <c r="I19" s="3"/>
      <c r="K19"/>
      <c r="L19"/>
    </row>
    <row r="20" spans="1:12" ht="15.5">
      <c r="A20" s="28"/>
      <c r="B20" s="83" t="s">
        <v>1191</v>
      </c>
      <c r="C20" s="146">
        <v>0</v>
      </c>
      <c r="D20" s="87" t="s">
        <v>1195</v>
      </c>
      <c r="G20" s="3"/>
      <c r="H20" s="3"/>
      <c r="I20" s="3"/>
    </row>
    <row r="21" spans="1:12" ht="15.5">
      <c r="A21" s="28"/>
      <c r="B21" s="83" t="s">
        <v>1196</v>
      </c>
      <c r="C21" s="147">
        <v>0</v>
      </c>
      <c r="D21" s="87" t="s">
        <v>1252</v>
      </c>
      <c r="G21" s="3"/>
      <c r="H21" s="3"/>
      <c r="I21" s="3"/>
    </row>
    <row r="22" spans="1:12" ht="15.5">
      <c r="A22" s="28"/>
      <c r="B22" s="83" t="s">
        <v>1197</v>
      </c>
      <c r="C22" s="147">
        <v>0</v>
      </c>
      <c r="D22" s="87" t="s">
        <v>1198</v>
      </c>
      <c r="G22" s="3"/>
      <c r="H22" s="3"/>
      <c r="I22" s="3"/>
    </row>
    <row r="23" spans="1:12" ht="15.5">
      <c r="A23" s="28"/>
      <c r="B23" s="83" t="s">
        <v>1220</v>
      </c>
      <c r="C23" s="146" t="s">
        <v>1180</v>
      </c>
      <c r="D23" s="87" t="s">
        <v>1214</v>
      </c>
      <c r="G23" s="3"/>
      <c r="H23" s="3"/>
      <c r="I23" s="3"/>
    </row>
    <row r="24" spans="1:12" ht="15.5">
      <c r="A24" s="28"/>
      <c r="B24" s="83" t="s">
        <v>1249</v>
      </c>
      <c r="C24" s="146" t="s">
        <v>1179</v>
      </c>
      <c r="D24" s="87" t="s">
        <v>1258</v>
      </c>
      <c r="G24" s="3"/>
      <c r="H24" s="3"/>
      <c r="I24" s="3"/>
    </row>
    <row r="25" spans="1:12" ht="15.5">
      <c r="A25" s="28"/>
      <c r="B25" s="83" t="s">
        <v>284</v>
      </c>
      <c r="C25" s="146" t="s">
        <v>1124</v>
      </c>
      <c r="D25" s="87" t="s">
        <v>1591</v>
      </c>
      <c r="G25" s="3"/>
      <c r="H25" s="3"/>
      <c r="I25" s="3"/>
    </row>
    <row r="26" spans="1:12" ht="15.5">
      <c r="A26" s="28"/>
      <c r="B26" s="126" t="s">
        <v>1259</v>
      </c>
      <c r="C26" s="127"/>
      <c r="D26" s="128"/>
      <c r="G26" s="2"/>
      <c r="H26" s="2"/>
      <c r="I26" s="2"/>
      <c r="J26" s="2"/>
    </row>
    <row r="27" spans="1:12" ht="105" customHeight="1">
      <c r="A27" s="28"/>
      <c r="B27" s="187" t="s">
        <v>1181</v>
      </c>
      <c r="C27" s="88" t="str">
        <f>+VLOOKUP(C25,'3-DRG Table'!$A$15:$J$1372,2,FALSE)</f>
        <v>NEONATE BIRTH WEIGHT 750-999 GRAMS WITHOUT MAJOR PROCEDURE</v>
      </c>
      <c r="D27" s="188" t="s">
        <v>1241</v>
      </c>
      <c r="G27" s="2"/>
      <c r="H27" s="2"/>
      <c r="I27" s="2"/>
      <c r="J27" s="2"/>
    </row>
    <row r="28" spans="1:12" ht="15.5">
      <c r="A28" s="28"/>
      <c r="B28" s="83" t="s">
        <v>1221</v>
      </c>
      <c r="C28" s="89">
        <f>+VLOOKUP(C25,'3-DRG Table'!$A$15:$I$1372,4,FALSE)</f>
        <v>17.124500000000001</v>
      </c>
      <c r="D28" s="87" t="s">
        <v>1242</v>
      </c>
    </row>
    <row r="29" spans="1:12" ht="31">
      <c r="A29" s="28"/>
      <c r="B29" s="187" t="s">
        <v>1719</v>
      </c>
      <c r="C29" s="90" t="str">
        <f>IF(AND(C20&gt;=21,C24="No"),"A",IF(AND(C20&gt;=21,C24="Yes"),"B",IF(AND(C20&lt;21,C24="No"),"C",IF(AND(C20&lt;21,C24="Yes"),"D","ERROR"))))</f>
        <v>D</v>
      </c>
      <c r="D29" s="87" t="s">
        <v>1721</v>
      </c>
    </row>
    <row r="30" spans="1:12" ht="15.5">
      <c r="A30" s="28"/>
      <c r="B30" s="83" t="s">
        <v>1720</v>
      </c>
      <c r="C30" s="90">
        <f>IF(C29="A",VLOOKUP(C25,'3-DRG Table'!$A$15:$H$1372,5,FALSE),IF(C29="B",VLOOKUP(C25,'3-DRG Table'!$A$15:$H$1372,6,FALSE),IF(C29="C",VLOOKUP(C25,'3-DRG Table'!$A$15:$H$1372,7,FALSE),IF(C29="D",VLOOKUP(C25,'3-DRG Table'!$A$15:$H$1372,8,FALSE),"ERROR"))))</f>
        <v>2.1</v>
      </c>
      <c r="D30" s="87" t="s">
        <v>2327</v>
      </c>
    </row>
    <row r="31" spans="1:12" ht="15.5">
      <c r="A31" s="28"/>
      <c r="B31" s="85" t="s">
        <v>1223</v>
      </c>
      <c r="C31" s="90">
        <f>ROUNDDOWN((C28*C30),4)</f>
        <v>35.961399999999998</v>
      </c>
      <c r="D31" s="87" t="s">
        <v>1722</v>
      </c>
    </row>
    <row r="32" spans="1:12" ht="15.5">
      <c r="A32" s="28"/>
      <c r="B32" s="83" t="s">
        <v>1595</v>
      </c>
      <c r="C32" s="91">
        <f>+VLOOKUP(C25,'3-DRG Table'!$A$15:$D$1372,3,FALSE)</f>
        <v>101.52</v>
      </c>
      <c r="D32" s="87" t="s">
        <v>1244</v>
      </c>
    </row>
    <row r="33" spans="1:6" ht="15.5">
      <c r="A33" s="28"/>
      <c r="B33" s="123" t="s">
        <v>1238</v>
      </c>
      <c r="C33" s="124"/>
      <c r="D33" s="125"/>
    </row>
    <row r="34" spans="1:6" ht="15.5">
      <c r="A34" s="28"/>
      <c r="B34" s="83" t="s">
        <v>1243</v>
      </c>
      <c r="C34" s="148">
        <v>8242</v>
      </c>
      <c r="D34" s="87" t="s">
        <v>1596</v>
      </c>
      <c r="F34" s="9"/>
    </row>
    <row r="35" spans="1:6" ht="15.5">
      <c r="A35" s="28"/>
      <c r="B35" s="83" t="s">
        <v>1587</v>
      </c>
      <c r="C35" s="149">
        <v>99000</v>
      </c>
      <c r="D35" s="87" t="s">
        <v>1689</v>
      </c>
    </row>
    <row r="36" spans="1:6" ht="15.5">
      <c r="A36" s="28"/>
      <c r="B36" s="83" t="s">
        <v>1588</v>
      </c>
      <c r="C36" s="150">
        <v>0.53</v>
      </c>
      <c r="D36" s="87" t="s">
        <v>1688</v>
      </c>
    </row>
    <row r="37" spans="1:6" ht="15.65" customHeight="1">
      <c r="A37" s="28"/>
      <c r="B37" s="83" t="s">
        <v>1215</v>
      </c>
      <c r="C37" s="151">
        <v>1</v>
      </c>
      <c r="D37" s="87" t="s">
        <v>1216</v>
      </c>
    </row>
    <row r="38" spans="1:6" ht="15.5">
      <c r="A38" s="28"/>
      <c r="B38" s="83" t="s">
        <v>1213</v>
      </c>
      <c r="C38" s="152">
        <v>29</v>
      </c>
      <c r="D38" s="87" t="s">
        <v>1254</v>
      </c>
    </row>
    <row r="39" spans="1:6" ht="15.5">
      <c r="A39" s="28"/>
      <c r="B39" s="83" t="s">
        <v>1228</v>
      </c>
      <c r="C39" s="153">
        <v>600</v>
      </c>
      <c r="D39" s="87" t="s">
        <v>1211</v>
      </c>
    </row>
    <row r="40" spans="1:6" ht="15.5">
      <c r="A40" s="28"/>
      <c r="B40" s="126" t="s">
        <v>1212</v>
      </c>
      <c r="C40" s="127"/>
      <c r="D40" s="128"/>
    </row>
    <row r="41" spans="1:6" ht="15.5">
      <c r="A41" s="28"/>
      <c r="B41" s="83" t="s">
        <v>1220</v>
      </c>
      <c r="C41" s="92" t="str">
        <f>C23</f>
        <v>No</v>
      </c>
      <c r="D41" s="87" t="s">
        <v>1600</v>
      </c>
    </row>
    <row r="42" spans="1:6" ht="15.5">
      <c r="A42" s="28"/>
      <c r="B42" s="83" t="s">
        <v>1219</v>
      </c>
      <c r="C42" s="92" t="str">
        <f>IF(C41="Yes",IF(C18&gt;C38,"Yes","No"),"N/A")</f>
        <v>N/A</v>
      </c>
      <c r="D42" s="87" t="s">
        <v>1723</v>
      </c>
    </row>
    <row r="43" spans="1:6" ht="15.5">
      <c r="A43" s="28"/>
      <c r="B43" s="83" t="s">
        <v>1743</v>
      </c>
      <c r="C43" s="93">
        <f>IF(C42="Yes",ROUND((C39*C18),2),0)</f>
        <v>0</v>
      </c>
      <c r="D43" s="87" t="s">
        <v>1724</v>
      </c>
    </row>
    <row r="44" spans="1:6" ht="15.5">
      <c r="A44" s="28"/>
      <c r="B44" s="129" t="s">
        <v>476</v>
      </c>
      <c r="C44" s="130"/>
      <c r="D44" s="131"/>
    </row>
    <row r="45" spans="1:6" ht="15.5">
      <c r="A45" s="28"/>
      <c r="B45" s="83" t="s">
        <v>1217</v>
      </c>
      <c r="C45" s="94">
        <f>ROUND((C34*C31*C37),2)</f>
        <v>296393.86</v>
      </c>
      <c r="D45" s="95" t="s">
        <v>1725</v>
      </c>
    </row>
    <row r="46" spans="1:6" ht="15.5">
      <c r="A46" s="28"/>
      <c r="B46" s="132" t="s">
        <v>288</v>
      </c>
      <c r="C46" s="133"/>
      <c r="D46" s="134"/>
    </row>
    <row r="47" spans="1:6" s="4" customFormat="1" ht="15.5">
      <c r="A47" s="28"/>
      <c r="B47" s="86" t="s">
        <v>1178</v>
      </c>
      <c r="C47" s="92" t="str">
        <f>+C19</f>
        <v>No</v>
      </c>
      <c r="D47" s="96" t="s">
        <v>1592</v>
      </c>
    </row>
    <row r="48" spans="1:6" ht="15.5">
      <c r="A48" s="28"/>
      <c r="B48" s="83" t="s">
        <v>1188</v>
      </c>
      <c r="C48" s="97" t="str">
        <f>IF(C47="Yes",ROUND(ROUND((C45/C32),2)*(C18+1),2),"N/A")</f>
        <v>N/A</v>
      </c>
      <c r="D48" s="98" t="s">
        <v>1726</v>
      </c>
    </row>
    <row r="49" spans="1:4" ht="15.5">
      <c r="A49" s="28"/>
      <c r="B49" s="83" t="s">
        <v>1186</v>
      </c>
      <c r="C49" s="97" t="str">
        <f>IF(C48="N/A","N/A",IF(C48&lt;C45,"Yes","No"))</f>
        <v>N/A</v>
      </c>
      <c r="D49" s="99" t="s">
        <v>1727</v>
      </c>
    </row>
    <row r="50" spans="1:4" ht="15.5">
      <c r="A50" s="28"/>
      <c r="B50" s="83" t="s">
        <v>1176</v>
      </c>
      <c r="C50" s="97">
        <f>+IF(C49="Yes",C48,C45)</f>
        <v>296393.86</v>
      </c>
      <c r="D50" s="99" t="s">
        <v>1728</v>
      </c>
    </row>
    <row r="51" spans="1:4" ht="15.5">
      <c r="A51" s="28"/>
      <c r="B51" s="132" t="s">
        <v>1190</v>
      </c>
      <c r="C51" s="133"/>
      <c r="D51" s="134"/>
    </row>
    <row r="52" spans="1:4" ht="15.5">
      <c r="A52" s="28"/>
      <c r="B52" s="83" t="s">
        <v>286</v>
      </c>
      <c r="C52" s="97">
        <f>ROUND(C16*C17,2)</f>
        <v>329627.11</v>
      </c>
      <c r="D52" s="99" t="s">
        <v>1780</v>
      </c>
    </row>
    <row r="53" spans="1:4" ht="15.5">
      <c r="A53" s="28"/>
      <c r="B53" s="83" t="s">
        <v>1206</v>
      </c>
      <c r="C53" s="100" t="str">
        <f>IF(C52&gt;C50,"Loss","Gain")</f>
        <v>Loss</v>
      </c>
      <c r="D53" s="101" t="s">
        <v>1729</v>
      </c>
    </row>
    <row r="54" spans="1:4" ht="15.5">
      <c r="A54" s="28"/>
      <c r="B54" s="135" t="s">
        <v>1183</v>
      </c>
      <c r="C54" s="136"/>
      <c r="D54" s="137"/>
    </row>
    <row r="55" spans="1:4" ht="15.5">
      <c r="A55" s="28"/>
      <c r="B55" s="83" t="s">
        <v>1207</v>
      </c>
      <c r="C55" s="97">
        <f>IF(C53="Loss",C52-C50,"N/A")</f>
        <v>33233.25</v>
      </c>
      <c r="D55" s="99" t="s">
        <v>1730</v>
      </c>
    </row>
    <row r="56" spans="1:4" ht="15.5">
      <c r="A56" s="28"/>
      <c r="B56" s="83" t="s">
        <v>1218</v>
      </c>
      <c r="C56" s="97" t="str">
        <f>IF(C53="Loss",IF((C55&gt;C35),"Yes","No"),"N/A")</f>
        <v>No</v>
      </c>
      <c r="D56" s="99" t="s">
        <v>1731</v>
      </c>
    </row>
    <row r="57" spans="1:4" ht="15.5">
      <c r="A57" s="28"/>
      <c r="B57" s="83" t="s">
        <v>1589</v>
      </c>
      <c r="C57" s="97">
        <f>IF(C56="Yes",ROUND((C55-C35)*C36,2),0)</f>
        <v>0</v>
      </c>
      <c r="D57" s="102" t="s">
        <v>1744</v>
      </c>
    </row>
    <row r="58" spans="1:4" ht="15.5">
      <c r="A58" s="28"/>
      <c r="B58" s="135" t="s">
        <v>1184</v>
      </c>
      <c r="C58" s="136"/>
      <c r="D58" s="137"/>
    </row>
    <row r="59" spans="1:4" ht="15.5">
      <c r="A59" s="28"/>
      <c r="B59" s="83" t="s">
        <v>1208</v>
      </c>
      <c r="C59" s="97" t="str">
        <f>IF(C53="Gain",(C50-C52),"N/A")</f>
        <v>N/A</v>
      </c>
      <c r="D59" s="99" t="s">
        <v>1732</v>
      </c>
    </row>
    <row r="60" spans="1:4" ht="15.5">
      <c r="A60" s="28"/>
      <c r="B60" s="83" t="s">
        <v>1209</v>
      </c>
      <c r="C60" s="97" t="str">
        <f>IF((C53="Gain"),IF((C59&gt;C35),"Yes","No"),"N/A")</f>
        <v>N/A</v>
      </c>
      <c r="D60" s="99" t="s">
        <v>1733</v>
      </c>
    </row>
    <row r="61" spans="1:4" ht="15.65" customHeight="1">
      <c r="A61" s="28"/>
      <c r="B61" s="187" t="s">
        <v>1182</v>
      </c>
      <c r="C61" s="189">
        <f>IF((C53="Gain"),(ROUND(IF(C60="Yes",((C59-C35)*C36),0),2)),0)</f>
        <v>0</v>
      </c>
      <c r="D61" s="190" t="s">
        <v>1745</v>
      </c>
    </row>
    <row r="62" spans="1:4" ht="15.5">
      <c r="A62" s="28"/>
      <c r="B62" s="132" t="s">
        <v>1185</v>
      </c>
      <c r="C62" s="133"/>
      <c r="D62" s="134"/>
    </row>
    <row r="63" spans="1:4" ht="15.5">
      <c r="A63" s="28"/>
      <c r="B63" s="83" t="s">
        <v>1194</v>
      </c>
      <c r="C63" s="97">
        <f>IF(C53="Loss",(C50+C57),(C50-C61))</f>
        <v>296393.86</v>
      </c>
      <c r="D63" s="99" t="s">
        <v>1734</v>
      </c>
    </row>
    <row r="64" spans="1:4" ht="15.5">
      <c r="A64" s="28"/>
      <c r="B64" s="132" t="s">
        <v>1192</v>
      </c>
      <c r="C64" s="138"/>
      <c r="D64" s="139"/>
    </row>
    <row r="65" spans="1:4" s="4" customFormat="1" ht="15.5">
      <c r="A65" s="28"/>
      <c r="B65" s="83" t="s">
        <v>1193</v>
      </c>
      <c r="C65" s="103">
        <v>0</v>
      </c>
      <c r="D65" s="104" t="s">
        <v>1222</v>
      </c>
    </row>
    <row r="66" spans="1:4" s="4" customFormat="1" ht="15.5">
      <c r="A66" s="28"/>
      <c r="B66" s="83" t="s">
        <v>1177</v>
      </c>
      <c r="C66" s="103">
        <f>C63+C65</f>
        <v>296393.86</v>
      </c>
      <c r="D66" s="101" t="s">
        <v>1735</v>
      </c>
    </row>
    <row r="67" spans="1:4" ht="15.5">
      <c r="A67" s="28"/>
      <c r="B67" s="83" t="s">
        <v>1196</v>
      </c>
      <c r="C67" s="103">
        <f>C21</f>
        <v>0</v>
      </c>
      <c r="D67" s="87" t="s">
        <v>1251</v>
      </c>
    </row>
    <row r="68" spans="1:4" ht="15.5">
      <c r="A68" s="28"/>
      <c r="B68" s="83" t="s">
        <v>1197</v>
      </c>
      <c r="C68" s="103">
        <f>C22</f>
        <v>0</v>
      </c>
      <c r="D68" s="87" t="s">
        <v>1601</v>
      </c>
    </row>
    <row r="69" spans="1:4" ht="31">
      <c r="A69" s="28"/>
      <c r="B69" s="192" t="s">
        <v>1229</v>
      </c>
      <c r="C69" s="193">
        <f>IF(C66&gt;C16,C16,C66)</f>
        <v>296393.86</v>
      </c>
      <c r="D69" s="105" t="s">
        <v>1736</v>
      </c>
    </row>
    <row r="70" spans="1:4" ht="46.5">
      <c r="A70" s="29"/>
      <c r="B70" s="191" t="s">
        <v>1189</v>
      </c>
      <c r="C70" s="140">
        <f>IF(C41="Yes",C43,IF((C67+C68)&gt;C69,0,(C69-(C67+C68))))</f>
        <v>296393.86</v>
      </c>
      <c r="D70" s="106" t="s">
        <v>1737</v>
      </c>
    </row>
    <row r="71" spans="1:4" hidden="1">
      <c r="D71" s="6"/>
    </row>
    <row r="73" spans="1:4" hidden="1">
      <c r="C73" s="7"/>
    </row>
    <row r="74" spans="1:4" hidden="1">
      <c r="C74" s="11"/>
    </row>
  </sheetData>
  <sheetProtection sheet="1" objects="1" scenarios="1" selectLockedCells="1"/>
  <customSheetViews>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1"/>
      <headerFooter alignWithMargins="0"/>
    </customSheetView>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0.25" right="0.25" top="0.75" bottom="0.75" header="0.3" footer="0.3"/>
  <pageSetup scale="56" orientation="portrait" horizontalDpi="300" verticalDpi="300" r:id="rId3"/>
  <headerFooter scaleWithDoc="0">
    <oddHeader>&amp;L
Medi-Cal DRG 2025-26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372"/>
  <sheetViews>
    <sheetView zoomScale="90" zoomScaleNormal="90" workbookViewId="0"/>
  </sheetViews>
  <sheetFormatPr defaultColWidth="0" defaultRowHeight="15.5" zeroHeight="1"/>
  <cols>
    <col min="1" max="1" width="7.1796875" style="33" customWidth="1"/>
    <col min="2" max="2" width="79.453125" style="33" customWidth="1"/>
    <col min="3" max="3" width="15" style="34" customWidth="1"/>
    <col min="4" max="4" width="15" style="35" customWidth="1"/>
    <col min="5" max="8" width="15" style="33" customWidth="1"/>
    <col min="9" max="9" width="17.453125" style="33" customWidth="1"/>
    <col min="10" max="10" width="19.1796875" style="33" customWidth="1"/>
    <col min="11" max="16384" width="11.26953125" style="33" hidden="1"/>
  </cols>
  <sheetData>
    <row r="1" spans="1:10" ht="20.149999999999999" customHeight="1">
      <c r="A1" s="65" t="s">
        <v>1784</v>
      </c>
      <c r="B1" s="154" t="s">
        <v>2245</v>
      </c>
      <c r="C1" s="155"/>
      <c r="D1" s="156"/>
      <c r="E1" s="156"/>
      <c r="F1" s="156"/>
      <c r="G1" s="156"/>
      <c r="H1" s="156"/>
      <c r="I1" s="156"/>
      <c r="J1" s="157"/>
    </row>
    <row r="2" spans="1:10" ht="20.149999999999999" customHeight="1">
      <c r="A2" s="161" t="s">
        <v>1602</v>
      </c>
      <c r="B2" s="158"/>
      <c r="C2" s="159"/>
      <c r="D2" s="158"/>
      <c r="E2" s="158"/>
      <c r="F2" s="158"/>
      <c r="G2" s="158"/>
      <c r="H2" s="158"/>
      <c r="I2" s="158"/>
      <c r="J2" s="160"/>
    </row>
    <row r="3" spans="1:10" ht="20.149999999999999" customHeight="1">
      <c r="A3" s="206" t="s">
        <v>1239</v>
      </c>
      <c r="B3" s="208"/>
      <c r="C3" s="209"/>
      <c r="D3" s="210"/>
      <c r="E3" s="208"/>
      <c r="F3" s="208"/>
      <c r="G3" s="208"/>
      <c r="H3" s="208"/>
      <c r="I3" s="208"/>
      <c r="J3" s="211"/>
    </row>
    <row r="4" spans="1:10" ht="20.149999999999999" customHeight="1">
      <c r="A4" s="212" t="s">
        <v>2328</v>
      </c>
      <c r="B4" s="208"/>
      <c r="C4" s="209"/>
      <c r="D4" s="210"/>
      <c r="E4" s="208"/>
      <c r="F4" s="208"/>
      <c r="G4" s="208"/>
      <c r="H4" s="208"/>
      <c r="I4" s="208"/>
      <c r="J4" s="211"/>
    </row>
    <row r="5" spans="1:10" ht="20.149999999999999" customHeight="1">
      <c r="A5" s="212" t="s">
        <v>1210</v>
      </c>
      <c r="B5" s="208"/>
      <c r="C5" s="209"/>
      <c r="D5" s="210"/>
      <c r="E5" s="208"/>
      <c r="F5" s="208"/>
      <c r="G5" s="208"/>
      <c r="H5" s="208"/>
      <c r="I5" s="208"/>
      <c r="J5" s="211"/>
    </row>
    <row r="6" spans="1:10" ht="20.149999999999999" customHeight="1">
      <c r="A6" s="212" t="s">
        <v>2329</v>
      </c>
      <c r="B6" s="213"/>
      <c r="C6" s="214"/>
      <c r="D6" s="215"/>
      <c r="E6" s="216"/>
      <c r="F6" s="216"/>
      <c r="G6" s="216"/>
      <c r="H6" s="216"/>
      <c r="I6" s="216"/>
      <c r="J6" s="217"/>
    </row>
    <row r="7" spans="1:10" ht="20.149999999999999" customHeight="1">
      <c r="A7" s="212" t="s">
        <v>1690</v>
      </c>
      <c r="B7" s="208"/>
      <c r="C7" s="209"/>
      <c r="D7" s="210"/>
      <c r="E7" s="208"/>
      <c r="F7" s="208"/>
      <c r="G7" s="208"/>
      <c r="H7" s="208"/>
      <c r="I7" s="208"/>
      <c r="J7" s="211"/>
    </row>
    <row r="8" spans="1:10" ht="20.149999999999999" customHeight="1">
      <c r="A8" s="212" t="s">
        <v>2330</v>
      </c>
      <c r="B8" s="208"/>
      <c r="C8" s="209"/>
      <c r="D8" s="210"/>
      <c r="E8" s="208"/>
      <c r="F8" s="208"/>
      <c r="G8" s="208"/>
      <c r="H8" s="208"/>
      <c r="I8" s="208"/>
      <c r="J8" s="211"/>
    </row>
    <row r="9" spans="1:10" ht="20.149999999999999" customHeight="1">
      <c r="A9" s="212" t="s">
        <v>1691</v>
      </c>
      <c r="B9" s="208"/>
      <c r="C9" s="209"/>
      <c r="D9" s="210"/>
      <c r="E9" s="208"/>
      <c r="F9" s="208"/>
      <c r="G9" s="208"/>
      <c r="H9" s="208"/>
      <c r="I9" s="208"/>
      <c r="J9" s="211"/>
    </row>
    <row r="10" spans="1:10" ht="20.149999999999999" customHeight="1">
      <c r="A10" s="212" t="s">
        <v>2331</v>
      </c>
      <c r="B10" s="208"/>
      <c r="C10" s="209"/>
      <c r="D10" s="210"/>
      <c r="E10" s="208"/>
      <c r="F10" s="208"/>
      <c r="G10" s="208"/>
      <c r="H10" s="208"/>
      <c r="I10" s="208"/>
      <c r="J10" s="211"/>
    </row>
    <row r="11" spans="1:10">
      <c r="A11" s="212" t="s">
        <v>2332</v>
      </c>
      <c r="B11" s="208"/>
      <c r="C11" s="209"/>
      <c r="D11" s="210"/>
      <c r="E11" s="208"/>
      <c r="F11" s="208"/>
      <c r="G11" s="208"/>
      <c r="H11" s="208"/>
      <c r="I11" s="208"/>
      <c r="J11" s="211"/>
    </row>
    <row r="12" spans="1:10" ht="20.149999999999999" customHeight="1">
      <c r="A12" s="206" t="s">
        <v>1896</v>
      </c>
      <c r="B12" s="208"/>
      <c r="C12" s="209"/>
      <c r="D12" s="210"/>
      <c r="E12" s="208"/>
      <c r="F12" s="208"/>
      <c r="G12" s="208"/>
      <c r="H12" s="208"/>
      <c r="I12" s="208"/>
      <c r="J12" s="211"/>
    </row>
    <row r="13" spans="1:10">
      <c r="A13" s="218"/>
      <c r="B13" s="208"/>
      <c r="C13" s="209"/>
      <c r="D13" s="210"/>
      <c r="E13" s="208"/>
      <c r="F13" s="208"/>
      <c r="G13" s="208"/>
      <c r="H13" s="208"/>
      <c r="I13" s="208"/>
      <c r="J13" s="217"/>
    </row>
    <row r="14" spans="1:10" s="207" customFormat="1" ht="62">
      <c r="A14" s="162" t="s">
        <v>284</v>
      </c>
      <c r="B14" s="163" t="s">
        <v>285</v>
      </c>
      <c r="C14" s="163" t="s">
        <v>1226</v>
      </c>
      <c r="D14" s="163" t="s">
        <v>1256</v>
      </c>
      <c r="E14" s="163" t="s">
        <v>1715</v>
      </c>
      <c r="F14" s="163" t="s">
        <v>1716</v>
      </c>
      <c r="G14" s="163" t="s">
        <v>1717</v>
      </c>
      <c r="H14" s="163" t="s">
        <v>1718</v>
      </c>
      <c r="I14" s="163" t="s">
        <v>1594</v>
      </c>
      <c r="J14" s="164" t="s">
        <v>1593</v>
      </c>
    </row>
    <row r="15" spans="1:10" ht="17.149999999999999" customHeight="1">
      <c r="A15" s="232" t="s">
        <v>289</v>
      </c>
      <c r="B15" s="233" t="s">
        <v>1917</v>
      </c>
      <c r="C15" s="234">
        <v>6.9</v>
      </c>
      <c r="D15" s="235">
        <v>4.7628000000000004</v>
      </c>
      <c r="E15" s="235">
        <v>1</v>
      </c>
      <c r="F15" s="235">
        <v>1</v>
      </c>
      <c r="G15" s="235">
        <v>1.35</v>
      </c>
      <c r="H15" s="235">
        <v>1.35</v>
      </c>
      <c r="I15" s="236" t="s">
        <v>1200</v>
      </c>
      <c r="J15" s="237" t="s">
        <v>1199</v>
      </c>
    </row>
    <row r="16" spans="1:10" ht="17.149999999999999" customHeight="1">
      <c r="A16" s="232" t="s">
        <v>290</v>
      </c>
      <c r="B16" s="233" t="s">
        <v>1917</v>
      </c>
      <c r="C16" s="234">
        <v>7.86</v>
      </c>
      <c r="D16" s="235">
        <v>5.7962999999999996</v>
      </c>
      <c r="E16" s="235">
        <v>1</v>
      </c>
      <c r="F16" s="235">
        <v>1</v>
      </c>
      <c r="G16" s="235">
        <v>1.35</v>
      </c>
      <c r="H16" s="235">
        <v>1.35</v>
      </c>
      <c r="I16" s="236" t="s">
        <v>1200</v>
      </c>
      <c r="J16" s="237" t="s">
        <v>1199</v>
      </c>
    </row>
    <row r="17" spans="1:10" ht="17.149999999999999" customHeight="1">
      <c r="A17" s="232" t="s">
        <v>291</v>
      </c>
      <c r="B17" s="233" t="s">
        <v>1917</v>
      </c>
      <c r="C17" s="234">
        <v>12.43</v>
      </c>
      <c r="D17" s="235">
        <v>7.1837999999999997</v>
      </c>
      <c r="E17" s="235">
        <v>1</v>
      </c>
      <c r="F17" s="235">
        <v>1</v>
      </c>
      <c r="G17" s="235">
        <v>1.35</v>
      </c>
      <c r="H17" s="235">
        <v>1.35</v>
      </c>
      <c r="I17" s="236" t="s">
        <v>1200</v>
      </c>
      <c r="J17" s="237" t="s">
        <v>1199</v>
      </c>
    </row>
    <row r="18" spans="1:10" ht="17.149999999999999" customHeight="1">
      <c r="A18" s="238" t="s">
        <v>292</v>
      </c>
      <c r="B18" s="239" t="s">
        <v>1917</v>
      </c>
      <c r="C18" s="240">
        <v>30.99</v>
      </c>
      <c r="D18" s="241">
        <v>13.0083</v>
      </c>
      <c r="E18" s="241">
        <v>1</v>
      </c>
      <c r="F18" s="241">
        <v>1</v>
      </c>
      <c r="G18" s="241">
        <v>1.75</v>
      </c>
      <c r="H18" s="241">
        <v>1.75</v>
      </c>
      <c r="I18" s="242" t="s">
        <v>1200</v>
      </c>
      <c r="J18" s="243" t="s">
        <v>1199</v>
      </c>
    </row>
    <row r="19" spans="1:10" ht="17.149999999999999" customHeight="1">
      <c r="A19" s="244" t="s">
        <v>293</v>
      </c>
      <c r="B19" s="245" t="s">
        <v>1918</v>
      </c>
      <c r="C19" s="246">
        <v>11.5</v>
      </c>
      <c r="D19" s="247">
        <v>7.3413000000000004</v>
      </c>
      <c r="E19" s="247">
        <v>1</v>
      </c>
      <c r="F19" s="247">
        <v>1</v>
      </c>
      <c r="G19" s="247">
        <v>1.35</v>
      </c>
      <c r="H19" s="247">
        <v>1.35</v>
      </c>
      <c r="I19" s="248" t="s">
        <v>1201</v>
      </c>
      <c r="J19" s="249" t="s">
        <v>1199</v>
      </c>
    </row>
    <row r="20" spans="1:10" ht="17.149999999999999" customHeight="1">
      <c r="A20" s="232" t="s">
        <v>294</v>
      </c>
      <c r="B20" s="233" t="s">
        <v>1918</v>
      </c>
      <c r="C20" s="234">
        <v>17.11</v>
      </c>
      <c r="D20" s="235">
        <v>9.5768000000000004</v>
      </c>
      <c r="E20" s="235">
        <v>1</v>
      </c>
      <c r="F20" s="235">
        <v>1</v>
      </c>
      <c r="G20" s="235">
        <v>1.35</v>
      </c>
      <c r="H20" s="235">
        <v>1.35</v>
      </c>
      <c r="I20" s="236" t="s">
        <v>1201</v>
      </c>
      <c r="J20" s="237" t="s">
        <v>1199</v>
      </c>
    </row>
    <row r="21" spans="1:10" ht="17.149999999999999" customHeight="1">
      <c r="A21" s="232" t="s">
        <v>295</v>
      </c>
      <c r="B21" s="233" t="s">
        <v>1918</v>
      </c>
      <c r="C21" s="234">
        <v>26.84</v>
      </c>
      <c r="D21" s="235">
        <v>12.407400000000001</v>
      </c>
      <c r="E21" s="235">
        <v>1</v>
      </c>
      <c r="F21" s="235">
        <v>1</v>
      </c>
      <c r="G21" s="235">
        <v>1.35</v>
      </c>
      <c r="H21" s="235">
        <v>1.35</v>
      </c>
      <c r="I21" s="236" t="s">
        <v>1201</v>
      </c>
      <c r="J21" s="237" t="s">
        <v>1199</v>
      </c>
    </row>
    <row r="22" spans="1:10" ht="17.149999999999999" customHeight="1">
      <c r="A22" s="238" t="s">
        <v>296</v>
      </c>
      <c r="B22" s="239" t="s">
        <v>1918</v>
      </c>
      <c r="C22" s="240">
        <v>57.57</v>
      </c>
      <c r="D22" s="241">
        <v>22.944199999999999</v>
      </c>
      <c r="E22" s="241">
        <v>1</v>
      </c>
      <c r="F22" s="241">
        <v>1</v>
      </c>
      <c r="G22" s="241">
        <v>1.75</v>
      </c>
      <c r="H22" s="241">
        <v>1.75</v>
      </c>
      <c r="I22" s="242" t="s">
        <v>1201</v>
      </c>
      <c r="J22" s="243" t="s">
        <v>1199</v>
      </c>
    </row>
    <row r="23" spans="1:10" ht="17.149999999999999" customHeight="1">
      <c r="A23" s="244" t="s">
        <v>297</v>
      </c>
      <c r="B23" s="245" t="s">
        <v>1919</v>
      </c>
      <c r="C23" s="246">
        <v>16.670000000000002</v>
      </c>
      <c r="D23" s="247">
        <v>4.1081000000000003</v>
      </c>
      <c r="E23" s="247">
        <v>1</v>
      </c>
      <c r="F23" s="247">
        <v>1</v>
      </c>
      <c r="G23" s="247">
        <v>1.35</v>
      </c>
      <c r="H23" s="247">
        <v>1.35</v>
      </c>
      <c r="I23" s="248" t="s">
        <v>1201</v>
      </c>
      <c r="J23" s="249" t="s">
        <v>1199</v>
      </c>
    </row>
    <row r="24" spans="1:10" ht="17.149999999999999" customHeight="1">
      <c r="A24" s="232" t="s">
        <v>298</v>
      </c>
      <c r="B24" s="233" t="s">
        <v>1919</v>
      </c>
      <c r="C24" s="234">
        <v>20.190000000000001</v>
      </c>
      <c r="D24" s="235">
        <v>5.7984</v>
      </c>
      <c r="E24" s="235">
        <v>1</v>
      </c>
      <c r="F24" s="235">
        <v>1</v>
      </c>
      <c r="G24" s="235">
        <v>1.35</v>
      </c>
      <c r="H24" s="235">
        <v>1.35</v>
      </c>
      <c r="I24" s="236" t="s">
        <v>1201</v>
      </c>
      <c r="J24" s="237" t="s">
        <v>1199</v>
      </c>
    </row>
    <row r="25" spans="1:10" ht="17.149999999999999" customHeight="1">
      <c r="A25" s="232" t="s">
        <v>299</v>
      </c>
      <c r="B25" s="233" t="s">
        <v>1919</v>
      </c>
      <c r="C25" s="234">
        <v>32.99</v>
      </c>
      <c r="D25" s="235">
        <v>9.2978000000000005</v>
      </c>
      <c r="E25" s="235">
        <v>1</v>
      </c>
      <c r="F25" s="235">
        <v>1</v>
      </c>
      <c r="G25" s="235">
        <v>1.35</v>
      </c>
      <c r="H25" s="235">
        <v>1.35</v>
      </c>
      <c r="I25" s="236" t="s">
        <v>1201</v>
      </c>
      <c r="J25" s="237" t="s">
        <v>1199</v>
      </c>
    </row>
    <row r="26" spans="1:10" ht="17.149999999999999" customHeight="1">
      <c r="A26" s="238" t="s">
        <v>300</v>
      </c>
      <c r="B26" s="239" t="s">
        <v>1919</v>
      </c>
      <c r="C26" s="240">
        <v>46.69</v>
      </c>
      <c r="D26" s="241">
        <v>14.026400000000001</v>
      </c>
      <c r="E26" s="241">
        <v>1</v>
      </c>
      <c r="F26" s="241">
        <v>1</v>
      </c>
      <c r="G26" s="241">
        <v>1.75</v>
      </c>
      <c r="H26" s="241">
        <v>1.75</v>
      </c>
      <c r="I26" s="242" t="s">
        <v>1201</v>
      </c>
      <c r="J26" s="243" t="s">
        <v>1199</v>
      </c>
    </row>
    <row r="27" spans="1:10" ht="17.149999999999999" customHeight="1">
      <c r="A27" s="244" t="s">
        <v>301</v>
      </c>
      <c r="B27" s="245" t="s">
        <v>1920</v>
      </c>
      <c r="C27" s="246">
        <v>12</v>
      </c>
      <c r="D27" s="247">
        <v>2.3748999999999998</v>
      </c>
      <c r="E27" s="247">
        <v>1</v>
      </c>
      <c r="F27" s="247">
        <v>1</v>
      </c>
      <c r="G27" s="247">
        <v>1.35</v>
      </c>
      <c r="H27" s="247">
        <v>1.35</v>
      </c>
      <c r="I27" s="248" t="s">
        <v>1201</v>
      </c>
      <c r="J27" s="249" t="s">
        <v>1199</v>
      </c>
    </row>
    <row r="28" spans="1:10" ht="17.149999999999999" customHeight="1">
      <c r="A28" s="232" t="s">
        <v>302</v>
      </c>
      <c r="B28" s="233" t="s">
        <v>1920</v>
      </c>
      <c r="C28" s="234">
        <v>21.77</v>
      </c>
      <c r="D28" s="235">
        <v>4.7138999999999998</v>
      </c>
      <c r="E28" s="235">
        <v>1</v>
      </c>
      <c r="F28" s="235">
        <v>1</v>
      </c>
      <c r="G28" s="235">
        <v>1.35</v>
      </c>
      <c r="H28" s="235">
        <v>1.35</v>
      </c>
      <c r="I28" s="236" t="s">
        <v>1201</v>
      </c>
      <c r="J28" s="237" t="s">
        <v>1199</v>
      </c>
    </row>
    <row r="29" spans="1:10" ht="17.149999999999999" customHeight="1">
      <c r="A29" s="232" t="s">
        <v>303</v>
      </c>
      <c r="B29" s="233" t="s">
        <v>1920</v>
      </c>
      <c r="C29" s="234">
        <v>30.01</v>
      </c>
      <c r="D29" s="235">
        <v>7.0392999999999999</v>
      </c>
      <c r="E29" s="235">
        <v>1</v>
      </c>
      <c r="F29" s="235">
        <v>1</v>
      </c>
      <c r="G29" s="235">
        <v>1.35</v>
      </c>
      <c r="H29" s="235">
        <v>1.35</v>
      </c>
      <c r="I29" s="236" t="s">
        <v>1201</v>
      </c>
      <c r="J29" s="237" t="s">
        <v>1199</v>
      </c>
    </row>
    <row r="30" spans="1:10" ht="17.149999999999999" customHeight="1">
      <c r="A30" s="238" t="s">
        <v>304</v>
      </c>
      <c r="B30" s="239" t="s">
        <v>1920</v>
      </c>
      <c r="C30" s="240">
        <v>39.630000000000003</v>
      </c>
      <c r="D30" s="241">
        <v>9.9776000000000007</v>
      </c>
      <c r="E30" s="241">
        <v>1</v>
      </c>
      <c r="F30" s="241">
        <v>1</v>
      </c>
      <c r="G30" s="241">
        <v>1.75</v>
      </c>
      <c r="H30" s="241">
        <v>1.75</v>
      </c>
      <c r="I30" s="242" t="s">
        <v>1201</v>
      </c>
      <c r="J30" s="243" t="s">
        <v>1199</v>
      </c>
    </row>
    <row r="31" spans="1:10" ht="17.149999999999999" customHeight="1">
      <c r="A31" s="244" t="s">
        <v>305</v>
      </c>
      <c r="B31" s="245" t="s">
        <v>1921</v>
      </c>
      <c r="C31" s="246">
        <v>6.95</v>
      </c>
      <c r="D31" s="247">
        <v>5.0944000000000003</v>
      </c>
      <c r="E31" s="247">
        <v>1</v>
      </c>
      <c r="F31" s="247">
        <v>1</v>
      </c>
      <c r="G31" s="247">
        <v>1.35</v>
      </c>
      <c r="H31" s="247">
        <v>1.35</v>
      </c>
      <c r="I31" s="248" t="s">
        <v>1200</v>
      </c>
      <c r="J31" s="249" t="s">
        <v>1199</v>
      </c>
    </row>
    <row r="32" spans="1:10" ht="17.149999999999999" customHeight="1">
      <c r="A32" s="232" t="s">
        <v>306</v>
      </c>
      <c r="B32" s="233" t="s">
        <v>1921</v>
      </c>
      <c r="C32" s="234">
        <v>6.95</v>
      </c>
      <c r="D32" s="235">
        <v>6.3131000000000004</v>
      </c>
      <c r="E32" s="235">
        <v>1</v>
      </c>
      <c r="F32" s="235">
        <v>1</v>
      </c>
      <c r="G32" s="235">
        <v>1.35</v>
      </c>
      <c r="H32" s="235">
        <v>1.35</v>
      </c>
      <c r="I32" s="236" t="s">
        <v>1200</v>
      </c>
      <c r="J32" s="237" t="s">
        <v>1199</v>
      </c>
    </row>
    <row r="33" spans="1:10" ht="17.149999999999999" customHeight="1">
      <c r="A33" s="232" t="s">
        <v>307</v>
      </c>
      <c r="B33" s="233" t="s">
        <v>1921</v>
      </c>
      <c r="C33" s="234">
        <v>9.17</v>
      </c>
      <c r="D33" s="235">
        <v>7.4657999999999998</v>
      </c>
      <c r="E33" s="235">
        <v>1</v>
      </c>
      <c r="F33" s="235">
        <v>1</v>
      </c>
      <c r="G33" s="235">
        <v>1.35</v>
      </c>
      <c r="H33" s="235">
        <v>1.35</v>
      </c>
      <c r="I33" s="236" t="s">
        <v>1200</v>
      </c>
      <c r="J33" s="237" t="s">
        <v>1199</v>
      </c>
    </row>
    <row r="34" spans="1:10" ht="17.149999999999999" customHeight="1">
      <c r="A34" s="238" t="s">
        <v>308</v>
      </c>
      <c r="B34" s="239" t="s">
        <v>1921</v>
      </c>
      <c r="C34" s="240">
        <v>13.81</v>
      </c>
      <c r="D34" s="241">
        <v>8.7721999999999998</v>
      </c>
      <c r="E34" s="241">
        <v>1</v>
      </c>
      <c r="F34" s="241">
        <v>1</v>
      </c>
      <c r="G34" s="241">
        <v>1.75</v>
      </c>
      <c r="H34" s="241">
        <v>1.75</v>
      </c>
      <c r="I34" s="242" t="s">
        <v>1200</v>
      </c>
      <c r="J34" s="243" t="s">
        <v>1199</v>
      </c>
    </row>
    <row r="35" spans="1:10" ht="17.149999999999999" customHeight="1">
      <c r="A35" s="244" t="s">
        <v>1605</v>
      </c>
      <c r="B35" s="245" t="s">
        <v>1606</v>
      </c>
      <c r="C35" s="246">
        <v>22.84</v>
      </c>
      <c r="D35" s="247">
        <v>5.2173999999999996</v>
      </c>
      <c r="E35" s="247">
        <v>1</v>
      </c>
      <c r="F35" s="247">
        <v>1</v>
      </c>
      <c r="G35" s="247">
        <v>1.35</v>
      </c>
      <c r="H35" s="247">
        <v>1.35</v>
      </c>
      <c r="I35" s="248" t="s">
        <v>1201</v>
      </c>
      <c r="J35" s="249" t="s">
        <v>1199</v>
      </c>
    </row>
    <row r="36" spans="1:10" ht="17.149999999999999" customHeight="1">
      <c r="A36" s="232" t="s">
        <v>1607</v>
      </c>
      <c r="B36" s="233" t="s">
        <v>1606</v>
      </c>
      <c r="C36" s="234">
        <v>25.49</v>
      </c>
      <c r="D36" s="235">
        <v>6.2679</v>
      </c>
      <c r="E36" s="235">
        <v>1</v>
      </c>
      <c r="F36" s="235">
        <v>1</v>
      </c>
      <c r="G36" s="235">
        <v>1.35</v>
      </c>
      <c r="H36" s="235">
        <v>1.35</v>
      </c>
      <c r="I36" s="236" t="s">
        <v>1201</v>
      </c>
      <c r="J36" s="237" t="s">
        <v>1199</v>
      </c>
    </row>
    <row r="37" spans="1:10" ht="17.149999999999999" customHeight="1">
      <c r="A37" s="232" t="s">
        <v>1608</v>
      </c>
      <c r="B37" s="233" t="s">
        <v>1606</v>
      </c>
      <c r="C37" s="234">
        <v>32.92</v>
      </c>
      <c r="D37" s="235">
        <v>8.4212000000000007</v>
      </c>
      <c r="E37" s="235">
        <v>1</v>
      </c>
      <c r="F37" s="235">
        <v>1</v>
      </c>
      <c r="G37" s="235">
        <v>1.35</v>
      </c>
      <c r="H37" s="235">
        <v>1.35</v>
      </c>
      <c r="I37" s="236" t="s">
        <v>1201</v>
      </c>
      <c r="J37" s="237" t="s">
        <v>1199</v>
      </c>
    </row>
    <row r="38" spans="1:10" ht="17.149999999999999" customHeight="1">
      <c r="A38" s="238" t="s">
        <v>1609</v>
      </c>
      <c r="B38" s="239" t="s">
        <v>1606</v>
      </c>
      <c r="C38" s="240">
        <v>48.55</v>
      </c>
      <c r="D38" s="241">
        <v>14.1341</v>
      </c>
      <c r="E38" s="241">
        <v>1</v>
      </c>
      <c r="F38" s="241">
        <v>1</v>
      </c>
      <c r="G38" s="241">
        <v>1.75</v>
      </c>
      <c r="H38" s="241">
        <v>1.75</v>
      </c>
      <c r="I38" s="242" t="s">
        <v>1201</v>
      </c>
      <c r="J38" s="243" t="s">
        <v>1199</v>
      </c>
    </row>
    <row r="39" spans="1:10" ht="17.149999999999999" customHeight="1">
      <c r="A39" s="244" t="s">
        <v>1610</v>
      </c>
      <c r="B39" s="245" t="s">
        <v>1922</v>
      </c>
      <c r="C39" s="246">
        <v>15.6</v>
      </c>
      <c r="D39" s="247">
        <v>2.7519999999999998</v>
      </c>
      <c r="E39" s="247">
        <v>1</v>
      </c>
      <c r="F39" s="247">
        <v>1</v>
      </c>
      <c r="G39" s="247">
        <v>1.35</v>
      </c>
      <c r="H39" s="247">
        <v>1.35</v>
      </c>
      <c r="I39" s="248" t="s">
        <v>1201</v>
      </c>
      <c r="J39" s="249" t="s">
        <v>1199</v>
      </c>
    </row>
    <row r="40" spans="1:10" ht="17.149999999999999" customHeight="1">
      <c r="A40" s="232" t="s">
        <v>1611</v>
      </c>
      <c r="B40" s="233" t="s">
        <v>1922</v>
      </c>
      <c r="C40" s="234">
        <v>17.46</v>
      </c>
      <c r="D40" s="235">
        <v>3.2603</v>
      </c>
      <c r="E40" s="235">
        <v>1</v>
      </c>
      <c r="F40" s="235">
        <v>1</v>
      </c>
      <c r="G40" s="235">
        <v>1.35</v>
      </c>
      <c r="H40" s="235">
        <v>1.35</v>
      </c>
      <c r="I40" s="236" t="s">
        <v>1201</v>
      </c>
      <c r="J40" s="237" t="s">
        <v>1199</v>
      </c>
    </row>
    <row r="41" spans="1:10" ht="17.149999999999999" customHeight="1">
      <c r="A41" s="232" t="s">
        <v>1612</v>
      </c>
      <c r="B41" s="233" t="s">
        <v>1922</v>
      </c>
      <c r="C41" s="234">
        <v>20.75</v>
      </c>
      <c r="D41" s="235">
        <v>4.0284000000000004</v>
      </c>
      <c r="E41" s="235">
        <v>1</v>
      </c>
      <c r="F41" s="235">
        <v>1</v>
      </c>
      <c r="G41" s="235">
        <v>1.35</v>
      </c>
      <c r="H41" s="235">
        <v>1.35</v>
      </c>
      <c r="I41" s="236" t="s">
        <v>1201</v>
      </c>
      <c r="J41" s="237" t="s">
        <v>1199</v>
      </c>
    </row>
    <row r="42" spans="1:10" ht="17.149999999999999" customHeight="1">
      <c r="A42" s="238" t="s">
        <v>1613</v>
      </c>
      <c r="B42" s="239" t="s">
        <v>1922</v>
      </c>
      <c r="C42" s="240">
        <v>26.09</v>
      </c>
      <c r="D42" s="241">
        <v>6.1417000000000002</v>
      </c>
      <c r="E42" s="241">
        <v>1</v>
      </c>
      <c r="F42" s="241">
        <v>1</v>
      </c>
      <c r="G42" s="241">
        <v>1.75</v>
      </c>
      <c r="H42" s="241">
        <v>1.75</v>
      </c>
      <c r="I42" s="242" t="s">
        <v>1201</v>
      </c>
      <c r="J42" s="243" t="s">
        <v>1199</v>
      </c>
    </row>
    <row r="43" spans="1:10" ht="17.149999999999999" customHeight="1">
      <c r="A43" s="244" t="s">
        <v>1614</v>
      </c>
      <c r="B43" s="245" t="s">
        <v>1615</v>
      </c>
      <c r="C43" s="246">
        <v>1</v>
      </c>
      <c r="D43" s="247">
        <v>4.6116000000000001</v>
      </c>
      <c r="E43" s="247">
        <v>1</v>
      </c>
      <c r="F43" s="247">
        <v>1</v>
      </c>
      <c r="G43" s="247">
        <v>1.35</v>
      </c>
      <c r="H43" s="247">
        <v>1.35</v>
      </c>
      <c r="I43" s="248" t="s">
        <v>1201</v>
      </c>
      <c r="J43" s="249" t="s">
        <v>1199</v>
      </c>
    </row>
    <row r="44" spans="1:10" ht="17.149999999999999" customHeight="1">
      <c r="A44" s="232" t="s">
        <v>1616</v>
      </c>
      <c r="B44" s="233" t="s">
        <v>1615</v>
      </c>
      <c r="C44" s="234">
        <v>7.19</v>
      </c>
      <c r="D44" s="235">
        <v>5.6997999999999998</v>
      </c>
      <c r="E44" s="235">
        <v>1</v>
      </c>
      <c r="F44" s="235">
        <v>1</v>
      </c>
      <c r="G44" s="235">
        <v>1.35</v>
      </c>
      <c r="H44" s="235">
        <v>1.35</v>
      </c>
      <c r="I44" s="236" t="s">
        <v>1201</v>
      </c>
      <c r="J44" s="237" t="s">
        <v>1199</v>
      </c>
    </row>
    <row r="45" spans="1:10" ht="17.149999999999999" customHeight="1">
      <c r="A45" s="232" t="s">
        <v>1617</v>
      </c>
      <c r="B45" s="233" t="s">
        <v>1615</v>
      </c>
      <c r="C45" s="234">
        <v>20.51</v>
      </c>
      <c r="D45" s="235">
        <v>10.386799999999999</v>
      </c>
      <c r="E45" s="235">
        <v>1</v>
      </c>
      <c r="F45" s="235">
        <v>1</v>
      </c>
      <c r="G45" s="235">
        <v>1.35</v>
      </c>
      <c r="H45" s="235">
        <v>1.35</v>
      </c>
      <c r="I45" s="236" t="s">
        <v>1201</v>
      </c>
      <c r="J45" s="237" t="s">
        <v>1199</v>
      </c>
    </row>
    <row r="46" spans="1:10" ht="17.149999999999999" customHeight="1">
      <c r="A46" s="238" t="s">
        <v>1618</v>
      </c>
      <c r="B46" s="239" t="s">
        <v>1615</v>
      </c>
      <c r="C46" s="240">
        <v>34.78</v>
      </c>
      <c r="D46" s="241">
        <v>18.360399999999998</v>
      </c>
      <c r="E46" s="241">
        <v>1</v>
      </c>
      <c r="F46" s="241">
        <v>1</v>
      </c>
      <c r="G46" s="241">
        <v>1.75</v>
      </c>
      <c r="H46" s="241">
        <v>1.75</v>
      </c>
      <c r="I46" s="242" t="s">
        <v>1201</v>
      </c>
      <c r="J46" s="243" t="s">
        <v>1199</v>
      </c>
    </row>
    <row r="47" spans="1:10" ht="17.149999999999999" customHeight="1">
      <c r="A47" s="244" t="s">
        <v>1913</v>
      </c>
      <c r="B47" s="245" t="s">
        <v>1923</v>
      </c>
      <c r="C47" s="246">
        <v>10.4</v>
      </c>
      <c r="D47" s="247">
        <v>7.0395000000000003</v>
      </c>
      <c r="E47" s="247">
        <v>1</v>
      </c>
      <c r="F47" s="247">
        <v>1</v>
      </c>
      <c r="G47" s="247">
        <v>1.35</v>
      </c>
      <c r="H47" s="247">
        <v>1.35</v>
      </c>
      <c r="I47" s="248" t="s">
        <v>1201</v>
      </c>
      <c r="J47" s="249" t="s">
        <v>1199</v>
      </c>
    </row>
    <row r="48" spans="1:10" ht="17.149999999999999" customHeight="1">
      <c r="A48" s="250" t="s">
        <v>1914</v>
      </c>
      <c r="B48" s="233" t="s">
        <v>1923</v>
      </c>
      <c r="C48" s="234">
        <v>11.14</v>
      </c>
      <c r="D48" s="235">
        <v>16.663399999999999</v>
      </c>
      <c r="E48" s="235">
        <v>1</v>
      </c>
      <c r="F48" s="235">
        <v>1</v>
      </c>
      <c r="G48" s="235">
        <v>1.35</v>
      </c>
      <c r="H48" s="235">
        <v>1.35</v>
      </c>
      <c r="I48" s="236" t="s">
        <v>1201</v>
      </c>
      <c r="J48" s="237" t="s">
        <v>1199</v>
      </c>
    </row>
    <row r="49" spans="1:10" ht="17.149999999999999" customHeight="1">
      <c r="A49" s="232" t="s">
        <v>1915</v>
      </c>
      <c r="B49" s="233" t="s">
        <v>1923</v>
      </c>
      <c r="C49" s="234">
        <v>15.43</v>
      </c>
      <c r="D49" s="235">
        <v>19.719200000000001</v>
      </c>
      <c r="E49" s="235">
        <v>1</v>
      </c>
      <c r="F49" s="235">
        <v>1</v>
      </c>
      <c r="G49" s="235">
        <v>1.35</v>
      </c>
      <c r="H49" s="235">
        <v>1.35</v>
      </c>
      <c r="I49" s="236" t="s">
        <v>1201</v>
      </c>
      <c r="J49" s="237" t="s">
        <v>1199</v>
      </c>
    </row>
    <row r="50" spans="1:10" ht="17.149999999999999" customHeight="1">
      <c r="A50" s="238" t="s">
        <v>1916</v>
      </c>
      <c r="B50" s="239" t="s">
        <v>1923</v>
      </c>
      <c r="C50" s="240">
        <v>30.33</v>
      </c>
      <c r="D50" s="241">
        <v>25.264800000000001</v>
      </c>
      <c r="E50" s="241">
        <v>1</v>
      </c>
      <c r="F50" s="241">
        <v>1</v>
      </c>
      <c r="G50" s="241">
        <v>1.75</v>
      </c>
      <c r="H50" s="241">
        <v>1.75</v>
      </c>
      <c r="I50" s="242" t="s">
        <v>1201</v>
      </c>
      <c r="J50" s="243" t="s">
        <v>1199</v>
      </c>
    </row>
    <row r="51" spans="1:10" ht="17.149999999999999" customHeight="1">
      <c r="A51" s="244" t="s">
        <v>309</v>
      </c>
      <c r="B51" s="245" t="s">
        <v>1856</v>
      </c>
      <c r="C51" s="246">
        <v>4.51</v>
      </c>
      <c r="D51" s="247">
        <v>1.5026999999999999</v>
      </c>
      <c r="E51" s="247">
        <v>1</v>
      </c>
      <c r="F51" s="247">
        <v>1</v>
      </c>
      <c r="G51" s="247">
        <v>1.35</v>
      </c>
      <c r="H51" s="247">
        <v>1.35</v>
      </c>
      <c r="I51" s="248" t="s">
        <v>1201</v>
      </c>
      <c r="J51" s="249" t="s">
        <v>1199</v>
      </c>
    </row>
    <row r="52" spans="1:10" ht="17.149999999999999" customHeight="1">
      <c r="A52" s="232" t="s">
        <v>310</v>
      </c>
      <c r="B52" s="233" t="s">
        <v>1856</v>
      </c>
      <c r="C52" s="234">
        <v>6.51</v>
      </c>
      <c r="D52" s="235">
        <v>1.899</v>
      </c>
      <c r="E52" s="235">
        <v>1</v>
      </c>
      <c r="F52" s="235">
        <v>1</v>
      </c>
      <c r="G52" s="235">
        <v>1.35</v>
      </c>
      <c r="H52" s="235">
        <v>1.35</v>
      </c>
      <c r="I52" s="236" t="s">
        <v>1201</v>
      </c>
      <c r="J52" s="237" t="s">
        <v>1199</v>
      </c>
    </row>
    <row r="53" spans="1:10" ht="17.149999999999999" customHeight="1">
      <c r="A53" s="232" t="s">
        <v>311</v>
      </c>
      <c r="B53" s="233" t="s">
        <v>1856</v>
      </c>
      <c r="C53" s="234">
        <v>10</v>
      </c>
      <c r="D53" s="235">
        <v>2.7461000000000002</v>
      </c>
      <c r="E53" s="235">
        <v>1</v>
      </c>
      <c r="F53" s="235">
        <v>1</v>
      </c>
      <c r="G53" s="235">
        <v>1.35</v>
      </c>
      <c r="H53" s="235">
        <v>1.35</v>
      </c>
      <c r="I53" s="236" t="s">
        <v>1201</v>
      </c>
      <c r="J53" s="237" t="s">
        <v>1199</v>
      </c>
    </row>
    <row r="54" spans="1:10" ht="17.149999999999999" customHeight="1">
      <c r="A54" s="238" t="s">
        <v>312</v>
      </c>
      <c r="B54" s="239" t="s">
        <v>1856</v>
      </c>
      <c r="C54" s="240">
        <v>14.55</v>
      </c>
      <c r="D54" s="241">
        <v>4.149</v>
      </c>
      <c r="E54" s="241">
        <v>1</v>
      </c>
      <c r="F54" s="241">
        <v>1</v>
      </c>
      <c r="G54" s="241">
        <v>1.75</v>
      </c>
      <c r="H54" s="241">
        <v>1.75</v>
      </c>
      <c r="I54" s="242" t="s">
        <v>1201</v>
      </c>
      <c r="J54" s="243" t="s">
        <v>1199</v>
      </c>
    </row>
    <row r="55" spans="1:10" ht="17.149999999999999" customHeight="1">
      <c r="A55" s="244" t="s">
        <v>313</v>
      </c>
      <c r="B55" s="245" t="s">
        <v>1857</v>
      </c>
      <c r="C55" s="246">
        <v>3.85</v>
      </c>
      <c r="D55" s="247">
        <v>1.7226999999999999</v>
      </c>
      <c r="E55" s="247">
        <v>1</v>
      </c>
      <c r="F55" s="247">
        <v>1</v>
      </c>
      <c r="G55" s="247">
        <v>1.35</v>
      </c>
      <c r="H55" s="247">
        <v>1.35</v>
      </c>
      <c r="I55" s="248" t="s">
        <v>1201</v>
      </c>
      <c r="J55" s="249" t="s">
        <v>1199</v>
      </c>
    </row>
    <row r="56" spans="1:10" ht="17.149999999999999" customHeight="1">
      <c r="A56" s="232" t="s">
        <v>314</v>
      </c>
      <c r="B56" s="233" t="s">
        <v>1857</v>
      </c>
      <c r="C56" s="234">
        <v>5.83</v>
      </c>
      <c r="D56" s="235">
        <v>2.2961</v>
      </c>
      <c r="E56" s="235">
        <v>1</v>
      </c>
      <c r="F56" s="235">
        <v>1</v>
      </c>
      <c r="G56" s="235">
        <v>1.35</v>
      </c>
      <c r="H56" s="235">
        <v>1.35</v>
      </c>
      <c r="I56" s="236" t="s">
        <v>1201</v>
      </c>
      <c r="J56" s="237" t="s">
        <v>1199</v>
      </c>
    </row>
    <row r="57" spans="1:10" ht="17.149999999999999" customHeight="1">
      <c r="A57" s="232" t="s">
        <v>315</v>
      </c>
      <c r="B57" s="233" t="s">
        <v>1857</v>
      </c>
      <c r="C57" s="234">
        <v>11.4</v>
      </c>
      <c r="D57" s="235">
        <v>3.1905999999999999</v>
      </c>
      <c r="E57" s="235">
        <v>1</v>
      </c>
      <c r="F57" s="235">
        <v>1</v>
      </c>
      <c r="G57" s="235">
        <v>1.35</v>
      </c>
      <c r="H57" s="235">
        <v>1.35</v>
      </c>
      <c r="I57" s="236" t="s">
        <v>1201</v>
      </c>
      <c r="J57" s="237" t="s">
        <v>1199</v>
      </c>
    </row>
    <row r="58" spans="1:10" ht="17.149999999999999" customHeight="1">
      <c r="A58" s="238" t="s">
        <v>316</v>
      </c>
      <c r="B58" s="239" t="s">
        <v>1857</v>
      </c>
      <c r="C58" s="240">
        <v>16.84</v>
      </c>
      <c r="D58" s="241">
        <v>4.6826999999999996</v>
      </c>
      <c r="E58" s="241">
        <v>1</v>
      </c>
      <c r="F58" s="241">
        <v>1</v>
      </c>
      <c r="G58" s="241">
        <v>1.75</v>
      </c>
      <c r="H58" s="241">
        <v>1.75</v>
      </c>
      <c r="I58" s="242" t="s">
        <v>1201</v>
      </c>
      <c r="J58" s="243" t="s">
        <v>1199</v>
      </c>
    </row>
    <row r="59" spans="1:10" ht="17.149999999999999" customHeight="1">
      <c r="A59" s="244" t="s">
        <v>317</v>
      </c>
      <c r="B59" s="245" t="s">
        <v>1924</v>
      </c>
      <c r="C59" s="246">
        <v>2.4700000000000002</v>
      </c>
      <c r="D59" s="247">
        <v>1.0758000000000001</v>
      </c>
      <c r="E59" s="247">
        <v>1</v>
      </c>
      <c r="F59" s="247">
        <v>1</v>
      </c>
      <c r="G59" s="247">
        <v>1.35</v>
      </c>
      <c r="H59" s="247">
        <v>1.35</v>
      </c>
      <c r="I59" s="248" t="s">
        <v>1201</v>
      </c>
      <c r="J59" s="249" t="s">
        <v>1199</v>
      </c>
    </row>
    <row r="60" spans="1:10" ht="17.149999999999999" customHeight="1">
      <c r="A60" s="232" t="s">
        <v>318</v>
      </c>
      <c r="B60" s="233" t="s">
        <v>1924</v>
      </c>
      <c r="C60" s="234">
        <v>4.01</v>
      </c>
      <c r="D60" s="235">
        <v>1.3183</v>
      </c>
      <c r="E60" s="235">
        <v>1</v>
      </c>
      <c r="F60" s="235">
        <v>1</v>
      </c>
      <c r="G60" s="235">
        <v>1.35</v>
      </c>
      <c r="H60" s="235">
        <v>1.35</v>
      </c>
      <c r="I60" s="236" t="s">
        <v>1201</v>
      </c>
      <c r="J60" s="237" t="s">
        <v>1199</v>
      </c>
    </row>
    <row r="61" spans="1:10" ht="17.149999999999999" customHeight="1">
      <c r="A61" s="232" t="s">
        <v>319</v>
      </c>
      <c r="B61" s="233" t="s">
        <v>1924</v>
      </c>
      <c r="C61" s="234">
        <v>8.11</v>
      </c>
      <c r="D61" s="235">
        <v>1.7748999999999999</v>
      </c>
      <c r="E61" s="235">
        <v>1</v>
      </c>
      <c r="F61" s="235">
        <v>1</v>
      </c>
      <c r="G61" s="235">
        <v>1.35</v>
      </c>
      <c r="H61" s="235">
        <v>1.35</v>
      </c>
      <c r="I61" s="236" t="s">
        <v>1201</v>
      </c>
      <c r="J61" s="237" t="s">
        <v>1199</v>
      </c>
    </row>
    <row r="62" spans="1:10" ht="17.149999999999999" customHeight="1">
      <c r="A62" s="238" t="s">
        <v>320</v>
      </c>
      <c r="B62" s="239" t="s">
        <v>1924</v>
      </c>
      <c r="C62" s="240">
        <v>16.920000000000002</v>
      </c>
      <c r="D62" s="241">
        <v>3.3765999999999998</v>
      </c>
      <c r="E62" s="241">
        <v>1</v>
      </c>
      <c r="F62" s="241">
        <v>1</v>
      </c>
      <c r="G62" s="241">
        <v>1.75</v>
      </c>
      <c r="H62" s="241">
        <v>1.75</v>
      </c>
      <c r="I62" s="242" t="s">
        <v>1201</v>
      </c>
      <c r="J62" s="243" t="s">
        <v>1199</v>
      </c>
    </row>
    <row r="63" spans="1:10" ht="17.149999999999999" customHeight="1">
      <c r="A63" s="244" t="s">
        <v>321</v>
      </c>
      <c r="B63" s="245" t="s">
        <v>1925</v>
      </c>
      <c r="C63" s="246">
        <v>3.56</v>
      </c>
      <c r="D63" s="247">
        <v>1.2458</v>
      </c>
      <c r="E63" s="247">
        <v>1</v>
      </c>
      <c r="F63" s="247">
        <v>1</v>
      </c>
      <c r="G63" s="247">
        <v>1.35</v>
      </c>
      <c r="H63" s="247">
        <v>1.35</v>
      </c>
      <c r="I63" s="248" t="s">
        <v>1201</v>
      </c>
      <c r="J63" s="249" t="s">
        <v>1199</v>
      </c>
    </row>
    <row r="64" spans="1:10" ht="17.149999999999999" customHeight="1">
      <c r="A64" s="232" t="s">
        <v>322</v>
      </c>
      <c r="B64" s="233" t="s">
        <v>1925</v>
      </c>
      <c r="C64" s="234">
        <v>5.82</v>
      </c>
      <c r="D64" s="235">
        <v>1.778</v>
      </c>
      <c r="E64" s="235">
        <v>1</v>
      </c>
      <c r="F64" s="235">
        <v>1</v>
      </c>
      <c r="G64" s="235">
        <v>1.35</v>
      </c>
      <c r="H64" s="235">
        <v>1.35</v>
      </c>
      <c r="I64" s="236" t="s">
        <v>1201</v>
      </c>
      <c r="J64" s="237" t="s">
        <v>1199</v>
      </c>
    </row>
    <row r="65" spans="1:10" ht="17.149999999999999" customHeight="1">
      <c r="A65" s="232" t="s">
        <v>323</v>
      </c>
      <c r="B65" s="233" t="s">
        <v>1925</v>
      </c>
      <c r="C65" s="234">
        <v>10.54</v>
      </c>
      <c r="D65" s="235">
        <v>2.9399000000000002</v>
      </c>
      <c r="E65" s="235">
        <v>1</v>
      </c>
      <c r="F65" s="235">
        <v>1</v>
      </c>
      <c r="G65" s="235">
        <v>1.35</v>
      </c>
      <c r="H65" s="235">
        <v>1.35</v>
      </c>
      <c r="I65" s="236" t="s">
        <v>1201</v>
      </c>
      <c r="J65" s="237" t="s">
        <v>1199</v>
      </c>
    </row>
    <row r="66" spans="1:10" ht="17.149999999999999" customHeight="1">
      <c r="A66" s="238" t="s">
        <v>324</v>
      </c>
      <c r="B66" s="239" t="s">
        <v>1925</v>
      </c>
      <c r="C66" s="240">
        <v>18.190000000000001</v>
      </c>
      <c r="D66" s="241">
        <v>4.5180999999999996</v>
      </c>
      <c r="E66" s="241">
        <v>1</v>
      </c>
      <c r="F66" s="241">
        <v>1</v>
      </c>
      <c r="G66" s="241">
        <v>1.75</v>
      </c>
      <c r="H66" s="241">
        <v>1.75</v>
      </c>
      <c r="I66" s="242" t="s">
        <v>1201</v>
      </c>
      <c r="J66" s="243" t="s">
        <v>1199</v>
      </c>
    </row>
    <row r="67" spans="1:10" ht="17.149999999999999" customHeight="1">
      <c r="A67" s="244" t="s">
        <v>325</v>
      </c>
      <c r="B67" s="245" t="s">
        <v>1858</v>
      </c>
      <c r="C67" s="246">
        <v>1.36</v>
      </c>
      <c r="D67" s="247">
        <v>0.83599999999999997</v>
      </c>
      <c r="E67" s="247">
        <v>1</v>
      </c>
      <c r="F67" s="247">
        <v>1</v>
      </c>
      <c r="G67" s="247">
        <v>1.35</v>
      </c>
      <c r="H67" s="247">
        <v>1.35</v>
      </c>
      <c r="I67" s="248" t="s">
        <v>1201</v>
      </c>
      <c r="J67" s="249" t="s">
        <v>1199</v>
      </c>
    </row>
    <row r="68" spans="1:10" ht="17.149999999999999" customHeight="1">
      <c r="A68" s="232" t="s">
        <v>326</v>
      </c>
      <c r="B68" s="233" t="s">
        <v>1858</v>
      </c>
      <c r="C68" s="234">
        <v>2.37</v>
      </c>
      <c r="D68" s="235">
        <v>1.0310999999999999</v>
      </c>
      <c r="E68" s="235">
        <v>1</v>
      </c>
      <c r="F68" s="235">
        <v>1</v>
      </c>
      <c r="G68" s="235">
        <v>1.35</v>
      </c>
      <c r="H68" s="235">
        <v>1.35</v>
      </c>
      <c r="I68" s="236" t="s">
        <v>1201</v>
      </c>
      <c r="J68" s="237" t="s">
        <v>1199</v>
      </c>
    </row>
    <row r="69" spans="1:10" ht="17.149999999999999" customHeight="1">
      <c r="A69" s="232" t="s">
        <v>327</v>
      </c>
      <c r="B69" s="233" t="s">
        <v>1858</v>
      </c>
      <c r="C69" s="234">
        <v>6.62</v>
      </c>
      <c r="D69" s="235">
        <v>1.8275999999999999</v>
      </c>
      <c r="E69" s="235">
        <v>1</v>
      </c>
      <c r="F69" s="235">
        <v>1</v>
      </c>
      <c r="G69" s="235">
        <v>1.35</v>
      </c>
      <c r="H69" s="235">
        <v>1.35</v>
      </c>
      <c r="I69" s="236" t="s">
        <v>1201</v>
      </c>
      <c r="J69" s="237" t="s">
        <v>1199</v>
      </c>
    </row>
    <row r="70" spans="1:10" ht="17.149999999999999" customHeight="1">
      <c r="A70" s="238" t="s">
        <v>328</v>
      </c>
      <c r="B70" s="239" t="s">
        <v>1858</v>
      </c>
      <c r="C70" s="240">
        <v>12.31</v>
      </c>
      <c r="D70" s="241">
        <v>2.8302</v>
      </c>
      <c r="E70" s="241">
        <v>1</v>
      </c>
      <c r="F70" s="241">
        <v>1</v>
      </c>
      <c r="G70" s="241">
        <v>1.75</v>
      </c>
      <c r="H70" s="241">
        <v>1.75</v>
      </c>
      <c r="I70" s="242" t="s">
        <v>1201</v>
      </c>
      <c r="J70" s="243" t="s">
        <v>1199</v>
      </c>
    </row>
    <row r="71" spans="1:10" ht="17.149999999999999" customHeight="1">
      <c r="A71" s="244" t="s">
        <v>329</v>
      </c>
      <c r="B71" s="245" t="s">
        <v>1926</v>
      </c>
      <c r="C71" s="246">
        <v>2.59</v>
      </c>
      <c r="D71" s="247">
        <v>0.9839</v>
      </c>
      <c r="E71" s="247">
        <v>1</v>
      </c>
      <c r="F71" s="247">
        <v>1</v>
      </c>
      <c r="G71" s="247">
        <v>1.35</v>
      </c>
      <c r="H71" s="247">
        <v>1.35</v>
      </c>
      <c r="I71" s="248" t="s">
        <v>1201</v>
      </c>
      <c r="J71" s="249" t="s">
        <v>1199</v>
      </c>
    </row>
    <row r="72" spans="1:10" ht="17.149999999999999" customHeight="1">
      <c r="A72" s="232" t="s">
        <v>330</v>
      </c>
      <c r="B72" s="233" t="s">
        <v>1926</v>
      </c>
      <c r="C72" s="234">
        <v>5.08</v>
      </c>
      <c r="D72" s="235">
        <v>1.4359999999999999</v>
      </c>
      <c r="E72" s="235">
        <v>1</v>
      </c>
      <c r="F72" s="235">
        <v>1</v>
      </c>
      <c r="G72" s="235">
        <v>1.35</v>
      </c>
      <c r="H72" s="235">
        <v>1.35</v>
      </c>
      <c r="I72" s="236" t="s">
        <v>1201</v>
      </c>
      <c r="J72" s="237" t="s">
        <v>1199</v>
      </c>
    </row>
    <row r="73" spans="1:10" ht="17.149999999999999" customHeight="1">
      <c r="A73" s="232" t="s">
        <v>331</v>
      </c>
      <c r="B73" s="233" t="s">
        <v>1926</v>
      </c>
      <c r="C73" s="234">
        <v>9.2899999999999991</v>
      </c>
      <c r="D73" s="235">
        <v>1.9207000000000001</v>
      </c>
      <c r="E73" s="235">
        <v>1</v>
      </c>
      <c r="F73" s="235">
        <v>1</v>
      </c>
      <c r="G73" s="235">
        <v>1.35</v>
      </c>
      <c r="H73" s="235">
        <v>1.35</v>
      </c>
      <c r="I73" s="236" t="s">
        <v>1201</v>
      </c>
      <c r="J73" s="237" t="s">
        <v>1199</v>
      </c>
    </row>
    <row r="74" spans="1:10" ht="17.149999999999999" customHeight="1">
      <c r="A74" s="238" t="s">
        <v>332</v>
      </c>
      <c r="B74" s="239" t="s">
        <v>1926</v>
      </c>
      <c r="C74" s="240">
        <v>17.52</v>
      </c>
      <c r="D74" s="241">
        <v>3.093</v>
      </c>
      <c r="E74" s="241">
        <v>1</v>
      </c>
      <c r="F74" s="241">
        <v>1</v>
      </c>
      <c r="G74" s="241">
        <v>1.75</v>
      </c>
      <c r="H74" s="241">
        <v>1.75</v>
      </c>
      <c r="I74" s="242" t="s">
        <v>1201</v>
      </c>
      <c r="J74" s="243" t="s">
        <v>1199</v>
      </c>
    </row>
    <row r="75" spans="1:10" ht="17.149999999999999" customHeight="1">
      <c r="A75" s="244" t="s">
        <v>1800</v>
      </c>
      <c r="B75" s="245" t="s">
        <v>1859</v>
      </c>
      <c r="C75" s="246">
        <v>2.68</v>
      </c>
      <c r="D75" s="247">
        <v>1.3071999999999999</v>
      </c>
      <c r="E75" s="247">
        <v>1</v>
      </c>
      <c r="F75" s="247">
        <v>1</v>
      </c>
      <c r="G75" s="247">
        <v>1.35</v>
      </c>
      <c r="H75" s="247">
        <v>1.35</v>
      </c>
      <c r="I75" s="248" t="s">
        <v>1201</v>
      </c>
      <c r="J75" s="249" t="s">
        <v>1199</v>
      </c>
    </row>
    <row r="76" spans="1:10" ht="17.149999999999999" customHeight="1">
      <c r="A76" s="232" t="s">
        <v>1801</v>
      </c>
      <c r="B76" s="233" t="s">
        <v>1859</v>
      </c>
      <c r="C76" s="234">
        <v>4.1100000000000003</v>
      </c>
      <c r="D76" s="235">
        <v>1.7077</v>
      </c>
      <c r="E76" s="235">
        <v>1</v>
      </c>
      <c r="F76" s="235">
        <v>1</v>
      </c>
      <c r="G76" s="235">
        <v>1.35</v>
      </c>
      <c r="H76" s="235">
        <v>1.35</v>
      </c>
      <c r="I76" s="236" t="s">
        <v>1201</v>
      </c>
      <c r="J76" s="237" t="s">
        <v>1199</v>
      </c>
    </row>
    <row r="77" spans="1:10" ht="17.149999999999999" customHeight="1">
      <c r="A77" s="232" t="s">
        <v>1802</v>
      </c>
      <c r="B77" s="233" t="s">
        <v>1859</v>
      </c>
      <c r="C77" s="234">
        <v>8.17</v>
      </c>
      <c r="D77" s="235">
        <v>2.5985999999999998</v>
      </c>
      <c r="E77" s="235">
        <v>1</v>
      </c>
      <c r="F77" s="235">
        <v>1</v>
      </c>
      <c r="G77" s="235">
        <v>1.35</v>
      </c>
      <c r="H77" s="235">
        <v>1.35</v>
      </c>
      <c r="I77" s="236" t="s">
        <v>1201</v>
      </c>
      <c r="J77" s="237" t="s">
        <v>1199</v>
      </c>
    </row>
    <row r="78" spans="1:10" ht="17.149999999999999" customHeight="1">
      <c r="A78" s="238" t="s">
        <v>1803</v>
      </c>
      <c r="B78" s="239" t="s">
        <v>1859</v>
      </c>
      <c r="C78" s="240">
        <v>15.26</v>
      </c>
      <c r="D78" s="241">
        <v>3.6785999999999999</v>
      </c>
      <c r="E78" s="241">
        <v>1</v>
      </c>
      <c r="F78" s="241">
        <v>1</v>
      </c>
      <c r="G78" s="241">
        <v>1.75</v>
      </c>
      <c r="H78" s="241">
        <v>1.75</v>
      </c>
      <c r="I78" s="242" t="s">
        <v>1201</v>
      </c>
      <c r="J78" s="243" t="s">
        <v>1199</v>
      </c>
    </row>
    <row r="79" spans="1:10" ht="17.149999999999999" customHeight="1">
      <c r="A79" s="244" t="s">
        <v>1804</v>
      </c>
      <c r="B79" s="245" t="s">
        <v>1860</v>
      </c>
      <c r="C79" s="246">
        <v>2.13</v>
      </c>
      <c r="D79" s="247">
        <v>1.2977000000000001</v>
      </c>
      <c r="E79" s="247">
        <v>1</v>
      </c>
      <c r="F79" s="247">
        <v>1</v>
      </c>
      <c r="G79" s="247">
        <v>1.35</v>
      </c>
      <c r="H79" s="247">
        <v>1.35</v>
      </c>
      <c r="I79" s="248" t="s">
        <v>1201</v>
      </c>
      <c r="J79" s="249" t="s">
        <v>1199</v>
      </c>
    </row>
    <row r="80" spans="1:10" ht="17.149999999999999" customHeight="1">
      <c r="A80" s="232" t="s">
        <v>1805</v>
      </c>
      <c r="B80" s="233" t="s">
        <v>1860</v>
      </c>
      <c r="C80" s="234">
        <v>2.13</v>
      </c>
      <c r="D80" s="235">
        <v>1.6238999999999999</v>
      </c>
      <c r="E80" s="235">
        <v>1</v>
      </c>
      <c r="F80" s="235">
        <v>1</v>
      </c>
      <c r="G80" s="235">
        <v>1.35</v>
      </c>
      <c r="H80" s="235">
        <v>1.35</v>
      </c>
      <c r="I80" s="236" t="s">
        <v>1201</v>
      </c>
      <c r="J80" s="237" t="s">
        <v>1199</v>
      </c>
    </row>
    <row r="81" spans="1:10" ht="17.149999999999999" customHeight="1">
      <c r="A81" s="232" t="s">
        <v>1806</v>
      </c>
      <c r="B81" s="233" t="s">
        <v>1860</v>
      </c>
      <c r="C81" s="234">
        <v>8.7200000000000006</v>
      </c>
      <c r="D81" s="235">
        <v>2.4199000000000002</v>
      </c>
      <c r="E81" s="235">
        <v>1</v>
      </c>
      <c r="F81" s="235">
        <v>1</v>
      </c>
      <c r="G81" s="235">
        <v>1.35</v>
      </c>
      <c r="H81" s="235">
        <v>1.35</v>
      </c>
      <c r="I81" s="236" t="s">
        <v>1201</v>
      </c>
      <c r="J81" s="237" t="s">
        <v>1199</v>
      </c>
    </row>
    <row r="82" spans="1:10" ht="17.149999999999999" customHeight="1">
      <c r="A82" s="238" t="s">
        <v>1807</v>
      </c>
      <c r="B82" s="239" t="s">
        <v>1860</v>
      </c>
      <c r="C82" s="240">
        <v>14.02</v>
      </c>
      <c r="D82" s="241">
        <v>3.3791000000000002</v>
      </c>
      <c r="E82" s="241">
        <v>1</v>
      </c>
      <c r="F82" s="241">
        <v>1</v>
      </c>
      <c r="G82" s="241">
        <v>1.75</v>
      </c>
      <c r="H82" s="241">
        <v>1.75</v>
      </c>
      <c r="I82" s="242" t="s">
        <v>1201</v>
      </c>
      <c r="J82" s="243" t="s">
        <v>1199</v>
      </c>
    </row>
    <row r="83" spans="1:10" ht="17.149999999999999" customHeight="1">
      <c r="A83" s="244" t="s">
        <v>1808</v>
      </c>
      <c r="B83" s="245" t="s">
        <v>1861</v>
      </c>
      <c r="C83" s="246">
        <v>2.09</v>
      </c>
      <c r="D83" s="247">
        <v>1.2444</v>
      </c>
      <c r="E83" s="247">
        <v>1</v>
      </c>
      <c r="F83" s="247">
        <v>1</v>
      </c>
      <c r="G83" s="247">
        <v>1.35</v>
      </c>
      <c r="H83" s="247">
        <v>1.35</v>
      </c>
      <c r="I83" s="248" t="s">
        <v>1201</v>
      </c>
      <c r="J83" s="249" t="s">
        <v>1199</v>
      </c>
    </row>
    <row r="84" spans="1:10" ht="17.149999999999999" customHeight="1">
      <c r="A84" s="232" t="s">
        <v>1809</v>
      </c>
      <c r="B84" s="233" t="s">
        <v>1861</v>
      </c>
      <c r="C84" s="234">
        <v>3.01</v>
      </c>
      <c r="D84" s="235">
        <v>2.024</v>
      </c>
      <c r="E84" s="235">
        <v>1</v>
      </c>
      <c r="F84" s="235">
        <v>1</v>
      </c>
      <c r="G84" s="235">
        <v>1.35</v>
      </c>
      <c r="H84" s="235">
        <v>1.35</v>
      </c>
      <c r="I84" s="236" t="s">
        <v>1201</v>
      </c>
      <c r="J84" s="237" t="s">
        <v>1199</v>
      </c>
    </row>
    <row r="85" spans="1:10" ht="17.149999999999999" customHeight="1">
      <c r="A85" s="232" t="s">
        <v>1810</v>
      </c>
      <c r="B85" s="233" t="s">
        <v>1861</v>
      </c>
      <c r="C85" s="234">
        <v>7.1</v>
      </c>
      <c r="D85" s="235">
        <v>2.5870000000000002</v>
      </c>
      <c r="E85" s="235">
        <v>1</v>
      </c>
      <c r="F85" s="235">
        <v>1</v>
      </c>
      <c r="G85" s="235">
        <v>1.35</v>
      </c>
      <c r="H85" s="235">
        <v>1.35</v>
      </c>
      <c r="I85" s="236" t="s">
        <v>1201</v>
      </c>
      <c r="J85" s="237" t="s">
        <v>1199</v>
      </c>
    </row>
    <row r="86" spans="1:10" ht="17.149999999999999" customHeight="1">
      <c r="A86" s="238" t="s">
        <v>1811</v>
      </c>
      <c r="B86" s="239" t="s">
        <v>1861</v>
      </c>
      <c r="C86" s="240">
        <v>11.1</v>
      </c>
      <c r="D86" s="241">
        <v>3.5343</v>
      </c>
      <c r="E86" s="241">
        <v>1</v>
      </c>
      <c r="F86" s="241">
        <v>1</v>
      </c>
      <c r="G86" s="241">
        <v>1.75</v>
      </c>
      <c r="H86" s="241">
        <v>1.75</v>
      </c>
      <c r="I86" s="242" t="s">
        <v>1201</v>
      </c>
      <c r="J86" s="243" t="s">
        <v>1199</v>
      </c>
    </row>
    <row r="87" spans="1:10" ht="17.149999999999999" customHeight="1">
      <c r="A87" s="244" t="s">
        <v>333</v>
      </c>
      <c r="B87" s="245" t="s">
        <v>1927</v>
      </c>
      <c r="C87" s="246">
        <v>5.34</v>
      </c>
      <c r="D87" s="247">
        <v>0.69110000000000005</v>
      </c>
      <c r="E87" s="247">
        <v>1</v>
      </c>
      <c r="F87" s="247">
        <v>1</v>
      </c>
      <c r="G87" s="247">
        <v>1.35</v>
      </c>
      <c r="H87" s="247">
        <v>1.35</v>
      </c>
      <c r="I87" s="248" t="s">
        <v>1201</v>
      </c>
      <c r="J87" s="249" t="s">
        <v>1199</v>
      </c>
    </row>
    <row r="88" spans="1:10" ht="17.149999999999999" customHeight="1">
      <c r="A88" s="232" t="s">
        <v>334</v>
      </c>
      <c r="B88" s="233" t="s">
        <v>1927</v>
      </c>
      <c r="C88" s="234">
        <v>9.94</v>
      </c>
      <c r="D88" s="235">
        <v>0.98960000000000004</v>
      </c>
      <c r="E88" s="235">
        <v>1</v>
      </c>
      <c r="F88" s="235">
        <v>1</v>
      </c>
      <c r="G88" s="235">
        <v>1.35</v>
      </c>
      <c r="H88" s="235">
        <v>1.35</v>
      </c>
      <c r="I88" s="236" t="s">
        <v>1201</v>
      </c>
      <c r="J88" s="237" t="s">
        <v>1199</v>
      </c>
    </row>
    <row r="89" spans="1:10" ht="17.149999999999999" customHeight="1">
      <c r="A89" s="232" t="s">
        <v>335</v>
      </c>
      <c r="B89" s="233" t="s">
        <v>1927</v>
      </c>
      <c r="C89" s="234">
        <v>13.66</v>
      </c>
      <c r="D89" s="235">
        <v>1.3962000000000001</v>
      </c>
      <c r="E89" s="235">
        <v>1</v>
      </c>
      <c r="F89" s="235">
        <v>1</v>
      </c>
      <c r="G89" s="235">
        <v>1.35</v>
      </c>
      <c r="H89" s="235">
        <v>1.35</v>
      </c>
      <c r="I89" s="236" t="s">
        <v>1201</v>
      </c>
      <c r="J89" s="237" t="s">
        <v>1199</v>
      </c>
    </row>
    <row r="90" spans="1:10" ht="17.149999999999999" customHeight="1">
      <c r="A90" s="238" t="s">
        <v>336</v>
      </c>
      <c r="B90" s="239" t="s">
        <v>1927</v>
      </c>
      <c r="C90" s="240">
        <v>15.66</v>
      </c>
      <c r="D90" s="241">
        <v>1.9922</v>
      </c>
      <c r="E90" s="241">
        <v>1</v>
      </c>
      <c r="F90" s="241">
        <v>1</v>
      </c>
      <c r="G90" s="241">
        <v>1.75</v>
      </c>
      <c r="H90" s="241">
        <v>1.75</v>
      </c>
      <c r="I90" s="242" t="s">
        <v>1201</v>
      </c>
      <c r="J90" s="243" t="s">
        <v>1199</v>
      </c>
    </row>
    <row r="91" spans="1:10" ht="17.149999999999999" customHeight="1">
      <c r="A91" s="244" t="s">
        <v>337</v>
      </c>
      <c r="B91" s="245" t="s">
        <v>1928</v>
      </c>
      <c r="C91" s="246">
        <v>3.04</v>
      </c>
      <c r="D91" s="247">
        <v>0.58489999999999998</v>
      </c>
      <c r="E91" s="247">
        <v>1</v>
      </c>
      <c r="F91" s="247">
        <v>1</v>
      </c>
      <c r="G91" s="247">
        <v>1.35</v>
      </c>
      <c r="H91" s="247">
        <v>1.35</v>
      </c>
      <c r="I91" s="248" t="s">
        <v>1201</v>
      </c>
      <c r="J91" s="249" t="s">
        <v>1199</v>
      </c>
    </row>
    <row r="92" spans="1:10" ht="17.149999999999999" customHeight="1">
      <c r="A92" s="232" t="s">
        <v>338</v>
      </c>
      <c r="B92" s="233" t="s">
        <v>1928</v>
      </c>
      <c r="C92" s="234">
        <v>4.51</v>
      </c>
      <c r="D92" s="235">
        <v>0.68769999999999998</v>
      </c>
      <c r="E92" s="235">
        <v>1</v>
      </c>
      <c r="F92" s="235">
        <v>1</v>
      </c>
      <c r="G92" s="235">
        <v>1.35</v>
      </c>
      <c r="H92" s="235">
        <v>1.35</v>
      </c>
      <c r="I92" s="236" t="s">
        <v>1201</v>
      </c>
      <c r="J92" s="237" t="s">
        <v>1199</v>
      </c>
    </row>
    <row r="93" spans="1:10" ht="17.149999999999999" customHeight="1">
      <c r="A93" s="232" t="s">
        <v>339</v>
      </c>
      <c r="B93" s="233" t="s">
        <v>1928</v>
      </c>
      <c r="C93" s="234">
        <v>6.86</v>
      </c>
      <c r="D93" s="235">
        <v>0.92720000000000002</v>
      </c>
      <c r="E93" s="235">
        <v>1</v>
      </c>
      <c r="F93" s="235">
        <v>1</v>
      </c>
      <c r="G93" s="235">
        <v>1.35</v>
      </c>
      <c r="H93" s="235">
        <v>1.35</v>
      </c>
      <c r="I93" s="236" t="s">
        <v>1201</v>
      </c>
      <c r="J93" s="237" t="s">
        <v>1199</v>
      </c>
    </row>
    <row r="94" spans="1:10" ht="17.149999999999999" customHeight="1">
      <c r="A94" s="238" t="s">
        <v>340</v>
      </c>
      <c r="B94" s="239" t="s">
        <v>1928</v>
      </c>
      <c r="C94" s="240">
        <v>9.07</v>
      </c>
      <c r="D94" s="241">
        <v>1.3177000000000001</v>
      </c>
      <c r="E94" s="241">
        <v>1</v>
      </c>
      <c r="F94" s="241">
        <v>1</v>
      </c>
      <c r="G94" s="241">
        <v>1.75</v>
      </c>
      <c r="H94" s="241">
        <v>1.75</v>
      </c>
      <c r="I94" s="242" t="s">
        <v>1201</v>
      </c>
      <c r="J94" s="243" t="s">
        <v>1199</v>
      </c>
    </row>
    <row r="95" spans="1:10" ht="17.149999999999999" customHeight="1">
      <c r="A95" s="244" t="s">
        <v>341</v>
      </c>
      <c r="B95" s="245" t="s">
        <v>1929</v>
      </c>
      <c r="C95" s="246">
        <v>8.36</v>
      </c>
      <c r="D95" s="247">
        <v>0.55720000000000003</v>
      </c>
      <c r="E95" s="247">
        <v>1</v>
      </c>
      <c r="F95" s="247">
        <v>1</v>
      </c>
      <c r="G95" s="247">
        <v>1.35</v>
      </c>
      <c r="H95" s="247">
        <v>1.35</v>
      </c>
      <c r="I95" s="248" t="s">
        <v>1201</v>
      </c>
      <c r="J95" s="249" t="s">
        <v>1199</v>
      </c>
    </row>
    <row r="96" spans="1:10" ht="17.149999999999999" customHeight="1">
      <c r="A96" s="232" t="s">
        <v>342</v>
      </c>
      <c r="B96" s="233" t="s">
        <v>1929</v>
      </c>
      <c r="C96" s="234">
        <v>9.75</v>
      </c>
      <c r="D96" s="235">
        <v>0.7</v>
      </c>
      <c r="E96" s="235">
        <v>1</v>
      </c>
      <c r="F96" s="235">
        <v>1</v>
      </c>
      <c r="G96" s="235">
        <v>1.35</v>
      </c>
      <c r="H96" s="235">
        <v>1.35</v>
      </c>
      <c r="I96" s="236" t="s">
        <v>1201</v>
      </c>
      <c r="J96" s="237" t="s">
        <v>1199</v>
      </c>
    </row>
    <row r="97" spans="1:10" ht="17.149999999999999" customHeight="1">
      <c r="A97" s="232" t="s">
        <v>343</v>
      </c>
      <c r="B97" s="233" t="s">
        <v>1929</v>
      </c>
      <c r="C97" s="234">
        <v>10.5</v>
      </c>
      <c r="D97" s="235">
        <v>0.94410000000000005</v>
      </c>
      <c r="E97" s="235">
        <v>1</v>
      </c>
      <c r="F97" s="235">
        <v>1</v>
      </c>
      <c r="G97" s="235">
        <v>1.35</v>
      </c>
      <c r="H97" s="235">
        <v>1.35</v>
      </c>
      <c r="I97" s="236" t="s">
        <v>1201</v>
      </c>
      <c r="J97" s="237" t="s">
        <v>1199</v>
      </c>
    </row>
    <row r="98" spans="1:10" ht="17.149999999999999" customHeight="1">
      <c r="A98" s="238" t="s">
        <v>344</v>
      </c>
      <c r="B98" s="239" t="s">
        <v>1929</v>
      </c>
      <c r="C98" s="240">
        <v>13.1</v>
      </c>
      <c r="D98" s="241">
        <v>1.7376</v>
      </c>
      <c r="E98" s="241">
        <v>1</v>
      </c>
      <c r="F98" s="241">
        <v>1</v>
      </c>
      <c r="G98" s="241">
        <v>1.75</v>
      </c>
      <c r="H98" s="241">
        <v>1.75</v>
      </c>
      <c r="I98" s="242" t="s">
        <v>1201</v>
      </c>
      <c r="J98" s="243" t="s">
        <v>1199</v>
      </c>
    </row>
    <row r="99" spans="1:10" ht="17.149999999999999" customHeight="1">
      <c r="A99" s="244" t="s">
        <v>345</v>
      </c>
      <c r="B99" s="245" t="s">
        <v>1862</v>
      </c>
      <c r="C99" s="246">
        <v>4.3099999999999996</v>
      </c>
      <c r="D99" s="247">
        <v>0.71789999999999998</v>
      </c>
      <c r="E99" s="247">
        <v>1</v>
      </c>
      <c r="F99" s="247">
        <v>1</v>
      </c>
      <c r="G99" s="247">
        <v>1.35</v>
      </c>
      <c r="H99" s="247">
        <v>1.35</v>
      </c>
      <c r="I99" s="248" t="s">
        <v>1201</v>
      </c>
      <c r="J99" s="249" t="s">
        <v>1199</v>
      </c>
    </row>
    <row r="100" spans="1:10" ht="17.149999999999999" customHeight="1">
      <c r="A100" s="232" t="s">
        <v>346</v>
      </c>
      <c r="B100" s="233" t="s">
        <v>1862</v>
      </c>
      <c r="C100" s="234">
        <v>6.72</v>
      </c>
      <c r="D100" s="235">
        <v>1.0316000000000001</v>
      </c>
      <c r="E100" s="235">
        <v>1</v>
      </c>
      <c r="F100" s="235">
        <v>1</v>
      </c>
      <c r="G100" s="235">
        <v>1.35</v>
      </c>
      <c r="H100" s="235">
        <v>1.35</v>
      </c>
      <c r="I100" s="236" t="s">
        <v>1201</v>
      </c>
      <c r="J100" s="237" t="s">
        <v>1199</v>
      </c>
    </row>
    <row r="101" spans="1:10" ht="17.149999999999999" customHeight="1">
      <c r="A101" s="232" t="s">
        <v>347</v>
      </c>
      <c r="B101" s="233" t="s">
        <v>1862</v>
      </c>
      <c r="C101" s="234">
        <v>11.03</v>
      </c>
      <c r="D101" s="235">
        <v>1.5819000000000001</v>
      </c>
      <c r="E101" s="235">
        <v>1</v>
      </c>
      <c r="F101" s="235">
        <v>1</v>
      </c>
      <c r="G101" s="235">
        <v>1.35</v>
      </c>
      <c r="H101" s="235">
        <v>1.35</v>
      </c>
      <c r="I101" s="236" t="s">
        <v>1201</v>
      </c>
      <c r="J101" s="237" t="s">
        <v>1199</v>
      </c>
    </row>
    <row r="102" spans="1:10" ht="17.149999999999999" customHeight="1">
      <c r="A102" s="238" t="s">
        <v>348</v>
      </c>
      <c r="B102" s="239" t="s">
        <v>1862</v>
      </c>
      <c r="C102" s="240">
        <v>17.27</v>
      </c>
      <c r="D102" s="241">
        <v>3.0832000000000002</v>
      </c>
      <c r="E102" s="241">
        <v>1</v>
      </c>
      <c r="F102" s="241">
        <v>1</v>
      </c>
      <c r="G102" s="241">
        <v>1.75</v>
      </c>
      <c r="H102" s="241">
        <v>1.75</v>
      </c>
      <c r="I102" s="242" t="s">
        <v>1201</v>
      </c>
      <c r="J102" s="243" t="s">
        <v>1199</v>
      </c>
    </row>
    <row r="103" spans="1:10" ht="17.149999999999999" customHeight="1">
      <c r="A103" s="244" t="s">
        <v>349</v>
      </c>
      <c r="B103" s="245" t="s">
        <v>1930</v>
      </c>
      <c r="C103" s="246">
        <v>3.33</v>
      </c>
      <c r="D103" s="247">
        <v>0.55889999999999995</v>
      </c>
      <c r="E103" s="247">
        <v>1</v>
      </c>
      <c r="F103" s="247">
        <v>1</v>
      </c>
      <c r="G103" s="247">
        <v>1.35</v>
      </c>
      <c r="H103" s="247">
        <v>1.35</v>
      </c>
      <c r="I103" s="248" t="s">
        <v>1201</v>
      </c>
      <c r="J103" s="249" t="s">
        <v>1199</v>
      </c>
    </row>
    <row r="104" spans="1:10" ht="17.149999999999999" customHeight="1">
      <c r="A104" s="232" t="s">
        <v>350</v>
      </c>
      <c r="B104" s="233" t="s">
        <v>1930</v>
      </c>
      <c r="C104" s="234">
        <v>4.32</v>
      </c>
      <c r="D104" s="235">
        <v>0.75670000000000004</v>
      </c>
      <c r="E104" s="235">
        <v>1</v>
      </c>
      <c r="F104" s="235">
        <v>1</v>
      </c>
      <c r="G104" s="235">
        <v>1.35</v>
      </c>
      <c r="H104" s="235">
        <v>1.35</v>
      </c>
      <c r="I104" s="236" t="s">
        <v>1201</v>
      </c>
      <c r="J104" s="237" t="s">
        <v>1199</v>
      </c>
    </row>
    <row r="105" spans="1:10" ht="17.149999999999999" customHeight="1">
      <c r="A105" s="232" t="s">
        <v>351</v>
      </c>
      <c r="B105" s="233" t="s">
        <v>1930</v>
      </c>
      <c r="C105" s="234">
        <v>5.91</v>
      </c>
      <c r="D105" s="235">
        <v>1.0023</v>
      </c>
      <c r="E105" s="235">
        <v>1</v>
      </c>
      <c r="F105" s="235">
        <v>1</v>
      </c>
      <c r="G105" s="235">
        <v>1.35</v>
      </c>
      <c r="H105" s="235">
        <v>1.35</v>
      </c>
      <c r="I105" s="236" t="s">
        <v>1201</v>
      </c>
      <c r="J105" s="237" t="s">
        <v>1199</v>
      </c>
    </row>
    <row r="106" spans="1:10" ht="17.149999999999999" customHeight="1">
      <c r="A106" s="238" t="s">
        <v>352</v>
      </c>
      <c r="B106" s="239" t="s">
        <v>1930</v>
      </c>
      <c r="C106" s="240">
        <v>8.73</v>
      </c>
      <c r="D106" s="241">
        <v>1.5121</v>
      </c>
      <c r="E106" s="241">
        <v>1</v>
      </c>
      <c r="F106" s="241">
        <v>1</v>
      </c>
      <c r="G106" s="241">
        <v>1.75</v>
      </c>
      <c r="H106" s="241">
        <v>1.75</v>
      </c>
      <c r="I106" s="242" t="s">
        <v>1201</v>
      </c>
      <c r="J106" s="243" t="s">
        <v>1199</v>
      </c>
    </row>
    <row r="107" spans="1:10" ht="17.149999999999999" customHeight="1">
      <c r="A107" s="244" t="s">
        <v>353</v>
      </c>
      <c r="B107" s="245" t="s">
        <v>1931</v>
      </c>
      <c r="C107" s="246">
        <v>2.4300000000000002</v>
      </c>
      <c r="D107" s="247">
        <v>0.6169</v>
      </c>
      <c r="E107" s="247">
        <v>1</v>
      </c>
      <c r="F107" s="247">
        <v>1</v>
      </c>
      <c r="G107" s="247">
        <v>1.35</v>
      </c>
      <c r="H107" s="247">
        <v>1.35</v>
      </c>
      <c r="I107" s="248" t="s">
        <v>1201</v>
      </c>
      <c r="J107" s="249" t="s">
        <v>1199</v>
      </c>
    </row>
    <row r="108" spans="1:10" ht="17.149999999999999" customHeight="1">
      <c r="A108" s="232" t="s">
        <v>354</v>
      </c>
      <c r="B108" s="233" t="s">
        <v>1931</v>
      </c>
      <c r="C108" s="234">
        <v>3.66</v>
      </c>
      <c r="D108" s="235">
        <v>0.76149999999999995</v>
      </c>
      <c r="E108" s="235">
        <v>1</v>
      </c>
      <c r="F108" s="235">
        <v>1</v>
      </c>
      <c r="G108" s="235">
        <v>1.35</v>
      </c>
      <c r="H108" s="235">
        <v>1.35</v>
      </c>
      <c r="I108" s="236" t="s">
        <v>1201</v>
      </c>
      <c r="J108" s="237" t="s">
        <v>1199</v>
      </c>
    </row>
    <row r="109" spans="1:10" ht="17.149999999999999" customHeight="1">
      <c r="A109" s="232" t="s">
        <v>355</v>
      </c>
      <c r="B109" s="233" t="s">
        <v>1931</v>
      </c>
      <c r="C109" s="234">
        <v>6.06</v>
      </c>
      <c r="D109" s="235">
        <v>1.0190999999999999</v>
      </c>
      <c r="E109" s="235">
        <v>1</v>
      </c>
      <c r="F109" s="235">
        <v>1</v>
      </c>
      <c r="G109" s="235">
        <v>1.35</v>
      </c>
      <c r="H109" s="235">
        <v>1.35</v>
      </c>
      <c r="I109" s="236" t="s">
        <v>1201</v>
      </c>
      <c r="J109" s="237" t="s">
        <v>1199</v>
      </c>
    </row>
    <row r="110" spans="1:10" ht="17.149999999999999" customHeight="1">
      <c r="A110" s="238" t="s">
        <v>356</v>
      </c>
      <c r="B110" s="239" t="s">
        <v>1931</v>
      </c>
      <c r="C110" s="240">
        <v>9.6999999999999993</v>
      </c>
      <c r="D110" s="241">
        <v>1.5979000000000001</v>
      </c>
      <c r="E110" s="241">
        <v>1</v>
      </c>
      <c r="F110" s="241">
        <v>1</v>
      </c>
      <c r="G110" s="241">
        <v>1.75</v>
      </c>
      <c r="H110" s="241">
        <v>1.75</v>
      </c>
      <c r="I110" s="242" t="s">
        <v>1201</v>
      </c>
      <c r="J110" s="243" t="s">
        <v>1199</v>
      </c>
    </row>
    <row r="111" spans="1:10" ht="17.149999999999999" customHeight="1">
      <c r="A111" s="244" t="s">
        <v>357</v>
      </c>
      <c r="B111" s="245" t="s">
        <v>1932</v>
      </c>
      <c r="C111" s="246">
        <v>1.99</v>
      </c>
      <c r="D111" s="247">
        <v>0.52010000000000001</v>
      </c>
      <c r="E111" s="247">
        <v>1</v>
      </c>
      <c r="F111" s="247">
        <v>1</v>
      </c>
      <c r="G111" s="247">
        <v>1.35</v>
      </c>
      <c r="H111" s="247">
        <v>1.35</v>
      </c>
      <c r="I111" s="248" t="s">
        <v>1201</v>
      </c>
      <c r="J111" s="249" t="s">
        <v>1199</v>
      </c>
    </row>
    <row r="112" spans="1:10" ht="17.149999999999999" customHeight="1">
      <c r="A112" s="232" t="s">
        <v>358</v>
      </c>
      <c r="B112" s="233" t="s">
        <v>1932</v>
      </c>
      <c r="C112" s="234">
        <v>2.88</v>
      </c>
      <c r="D112" s="235">
        <v>0.66220000000000001</v>
      </c>
      <c r="E112" s="235">
        <v>1</v>
      </c>
      <c r="F112" s="235">
        <v>1</v>
      </c>
      <c r="G112" s="235">
        <v>1.35</v>
      </c>
      <c r="H112" s="235">
        <v>1.35</v>
      </c>
      <c r="I112" s="236" t="s">
        <v>1201</v>
      </c>
      <c r="J112" s="237" t="s">
        <v>1199</v>
      </c>
    </row>
    <row r="113" spans="1:10" ht="17.149999999999999" customHeight="1">
      <c r="A113" s="232" t="s">
        <v>359</v>
      </c>
      <c r="B113" s="233" t="s">
        <v>1932</v>
      </c>
      <c r="C113" s="234">
        <v>4.4800000000000004</v>
      </c>
      <c r="D113" s="235">
        <v>0.8599</v>
      </c>
      <c r="E113" s="235">
        <v>1</v>
      </c>
      <c r="F113" s="235">
        <v>1</v>
      </c>
      <c r="G113" s="235">
        <v>1.35</v>
      </c>
      <c r="H113" s="235">
        <v>1.35</v>
      </c>
      <c r="I113" s="236" t="s">
        <v>1201</v>
      </c>
      <c r="J113" s="237" t="s">
        <v>1199</v>
      </c>
    </row>
    <row r="114" spans="1:10" ht="17.149999999999999" customHeight="1">
      <c r="A114" s="238" t="s">
        <v>360</v>
      </c>
      <c r="B114" s="239" t="s">
        <v>1932</v>
      </c>
      <c r="C114" s="240">
        <v>9.68</v>
      </c>
      <c r="D114" s="241">
        <v>1.5712999999999999</v>
      </c>
      <c r="E114" s="241">
        <v>1</v>
      </c>
      <c r="F114" s="241">
        <v>1</v>
      </c>
      <c r="G114" s="241">
        <v>1.75</v>
      </c>
      <c r="H114" s="241">
        <v>1.75</v>
      </c>
      <c r="I114" s="242" t="s">
        <v>1201</v>
      </c>
      <c r="J114" s="243" t="s">
        <v>1199</v>
      </c>
    </row>
    <row r="115" spans="1:10" ht="17.149999999999999" customHeight="1">
      <c r="A115" s="244" t="s">
        <v>361</v>
      </c>
      <c r="B115" s="245" t="s">
        <v>1933</v>
      </c>
      <c r="C115" s="246">
        <v>1.82</v>
      </c>
      <c r="D115" s="247">
        <v>0.52280000000000004</v>
      </c>
      <c r="E115" s="247">
        <v>1</v>
      </c>
      <c r="F115" s="247">
        <v>1</v>
      </c>
      <c r="G115" s="247">
        <v>1.35</v>
      </c>
      <c r="H115" s="247">
        <v>1.35</v>
      </c>
      <c r="I115" s="248" t="s">
        <v>1201</v>
      </c>
      <c r="J115" s="249" t="s">
        <v>1199</v>
      </c>
    </row>
    <row r="116" spans="1:10" ht="17.149999999999999" customHeight="1">
      <c r="A116" s="232" t="s">
        <v>362</v>
      </c>
      <c r="B116" s="233" t="s">
        <v>1933</v>
      </c>
      <c r="C116" s="234">
        <v>2.44</v>
      </c>
      <c r="D116" s="235">
        <v>0.60250000000000004</v>
      </c>
      <c r="E116" s="235">
        <v>1</v>
      </c>
      <c r="F116" s="235">
        <v>1</v>
      </c>
      <c r="G116" s="235">
        <v>1.35</v>
      </c>
      <c r="H116" s="235">
        <v>1.35</v>
      </c>
      <c r="I116" s="236" t="s">
        <v>1201</v>
      </c>
      <c r="J116" s="237" t="s">
        <v>1199</v>
      </c>
    </row>
    <row r="117" spans="1:10" ht="17.149999999999999" customHeight="1">
      <c r="A117" s="232" t="s">
        <v>363</v>
      </c>
      <c r="B117" s="233" t="s">
        <v>1933</v>
      </c>
      <c r="C117" s="234">
        <v>3.86</v>
      </c>
      <c r="D117" s="235">
        <v>0.76139999999999997</v>
      </c>
      <c r="E117" s="235">
        <v>1</v>
      </c>
      <c r="F117" s="235">
        <v>1</v>
      </c>
      <c r="G117" s="235">
        <v>1.35</v>
      </c>
      <c r="H117" s="235">
        <v>1.35</v>
      </c>
      <c r="I117" s="236" t="s">
        <v>1201</v>
      </c>
      <c r="J117" s="237" t="s">
        <v>1199</v>
      </c>
    </row>
    <row r="118" spans="1:10" ht="17.149999999999999" customHeight="1">
      <c r="A118" s="238" t="s">
        <v>364</v>
      </c>
      <c r="B118" s="239" t="s">
        <v>1933</v>
      </c>
      <c r="C118" s="240">
        <v>7.05</v>
      </c>
      <c r="D118" s="241">
        <v>1.1791</v>
      </c>
      <c r="E118" s="241">
        <v>1</v>
      </c>
      <c r="F118" s="241">
        <v>1</v>
      </c>
      <c r="G118" s="241">
        <v>1.75</v>
      </c>
      <c r="H118" s="241">
        <v>1.75</v>
      </c>
      <c r="I118" s="242" t="s">
        <v>1201</v>
      </c>
      <c r="J118" s="243" t="s">
        <v>1199</v>
      </c>
    </row>
    <row r="119" spans="1:10" ht="17.149999999999999" customHeight="1">
      <c r="A119" s="244" t="s">
        <v>365</v>
      </c>
      <c r="B119" s="245" t="s">
        <v>1934</v>
      </c>
      <c r="C119" s="246">
        <v>2.97</v>
      </c>
      <c r="D119" s="247">
        <v>0.48120000000000002</v>
      </c>
      <c r="E119" s="247">
        <v>1</v>
      </c>
      <c r="F119" s="247">
        <v>1</v>
      </c>
      <c r="G119" s="247">
        <v>1.35</v>
      </c>
      <c r="H119" s="247">
        <v>1.35</v>
      </c>
      <c r="I119" s="248" t="s">
        <v>1201</v>
      </c>
      <c r="J119" s="249" t="s">
        <v>1199</v>
      </c>
    </row>
    <row r="120" spans="1:10" ht="17.149999999999999" customHeight="1">
      <c r="A120" s="232" t="s">
        <v>366</v>
      </c>
      <c r="B120" s="233" t="s">
        <v>1934</v>
      </c>
      <c r="C120" s="234">
        <v>4.07</v>
      </c>
      <c r="D120" s="235">
        <v>0.59299999999999997</v>
      </c>
      <c r="E120" s="235">
        <v>1</v>
      </c>
      <c r="F120" s="235">
        <v>1</v>
      </c>
      <c r="G120" s="235">
        <v>1.35</v>
      </c>
      <c r="H120" s="235">
        <v>1.35</v>
      </c>
      <c r="I120" s="236" t="s">
        <v>1201</v>
      </c>
      <c r="J120" s="237" t="s">
        <v>1199</v>
      </c>
    </row>
    <row r="121" spans="1:10" ht="17.149999999999999" customHeight="1">
      <c r="A121" s="232" t="s">
        <v>367</v>
      </c>
      <c r="B121" s="233" t="s">
        <v>1934</v>
      </c>
      <c r="C121" s="234">
        <v>6.63</v>
      </c>
      <c r="D121" s="235">
        <v>0.82740000000000002</v>
      </c>
      <c r="E121" s="235">
        <v>1</v>
      </c>
      <c r="F121" s="235">
        <v>1</v>
      </c>
      <c r="G121" s="235">
        <v>1.35</v>
      </c>
      <c r="H121" s="235">
        <v>1.35</v>
      </c>
      <c r="I121" s="236" t="s">
        <v>1201</v>
      </c>
      <c r="J121" s="237" t="s">
        <v>1199</v>
      </c>
    </row>
    <row r="122" spans="1:10" ht="17.149999999999999" customHeight="1">
      <c r="A122" s="238" t="s">
        <v>368</v>
      </c>
      <c r="B122" s="239" t="s">
        <v>1934</v>
      </c>
      <c r="C122" s="240">
        <v>12.57</v>
      </c>
      <c r="D122" s="241">
        <v>1.4587000000000001</v>
      </c>
      <c r="E122" s="241">
        <v>1</v>
      </c>
      <c r="F122" s="241">
        <v>1</v>
      </c>
      <c r="G122" s="241">
        <v>1.75</v>
      </c>
      <c r="H122" s="241">
        <v>1.75</v>
      </c>
      <c r="I122" s="242" t="s">
        <v>1201</v>
      </c>
      <c r="J122" s="243" t="s">
        <v>1199</v>
      </c>
    </row>
    <row r="123" spans="1:10" ht="17.149999999999999" customHeight="1">
      <c r="A123" s="244" t="s">
        <v>369</v>
      </c>
      <c r="B123" s="245" t="s">
        <v>1935</v>
      </c>
      <c r="C123" s="246">
        <v>7.42</v>
      </c>
      <c r="D123" s="247">
        <v>0.78420000000000001</v>
      </c>
      <c r="E123" s="247">
        <v>1</v>
      </c>
      <c r="F123" s="247">
        <v>1</v>
      </c>
      <c r="G123" s="247">
        <v>1.35</v>
      </c>
      <c r="H123" s="247">
        <v>1.35</v>
      </c>
      <c r="I123" s="248" t="s">
        <v>1201</v>
      </c>
      <c r="J123" s="249" t="s">
        <v>1199</v>
      </c>
    </row>
    <row r="124" spans="1:10" ht="17.149999999999999" customHeight="1">
      <c r="A124" s="232" t="s">
        <v>370</v>
      </c>
      <c r="B124" s="233" t="s">
        <v>1935</v>
      </c>
      <c r="C124" s="234">
        <v>9.44</v>
      </c>
      <c r="D124" s="235">
        <v>1.0412999999999999</v>
      </c>
      <c r="E124" s="235">
        <v>1</v>
      </c>
      <c r="F124" s="235">
        <v>1</v>
      </c>
      <c r="G124" s="235">
        <v>1.35</v>
      </c>
      <c r="H124" s="235">
        <v>1.35</v>
      </c>
      <c r="I124" s="236" t="s">
        <v>1201</v>
      </c>
      <c r="J124" s="237" t="s">
        <v>1199</v>
      </c>
    </row>
    <row r="125" spans="1:10" ht="17.149999999999999" customHeight="1">
      <c r="A125" s="232" t="s">
        <v>371</v>
      </c>
      <c r="B125" s="233" t="s">
        <v>1935</v>
      </c>
      <c r="C125" s="234">
        <v>12.58</v>
      </c>
      <c r="D125" s="235">
        <v>1.4733000000000001</v>
      </c>
      <c r="E125" s="235">
        <v>1</v>
      </c>
      <c r="F125" s="235">
        <v>1</v>
      </c>
      <c r="G125" s="235">
        <v>1.35</v>
      </c>
      <c r="H125" s="235">
        <v>1.35</v>
      </c>
      <c r="I125" s="236" t="s">
        <v>1201</v>
      </c>
      <c r="J125" s="237" t="s">
        <v>1199</v>
      </c>
    </row>
    <row r="126" spans="1:10" ht="17.149999999999999" customHeight="1">
      <c r="A126" s="238" t="s">
        <v>372</v>
      </c>
      <c r="B126" s="239" t="s">
        <v>1935</v>
      </c>
      <c r="C126" s="240">
        <v>16.88</v>
      </c>
      <c r="D126" s="241">
        <v>2.4258999999999999</v>
      </c>
      <c r="E126" s="241">
        <v>1</v>
      </c>
      <c r="F126" s="241">
        <v>1</v>
      </c>
      <c r="G126" s="241">
        <v>1.75</v>
      </c>
      <c r="H126" s="241">
        <v>1.75</v>
      </c>
      <c r="I126" s="242" t="s">
        <v>1201</v>
      </c>
      <c r="J126" s="243" t="s">
        <v>1199</v>
      </c>
    </row>
    <row r="127" spans="1:10" ht="17.149999999999999" customHeight="1">
      <c r="A127" s="244" t="s">
        <v>373</v>
      </c>
      <c r="B127" s="245" t="s">
        <v>1936</v>
      </c>
      <c r="C127" s="246">
        <v>3.76</v>
      </c>
      <c r="D127" s="247">
        <v>0.56999999999999995</v>
      </c>
      <c r="E127" s="247">
        <v>1</v>
      </c>
      <c r="F127" s="247">
        <v>1</v>
      </c>
      <c r="G127" s="247">
        <v>1.35</v>
      </c>
      <c r="H127" s="247">
        <v>1.35</v>
      </c>
      <c r="I127" s="248" t="s">
        <v>1201</v>
      </c>
      <c r="J127" s="249" t="s">
        <v>1199</v>
      </c>
    </row>
    <row r="128" spans="1:10" ht="17.149999999999999" customHeight="1">
      <c r="A128" s="232" t="s">
        <v>374</v>
      </c>
      <c r="B128" s="233" t="s">
        <v>1936</v>
      </c>
      <c r="C128" s="234">
        <v>6.19</v>
      </c>
      <c r="D128" s="235">
        <v>0.96009999999999995</v>
      </c>
      <c r="E128" s="235">
        <v>1</v>
      </c>
      <c r="F128" s="235">
        <v>1</v>
      </c>
      <c r="G128" s="235">
        <v>1.35</v>
      </c>
      <c r="H128" s="235">
        <v>1.35</v>
      </c>
      <c r="I128" s="236" t="s">
        <v>1201</v>
      </c>
      <c r="J128" s="237" t="s">
        <v>1199</v>
      </c>
    </row>
    <row r="129" spans="1:10" ht="17.149999999999999" customHeight="1">
      <c r="A129" s="232" t="s">
        <v>375</v>
      </c>
      <c r="B129" s="233" t="s">
        <v>1936</v>
      </c>
      <c r="C129" s="234">
        <v>10.49</v>
      </c>
      <c r="D129" s="235">
        <v>1.5057</v>
      </c>
      <c r="E129" s="235">
        <v>1</v>
      </c>
      <c r="F129" s="235">
        <v>1</v>
      </c>
      <c r="G129" s="235">
        <v>1.35</v>
      </c>
      <c r="H129" s="235">
        <v>1.35</v>
      </c>
      <c r="I129" s="236" t="s">
        <v>1201</v>
      </c>
      <c r="J129" s="237" t="s">
        <v>1199</v>
      </c>
    </row>
    <row r="130" spans="1:10" ht="17.149999999999999" customHeight="1">
      <c r="A130" s="238" t="s">
        <v>376</v>
      </c>
      <c r="B130" s="239" t="s">
        <v>1936</v>
      </c>
      <c r="C130" s="240">
        <v>15.67</v>
      </c>
      <c r="D130" s="241">
        <v>2.6772999999999998</v>
      </c>
      <c r="E130" s="241">
        <v>1</v>
      </c>
      <c r="F130" s="241">
        <v>1</v>
      </c>
      <c r="G130" s="241">
        <v>1.75</v>
      </c>
      <c r="H130" s="241">
        <v>1.75</v>
      </c>
      <c r="I130" s="242" t="s">
        <v>1201</v>
      </c>
      <c r="J130" s="243" t="s">
        <v>1199</v>
      </c>
    </row>
    <row r="131" spans="1:10" ht="17.149999999999999" customHeight="1">
      <c r="A131" s="244" t="s">
        <v>377</v>
      </c>
      <c r="B131" s="245" t="s">
        <v>1937</v>
      </c>
      <c r="C131" s="246">
        <v>3.21</v>
      </c>
      <c r="D131" s="247">
        <v>0.49170000000000003</v>
      </c>
      <c r="E131" s="247">
        <v>1</v>
      </c>
      <c r="F131" s="247">
        <v>1</v>
      </c>
      <c r="G131" s="247">
        <v>1.35</v>
      </c>
      <c r="H131" s="247">
        <v>1.35</v>
      </c>
      <c r="I131" s="248" t="s">
        <v>1201</v>
      </c>
      <c r="J131" s="249" t="s">
        <v>1199</v>
      </c>
    </row>
    <row r="132" spans="1:10" ht="17.149999999999999" customHeight="1">
      <c r="A132" s="232" t="s">
        <v>378</v>
      </c>
      <c r="B132" s="233" t="s">
        <v>1937</v>
      </c>
      <c r="C132" s="234">
        <v>4.38</v>
      </c>
      <c r="D132" s="235">
        <v>0.66439999999999999</v>
      </c>
      <c r="E132" s="235">
        <v>1</v>
      </c>
      <c r="F132" s="235">
        <v>1</v>
      </c>
      <c r="G132" s="235">
        <v>1.35</v>
      </c>
      <c r="H132" s="235">
        <v>1.35</v>
      </c>
      <c r="I132" s="236" t="s">
        <v>1201</v>
      </c>
      <c r="J132" s="237" t="s">
        <v>1199</v>
      </c>
    </row>
    <row r="133" spans="1:10" ht="17.149999999999999" customHeight="1">
      <c r="A133" s="232" t="s">
        <v>379</v>
      </c>
      <c r="B133" s="233" t="s">
        <v>1937</v>
      </c>
      <c r="C133" s="234">
        <v>6.56</v>
      </c>
      <c r="D133" s="235">
        <v>1.0057</v>
      </c>
      <c r="E133" s="235">
        <v>1</v>
      </c>
      <c r="F133" s="235">
        <v>1</v>
      </c>
      <c r="G133" s="235">
        <v>1.35</v>
      </c>
      <c r="H133" s="235">
        <v>1.35</v>
      </c>
      <c r="I133" s="236" t="s">
        <v>1201</v>
      </c>
      <c r="J133" s="237" t="s">
        <v>1199</v>
      </c>
    </row>
    <row r="134" spans="1:10" ht="17.149999999999999" customHeight="1">
      <c r="A134" s="238" t="s">
        <v>380</v>
      </c>
      <c r="B134" s="239" t="s">
        <v>1937</v>
      </c>
      <c r="C134" s="240">
        <v>11.2</v>
      </c>
      <c r="D134" s="241">
        <v>1.7181999999999999</v>
      </c>
      <c r="E134" s="241">
        <v>1</v>
      </c>
      <c r="F134" s="241">
        <v>1</v>
      </c>
      <c r="G134" s="241">
        <v>1.75</v>
      </c>
      <c r="H134" s="241">
        <v>1.75</v>
      </c>
      <c r="I134" s="242" t="s">
        <v>1201</v>
      </c>
      <c r="J134" s="243" t="s">
        <v>1199</v>
      </c>
    </row>
    <row r="135" spans="1:10" ht="17.149999999999999" customHeight="1">
      <c r="A135" s="244" t="s">
        <v>381</v>
      </c>
      <c r="B135" s="245" t="s">
        <v>1938</v>
      </c>
      <c r="C135" s="246">
        <v>2.97</v>
      </c>
      <c r="D135" s="247">
        <v>0.46150000000000002</v>
      </c>
      <c r="E135" s="247">
        <v>1</v>
      </c>
      <c r="F135" s="247">
        <v>1</v>
      </c>
      <c r="G135" s="247">
        <v>1.35</v>
      </c>
      <c r="H135" s="247">
        <v>1.35</v>
      </c>
      <c r="I135" s="248" t="s">
        <v>1201</v>
      </c>
      <c r="J135" s="249" t="s">
        <v>1199</v>
      </c>
    </row>
    <row r="136" spans="1:10" ht="17.149999999999999" customHeight="1">
      <c r="A136" s="232" t="s">
        <v>382</v>
      </c>
      <c r="B136" s="233" t="s">
        <v>1938</v>
      </c>
      <c r="C136" s="234">
        <v>4.54</v>
      </c>
      <c r="D136" s="235">
        <v>0.61180000000000001</v>
      </c>
      <c r="E136" s="235">
        <v>1</v>
      </c>
      <c r="F136" s="235">
        <v>1</v>
      </c>
      <c r="G136" s="235">
        <v>1.35</v>
      </c>
      <c r="H136" s="235">
        <v>1.35</v>
      </c>
      <c r="I136" s="236" t="s">
        <v>1201</v>
      </c>
      <c r="J136" s="237" t="s">
        <v>1199</v>
      </c>
    </row>
    <row r="137" spans="1:10" ht="17.149999999999999" customHeight="1">
      <c r="A137" s="232" t="s">
        <v>383</v>
      </c>
      <c r="B137" s="233" t="s">
        <v>1938</v>
      </c>
      <c r="C137" s="234">
        <v>6.6</v>
      </c>
      <c r="D137" s="235">
        <v>0.85850000000000004</v>
      </c>
      <c r="E137" s="235">
        <v>1</v>
      </c>
      <c r="F137" s="235">
        <v>1</v>
      </c>
      <c r="G137" s="235">
        <v>1.35</v>
      </c>
      <c r="H137" s="235">
        <v>1.35</v>
      </c>
      <c r="I137" s="236" t="s">
        <v>1201</v>
      </c>
      <c r="J137" s="237" t="s">
        <v>1199</v>
      </c>
    </row>
    <row r="138" spans="1:10" ht="17.149999999999999" customHeight="1">
      <c r="A138" s="238" t="s">
        <v>384</v>
      </c>
      <c r="B138" s="239" t="s">
        <v>1938</v>
      </c>
      <c r="C138" s="240">
        <v>10.39</v>
      </c>
      <c r="D138" s="241">
        <v>1.4397</v>
      </c>
      <c r="E138" s="241">
        <v>1</v>
      </c>
      <c r="F138" s="241">
        <v>1</v>
      </c>
      <c r="G138" s="241">
        <v>1.75</v>
      </c>
      <c r="H138" s="241">
        <v>1.75</v>
      </c>
      <c r="I138" s="242" t="s">
        <v>1201</v>
      </c>
      <c r="J138" s="243" t="s">
        <v>1199</v>
      </c>
    </row>
    <row r="139" spans="1:10" ht="17.149999999999999" customHeight="1">
      <c r="A139" s="244" t="s">
        <v>385</v>
      </c>
      <c r="B139" s="245" t="s">
        <v>1939</v>
      </c>
      <c r="C139" s="246">
        <v>2.34</v>
      </c>
      <c r="D139" s="247">
        <v>0.36899999999999999</v>
      </c>
      <c r="E139" s="247">
        <v>1</v>
      </c>
      <c r="F139" s="247">
        <v>1</v>
      </c>
      <c r="G139" s="247">
        <v>1.35</v>
      </c>
      <c r="H139" s="247">
        <v>1.35</v>
      </c>
      <c r="I139" s="248" t="s">
        <v>1201</v>
      </c>
      <c r="J139" s="249" t="s">
        <v>1199</v>
      </c>
    </row>
    <row r="140" spans="1:10" ht="17.149999999999999" customHeight="1">
      <c r="A140" s="232" t="s">
        <v>386</v>
      </c>
      <c r="B140" s="233" t="s">
        <v>1939</v>
      </c>
      <c r="C140" s="234">
        <v>3.24</v>
      </c>
      <c r="D140" s="235">
        <v>0.51800000000000002</v>
      </c>
      <c r="E140" s="235">
        <v>1</v>
      </c>
      <c r="F140" s="235">
        <v>1</v>
      </c>
      <c r="G140" s="235">
        <v>1.35</v>
      </c>
      <c r="H140" s="235">
        <v>1.35</v>
      </c>
      <c r="I140" s="236" t="s">
        <v>1201</v>
      </c>
      <c r="J140" s="237" t="s">
        <v>1199</v>
      </c>
    </row>
    <row r="141" spans="1:10" ht="17.149999999999999" customHeight="1">
      <c r="A141" s="232" t="s">
        <v>387</v>
      </c>
      <c r="B141" s="233" t="s">
        <v>1939</v>
      </c>
      <c r="C141" s="234">
        <v>5.32</v>
      </c>
      <c r="D141" s="235">
        <v>0.82469999999999999</v>
      </c>
      <c r="E141" s="235">
        <v>1</v>
      </c>
      <c r="F141" s="235">
        <v>1</v>
      </c>
      <c r="G141" s="235">
        <v>1.35</v>
      </c>
      <c r="H141" s="235">
        <v>1.35</v>
      </c>
      <c r="I141" s="236" t="s">
        <v>1201</v>
      </c>
      <c r="J141" s="237" t="s">
        <v>1199</v>
      </c>
    </row>
    <row r="142" spans="1:10" ht="17.149999999999999" customHeight="1">
      <c r="A142" s="238" t="s">
        <v>388</v>
      </c>
      <c r="B142" s="239" t="s">
        <v>1939</v>
      </c>
      <c r="C142" s="240">
        <v>9.2200000000000006</v>
      </c>
      <c r="D142" s="241">
        <v>1.5547</v>
      </c>
      <c r="E142" s="241">
        <v>1</v>
      </c>
      <c r="F142" s="241">
        <v>1</v>
      </c>
      <c r="G142" s="241">
        <v>1.75</v>
      </c>
      <c r="H142" s="241">
        <v>1.75</v>
      </c>
      <c r="I142" s="242" t="s">
        <v>1201</v>
      </c>
      <c r="J142" s="243" t="s">
        <v>1199</v>
      </c>
    </row>
    <row r="143" spans="1:10" ht="17.149999999999999" customHeight="1">
      <c r="A143" s="244" t="s">
        <v>389</v>
      </c>
      <c r="B143" s="245" t="s">
        <v>1940</v>
      </c>
      <c r="C143" s="246">
        <v>2.6</v>
      </c>
      <c r="D143" s="247">
        <v>0.46529999999999999</v>
      </c>
      <c r="E143" s="247">
        <v>1</v>
      </c>
      <c r="F143" s="247">
        <v>1</v>
      </c>
      <c r="G143" s="247">
        <v>1.35</v>
      </c>
      <c r="H143" s="247">
        <v>1.35</v>
      </c>
      <c r="I143" s="248" t="s">
        <v>1201</v>
      </c>
      <c r="J143" s="249" t="s">
        <v>1199</v>
      </c>
    </row>
    <row r="144" spans="1:10" ht="17.149999999999999" customHeight="1">
      <c r="A144" s="232" t="s">
        <v>390</v>
      </c>
      <c r="B144" s="233" t="s">
        <v>1940</v>
      </c>
      <c r="C144" s="234">
        <v>2.92</v>
      </c>
      <c r="D144" s="235">
        <v>0.56269999999999998</v>
      </c>
      <c r="E144" s="235">
        <v>1</v>
      </c>
      <c r="F144" s="235">
        <v>1</v>
      </c>
      <c r="G144" s="235">
        <v>1.35</v>
      </c>
      <c r="H144" s="235">
        <v>1.35</v>
      </c>
      <c r="I144" s="236" t="s">
        <v>1201</v>
      </c>
      <c r="J144" s="237" t="s">
        <v>1199</v>
      </c>
    </row>
    <row r="145" spans="1:10" ht="17.149999999999999" customHeight="1">
      <c r="A145" s="232" t="s">
        <v>391</v>
      </c>
      <c r="B145" s="233" t="s">
        <v>1940</v>
      </c>
      <c r="C145" s="234">
        <v>4.24</v>
      </c>
      <c r="D145" s="235">
        <v>0.73080000000000001</v>
      </c>
      <c r="E145" s="235">
        <v>1</v>
      </c>
      <c r="F145" s="235">
        <v>1</v>
      </c>
      <c r="G145" s="235">
        <v>1.35</v>
      </c>
      <c r="H145" s="235">
        <v>1.35</v>
      </c>
      <c r="I145" s="236" t="s">
        <v>1201</v>
      </c>
      <c r="J145" s="237" t="s">
        <v>1199</v>
      </c>
    </row>
    <row r="146" spans="1:10" ht="17.149999999999999" customHeight="1">
      <c r="A146" s="238" t="s">
        <v>392</v>
      </c>
      <c r="B146" s="239" t="s">
        <v>1940</v>
      </c>
      <c r="C146" s="240">
        <v>7.41</v>
      </c>
      <c r="D146" s="241">
        <v>1.0680000000000001</v>
      </c>
      <c r="E146" s="241">
        <v>1</v>
      </c>
      <c r="F146" s="241">
        <v>1</v>
      </c>
      <c r="G146" s="241">
        <v>1.75</v>
      </c>
      <c r="H146" s="241">
        <v>1.75</v>
      </c>
      <c r="I146" s="242" t="s">
        <v>1201</v>
      </c>
      <c r="J146" s="243" t="s">
        <v>1199</v>
      </c>
    </row>
    <row r="147" spans="1:10" ht="17.149999999999999" customHeight="1">
      <c r="A147" s="244" t="s">
        <v>393</v>
      </c>
      <c r="B147" s="245" t="s">
        <v>1941</v>
      </c>
      <c r="C147" s="246">
        <v>2.15</v>
      </c>
      <c r="D147" s="247">
        <v>0.48089999999999999</v>
      </c>
      <c r="E147" s="247">
        <v>1</v>
      </c>
      <c r="F147" s="247">
        <v>1</v>
      </c>
      <c r="G147" s="247">
        <v>1.35</v>
      </c>
      <c r="H147" s="247">
        <v>1.35</v>
      </c>
      <c r="I147" s="248" t="s">
        <v>1201</v>
      </c>
      <c r="J147" s="249" t="s">
        <v>1199</v>
      </c>
    </row>
    <row r="148" spans="1:10" ht="17.149999999999999" customHeight="1">
      <c r="A148" s="232" t="s">
        <v>394</v>
      </c>
      <c r="B148" s="233" t="s">
        <v>1941</v>
      </c>
      <c r="C148" s="234">
        <v>3.5</v>
      </c>
      <c r="D148" s="235">
        <v>0.68379999999999996</v>
      </c>
      <c r="E148" s="235">
        <v>1</v>
      </c>
      <c r="F148" s="235">
        <v>1</v>
      </c>
      <c r="G148" s="235">
        <v>1.35</v>
      </c>
      <c r="H148" s="235">
        <v>1.35</v>
      </c>
      <c r="I148" s="236" t="s">
        <v>1201</v>
      </c>
      <c r="J148" s="237" t="s">
        <v>1199</v>
      </c>
    </row>
    <row r="149" spans="1:10" ht="17.149999999999999" customHeight="1">
      <c r="A149" s="232" t="s">
        <v>395</v>
      </c>
      <c r="B149" s="233" t="s">
        <v>1941</v>
      </c>
      <c r="C149" s="234">
        <v>5.89</v>
      </c>
      <c r="D149" s="235">
        <v>1.0565</v>
      </c>
      <c r="E149" s="235">
        <v>1</v>
      </c>
      <c r="F149" s="235">
        <v>1</v>
      </c>
      <c r="G149" s="235">
        <v>1.35</v>
      </c>
      <c r="H149" s="235">
        <v>1.35</v>
      </c>
      <c r="I149" s="236" t="s">
        <v>1201</v>
      </c>
      <c r="J149" s="237" t="s">
        <v>1199</v>
      </c>
    </row>
    <row r="150" spans="1:10" ht="17.149999999999999" customHeight="1">
      <c r="A150" s="238" t="s">
        <v>396</v>
      </c>
      <c r="B150" s="239" t="s">
        <v>1941</v>
      </c>
      <c r="C150" s="240">
        <v>9.7899999999999991</v>
      </c>
      <c r="D150" s="241">
        <v>1.8431999999999999</v>
      </c>
      <c r="E150" s="241">
        <v>1</v>
      </c>
      <c r="F150" s="241">
        <v>1</v>
      </c>
      <c r="G150" s="241">
        <v>1.75</v>
      </c>
      <c r="H150" s="241">
        <v>1.75</v>
      </c>
      <c r="I150" s="242" t="s">
        <v>1201</v>
      </c>
      <c r="J150" s="243" t="s">
        <v>1199</v>
      </c>
    </row>
    <row r="151" spans="1:10" ht="16.5" customHeight="1">
      <c r="A151" s="244" t="s">
        <v>397</v>
      </c>
      <c r="B151" s="245" t="s">
        <v>1942</v>
      </c>
      <c r="C151" s="246">
        <v>2.0299999999999998</v>
      </c>
      <c r="D151" s="247">
        <v>0.45839999999999997</v>
      </c>
      <c r="E151" s="247">
        <v>1</v>
      </c>
      <c r="F151" s="247">
        <v>1</v>
      </c>
      <c r="G151" s="247">
        <v>1.35</v>
      </c>
      <c r="H151" s="247">
        <v>1.35</v>
      </c>
      <c r="I151" s="248" t="s">
        <v>1201</v>
      </c>
      <c r="J151" s="249" t="s">
        <v>1199</v>
      </c>
    </row>
    <row r="152" spans="1:10" ht="17.149999999999999" customHeight="1">
      <c r="A152" s="232" t="s">
        <v>398</v>
      </c>
      <c r="B152" s="233" t="s">
        <v>1942</v>
      </c>
      <c r="C152" s="234">
        <v>3.04</v>
      </c>
      <c r="D152" s="235">
        <v>0.63439999999999996</v>
      </c>
      <c r="E152" s="235">
        <v>1</v>
      </c>
      <c r="F152" s="235">
        <v>1</v>
      </c>
      <c r="G152" s="235">
        <v>1.35</v>
      </c>
      <c r="H152" s="235">
        <v>1.35</v>
      </c>
      <c r="I152" s="236" t="s">
        <v>1201</v>
      </c>
      <c r="J152" s="237" t="s">
        <v>1199</v>
      </c>
    </row>
    <row r="153" spans="1:10" ht="17.149999999999999" customHeight="1">
      <c r="A153" s="232" t="s">
        <v>399</v>
      </c>
      <c r="B153" s="233" t="s">
        <v>1942</v>
      </c>
      <c r="C153" s="234">
        <v>5.0199999999999996</v>
      </c>
      <c r="D153" s="235">
        <v>0.9879</v>
      </c>
      <c r="E153" s="235">
        <v>1</v>
      </c>
      <c r="F153" s="235">
        <v>1</v>
      </c>
      <c r="G153" s="235">
        <v>1.35</v>
      </c>
      <c r="H153" s="235">
        <v>1.35</v>
      </c>
      <c r="I153" s="236" t="s">
        <v>1201</v>
      </c>
      <c r="J153" s="237" t="s">
        <v>1199</v>
      </c>
    </row>
    <row r="154" spans="1:10" ht="17.149999999999999" customHeight="1">
      <c r="A154" s="238" t="s">
        <v>400</v>
      </c>
      <c r="B154" s="239" t="s">
        <v>1942</v>
      </c>
      <c r="C154" s="240">
        <v>9.67</v>
      </c>
      <c r="D154" s="241">
        <v>1.6976</v>
      </c>
      <c r="E154" s="241">
        <v>1</v>
      </c>
      <c r="F154" s="241">
        <v>1</v>
      </c>
      <c r="G154" s="241">
        <v>1.75</v>
      </c>
      <c r="H154" s="241">
        <v>1.75</v>
      </c>
      <c r="I154" s="242" t="s">
        <v>1201</v>
      </c>
      <c r="J154" s="243" t="s">
        <v>1199</v>
      </c>
    </row>
    <row r="155" spans="1:10" ht="17.149999999999999" customHeight="1">
      <c r="A155" s="244" t="s">
        <v>401</v>
      </c>
      <c r="B155" s="245" t="s">
        <v>1943</v>
      </c>
      <c r="C155" s="246">
        <v>1.61</v>
      </c>
      <c r="D155" s="247">
        <v>0.41970000000000002</v>
      </c>
      <c r="E155" s="247">
        <v>1</v>
      </c>
      <c r="F155" s="247">
        <v>1</v>
      </c>
      <c r="G155" s="247">
        <v>1.35</v>
      </c>
      <c r="H155" s="247">
        <v>1.35</v>
      </c>
      <c r="I155" s="248" t="s">
        <v>1201</v>
      </c>
      <c r="J155" s="249" t="s">
        <v>1199</v>
      </c>
    </row>
    <row r="156" spans="1:10" ht="17.149999999999999" customHeight="1">
      <c r="A156" s="232" t="s">
        <v>402</v>
      </c>
      <c r="B156" s="233" t="s">
        <v>1943</v>
      </c>
      <c r="C156" s="234">
        <v>2.63</v>
      </c>
      <c r="D156" s="235">
        <v>0.65249999999999997</v>
      </c>
      <c r="E156" s="235">
        <v>1</v>
      </c>
      <c r="F156" s="235">
        <v>1</v>
      </c>
      <c r="G156" s="235">
        <v>1.35</v>
      </c>
      <c r="H156" s="235">
        <v>1.35</v>
      </c>
      <c r="I156" s="236" t="s">
        <v>1201</v>
      </c>
      <c r="J156" s="237" t="s">
        <v>1199</v>
      </c>
    </row>
    <row r="157" spans="1:10" ht="17.149999999999999" customHeight="1">
      <c r="A157" s="232" t="s">
        <v>403</v>
      </c>
      <c r="B157" s="233" t="s">
        <v>1943</v>
      </c>
      <c r="C157" s="234">
        <v>4.71</v>
      </c>
      <c r="D157" s="235">
        <v>0.92490000000000006</v>
      </c>
      <c r="E157" s="235">
        <v>1</v>
      </c>
      <c r="F157" s="235">
        <v>1</v>
      </c>
      <c r="G157" s="235">
        <v>1.35</v>
      </c>
      <c r="H157" s="235">
        <v>1.35</v>
      </c>
      <c r="I157" s="236" t="s">
        <v>1201</v>
      </c>
      <c r="J157" s="237" t="s">
        <v>1199</v>
      </c>
    </row>
    <row r="158" spans="1:10" ht="17.149999999999999" customHeight="1">
      <c r="A158" s="238" t="s">
        <v>404</v>
      </c>
      <c r="B158" s="239" t="s">
        <v>1943</v>
      </c>
      <c r="C158" s="240">
        <v>8.3000000000000007</v>
      </c>
      <c r="D158" s="241">
        <v>1.5690999999999999</v>
      </c>
      <c r="E158" s="241">
        <v>1</v>
      </c>
      <c r="F158" s="241">
        <v>1</v>
      </c>
      <c r="G158" s="241">
        <v>1.75</v>
      </c>
      <c r="H158" s="241">
        <v>1.75</v>
      </c>
      <c r="I158" s="242" t="s">
        <v>1201</v>
      </c>
      <c r="J158" s="243" t="s">
        <v>1199</v>
      </c>
    </row>
    <row r="159" spans="1:10" ht="17.149999999999999" customHeight="1">
      <c r="A159" s="244" t="s">
        <v>405</v>
      </c>
      <c r="B159" s="245" t="s">
        <v>1944</v>
      </c>
      <c r="C159" s="246">
        <v>4.26</v>
      </c>
      <c r="D159" s="247">
        <v>0.54179999999999995</v>
      </c>
      <c r="E159" s="247">
        <v>1</v>
      </c>
      <c r="F159" s="247">
        <v>1</v>
      </c>
      <c r="G159" s="247">
        <v>1.35</v>
      </c>
      <c r="H159" s="247">
        <v>1.35</v>
      </c>
      <c r="I159" s="248" t="s">
        <v>1201</v>
      </c>
      <c r="J159" s="249" t="s">
        <v>1199</v>
      </c>
    </row>
    <row r="160" spans="1:10" ht="17.149999999999999" customHeight="1">
      <c r="A160" s="232" t="s">
        <v>406</v>
      </c>
      <c r="B160" s="233" t="s">
        <v>1944</v>
      </c>
      <c r="C160" s="234">
        <v>9.1199999999999992</v>
      </c>
      <c r="D160" s="235">
        <v>0.8115</v>
      </c>
      <c r="E160" s="235">
        <v>1</v>
      </c>
      <c r="F160" s="235">
        <v>1</v>
      </c>
      <c r="G160" s="235">
        <v>1.35</v>
      </c>
      <c r="H160" s="235">
        <v>1.35</v>
      </c>
      <c r="I160" s="236" t="s">
        <v>1201</v>
      </c>
      <c r="J160" s="237" t="s">
        <v>1199</v>
      </c>
    </row>
    <row r="161" spans="1:10" ht="17.149999999999999" customHeight="1">
      <c r="A161" s="232" t="s">
        <v>407</v>
      </c>
      <c r="B161" s="233" t="s">
        <v>1944</v>
      </c>
      <c r="C161" s="234">
        <v>12.92</v>
      </c>
      <c r="D161" s="235">
        <v>1.1393</v>
      </c>
      <c r="E161" s="235">
        <v>1</v>
      </c>
      <c r="F161" s="235">
        <v>1</v>
      </c>
      <c r="G161" s="235">
        <v>1.35</v>
      </c>
      <c r="H161" s="235">
        <v>1.35</v>
      </c>
      <c r="I161" s="236" t="s">
        <v>1201</v>
      </c>
      <c r="J161" s="237" t="s">
        <v>1199</v>
      </c>
    </row>
    <row r="162" spans="1:10" ht="17.149999999999999" customHeight="1">
      <c r="A162" s="238" t="s">
        <v>408</v>
      </c>
      <c r="B162" s="239" t="s">
        <v>1944</v>
      </c>
      <c r="C162" s="240">
        <v>14.62</v>
      </c>
      <c r="D162" s="241">
        <v>1.5153000000000001</v>
      </c>
      <c r="E162" s="241">
        <v>1</v>
      </c>
      <c r="F162" s="241">
        <v>1</v>
      </c>
      <c r="G162" s="241">
        <v>1.75</v>
      </c>
      <c r="H162" s="241">
        <v>1.75</v>
      </c>
      <c r="I162" s="242" t="s">
        <v>1201</v>
      </c>
      <c r="J162" s="243" t="s">
        <v>1199</v>
      </c>
    </row>
    <row r="163" spans="1:10" ht="17.149999999999999" customHeight="1">
      <c r="A163" s="244" t="s">
        <v>1619</v>
      </c>
      <c r="B163" s="245" t="s">
        <v>1945</v>
      </c>
      <c r="C163" s="246">
        <v>4.26</v>
      </c>
      <c r="D163" s="247">
        <v>0.39860000000000001</v>
      </c>
      <c r="E163" s="247">
        <v>1</v>
      </c>
      <c r="F163" s="247">
        <v>1</v>
      </c>
      <c r="G163" s="247">
        <v>1.35</v>
      </c>
      <c r="H163" s="247">
        <v>1.35</v>
      </c>
      <c r="I163" s="248" t="s">
        <v>1201</v>
      </c>
      <c r="J163" s="249" t="s">
        <v>1199</v>
      </c>
    </row>
    <row r="164" spans="1:10" ht="17.149999999999999" customHeight="1">
      <c r="A164" s="232" t="s">
        <v>1620</v>
      </c>
      <c r="B164" s="233" t="s">
        <v>1945</v>
      </c>
      <c r="C164" s="234">
        <v>7.81</v>
      </c>
      <c r="D164" s="235">
        <v>0.69230000000000003</v>
      </c>
      <c r="E164" s="235">
        <v>1</v>
      </c>
      <c r="F164" s="235">
        <v>1</v>
      </c>
      <c r="G164" s="235">
        <v>1.35</v>
      </c>
      <c r="H164" s="235">
        <v>1.35</v>
      </c>
      <c r="I164" s="236" t="s">
        <v>1201</v>
      </c>
      <c r="J164" s="237" t="s">
        <v>1199</v>
      </c>
    </row>
    <row r="165" spans="1:10" ht="17.149999999999999" customHeight="1">
      <c r="A165" s="232" t="s">
        <v>1621</v>
      </c>
      <c r="B165" s="233" t="s">
        <v>1945</v>
      </c>
      <c r="C165" s="234">
        <v>8.4600000000000009</v>
      </c>
      <c r="D165" s="235">
        <v>1.0129999999999999</v>
      </c>
      <c r="E165" s="235">
        <v>1</v>
      </c>
      <c r="F165" s="235">
        <v>1</v>
      </c>
      <c r="G165" s="235">
        <v>1.35</v>
      </c>
      <c r="H165" s="235">
        <v>1.35</v>
      </c>
      <c r="I165" s="236" t="s">
        <v>1201</v>
      </c>
      <c r="J165" s="237" t="s">
        <v>1199</v>
      </c>
    </row>
    <row r="166" spans="1:10" ht="17.149999999999999" customHeight="1">
      <c r="A166" s="238" t="s">
        <v>1622</v>
      </c>
      <c r="B166" s="239" t="s">
        <v>1945</v>
      </c>
      <c r="C166" s="240">
        <v>8.85</v>
      </c>
      <c r="D166" s="241">
        <v>1.5623</v>
      </c>
      <c r="E166" s="241">
        <v>1</v>
      </c>
      <c r="F166" s="241">
        <v>1</v>
      </c>
      <c r="G166" s="241">
        <v>1.75</v>
      </c>
      <c r="H166" s="241">
        <v>1.75</v>
      </c>
      <c r="I166" s="242" t="s">
        <v>1201</v>
      </c>
      <c r="J166" s="243" t="s">
        <v>1199</v>
      </c>
    </row>
    <row r="167" spans="1:10" ht="17.149999999999999" customHeight="1">
      <c r="A167" s="244" t="s">
        <v>409</v>
      </c>
      <c r="B167" s="245" t="s">
        <v>1946</v>
      </c>
      <c r="C167" s="246">
        <v>2.4</v>
      </c>
      <c r="D167" s="247">
        <v>0.69230000000000003</v>
      </c>
      <c r="E167" s="247">
        <v>1</v>
      </c>
      <c r="F167" s="247">
        <v>1</v>
      </c>
      <c r="G167" s="247">
        <v>1.35</v>
      </c>
      <c r="H167" s="247">
        <v>1.35</v>
      </c>
      <c r="I167" s="248" t="s">
        <v>1201</v>
      </c>
      <c r="J167" s="249" t="s">
        <v>1199</v>
      </c>
    </row>
    <row r="168" spans="1:10" ht="17.149999999999999" customHeight="1">
      <c r="A168" s="232" t="s">
        <v>410</v>
      </c>
      <c r="B168" s="233" t="s">
        <v>1946</v>
      </c>
      <c r="C168" s="234">
        <v>3.61</v>
      </c>
      <c r="D168" s="235">
        <v>0.92400000000000004</v>
      </c>
      <c r="E168" s="235">
        <v>1</v>
      </c>
      <c r="F168" s="235">
        <v>1</v>
      </c>
      <c r="G168" s="235">
        <v>1.35</v>
      </c>
      <c r="H168" s="235">
        <v>1.35</v>
      </c>
      <c r="I168" s="236" t="s">
        <v>1201</v>
      </c>
      <c r="J168" s="237" t="s">
        <v>1199</v>
      </c>
    </row>
    <row r="169" spans="1:10" ht="17.149999999999999" customHeight="1">
      <c r="A169" s="232" t="s">
        <v>411</v>
      </c>
      <c r="B169" s="233" t="s">
        <v>1946</v>
      </c>
      <c r="C169" s="234">
        <v>6.81</v>
      </c>
      <c r="D169" s="235">
        <v>1.4006000000000001</v>
      </c>
      <c r="E169" s="235">
        <v>1</v>
      </c>
      <c r="F169" s="235">
        <v>1</v>
      </c>
      <c r="G169" s="235">
        <v>1.35</v>
      </c>
      <c r="H169" s="235">
        <v>1.35</v>
      </c>
      <c r="I169" s="236" t="s">
        <v>1201</v>
      </c>
      <c r="J169" s="237" t="s">
        <v>1199</v>
      </c>
    </row>
    <row r="170" spans="1:10" ht="17.149999999999999" customHeight="1">
      <c r="A170" s="238" t="s">
        <v>412</v>
      </c>
      <c r="B170" s="239" t="s">
        <v>1946</v>
      </c>
      <c r="C170" s="240">
        <v>15.95</v>
      </c>
      <c r="D170" s="241">
        <v>2.6261000000000001</v>
      </c>
      <c r="E170" s="241">
        <v>1</v>
      </c>
      <c r="F170" s="241">
        <v>1</v>
      </c>
      <c r="G170" s="241">
        <v>1.75</v>
      </c>
      <c r="H170" s="241">
        <v>1.75</v>
      </c>
      <c r="I170" s="242" t="s">
        <v>1201</v>
      </c>
      <c r="J170" s="243" t="s">
        <v>1199</v>
      </c>
    </row>
    <row r="171" spans="1:10" ht="17.149999999999999" customHeight="1">
      <c r="A171" s="244" t="s">
        <v>413</v>
      </c>
      <c r="B171" s="245" t="s">
        <v>1947</v>
      </c>
      <c r="C171" s="246">
        <v>2.39</v>
      </c>
      <c r="D171" s="247">
        <v>0.41689999999999999</v>
      </c>
      <c r="E171" s="247">
        <v>1</v>
      </c>
      <c r="F171" s="247">
        <v>1</v>
      </c>
      <c r="G171" s="247">
        <v>1.35</v>
      </c>
      <c r="H171" s="247">
        <v>1.35</v>
      </c>
      <c r="I171" s="248" t="s">
        <v>1201</v>
      </c>
      <c r="J171" s="249" t="s">
        <v>1199</v>
      </c>
    </row>
    <row r="172" spans="1:10" ht="17.149999999999999" customHeight="1">
      <c r="A172" s="232" t="s">
        <v>414</v>
      </c>
      <c r="B172" s="233" t="s">
        <v>1947</v>
      </c>
      <c r="C172" s="234">
        <v>3.25</v>
      </c>
      <c r="D172" s="235">
        <v>0.54449999999999998</v>
      </c>
      <c r="E172" s="235">
        <v>1</v>
      </c>
      <c r="F172" s="235">
        <v>1</v>
      </c>
      <c r="G172" s="235">
        <v>1.35</v>
      </c>
      <c r="H172" s="235">
        <v>1.35</v>
      </c>
      <c r="I172" s="236" t="s">
        <v>1201</v>
      </c>
      <c r="J172" s="237" t="s">
        <v>1199</v>
      </c>
    </row>
    <row r="173" spans="1:10" ht="17.149999999999999" customHeight="1">
      <c r="A173" s="232" t="s">
        <v>415</v>
      </c>
      <c r="B173" s="233" t="s">
        <v>1947</v>
      </c>
      <c r="C173" s="234">
        <v>5.51</v>
      </c>
      <c r="D173" s="235">
        <v>0.7661</v>
      </c>
      <c r="E173" s="235">
        <v>1</v>
      </c>
      <c r="F173" s="235">
        <v>1</v>
      </c>
      <c r="G173" s="235">
        <v>1.35</v>
      </c>
      <c r="H173" s="235">
        <v>1.35</v>
      </c>
      <c r="I173" s="236" t="s">
        <v>1201</v>
      </c>
      <c r="J173" s="237" t="s">
        <v>1199</v>
      </c>
    </row>
    <row r="174" spans="1:10" ht="17.149999999999999" customHeight="1">
      <c r="A174" s="238" t="s">
        <v>416</v>
      </c>
      <c r="B174" s="239" t="s">
        <v>1947</v>
      </c>
      <c r="C174" s="240">
        <v>10.029999999999999</v>
      </c>
      <c r="D174" s="241">
        <v>1.3236000000000001</v>
      </c>
      <c r="E174" s="241">
        <v>1</v>
      </c>
      <c r="F174" s="241">
        <v>1</v>
      </c>
      <c r="G174" s="241">
        <v>1.75</v>
      </c>
      <c r="H174" s="241">
        <v>1.75</v>
      </c>
      <c r="I174" s="242" t="s">
        <v>1201</v>
      </c>
      <c r="J174" s="243" t="s">
        <v>1199</v>
      </c>
    </row>
    <row r="175" spans="1:10" ht="17.149999999999999" customHeight="1">
      <c r="A175" s="244" t="s">
        <v>417</v>
      </c>
      <c r="B175" s="245" t="s">
        <v>1948</v>
      </c>
      <c r="C175" s="246">
        <v>2.23</v>
      </c>
      <c r="D175" s="247">
        <v>1.1591</v>
      </c>
      <c r="E175" s="247">
        <v>1</v>
      </c>
      <c r="F175" s="247">
        <v>1</v>
      </c>
      <c r="G175" s="247">
        <v>1.35</v>
      </c>
      <c r="H175" s="247">
        <v>1.35</v>
      </c>
      <c r="I175" s="248" t="s">
        <v>1201</v>
      </c>
      <c r="J175" s="249" t="s">
        <v>1199</v>
      </c>
    </row>
    <row r="176" spans="1:10" ht="17.149999999999999" customHeight="1">
      <c r="A176" s="232" t="s">
        <v>418</v>
      </c>
      <c r="B176" s="233" t="s">
        <v>1948</v>
      </c>
      <c r="C176" s="234">
        <v>3.97</v>
      </c>
      <c r="D176" s="235">
        <v>1.6016999999999999</v>
      </c>
      <c r="E176" s="235">
        <v>1</v>
      </c>
      <c r="F176" s="235">
        <v>1</v>
      </c>
      <c r="G176" s="235">
        <v>1.35</v>
      </c>
      <c r="H176" s="235">
        <v>1.35</v>
      </c>
      <c r="I176" s="236" t="s">
        <v>1201</v>
      </c>
      <c r="J176" s="237" t="s">
        <v>1199</v>
      </c>
    </row>
    <row r="177" spans="1:10" ht="17.149999999999999" customHeight="1">
      <c r="A177" s="232" t="s">
        <v>419</v>
      </c>
      <c r="B177" s="233" t="s">
        <v>1948</v>
      </c>
      <c r="C177" s="234">
        <v>9.15</v>
      </c>
      <c r="D177" s="235">
        <v>3.0156000000000001</v>
      </c>
      <c r="E177" s="235">
        <v>1</v>
      </c>
      <c r="F177" s="235">
        <v>1</v>
      </c>
      <c r="G177" s="235">
        <v>1.35</v>
      </c>
      <c r="H177" s="235">
        <v>1.35</v>
      </c>
      <c r="I177" s="236" t="s">
        <v>1201</v>
      </c>
      <c r="J177" s="237" t="s">
        <v>1199</v>
      </c>
    </row>
    <row r="178" spans="1:10" ht="17.149999999999999" customHeight="1">
      <c r="A178" s="238" t="s">
        <v>420</v>
      </c>
      <c r="B178" s="239" t="s">
        <v>1948</v>
      </c>
      <c r="C178" s="240">
        <v>16.559999999999999</v>
      </c>
      <c r="D178" s="241">
        <v>4.3238000000000003</v>
      </c>
      <c r="E178" s="241">
        <v>1</v>
      </c>
      <c r="F178" s="241">
        <v>1</v>
      </c>
      <c r="G178" s="241">
        <v>1.75</v>
      </c>
      <c r="H178" s="241">
        <v>1.75</v>
      </c>
      <c r="I178" s="242" t="s">
        <v>1201</v>
      </c>
      <c r="J178" s="243" t="s">
        <v>1199</v>
      </c>
    </row>
    <row r="179" spans="1:10" ht="17.149999999999999" customHeight="1">
      <c r="A179" s="244" t="s">
        <v>421</v>
      </c>
      <c r="B179" s="245" t="s">
        <v>1949</v>
      </c>
      <c r="C179" s="246">
        <v>3.31</v>
      </c>
      <c r="D179" s="247">
        <v>1.2649999999999999</v>
      </c>
      <c r="E179" s="247">
        <v>1</v>
      </c>
      <c r="F179" s="247">
        <v>1</v>
      </c>
      <c r="G179" s="247">
        <v>1.35</v>
      </c>
      <c r="H179" s="247">
        <v>1.35</v>
      </c>
      <c r="I179" s="248" t="s">
        <v>1201</v>
      </c>
      <c r="J179" s="249" t="s">
        <v>1199</v>
      </c>
    </row>
    <row r="180" spans="1:10" ht="17.149999999999999" customHeight="1">
      <c r="A180" s="232" t="s">
        <v>422</v>
      </c>
      <c r="B180" s="233" t="s">
        <v>1949</v>
      </c>
      <c r="C180" s="234">
        <v>6.68</v>
      </c>
      <c r="D180" s="235">
        <v>2.0529999999999999</v>
      </c>
      <c r="E180" s="235">
        <v>1</v>
      </c>
      <c r="F180" s="235">
        <v>1</v>
      </c>
      <c r="G180" s="235">
        <v>1.35</v>
      </c>
      <c r="H180" s="235">
        <v>1.35</v>
      </c>
      <c r="I180" s="236" t="s">
        <v>1201</v>
      </c>
      <c r="J180" s="237" t="s">
        <v>1199</v>
      </c>
    </row>
    <row r="181" spans="1:10" ht="17.149999999999999" customHeight="1">
      <c r="A181" s="232" t="s">
        <v>423</v>
      </c>
      <c r="B181" s="233" t="s">
        <v>1949</v>
      </c>
      <c r="C181" s="234">
        <v>11.99</v>
      </c>
      <c r="D181" s="235">
        <v>3.2262</v>
      </c>
      <c r="E181" s="235">
        <v>1</v>
      </c>
      <c r="F181" s="235">
        <v>1</v>
      </c>
      <c r="G181" s="235">
        <v>1.35</v>
      </c>
      <c r="H181" s="235">
        <v>1.35</v>
      </c>
      <c r="I181" s="236" t="s">
        <v>1201</v>
      </c>
      <c r="J181" s="237" t="s">
        <v>1199</v>
      </c>
    </row>
    <row r="182" spans="1:10" ht="17.149999999999999" customHeight="1">
      <c r="A182" s="238" t="s">
        <v>424</v>
      </c>
      <c r="B182" s="239" t="s">
        <v>1949</v>
      </c>
      <c r="C182" s="240">
        <v>21.21</v>
      </c>
      <c r="D182" s="241">
        <v>5.0792999999999999</v>
      </c>
      <c r="E182" s="241">
        <v>1</v>
      </c>
      <c r="F182" s="241">
        <v>1</v>
      </c>
      <c r="G182" s="241">
        <v>1.75</v>
      </c>
      <c r="H182" s="241">
        <v>1.75</v>
      </c>
      <c r="I182" s="242" t="s">
        <v>1201</v>
      </c>
      <c r="J182" s="243" t="s">
        <v>1199</v>
      </c>
    </row>
    <row r="183" spans="1:10" ht="17.149999999999999" customHeight="1">
      <c r="A183" s="244" t="s">
        <v>425</v>
      </c>
      <c r="B183" s="245" t="s">
        <v>1950</v>
      </c>
      <c r="C183" s="246">
        <v>2.0099999999999998</v>
      </c>
      <c r="D183" s="247">
        <v>1.0545</v>
      </c>
      <c r="E183" s="247">
        <v>1</v>
      </c>
      <c r="F183" s="247">
        <v>1</v>
      </c>
      <c r="G183" s="247">
        <v>1.35</v>
      </c>
      <c r="H183" s="247">
        <v>1.35</v>
      </c>
      <c r="I183" s="248" t="s">
        <v>1201</v>
      </c>
      <c r="J183" s="249" t="s">
        <v>1199</v>
      </c>
    </row>
    <row r="184" spans="1:10" ht="17.149999999999999" customHeight="1">
      <c r="A184" s="232" t="s">
        <v>426</v>
      </c>
      <c r="B184" s="233" t="s">
        <v>1950</v>
      </c>
      <c r="C184" s="234">
        <v>2.97</v>
      </c>
      <c r="D184" s="235">
        <v>1.3351999999999999</v>
      </c>
      <c r="E184" s="235">
        <v>1</v>
      </c>
      <c r="F184" s="235">
        <v>1</v>
      </c>
      <c r="G184" s="235">
        <v>1.35</v>
      </c>
      <c r="H184" s="235">
        <v>1.35</v>
      </c>
      <c r="I184" s="236" t="s">
        <v>1201</v>
      </c>
      <c r="J184" s="237" t="s">
        <v>1199</v>
      </c>
    </row>
    <row r="185" spans="1:10" ht="17.149999999999999" customHeight="1">
      <c r="A185" s="232" t="s">
        <v>427</v>
      </c>
      <c r="B185" s="233" t="s">
        <v>1950</v>
      </c>
      <c r="C185" s="234">
        <v>6.45</v>
      </c>
      <c r="D185" s="235">
        <v>1.9994000000000001</v>
      </c>
      <c r="E185" s="235">
        <v>1</v>
      </c>
      <c r="F185" s="235">
        <v>1</v>
      </c>
      <c r="G185" s="235">
        <v>1.35</v>
      </c>
      <c r="H185" s="235">
        <v>1.35</v>
      </c>
      <c r="I185" s="236" t="s">
        <v>1201</v>
      </c>
      <c r="J185" s="237" t="s">
        <v>1199</v>
      </c>
    </row>
    <row r="186" spans="1:10" ht="17.149999999999999" customHeight="1">
      <c r="A186" s="238" t="s">
        <v>428</v>
      </c>
      <c r="B186" s="239" t="s">
        <v>1950</v>
      </c>
      <c r="C186" s="240">
        <v>16.79</v>
      </c>
      <c r="D186" s="241">
        <v>3.6960999999999999</v>
      </c>
      <c r="E186" s="241">
        <v>1</v>
      </c>
      <c r="F186" s="241">
        <v>1</v>
      </c>
      <c r="G186" s="241">
        <v>1.75</v>
      </c>
      <c r="H186" s="241">
        <v>1.75</v>
      </c>
      <c r="I186" s="242" t="s">
        <v>1201</v>
      </c>
      <c r="J186" s="243" t="s">
        <v>1199</v>
      </c>
    </row>
    <row r="187" spans="1:10" ht="17.149999999999999" customHeight="1">
      <c r="A187" s="244" t="s">
        <v>429</v>
      </c>
      <c r="B187" s="245" t="s">
        <v>1951</v>
      </c>
      <c r="C187" s="246">
        <v>1.5</v>
      </c>
      <c r="D187" s="247">
        <v>0.67900000000000005</v>
      </c>
      <c r="E187" s="247">
        <v>1</v>
      </c>
      <c r="F187" s="247">
        <v>1</v>
      </c>
      <c r="G187" s="247">
        <v>1.35</v>
      </c>
      <c r="H187" s="247">
        <v>1.35</v>
      </c>
      <c r="I187" s="248" t="s">
        <v>1201</v>
      </c>
      <c r="J187" s="249" t="s">
        <v>1199</v>
      </c>
    </row>
    <row r="188" spans="1:10" ht="17.149999999999999" customHeight="1">
      <c r="A188" s="232" t="s">
        <v>430</v>
      </c>
      <c r="B188" s="233" t="s">
        <v>1951</v>
      </c>
      <c r="C188" s="234">
        <v>2.04</v>
      </c>
      <c r="D188" s="235">
        <v>0.75890000000000002</v>
      </c>
      <c r="E188" s="235">
        <v>1</v>
      </c>
      <c r="F188" s="235">
        <v>1</v>
      </c>
      <c r="G188" s="235">
        <v>1.35</v>
      </c>
      <c r="H188" s="235">
        <v>1.35</v>
      </c>
      <c r="I188" s="236" t="s">
        <v>1201</v>
      </c>
      <c r="J188" s="237" t="s">
        <v>1199</v>
      </c>
    </row>
    <row r="189" spans="1:10" ht="17.149999999999999" customHeight="1">
      <c r="A189" s="232" t="s">
        <v>431</v>
      </c>
      <c r="B189" s="233" t="s">
        <v>1951</v>
      </c>
      <c r="C189" s="234">
        <v>3.43</v>
      </c>
      <c r="D189" s="235">
        <v>1.0005999999999999</v>
      </c>
      <c r="E189" s="235">
        <v>1</v>
      </c>
      <c r="F189" s="235">
        <v>1</v>
      </c>
      <c r="G189" s="235">
        <v>1.35</v>
      </c>
      <c r="H189" s="235">
        <v>1.35</v>
      </c>
      <c r="I189" s="236" t="s">
        <v>1201</v>
      </c>
      <c r="J189" s="237" t="s">
        <v>1199</v>
      </c>
    </row>
    <row r="190" spans="1:10" ht="17.149999999999999" customHeight="1">
      <c r="A190" s="238" t="s">
        <v>432</v>
      </c>
      <c r="B190" s="239" t="s">
        <v>1951</v>
      </c>
      <c r="C190" s="240">
        <v>9.56</v>
      </c>
      <c r="D190" s="241">
        <v>1.8093999999999999</v>
      </c>
      <c r="E190" s="241">
        <v>1</v>
      </c>
      <c r="F190" s="241">
        <v>1</v>
      </c>
      <c r="G190" s="241">
        <v>1.75</v>
      </c>
      <c r="H190" s="241">
        <v>1.75</v>
      </c>
      <c r="I190" s="242" t="s">
        <v>1201</v>
      </c>
      <c r="J190" s="243" t="s">
        <v>1199</v>
      </c>
    </row>
    <row r="191" spans="1:10" ht="17.149999999999999" customHeight="1">
      <c r="A191" s="244" t="s">
        <v>433</v>
      </c>
      <c r="B191" s="245" t="s">
        <v>1952</v>
      </c>
      <c r="C191" s="246">
        <v>1.47</v>
      </c>
      <c r="D191" s="247">
        <v>0.42670000000000002</v>
      </c>
      <c r="E191" s="247">
        <v>1</v>
      </c>
      <c r="F191" s="247">
        <v>1</v>
      </c>
      <c r="G191" s="247">
        <v>1.35</v>
      </c>
      <c r="H191" s="247">
        <v>1.35</v>
      </c>
      <c r="I191" s="248" t="s">
        <v>1201</v>
      </c>
      <c r="J191" s="249" t="s">
        <v>1199</v>
      </c>
    </row>
    <row r="192" spans="1:10" ht="17.149999999999999" customHeight="1">
      <c r="A192" s="232" t="s">
        <v>434</v>
      </c>
      <c r="B192" s="233" t="s">
        <v>1952</v>
      </c>
      <c r="C192" s="234">
        <v>2.57</v>
      </c>
      <c r="D192" s="235">
        <v>0.68769999999999998</v>
      </c>
      <c r="E192" s="235">
        <v>1</v>
      </c>
      <c r="F192" s="235">
        <v>1</v>
      </c>
      <c r="G192" s="235">
        <v>1.35</v>
      </c>
      <c r="H192" s="235">
        <v>1.35</v>
      </c>
      <c r="I192" s="236" t="s">
        <v>1201</v>
      </c>
      <c r="J192" s="237" t="s">
        <v>1199</v>
      </c>
    </row>
    <row r="193" spans="1:10" ht="17.149999999999999" customHeight="1">
      <c r="A193" s="232" t="s">
        <v>435</v>
      </c>
      <c r="B193" s="233" t="s">
        <v>1952</v>
      </c>
      <c r="C193" s="234">
        <v>5.24</v>
      </c>
      <c r="D193" s="235">
        <v>1.0073000000000001</v>
      </c>
      <c r="E193" s="235">
        <v>1</v>
      </c>
      <c r="F193" s="235">
        <v>1</v>
      </c>
      <c r="G193" s="235">
        <v>1.35</v>
      </c>
      <c r="H193" s="235">
        <v>1.35</v>
      </c>
      <c r="I193" s="236" t="s">
        <v>1201</v>
      </c>
      <c r="J193" s="237" t="s">
        <v>1199</v>
      </c>
    </row>
    <row r="194" spans="1:10" ht="17.149999999999999" customHeight="1">
      <c r="A194" s="238" t="s">
        <v>436</v>
      </c>
      <c r="B194" s="239" t="s">
        <v>1952</v>
      </c>
      <c r="C194" s="240">
        <v>10.45</v>
      </c>
      <c r="D194" s="241">
        <v>1.7573000000000001</v>
      </c>
      <c r="E194" s="241">
        <v>1</v>
      </c>
      <c r="F194" s="241">
        <v>1</v>
      </c>
      <c r="G194" s="241">
        <v>1.75</v>
      </c>
      <c r="H194" s="241">
        <v>1.75</v>
      </c>
      <c r="I194" s="242" t="s">
        <v>1201</v>
      </c>
      <c r="J194" s="243" t="s">
        <v>1199</v>
      </c>
    </row>
    <row r="195" spans="1:10" ht="17.149999999999999" customHeight="1">
      <c r="A195" s="244" t="s">
        <v>437</v>
      </c>
      <c r="B195" s="245" t="s">
        <v>2278</v>
      </c>
      <c r="C195" s="246">
        <v>2.68</v>
      </c>
      <c r="D195" s="247">
        <v>0.66159999999999997</v>
      </c>
      <c r="E195" s="247">
        <v>1</v>
      </c>
      <c r="F195" s="247">
        <v>1</v>
      </c>
      <c r="G195" s="247">
        <v>1.35</v>
      </c>
      <c r="H195" s="247">
        <v>1.35</v>
      </c>
      <c r="I195" s="248" t="s">
        <v>1201</v>
      </c>
      <c r="J195" s="249" t="s">
        <v>1199</v>
      </c>
    </row>
    <row r="196" spans="1:10" ht="17.149999999999999" customHeight="1">
      <c r="A196" s="232" t="s">
        <v>438</v>
      </c>
      <c r="B196" s="233" t="s">
        <v>2278</v>
      </c>
      <c r="C196" s="234">
        <v>4.75</v>
      </c>
      <c r="D196" s="235">
        <v>1.0797000000000001</v>
      </c>
      <c r="E196" s="235">
        <v>1</v>
      </c>
      <c r="F196" s="235">
        <v>1</v>
      </c>
      <c r="G196" s="235">
        <v>1.35</v>
      </c>
      <c r="H196" s="235">
        <v>1.35</v>
      </c>
      <c r="I196" s="236" t="s">
        <v>1201</v>
      </c>
      <c r="J196" s="237" t="s">
        <v>1199</v>
      </c>
    </row>
    <row r="197" spans="1:10" ht="17.149999999999999" customHeight="1">
      <c r="A197" s="232" t="s">
        <v>439</v>
      </c>
      <c r="B197" s="233" t="s">
        <v>2278</v>
      </c>
      <c r="C197" s="234">
        <v>9.1300000000000008</v>
      </c>
      <c r="D197" s="235">
        <v>1.6894</v>
      </c>
      <c r="E197" s="235">
        <v>1</v>
      </c>
      <c r="F197" s="235">
        <v>1</v>
      </c>
      <c r="G197" s="235">
        <v>1.35</v>
      </c>
      <c r="H197" s="235">
        <v>1.35</v>
      </c>
      <c r="I197" s="236" t="s">
        <v>1201</v>
      </c>
      <c r="J197" s="237" t="s">
        <v>1199</v>
      </c>
    </row>
    <row r="198" spans="1:10" ht="17.149999999999999" customHeight="1">
      <c r="A198" s="238" t="s">
        <v>440</v>
      </c>
      <c r="B198" s="239" t="s">
        <v>2278</v>
      </c>
      <c r="C198" s="240">
        <v>15.92</v>
      </c>
      <c r="D198" s="241">
        <v>2.8873000000000002</v>
      </c>
      <c r="E198" s="241">
        <v>1</v>
      </c>
      <c r="F198" s="241">
        <v>1</v>
      </c>
      <c r="G198" s="241">
        <v>1.75</v>
      </c>
      <c r="H198" s="241">
        <v>1.75</v>
      </c>
      <c r="I198" s="242" t="s">
        <v>1201</v>
      </c>
      <c r="J198" s="243" t="s">
        <v>1199</v>
      </c>
    </row>
    <row r="199" spans="1:10" ht="17.149999999999999" customHeight="1">
      <c r="A199" s="244" t="s">
        <v>441</v>
      </c>
      <c r="B199" s="245" t="s">
        <v>1953</v>
      </c>
      <c r="C199" s="246">
        <v>2.89</v>
      </c>
      <c r="D199" s="247">
        <v>0.60489999999999999</v>
      </c>
      <c r="E199" s="247">
        <v>1</v>
      </c>
      <c r="F199" s="247">
        <v>1</v>
      </c>
      <c r="G199" s="247">
        <v>1.35</v>
      </c>
      <c r="H199" s="247">
        <v>1.35</v>
      </c>
      <c r="I199" s="248" t="s">
        <v>1201</v>
      </c>
      <c r="J199" s="249" t="s">
        <v>1199</v>
      </c>
    </row>
    <row r="200" spans="1:10" ht="17.149999999999999" customHeight="1">
      <c r="A200" s="232" t="s">
        <v>442</v>
      </c>
      <c r="B200" s="233" t="s">
        <v>1953</v>
      </c>
      <c r="C200" s="234">
        <v>4.51</v>
      </c>
      <c r="D200" s="235">
        <v>0.65429999999999999</v>
      </c>
      <c r="E200" s="235">
        <v>1</v>
      </c>
      <c r="F200" s="235">
        <v>1</v>
      </c>
      <c r="G200" s="235">
        <v>1.35</v>
      </c>
      <c r="H200" s="235">
        <v>1.35</v>
      </c>
      <c r="I200" s="236" t="s">
        <v>1201</v>
      </c>
      <c r="J200" s="237" t="s">
        <v>1199</v>
      </c>
    </row>
    <row r="201" spans="1:10" ht="17.149999999999999" customHeight="1">
      <c r="A201" s="232" t="s">
        <v>443</v>
      </c>
      <c r="B201" s="233" t="s">
        <v>1953</v>
      </c>
      <c r="C201" s="234">
        <v>7.47</v>
      </c>
      <c r="D201" s="235">
        <v>0.97</v>
      </c>
      <c r="E201" s="235">
        <v>1</v>
      </c>
      <c r="F201" s="235">
        <v>1</v>
      </c>
      <c r="G201" s="235">
        <v>1.35</v>
      </c>
      <c r="H201" s="235">
        <v>1.35</v>
      </c>
      <c r="I201" s="236" t="s">
        <v>1201</v>
      </c>
      <c r="J201" s="237" t="s">
        <v>1199</v>
      </c>
    </row>
    <row r="202" spans="1:10" ht="17.149999999999999" customHeight="1">
      <c r="A202" s="238" t="s">
        <v>444</v>
      </c>
      <c r="B202" s="239" t="s">
        <v>1953</v>
      </c>
      <c r="C202" s="240">
        <v>11.74</v>
      </c>
      <c r="D202" s="241">
        <v>1.6496</v>
      </c>
      <c r="E202" s="241">
        <v>1</v>
      </c>
      <c r="F202" s="241">
        <v>1</v>
      </c>
      <c r="G202" s="241">
        <v>1.75</v>
      </c>
      <c r="H202" s="241">
        <v>1.75</v>
      </c>
      <c r="I202" s="242" t="s">
        <v>1201</v>
      </c>
      <c r="J202" s="243" t="s">
        <v>1199</v>
      </c>
    </row>
    <row r="203" spans="1:10" ht="17.149999999999999" customHeight="1">
      <c r="A203" s="244" t="s">
        <v>445</v>
      </c>
      <c r="B203" s="245" t="s">
        <v>1954</v>
      </c>
      <c r="C203" s="246">
        <v>2.0499999999999998</v>
      </c>
      <c r="D203" s="247">
        <v>0.45200000000000001</v>
      </c>
      <c r="E203" s="247">
        <v>1</v>
      </c>
      <c r="F203" s="247">
        <v>1</v>
      </c>
      <c r="G203" s="247">
        <v>1.35</v>
      </c>
      <c r="H203" s="247">
        <v>1.35</v>
      </c>
      <c r="I203" s="248" t="s">
        <v>1201</v>
      </c>
      <c r="J203" s="249" t="s">
        <v>1199</v>
      </c>
    </row>
    <row r="204" spans="1:10" ht="17.149999999999999" customHeight="1">
      <c r="A204" s="232" t="s">
        <v>446</v>
      </c>
      <c r="B204" s="233" t="s">
        <v>1954</v>
      </c>
      <c r="C204" s="234">
        <v>2.65</v>
      </c>
      <c r="D204" s="235">
        <v>0.51490000000000002</v>
      </c>
      <c r="E204" s="235">
        <v>1</v>
      </c>
      <c r="F204" s="235">
        <v>1</v>
      </c>
      <c r="G204" s="235">
        <v>1.35</v>
      </c>
      <c r="H204" s="235">
        <v>1.35</v>
      </c>
      <c r="I204" s="236" t="s">
        <v>1201</v>
      </c>
      <c r="J204" s="237" t="s">
        <v>1199</v>
      </c>
    </row>
    <row r="205" spans="1:10" ht="17.149999999999999" customHeight="1">
      <c r="A205" s="232" t="s">
        <v>447</v>
      </c>
      <c r="B205" s="233" t="s">
        <v>1954</v>
      </c>
      <c r="C205" s="234">
        <v>3.93</v>
      </c>
      <c r="D205" s="235">
        <v>0.64970000000000006</v>
      </c>
      <c r="E205" s="235">
        <v>1</v>
      </c>
      <c r="F205" s="235">
        <v>1</v>
      </c>
      <c r="G205" s="235">
        <v>1.35</v>
      </c>
      <c r="H205" s="235">
        <v>1.35</v>
      </c>
      <c r="I205" s="236" t="s">
        <v>1201</v>
      </c>
      <c r="J205" s="237" t="s">
        <v>1199</v>
      </c>
    </row>
    <row r="206" spans="1:10" ht="17.149999999999999" customHeight="1">
      <c r="A206" s="238" t="s">
        <v>448</v>
      </c>
      <c r="B206" s="239" t="s">
        <v>1954</v>
      </c>
      <c r="C206" s="240">
        <v>8.56</v>
      </c>
      <c r="D206" s="241">
        <v>1.1556</v>
      </c>
      <c r="E206" s="241">
        <v>1</v>
      </c>
      <c r="F206" s="241">
        <v>1</v>
      </c>
      <c r="G206" s="241">
        <v>1.75</v>
      </c>
      <c r="H206" s="241">
        <v>1.75</v>
      </c>
      <c r="I206" s="242" t="s">
        <v>1201</v>
      </c>
      <c r="J206" s="243" t="s">
        <v>1199</v>
      </c>
    </row>
    <row r="207" spans="1:10" ht="17.149999999999999" customHeight="1">
      <c r="A207" s="244" t="s">
        <v>449</v>
      </c>
      <c r="B207" s="245" t="s">
        <v>1955</v>
      </c>
      <c r="C207" s="246">
        <v>1.92</v>
      </c>
      <c r="D207" s="247">
        <v>0.25929999999999997</v>
      </c>
      <c r="E207" s="247">
        <v>1</v>
      </c>
      <c r="F207" s="247">
        <v>1</v>
      </c>
      <c r="G207" s="247">
        <v>1.35</v>
      </c>
      <c r="H207" s="247">
        <v>1.35</v>
      </c>
      <c r="I207" s="248" t="s">
        <v>1203</v>
      </c>
      <c r="J207" s="249" t="s">
        <v>1202</v>
      </c>
    </row>
    <row r="208" spans="1:10" ht="17.149999999999999" customHeight="1">
      <c r="A208" s="232" t="s">
        <v>450</v>
      </c>
      <c r="B208" s="233" t="s">
        <v>1955</v>
      </c>
      <c r="C208" s="234">
        <v>2.82</v>
      </c>
      <c r="D208" s="235">
        <v>0.39300000000000002</v>
      </c>
      <c r="E208" s="235">
        <v>1</v>
      </c>
      <c r="F208" s="235">
        <v>1</v>
      </c>
      <c r="G208" s="235">
        <v>1.35</v>
      </c>
      <c r="H208" s="235">
        <v>1.35</v>
      </c>
      <c r="I208" s="236" t="s">
        <v>1203</v>
      </c>
      <c r="J208" s="237" t="s">
        <v>1202</v>
      </c>
    </row>
    <row r="209" spans="1:10" ht="17.149999999999999" customHeight="1">
      <c r="A209" s="232" t="s">
        <v>451</v>
      </c>
      <c r="B209" s="233" t="s">
        <v>1955</v>
      </c>
      <c r="C209" s="234">
        <v>4.47</v>
      </c>
      <c r="D209" s="235">
        <v>0.60450000000000004</v>
      </c>
      <c r="E209" s="235">
        <v>1</v>
      </c>
      <c r="F209" s="235">
        <v>1</v>
      </c>
      <c r="G209" s="235">
        <v>1.35</v>
      </c>
      <c r="H209" s="235">
        <v>1.35</v>
      </c>
      <c r="I209" s="236" t="s">
        <v>1203</v>
      </c>
      <c r="J209" s="237" t="s">
        <v>1202</v>
      </c>
    </row>
    <row r="210" spans="1:10" ht="17.149999999999999" customHeight="1">
      <c r="A210" s="238" t="s">
        <v>452</v>
      </c>
      <c r="B210" s="239" t="s">
        <v>1955</v>
      </c>
      <c r="C210" s="240">
        <v>7.71</v>
      </c>
      <c r="D210" s="241">
        <v>1.1600999999999999</v>
      </c>
      <c r="E210" s="241">
        <v>1</v>
      </c>
      <c r="F210" s="241">
        <v>1</v>
      </c>
      <c r="G210" s="241">
        <v>1.75</v>
      </c>
      <c r="H210" s="241">
        <v>1.75</v>
      </c>
      <c r="I210" s="242" t="s">
        <v>1203</v>
      </c>
      <c r="J210" s="243" t="s">
        <v>1202</v>
      </c>
    </row>
    <row r="211" spans="1:10" ht="17.149999999999999" customHeight="1">
      <c r="A211" s="244" t="s">
        <v>453</v>
      </c>
      <c r="B211" s="245" t="s">
        <v>1956</v>
      </c>
      <c r="C211" s="246">
        <v>2.14</v>
      </c>
      <c r="D211" s="247">
        <v>0.31030000000000002</v>
      </c>
      <c r="E211" s="247">
        <v>1</v>
      </c>
      <c r="F211" s="247">
        <v>1</v>
      </c>
      <c r="G211" s="247">
        <v>1.35</v>
      </c>
      <c r="H211" s="247">
        <v>1.35</v>
      </c>
      <c r="I211" s="248" t="s">
        <v>1201</v>
      </c>
      <c r="J211" s="249" t="s">
        <v>1199</v>
      </c>
    </row>
    <row r="212" spans="1:10" ht="17.149999999999999" customHeight="1">
      <c r="A212" s="232" t="s">
        <v>454</v>
      </c>
      <c r="B212" s="233" t="s">
        <v>1956</v>
      </c>
      <c r="C212" s="234">
        <v>2.9</v>
      </c>
      <c r="D212" s="235">
        <v>0.4345</v>
      </c>
      <c r="E212" s="235">
        <v>1</v>
      </c>
      <c r="F212" s="235">
        <v>1</v>
      </c>
      <c r="G212" s="235">
        <v>1.35</v>
      </c>
      <c r="H212" s="235">
        <v>1.35</v>
      </c>
      <c r="I212" s="236" t="s">
        <v>1201</v>
      </c>
      <c r="J212" s="237" t="s">
        <v>1199</v>
      </c>
    </row>
    <row r="213" spans="1:10" ht="17.149999999999999" customHeight="1">
      <c r="A213" s="232" t="s">
        <v>455</v>
      </c>
      <c r="B213" s="233" t="s">
        <v>1956</v>
      </c>
      <c r="C213" s="234">
        <v>4.5999999999999996</v>
      </c>
      <c r="D213" s="235">
        <v>0.65339999999999998</v>
      </c>
      <c r="E213" s="235">
        <v>1</v>
      </c>
      <c r="F213" s="235">
        <v>1</v>
      </c>
      <c r="G213" s="235">
        <v>1.35</v>
      </c>
      <c r="H213" s="235">
        <v>1.35</v>
      </c>
      <c r="I213" s="236" t="s">
        <v>1201</v>
      </c>
      <c r="J213" s="237" t="s">
        <v>1199</v>
      </c>
    </row>
    <row r="214" spans="1:10" ht="17.149999999999999" customHeight="1">
      <c r="A214" s="238" t="s">
        <v>456</v>
      </c>
      <c r="B214" s="239" t="s">
        <v>1956</v>
      </c>
      <c r="C214" s="240">
        <v>13.21</v>
      </c>
      <c r="D214" s="241">
        <v>1.4919</v>
      </c>
      <c r="E214" s="241">
        <v>1</v>
      </c>
      <c r="F214" s="241">
        <v>1</v>
      </c>
      <c r="G214" s="241">
        <v>1.75</v>
      </c>
      <c r="H214" s="241">
        <v>1.75</v>
      </c>
      <c r="I214" s="242" t="s">
        <v>1201</v>
      </c>
      <c r="J214" s="243" t="s">
        <v>1199</v>
      </c>
    </row>
    <row r="215" spans="1:10" ht="17.149999999999999" customHeight="1">
      <c r="A215" s="244" t="s">
        <v>457</v>
      </c>
      <c r="B215" s="245" t="s">
        <v>1957</v>
      </c>
      <c r="C215" s="246">
        <v>2.37</v>
      </c>
      <c r="D215" s="247">
        <v>0.35799999999999998</v>
      </c>
      <c r="E215" s="247">
        <v>1</v>
      </c>
      <c r="F215" s="247">
        <v>1</v>
      </c>
      <c r="G215" s="247">
        <v>1.35</v>
      </c>
      <c r="H215" s="247">
        <v>1.35</v>
      </c>
      <c r="I215" s="248" t="s">
        <v>1201</v>
      </c>
      <c r="J215" s="249" t="s">
        <v>1199</v>
      </c>
    </row>
    <row r="216" spans="1:10" ht="17.149999999999999" customHeight="1">
      <c r="A216" s="232" t="s">
        <v>458</v>
      </c>
      <c r="B216" s="233" t="s">
        <v>1957</v>
      </c>
      <c r="C216" s="234">
        <v>3.09</v>
      </c>
      <c r="D216" s="235">
        <v>0.51380000000000003</v>
      </c>
      <c r="E216" s="235">
        <v>1</v>
      </c>
      <c r="F216" s="235">
        <v>1</v>
      </c>
      <c r="G216" s="235">
        <v>1.35</v>
      </c>
      <c r="H216" s="235">
        <v>1.35</v>
      </c>
      <c r="I216" s="236" t="s">
        <v>1201</v>
      </c>
      <c r="J216" s="237" t="s">
        <v>1199</v>
      </c>
    </row>
    <row r="217" spans="1:10" ht="17.149999999999999" customHeight="1">
      <c r="A217" s="232" t="s">
        <v>459</v>
      </c>
      <c r="B217" s="233" t="s">
        <v>1957</v>
      </c>
      <c r="C217" s="234">
        <v>5.28</v>
      </c>
      <c r="D217" s="235">
        <v>0.77669999999999995</v>
      </c>
      <c r="E217" s="235">
        <v>1</v>
      </c>
      <c r="F217" s="235">
        <v>1</v>
      </c>
      <c r="G217" s="235">
        <v>1.35</v>
      </c>
      <c r="H217" s="235">
        <v>1.35</v>
      </c>
      <c r="I217" s="236" t="s">
        <v>1201</v>
      </c>
      <c r="J217" s="237" t="s">
        <v>1199</v>
      </c>
    </row>
    <row r="218" spans="1:10" ht="17.149999999999999" customHeight="1">
      <c r="A218" s="238" t="s">
        <v>460</v>
      </c>
      <c r="B218" s="239" t="s">
        <v>1957</v>
      </c>
      <c r="C218" s="240">
        <v>9.26</v>
      </c>
      <c r="D218" s="241">
        <v>1.4308000000000001</v>
      </c>
      <c r="E218" s="241">
        <v>1</v>
      </c>
      <c r="F218" s="241">
        <v>1</v>
      </c>
      <c r="G218" s="241">
        <v>1.75</v>
      </c>
      <c r="H218" s="241">
        <v>1.75</v>
      </c>
      <c r="I218" s="242" t="s">
        <v>1201</v>
      </c>
      <c r="J218" s="243" t="s">
        <v>1199</v>
      </c>
    </row>
    <row r="219" spans="1:10" ht="17.149999999999999" customHeight="1">
      <c r="A219" s="244" t="s">
        <v>461</v>
      </c>
      <c r="B219" s="245" t="s">
        <v>1958</v>
      </c>
      <c r="C219" s="246">
        <v>3.47</v>
      </c>
      <c r="D219" s="247">
        <v>1.5101</v>
      </c>
      <c r="E219" s="247">
        <v>1</v>
      </c>
      <c r="F219" s="247">
        <v>1</v>
      </c>
      <c r="G219" s="247">
        <v>1.35</v>
      </c>
      <c r="H219" s="247">
        <v>1.35</v>
      </c>
      <c r="I219" s="248" t="s">
        <v>1203</v>
      </c>
      <c r="J219" s="249" t="s">
        <v>1202</v>
      </c>
    </row>
    <row r="220" spans="1:10" ht="17.149999999999999" customHeight="1">
      <c r="A220" s="232" t="s">
        <v>462</v>
      </c>
      <c r="B220" s="233" t="s">
        <v>1958</v>
      </c>
      <c r="C220" s="234">
        <v>5.18</v>
      </c>
      <c r="D220" s="235">
        <v>1.8322000000000001</v>
      </c>
      <c r="E220" s="235">
        <v>1</v>
      </c>
      <c r="F220" s="235">
        <v>1</v>
      </c>
      <c r="G220" s="235">
        <v>1.35</v>
      </c>
      <c r="H220" s="235">
        <v>1.35</v>
      </c>
      <c r="I220" s="236" t="s">
        <v>1203</v>
      </c>
      <c r="J220" s="237" t="s">
        <v>1202</v>
      </c>
    </row>
    <row r="221" spans="1:10" ht="17.149999999999999" customHeight="1">
      <c r="A221" s="232" t="s">
        <v>463</v>
      </c>
      <c r="B221" s="233" t="s">
        <v>1958</v>
      </c>
      <c r="C221" s="234">
        <v>9.39</v>
      </c>
      <c r="D221" s="235">
        <v>2.6116000000000001</v>
      </c>
      <c r="E221" s="235">
        <v>1</v>
      </c>
      <c r="F221" s="235">
        <v>1</v>
      </c>
      <c r="G221" s="235">
        <v>1.35</v>
      </c>
      <c r="H221" s="235">
        <v>1.35</v>
      </c>
      <c r="I221" s="236" t="s">
        <v>1203</v>
      </c>
      <c r="J221" s="237" t="s">
        <v>1202</v>
      </c>
    </row>
    <row r="222" spans="1:10" ht="17.149999999999999" customHeight="1">
      <c r="A222" s="238" t="s">
        <v>464</v>
      </c>
      <c r="B222" s="239" t="s">
        <v>1958</v>
      </c>
      <c r="C222" s="240">
        <v>15.94</v>
      </c>
      <c r="D222" s="241">
        <v>4.2441000000000004</v>
      </c>
      <c r="E222" s="241">
        <v>1</v>
      </c>
      <c r="F222" s="241">
        <v>1</v>
      </c>
      <c r="G222" s="241">
        <v>1.75</v>
      </c>
      <c r="H222" s="241">
        <v>1.75</v>
      </c>
      <c r="I222" s="242" t="s">
        <v>1203</v>
      </c>
      <c r="J222" s="243" t="s">
        <v>1202</v>
      </c>
    </row>
    <row r="223" spans="1:10" ht="17.149999999999999" customHeight="1">
      <c r="A223" s="244" t="s">
        <v>465</v>
      </c>
      <c r="B223" s="245" t="s">
        <v>1959</v>
      </c>
      <c r="C223" s="246">
        <v>3.16</v>
      </c>
      <c r="D223" s="247">
        <v>1.095</v>
      </c>
      <c r="E223" s="247">
        <v>1</v>
      </c>
      <c r="F223" s="247">
        <v>1</v>
      </c>
      <c r="G223" s="247">
        <v>1.35</v>
      </c>
      <c r="H223" s="247">
        <v>1.35</v>
      </c>
      <c r="I223" s="248" t="s">
        <v>1203</v>
      </c>
      <c r="J223" s="249" t="s">
        <v>1202</v>
      </c>
    </row>
    <row r="224" spans="1:10" ht="17.149999999999999" customHeight="1">
      <c r="A224" s="232" t="s">
        <v>466</v>
      </c>
      <c r="B224" s="233" t="s">
        <v>1959</v>
      </c>
      <c r="C224" s="234">
        <v>5.33</v>
      </c>
      <c r="D224" s="235">
        <v>1.4220999999999999</v>
      </c>
      <c r="E224" s="235">
        <v>1</v>
      </c>
      <c r="F224" s="235">
        <v>1</v>
      </c>
      <c r="G224" s="235">
        <v>1.35</v>
      </c>
      <c r="H224" s="235">
        <v>1.35</v>
      </c>
      <c r="I224" s="236" t="s">
        <v>1203</v>
      </c>
      <c r="J224" s="237" t="s">
        <v>1202</v>
      </c>
    </row>
    <row r="225" spans="1:10" ht="17.149999999999999" customHeight="1">
      <c r="A225" s="232" t="s">
        <v>467</v>
      </c>
      <c r="B225" s="233" t="s">
        <v>1959</v>
      </c>
      <c r="C225" s="234">
        <v>9.9600000000000009</v>
      </c>
      <c r="D225" s="235">
        <v>2.2006000000000001</v>
      </c>
      <c r="E225" s="235">
        <v>1</v>
      </c>
      <c r="F225" s="235">
        <v>1</v>
      </c>
      <c r="G225" s="235">
        <v>1.35</v>
      </c>
      <c r="H225" s="235">
        <v>1.35</v>
      </c>
      <c r="I225" s="236" t="s">
        <v>1203</v>
      </c>
      <c r="J225" s="237" t="s">
        <v>1202</v>
      </c>
    </row>
    <row r="226" spans="1:10" ht="17.149999999999999" customHeight="1">
      <c r="A226" s="238" t="s">
        <v>468</v>
      </c>
      <c r="B226" s="239" t="s">
        <v>1959</v>
      </c>
      <c r="C226" s="240">
        <v>16.87</v>
      </c>
      <c r="D226" s="241">
        <v>3.5882999999999998</v>
      </c>
      <c r="E226" s="241">
        <v>1</v>
      </c>
      <c r="F226" s="241">
        <v>1</v>
      </c>
      <c r="G226" s="241">
        <v>1.75</v>
      </c>
      <c r="H226" s="241">
        <v>1.75</v>
      </c>
      <c r="I226" s="242" t="s">
        <v>1203</v>
      </c>
      <c r="J226" s="243" t="s">
        <v>1202</v>
      </c>
    </row>
    <row r="227" spans="1:10" ht="17.149999999999999" customHeight="1">
      <c r="A227" s="244" t="s">
        <v>469</v>
      </c>
      <c r="B227" s="245" t="s">
        <v>1960</v>
      </c>
      <c r="C227" s="246">
        <v>10.36</v>
      </c>
      <c r="D227" s="247">
        <v>2.2107999999999999</v>
      </c>
      <c r="E227" s="247">
        <v>1</v>
      </c>
      <c r="F227" s="247">
        <v>1</v>
      </c>
      <c r="G227" s="247">
        <v>1.35</v>
      </c>
      <c r="H227" s="247">
        <v>1.35</v>
      </c>
      <c r="I227" s="248" t="s">
        <v>1203</v>
      </c>
      <c r="J227" s="249" t="s">
        <v>1202</v>
      </c>
    </row>
    <row r="228" spans="1:10" ht="17.149999999999999" customHeight="1">
      <c r="A228" s="232" t="s">
        <v>470</v>
      </c>
      <c r="B228" s="233" t="s">
        <v>1960</v>
      </c>
      <c r="C228" s="234">
        <v>13.31</v>
      </c>
      <c r="D228" s="235">
        <v>2.7593999999999999</v>
      </c>
      <c r="E228" s="235">
        <v>1</v>
      </c>
      <c r="F228" s="235">
        <v>1</v>
      </c>
      <c r="G228" s="235">
        <v>1.35</v>
      </c>
      <c r="H228" s="235">
        <v>1.35</v>
      </c>
      <c r="I228" s="236" t="s">
        <v>1203</v>
      </c>
      <c r="J228" s="237" t="s">
        <v>1202</v>
      </c>
    </row>
    <row r="229" spans="1:10" ht="17.149999999999999" customHeight="1">
      <c r="A229" s="232" t="s">
        <v>471</v>
      </c>
      <c r="B229" s="233" t="s">
        <v>1960</v>
      </c>
      <c r="C229" s="234">
        <v>15.62</v>
      </c>
      <c r="D229" s="235">
        <v>3.3816999999999999</v>
      </c>
      <c r="E229" s="235">
        <v>1</v>
      </c>
      <c r="F229" s="235">
        <v>1</v>
      </c>
      <c r="G229" s="235">
        <v>1.35</v>
      </c>
      <c r="H229" s="235">
        <v>1.35</v>
      </c>
      <c r="I229" s="236" t="s">
        <v>1203</v>
      </c>
      <c r="J229" s="237" t="s">
        <v>1202</v>
      </c>
    </row>
    <row r="230" spans="1:10" ht="17.149999999999999" customHeight="1">
      <c r="A230" s="238" t="s">
        <v>472</v>
      </c>
      <c r="B230" s="239" t="s">
        <v>1960</v>
      </c>
      <c r="C230" s="240">
        <v>19.09</v>
      </c>
      <c r="D230" s="241">
        <v>4.5221</v>
      </c>
      <c r="E230" s="241">
        <v>1</v>
      </c>
      <c r="F230" s="241">
        <v>1</v>
      </c>
      <c r="G230" s="241">
        <v>1.75</v>
      </c>
      <c r="H230" s="241">
        <v>1.75</v>
      </c>
      <c r="I230" s="242" t="s">
        <v>1203</v>
      </c>
      <c r="J230" s="243" t="s">
        <v>1202</v>
      </c>
    </row>
    <row r="231" spans="1:10" ht="17.149999999999999" customHeight="1">
      <c r="A231" s="244" t="s">
        <v>473</v>
      </c>
      <c r="B231" s="245" t="s">
        <v>1961</v>
      </c>
      <c r="C231" s="246">
        <v>5.0599999999999996</v>
      </c>
      <c r="D231" s="247">
        <v>0.66969999999999996</v>
      </c>
      <c r="E231" s="247">
        <v>1</v>
      </c>
      <c r="F231" s="247">
        <v>1</v>
      </c>
      <c r="G231" s="247">
        <v>1.35</v>
      </c>
      <c r="H231" s="247">
        <v>1.35</v>
      </c>
      <c r="I231" s="248" t="s">
        <v>1203</v>
      </c>
      <c r="J231" s="249" t="s">
        <v>1202</v>
      </c>
    </row>
    <row r="232" spans="1:10" ht="17.149999999999999" customHeight="1">
      <c r="A232" s="232" t="s">
        <v>474</v>
      </c>
      <c r="B232" s="233" t="s">
        <v>1961</v>
      </c>
      <c r="C232" s="234">
        <v>8.1300000000000008</v>
      </c>
      <c r="D232" s="235">
        <v>1.1821999999999999</v>
      </c>
      <c r="E232" s="235">
        <v>1</v>
      </c>
      <c r="F232" s="235">
        <v>1</v>
      </c>
      <c r="G232" s="235">
        <v>1.35</v>
      </c>
      <c r="H232" s="235">
        <v>1.35</v>
      </c>
      <c r="I232" s="236" t="s">
        <v>1203</v>
      </c>
      <c r="J232" s="237" t="s">
        <v>1202</v>
      </c>
    </row>
    <row r="233" spans="1:10" ht="17.149999999999999" customHeight="1">
      <c r="A233" s="232" t="s">
        <v>475</v>
      </c>
      <c r="B233" s="233" t="s">
        <v>1961</v>
      </c>
      <c r="C233" s="234">
        <v>10.56</v>
      </c>
      <c r="D233" s="235">
        <v>1.6569</v>
      </c>
      <c r="E233" s="235">
        <v>1</v>
      </c>
      <c r="F233" s="235">
        <v>1</v>
      </c>
      <c r="G233" s="235">
        <v>1.35</v>
      </c>
      <c r="H233" s="235">
        <v>1.35</v>
      </c>
      <c r="I233" s="236" t="s">
        <v>1203</v>
      </c>
      <c r="J233" s="237" t="s">
        <v>1202</v>
      </c>
    </row>
    <row r="234" spans="1:10" ht="17.149999999999999" customHeight="1">
      <c r="A234" s="238" t="s">
        <v>477</v>
      </c>
      <c r="B234" s="239" t="s">
        <v>1961</v>
      </c>
      <c r="C234" s="240">
        <v>11.01</v>
      </c>
      <c r="D234" s="241">
        <v>1.7806999999999999</v>
      </c>
      <c r="E234" s="241">
        <v>1</v>
      </c>
      <c r="F234" s="241">
        <v>1</v>
      </c>
      <c r="G234" s="241">
        <v>1.75</v>
      </c>
      <c r="H234" s="241">
        <v>1.75</v>
      </c>
      <c r="I234" s="242" t="s">
        <v>1203</v>
      </c>
      <c r="J234" s="243" t="s">
        <v>1202</v>
      </c>
    </row>
    <row r="235" spans="1:10" ht="17.149999999999999" customHeight="1">
      <c r="A235" s="244" t="s">
        <v>478</v>
      </c>
      <c r="B235" s="245" t="s">
        <v>1962</v>
      </c>
      <c r="C235" s="246">
        <v>2.89</v>
      </c>
      <c r="D235" s="247">
        <v>0.2984</v>
      </c>
      <c r="E235" s="247">
        <v>1</v>
      </c>
      <c r="F235" s="247">
        <v>1</v>
      </c>
      <c r="G235" s="247">
        <v>1.35</v>
      </c>
      <c r="H235" s="247">
        <v>1.35</v>
      </c>
      <c r="I235" s="248" t="s">
        <v>1203</v>
      </c>
      <c r="J235" s="249" t="s">
        <v>1202</v>
      </c>
    </row>
    <row r="236" spans="1:10" ht="17.149999999999999" customHeight="1">
      <c r="A236" s="232" t="s">
        <v>479</v>
      </c>
      <c r="B236" s="233" t="s">
        <v>1962</v>
      </c>
      <c r="C236" s="234">
        <v>4.0199999999999996</v>
      </c>
      <c r="D236" s="235">
        <v>0.44080000000000003</v>
      </c>
      <c r="E236" s="235">
        <v>1</v>
      </c>
      <c r="F236" s="235">
        <v>1</v>
      </c>
      <c r="G236" s="235">
        <v>1.35</v>
      </c>
      <c r="H236" s="235">
        <v>1.35</v>
      </c>
      <c r="I236" s="236" t="s">
        <v>1203</v>
      </c>
      <c r="J236" s="237" t="s">
        <v>1202</v>
      </c>
    </row>
    <row r="237" spans="1:10" ht="17.149999999999999" customHeight="1">
      <c r="A237" s="232" t="s">
        <v>480</v>
      </c>
      <c r="B237" s="233" t="s">
        <v>1962</v>
      </c>
      <c r="C237" s="234">
        <v>7.07</v>
      </c>
      <c r="D237" s="235">
        <v>0.71189999999999998</v>
      </c>
      <c r="E237" s="235">
        <v>1</v>
      </c>
      <c r="F237" s="235">
        <v>1</v>
      </c>
      <c r="G237" s="235">
        <v>1.35</v>
      </c>
      <c r="H237" s="235">
        <v>1.35</v>
      </c>
      <c r="I237" s="236" t="s">
        <v>1203</v>
      </c>
      <c r="J237" s="237" t="s">
        <v>1202</v>
      </c>
    </row>
    <row r="238" spans="1:10" ht="17.149999999999999" customHeight="1">
      <c r="A238" s="238" t="s">
        <v>481</v>
      </c>
      <c r="B238" s="239" t="s">
        <v>1962</v>
      </c>
      <c r="C238" s="240">
        <v>7.99</v>
      </c>
      <c r="D238" s="241">
        <v>1.0367</v>
      </c>
      <c r="E238" s="241">
        <v>1</v>
      </c>
      <c r="F238" s="241">
        <v>1</v>
      </c>
      <c r="G238" s="241">
        <v>1.75</v>
      </c>
      <c r="H238" s="241">
        <v>1.75</v>
      </c>
      <c r="I238" s="242" t="s">
        <v>1203</v>
      </c>
      <c r="J238" s="243" t="s">
        <v>1202</v>
      </c>
    </row>
    <row r="239" spans="1:10" ht="17.149999999999999" customHeight="1">
      <c r="A239" s="244" t="s">
        <v>482</v>
      </c>
      <c r="B239" s="245" t="s">
        <v>1963</v>
      </c>
      <c r="C239" s="246">
        <v>3.02</v>
      </c>
      <c r="D239" s="247">
        <v>0.45550000000000002</v>
      </c>
      <c r="E239" s="247">
        <v>1</v>
      </c>
      <c r="F239" s="247">
        <v>1</v>
      </c>
      <c r="G239" s="247">
        <v>1.35</v>
      </c>
      <c r="H239" s="247">
        <v>1.35</v>
      </c>
      <c r="I239" s="248" t="s">
        <v>1203</v>
      </c>
      <c r="J239" s="249" t="s">
        <v>1202</v>
      </c>
    </row>
    <row r="240" spans="1:10" ht="17.149999999999999" customHeight="1">
      <c r="A240" s="232" t="s">
        <v>483</v>
      </c>
      <c r="B240" s="233" t="s">
        <v>1963</v>
      </c>
      <c r="C240" s="234">
        <v>4</v>
      </c>
      <c r="D240" s="235">
        <v>0.60589999999999999</v>
      </c>
      <c r="E240" s="235">
        <v>1</v>
      </c>
      <c r="F240" s="235">
        <v>1</v>
      </c>
      <c r="G240" s="235">
        <v>1.35</v>
      </c>
      <c r="H240" s="235">
        <v>1.35</v>
      </c>
      <c r="I240" s="236" t="s">
        <v>1203</v>
      </c>
      <c r="J240" s="237" t="s">
        <v>1202</v>
      </c>
    </row>
    <row r="241" spans="1:10" ht="17.149999999999999" customHeight="1">
      <c r="A241" s="232" t="s">
        <v>484</v>
      </c>
      <c r="B241" s="233" t="s">
        <v>1963</v>
      </c>
      <c r="C241" s="234">
        <v>5.74</v>
      </c>
      <c r="D241" s="235">
        <v>0.87470000000000003</v>
      </c>
      <c r="E241" s="235">
        <v>1</v>
      </c>
      <c r="F241" s="235">
        <v>1</v>
      </c>
      <c r="G241" s="235">
        <v>1.35</v>
      </c>
      <c r="H241" s="235">
        <v>1.35</v>
      </c>
      <c r="I241" s="236" t="s">
        <v>1203</v>
      </c>
      <c r="J241" s="237" t="s">
        <v>1202</v>
      </c>
    </row>
    <row r="242" spans="1:10" ht="17.149999999999999" customHeight="1">
      <c r="A242" s="238" t="s">
        <v>485</v>
      </c>
      <c r="B242" s="239" t="s">
        <v>1963</v>
      </c>
      <c r="C242" s="240">
        <v>7.09</v>
      </c>
      <c r="D242" s="241">
        <v>1.3791</v>
      </c>
      <c r="E242" s="241">
        <v>1</v>
      </c>
      <c r="F242" s="241">
        <v>1</v>
      </c>
      <c r="G242" s="241">
        <v>1.75</v>
      </c>
      <c r="H242" s="241">
        <v>1.75</v>
      </c>
      <c r="I242" s="242" t="s">
        <v>1203</v>
      </c>
      <c r="J242" s="243" t="s">
        <v>1202</v>
      </c>
    </row>
    <row r="243" spans="1:10" ht="17.149999999999999" customHeight="1">
      <c r="A243" s="244" t="s">
        <v>486</v>
      </c>
      <c r="B243" s="245" t="s">
        <v>1964</v>
      </c>
      <c r="C243" s="246">
        <v>2.31</v>
      </c>
      <c r="D243" s="247">
        <v>0.44869999999999999</v>
      </c>
      <c r="E243" s="247">
        <v>1</v>
      </c>
      <c r="F243" s="247">
        <v>1</v>
      </c>
      <c r="G243" s="247">
        <v>1.35</v>
      </c>
      <c r="H243" s="247">
        <v>1.35</v>
      </c>
      <c r="I243" s="248" t="s">
        <v>1203</v>
      </c>
      <c r="J243" s="249" t="s">
        <v>1202</v>
      </c>
    </row>
    <row r="244" spans="1:10" ht="17.149999999999999" customHeight="1">
      <c r="A244" s="232" t="s">
        <v>487</v>
      </c>
      <c r="B244" s="233" t="s">
        <v>1964</v>
      </c>
      <c r="C244" s="234">
        <v>3.29</v>
      </c>
      <c r="D244" s="235">
        <v>0.58389999999999997</v>
      </c>
      <c r="E244" s="235">
        <v>1</v>
      </c>
      <c r="F244" s="235">
        <v>1</v>
      </c>
      <c r="G244" s="235">
        <v>1.35</v>
      </c>
      <c r="H244" s="235">
        <v>1.35</v>
      </c>
      <c r="I244" s="236" t="s">
        <v>1203</v>
      </c>
      <c r="J244" s="237" t="s">
        <v>1202</v>
      </c>
    </row>
    <row r="245" spans="1:10" ht="17.149999999999999" customHeight="1">
      <c r="A245" s="232" t="s">
        <v>488</v>
      </c>
      <c r="B245" s="233" t="s">
        <v>1964</v>
      </c>
      <c r="C245" s="234">
        <v>5.15</v>
      </c>
      <c r="D245" s="235">
        <v>0.89149999999999996</v>
      </c>
      <c r="E245" s="235">
        <v>1</v>
      </c>
      <c r="F245" s="235">
        <v>1</v>
      </c>
      <c r="G245" s="235">
        <v>1.35</v>
      </c>
      <c r="H245" s="235">
        <v>1.35</v>
      </c>
      <c r="I245" s="236" t="s">
        <v>1203</v>
      </c>
      <c r="J245" s="237" t="s">
        <v>1202</v>
      </c>
    </row>
    <row r="246" spans="1:10" ht="17.149999999999999" customHeight="1">
      <c r="A246" s="238" t="s">
        <v>489</v>
      </c>
      <c r="B246" s="239" t="s">
        <v>1964</v>
      </c>
      <c r="C246" s="240">
        <v>7.03</v>
      </c>
      <c r="D246" s="241">
        <v>1.4360999999999999</v>
      </c>
      <c r="E246" s="241">
        <v>1</v>
      </c>
      <c r="F246" s="241">
        <v>1</v>
      </c>
      <c r="G246" s="241">
        <v>1.75</v>
      </c>
      <c r="H246" s="241">
        <v>1.75</v>
      </c>
      <c r="I246" s="242" t="s">
        <v>1203</v>
      </c>
      <c r="J246" s="243" t="s">
        <v>1202</v>
      </c>
    </row>
    <row r="247" spans="1:10" ht="17.149999999999999" customHeight="1">
      <c r="A247" s="244" t="s">
        <v>490</v>
      </c>
      <c r="B247" s="245" t="s">
        <v>1965</v>
      </c>
      <c r="C247" s="246">
        <v>2.5299999999999998</v>
      </c>
      <c r="D247" s="247">
        <v>0.4854</v>
      </c>
      <c r="E247" s="247">
        <v>1</v>
      </c>
      <c r="F247" s="247">
        <v>1</v>
      </c>
      <c r="G247" s="247">
        <v>1.35</v>
      </c>
      <c r="H247" s="247">
        <v>1.35</v>
      </c>
      <c r="I247" s="248" t="s">
        <v>1203</v>
      </c>
      <c r="J247" s="249" t="s">
        <v>1202</v>
      </c>
    </row>
    <row r="248" spans="1:10" ht="17.149999999999999" customHeight="1">
      <c r="A248" s="232" t="s">
        <v>491</v>
      </c>
      <c r="B248" s="233" t="s">
        <v>1965</v>
      </c>
      <c r="C248" s="234">
        <v>3.37</v>
      </c>
      <c r="D248" s="235">
        <v>0.61339999999999995</v>
      </c>
      <c r="E248" s="235">
        <v>1</v>
      </c>
      <c r="F248" s="235">
        <v>1</v>
      </c>
      <c r="G248" s="235">
        <v>1.35</v>
      </c>
      <c r="H248" s="235">
        <v>1.35</v>
      </c>
      <c r="I248" s="236" t="s">
        <v>1203</v>
      </c>
      <c r="J248" s="237" t="s">
        <v>1202</v>
      </c>
    </row>
    <row r="249" spans="1:10" ht="17.149999999999999" customHeight="1">
      <c r="A249" s="232" t="s">
        <v>492</v>
      </c>
      <c r="B249" s="233" t="s">
        <v>1965</v>
      </c>
      <c r="C249" s="234">
        <v>5.22</v>
      </c>
      <c r="D249" s="235">
        <v>0.90439999999999998</v>
      </c>
      <c r="E249" s="235">
        <v>1</v>
      </c>
      <c r="F249" s="235">
        <v>1</v>
      </c>
      <c r="G249" s="235">
        <v>1.35</v>
      </c>
      <c r="H249" s="235">
        <v>1.35</v>
      </c>
      <c r="I249" s="236" t="s">
        <v>1203</v>
      </c>
      <c r="J249" s="237" t="s">
        <v>1202</v>
      </c>
    </row>
    <row r="250" spans="1:10" ht="17.149999999999999" customHeight="1">
      <c r="A250" s="238" t="s">
        <v>493</v>
      </c>
      <c r="B250" s="239" t="s">
        <v>1965</v>
      </c>
      <c r="C250" s="240">
        <v>8.31</v>
      </c>
      <c r="D250" s="241">
        <v>1.6228</v>
      </c>
      <c r="E250" s="241">
        <v>1</v>
      </c>
      <c r="F250" s="241">
        <v>1</v>
      </c>
      <c r="G250" s="241">
        <v>1.75</v>
      </c>
      <c r="H250" s="241">
        <v>1.75</v>
      </c>
      <c r="I250" s="242" t="s">
        <v>1203</v>
      </c>
      <c r="J250" s="243" t="s">
        <v>1202</v>
      </c>
    </row>
    <row r="251" spans="1:10" ht="17.149999999999999" customHeight="1">
      <c r="A251" s="244" t="s">
        <v>494</v>
      </c>
      <c r="B251" s="245" t="s">
        <v>1966</v>
      </c>
      <c r="C251" s="246">
        <v>3.05</v>
      </c>
      <c r="D251" s="247">
        <v>0.52249999999999996</v>
      </c>
      <c r="E251" s="247">
        <v>1</v>
      </c>
      <c r="F251" s="247">
        <v>1</v>
      </c>
      <c r="G251" s="247">
        <v>1.35</v>
      </c>
      <c r="H251" s="247">
        <v>1.35</v>
      </c>
      <c r="I251" s="248" t="s">
        <v>1203</v>
      </c>
      <c r="J251" s="249" t="s">
        <v>1202</v>
      </c>
    </row>
    <row r="252" spans="1:10" ht="17.149999999999999" customHeight="1">
      <c r="A252" s="232" t="s">
        <v>495</v>
      </c>
      <c r="B252" s="233" t="s">
        <v>1966</v>
      </c>
      <c r="C252" s="234">
        <v>4.1399999999999997</v>
      </c>
      <c r="D252" s="235">
        <v>0.67300000000000004</v>
      </c>
      <c r="E252" s="235">
        <v>1</v>
      </c>
      <c r="F252" s="235">
        <v>1</v>
      </c>
      <c r="G252" s="235">
        <v>1.35</v>
      </c>
      <c r="H252" s="235">
        <v>1.35</v>
      </c>
      <c r="I252" s="236" t="s">
        <v>1203</v>
      </c>
      <c r="J252" s="237" t="s">
        <v>1202</v>
      </c>
    </row>
    <row r="253" spans="1:10" ht="17.149999999999999" customHeight="1">
      <c r="A253" s="232" t="s">
        <v>496</v>
      </c>
      <c r="B253" s="233" t="s">
        <v>1966</v>
      </c>
      <c r="C253" s="234">
        <v>6.15</v>
      </c>
      <c r="D253" s="235">
        <v>0.92400000000000004</v>
      </c>
      <c r="E253" s="235">
        <v>1</v>
      </c>
      <c r="F253" s="235">
        <v>1</v>
      </c>
      <c r="G253" s="235">
        <v>1.35</v>
      </c>
      <c r="H253" s="235">
        <v>1.35</v>
      </c>
      <c r="I253" s="236" t="s">
        <v>1203</v>
      </c>
      <c r="J253" s="237" t="s">
        <v>1202</v>
      </c>
    </row>
    <row r="254" spans="1:10" ht="17.149999999999999" customHeight="1">
      <c r="A254" s="238" t="s">
        <v>497</v>
      </c>
      <c r="B254" s="239" t="s">
        <v>1966</v>
      </c>
      <c r="C254" s="240">
        <v>8.9700000000000006</v>
      </c>
      <c r="D254" s="241">
        <v>1.3917999999999999</v>
      </c>
      <c r="E254" s="241">
        <v>1</v>
      </c>
      <c r="F254" s="241">
        <v>1</v>
      </c>
      <c r="G254" s="241">
        <v>1.75</v>
      </c>
      <c r="H254" s="241">
        <v>1.75</v>
      </c>
      <c r="I254" s="242" t="s">
        <v>1203</v>
      </c>
      <c r="J254" s="243" t="s">
        <v>1202</v>
      </c>
    </row>
    <row r="255" spans="1:10" ht="17.149999999999999" customHeight="1">
      <c r="A255" s="244" t="s">
        <v>498</v>
      </c>
      <c r="B255" s="245" t="s">
        <v>1967</v>
      </c>
      <c r="C255" s="246">
        <v>3.38</v>
      </c>
      <c r="D255" s="247">
        <v>0.4793</v>
      </c>
      <c r="E255" s="247">
        <v>1</v>
      </c>
      <c r="F255" s="247">
        <v>1</v>
      </c>
      <c r="G255" s="247">
        <v>1.35</v>
      </c>
      <c r="H255" s="247">
        <v>1.35</v>
      </c>
      <c r="I255" s="248" t="s">
        <v>1203</v>
      </c>
      <c r="J255" s="249" t="s">
        <v>1202</v>
      </c>
    </row>
    <row r="256" spans="1:10" ht="17.149999999999999" customHeight="1">
      <c r="A256" s="232" t="s">
        <v>499</v>
      </c>
      <c r="B256" s="233" t="s">
        <v>1967</v>
      </c>
      <c r="C256" s="234">
        <v>4.1500000000000004</v>
      </c>
      <c r="D256" s="235">
        <v>0.53059999999999996</v>
      </c>
      <c r="E256" s="235">
        <v>1</v>
      </c>
      <c r="F256" s="235">
        <v>1</v>
      </c>
      <c r="G256" s="235">
        <v>1.35</v>
      </c>
      <c r="H256" s="235">
        <v>1.35</v>
      </c>
      <c r="I256" s="236" t="s">
        <v>1203</v>
      </c>
      <c r="J256" s="237" t="s">
        <v>1202</v>
      </c>
    </row>
    <row r="257" spans="1:10" ht="17.149999999999999" customHeight="1">
      <c r="A257" s="232" t="s">
        <v>500</v>
      </c>
      <c r="B257" s="233" t="s">
        <v>1967</v>
      </c>
      <c r="C257" s="234">
        <v>5.92</v>
      </c>
      <c r="D257" s="235">
        <v>0.75409999999999999</v>
      </c>
      <c r="E257" s="235">
        <v>1</v>
      </c>
      <c r="F257" s="235">
        <v>1</v>
      </c>
      <c r="G257" s="235">
        <v>1.35</v>
      </c>
      <c r="H257" s="235">
        <v>1.35</v>
      </c>
      <c r="I257" s="236" t="s">
        <v>1203</v>
      </c>
      <c r="J257" s="237" t="s">
        <v>1202</v>
      </c>
    </row>
    <row r="258" spans="1:10" ht="17.149999999999999" customHeight="1">
      <c r="A258" s="238" t="s">
        <v>501</v>
      </c>
      <c r="B258" s="239" t="s">
        <v>1967</v>
      </c>
      <c r="C258" s="240">
        <v>9.9600000000000009</v>
      </c>
      <c r="D258" s="241">
        <v>1.4023000000000001</v>
      </c>
      <c r="E258" s="241">
        <v>1</v>
      </c>
      <c r="F258" s="241">
        <v>1</v>
      </c>
      <c r="G258" s="241">
        <v>1.75</v>
      </c>
      <c r="H258" s="241">
        <v>1.75</v>
      </c>
      <c r="I258" s="242" t="s">
        <v>1203</v>
      </c>
      <c r="J258" s="243" t="s">
        <v>1202</v>
      </c>
    </row>
    <row r="259" spans="1:10" ht="17.149999999999999" customHeight="1">
      <c r="A259" s="244" t="s">
        <v>502</v>
      </c>
      <c r="B259" s="245" t="s">
        <v>1968</v>
      </c>
      <c r="C259" s="246">
        <v>2.2200000000000002</v>
      </c>
      <c r="D259" s="247">
        <v>0.2278</v>
      </c>
      <c r="E259" s="247">
        <v>1</v>
      </c>
      <c r="F259" s="247">
        <v>1</v>
      </c>
      <c r="G259" s="247">
        <v>1.35</v>
      </c>
      <c r="H259" s="247">
        <v>1.35</v>
      </c>
      <c r="I259" s="248" t="s">
        <v>1203</v>
      </c>
      <c r="J259" s="249" t="s">
        <v>1202</v>
      </c>
    </row>
    <row r="260" spans="1:10" ht="17.149999999999999" customHeight="1">
      <c r="A260" s="232" t="s">
        <v>503</v>
      </c>
      <c r="B260" s="233" t="s">
        <v>1968</v>
      </c>
      <c r="C260" s="234">
        <v>3.2</v>
      </c>
      <c r="D260" s="235">
        <v>0.36149999999999999</v>
      </c>
      <c r="E260" s="235">
        <v>1</v>
      </c>
      <c r="F260" s="235">
        <v>1</v>
      </c>
      <c r="G260" s="235">
        <v>1.35</v>
      </c>
      <c r="H260" s="235">
        <v>1.35</v>
      </c>
      <c r="I260" s="236" t="s">
        <v>1203</v>
      </c>
      <c r="J260" s="237" t="s">
        <v>1202</v>
      </c>
    </row>
    <row r="261" spans="1:10" ht="17.149999999999999" customHeight="1">
      <c r="A261" s="232" t="s">
        <v>504</v>
      </c>
      <c r="B261" s="233" t="s">
        <v>1968</v>
      </c>
      <c r="C261" s="234">
        <v>5.1100000000000003</v>
      </c>
      <c r="D261" s="235">
        <v>0.65790000000000004</v>
      </c>
      <c r="E261" s="235">
        <v>1</v>
      </c>
      <c r="F261" s="235">
        <v>1</v>
      </c>
      <c r="G261" s="235">
        <v>1.35</v>
      </c>
      <c r="H261" s="235">
        <v>1.35</v>
      </c>
      <c r="I261" s="236" t="s">
        <v>1203</v>
      </c>
      <c r="J261" s="237" t="s">
        <v>1202</v>
      </c>
    </row>
    <row r="262" spans="1:10" ht="17.149999999999999" customHeight="1">
      <c r="A262" s="238" t="s">
        <v>505</v>
      </c>
      <c r="B262" s="239" t="s">
        <v>1968</v>
      </c>
      <c r="C262" s="240">
        <v>7.93</v>
      </c>
      <c r="D262" s="241">
        <v>1.2412000000000001</v>
      </c>
      <c r="E262" s="241">
        <v>1</v>
      </c>
      <c r="F262" s="241">
        <v>1</v>
      </c>
      <c r="G262" s="241">
        <v>1.75</v>
      </c>
      <c r="H262" s="241">
        <v>1.75</v>
      </c>
      <c r="I262" s="242" t="s">
        <v>1203</v>
      </c>
      <c r="J262" s="243" t="s">
        <v>1202</v>
      </c>
    </row>
    <row r="263" spans="1:10" ht="17.149999999999999" customHeight="1">
      <c r="A263" s="244" t="s">
        <v>506</v>
      </c>
      <c r="B263" s="245" t="s">
        <v>1969</v>
      </c>
      <c r="C263" s="246">
        <v>2.72</v>
      </c>
      <c r="D263" s="247">
        <v>0.38450000000000001</v>
      </c>
      <c r="E263" s="247">
        <v>1</v>
      </c>
      <c r="F263" s="247">
        <v>1</v>
      </c>
      <c r="G263" s="247">
        <v>1.35</v>
      </c>
      <c r="H263" s="247">
        <v>1.35</v>
      </c>
      <c r="I263" s="248" t="s">
        <v>1203</v>
      </c>
      <c r="J263" s="249" t="s">
        <v>1202</v>
      </c>
    </row>
    <row r="264" spans="1:10" ht="17.149999999999999" customHeight="1">
      <c r="A264" s="232" t="s">
        <v>507</v>
      </c>
      <c r="B264" s="233" t="s">
        <v>1969</v>
      </c>
      <c r="C264" s="234">
        <v>3.67</v>
      </c>
      <c r="D264" s="235">
        <v>0.52600000000000002</v>
      </c>
      <c r="E264" s="235">
        <v>1</v>
      </c>
      <c r="F264" s="235">
        <v>1</v>
      </c>
      <c r="G264" s="235">
        <v>1.35</v>
      </c>
      <c r="H264" s="235">
        <v>1.35</v>
      </c>
      <c r="I264" s="236" t="s">
        <v>1203</v>
      </c>
      <c r="J264" s="237" t="s">
        <v>1202</v>
      </c>
    </row>
    <row r="265" spans="1:10" ht="17.149999999999999" customHeight="1">
      <c r="A265" s="232" t="s">
        <v>508</v>
      </c>
      <c r="B265" s="233" t="s">
        <v>1969</v>
      </c>
      <c r="C265" s="234">
        <v>5.32</v>
      </c>
      <c r="D265" s="235">
        <v>0.75580000000000003</v>
      </c>
      <c r="E265" s="235">
        <v>1</v>
      </c>
      <c r="F265" s="235">
        <v>1</v>
      </c>
      <c r="G265" s="235">
        <v>1.35</v>
      </c>
      <c r="H265" s="235">
        <v>1.35</v>
      </c>
      <c r="I265" s="236" t="s">
        <v>1203</v>
      </c>
      <c r="J265" s="237" t="s">
        <v>1202</v>
      </c>
    </row>
    <row r="266" spans="1:10" ht="17.149999999999999" customHeight="1">
      <c r="A266" s="238" t="s">
        <v>509</v>
      </c>
      <c r="B266" s="239" t="s">
        <v>1969</v>
      </c>
      <c r="C266" s="240">
        <v>7.64</v>
      </c>
      <c r="D266" s="241">
        <v>1.1796</v>
      </c>
      <c r="E266" s="241">
        <v>1</v>
      </c>
      <c r="F266" s="241">
        <v>1</v>
      </c>
      <c r="G266" s="241">
        <v>1.75</v>
      </c>
      <c r="H266" s="241">
        <v>1.75</v>
      </c>
      <c r="I266" s="242" t="s">
        <v>1203</v>
      </c>
      <c r="J266" s="243" t="s">
        <v>1202</v>
      </c>
    </row>
    <row r="267" spans="1:10" ht="17.149999999999999" customHeight="1">
      <c r="A267" s="244" t="s">
        <v>510</v>
      </c>
      <c r="B267" s="245" t="s">
        <v>1970</v>
      </c>
      <c r="C267" s="246">
        <v>2.81</v>
      </c>
      <c r="D267" s="247">
        <v>0.43430000000000002</v>
      </c>
      <c r="E267" s="247">
        <v>1</v>
      </c>
      <c r="F267" s="247">
        <v>1</v>
      </c>
      <c r="G267" s="247">
        <v>1.35</v>
      </c>
      <c r="H267" s="247">
        <v>1.35</v>
      </c>
      <c r="I267" s="248" t="s">
        <v>1203</v>
      </c>
      <c r="J267" s="249" t="s">
        <v>1202</v>
      </c>
    </row>
    <row r="268" spans="1:10" ht="17.149999999999999" customHeight="1">
      <c r="A268" s="232" t="s">
        <v>511</v>
      </c>
      <c r="B268" s="233" t="s">
        <v>1970</v>
      </c>
      <c r="C268" s="234">
        <v>3.45</v>
      </c>
      <c r="D268" s="235">
        <v>0.52149999999999996</v>
      </c>
      <c r="E268" s="235">
        <v>1</v>
      </c>
      <c r="F268" s="235">
        <v>1</v>
      </c>
      <c r="G268" s="235">
        <v>1.35</v>
      </c>
      <c r="H268" s="235">
        <v>1.35</v>
      </c>
      <c r="I268" s="236" t="s">
        <v>1203</v>
      </c>
      <c r="J268" s="237" t="s">
        <v>1202</v>
      </c>
    </row>
    <row r="269" spans="1:10" ht="17.149999999999999" customHeight="1">
      <c r="A269" s="232" t="s">
        <v>512</v>
      </c>
      <c r="B269" s="233" t="s">
        <v>1970</v>
      </c>
      <c r="C269" s="234">
        <v>4.74</v>
      </c>
      <c r="D269" s="235">
        <v>0.69869999999999999</v>
      </c>
      <c r="E269" s="235">
        <v>1</v>
      </c>
      <c r="F269" s="235">
        <v>1</v>
      </c>
      <c r="G269" s="235">
        <v>1.35</v>
      </c>
      <c r="H269" s="235">
        <v>1.35</v>
      </c>
      <c r="I269" s="236" t="s">
        <v>1203</v>
      </c>
      <c r="J269" s="237" t="s">
        <v>1202</v>
      </c>
    </row>
    <row r="270" spans="1:10" ht="17.149999999999999" customHeight="1">
      <c r="A270" s="238" t="s">
        <v>513</v>
      </c>
      <c r="B270" s="239" t="s">
        <v>1970</v>
      </c>
      <c r="C270" s="240">
        <v>7.3</v>
      </c>
      <c r="D270" s="241">
        <v>1.1729000000000001</v>
      </c>
      <c r="E270" s="241">
        <v>1</v>
      </c>
      <c r="F270" s="241">
        <v>1</v>
      </c>
      <c r="G270" s="241">
        <v>1.75</v>
      </c>
      <c r="H270" s="241">
        <v>1.75</v>
      </c>
      <c r="I270" s="242" t="s">
        <v>1203</v>
      </c>
      <c r="J270" s="243" t="s">
        <v>1202</v>
      </c>
    </row>
    <row r="271" spans="1:10" ht="17.149999999999999" customHeight="1">
      <c r="A271" s="244" t="s">
        <v>514</v>
      </c>
      <c r="B271" s="245" t="s">
        <v>1971</v>
      </c>
      <c r="C271" s="246">
        <v>2.0299999999999998</v>
      </c>
      <c r="D271" s="247">
        <v>0.30599999999999999</v>
      </c>
      <c r="E271" s="247">
        <v>1</v>
      </c>
      <c r="F271" s="247">
        <v>1</v>
      </c>
      <c r="G271" s="247">
        <v>1.35</v>
      </c>
      <c r="H271" s="247">
        <v>1.35</v>
      </c>
      <c r="I271" s="248" t="s">
        <v>1203</v>
      </c>
      <c r="J271" s="249" t="s">
        <v>1202</v>
      </c>
    </row>
    <row r="272" spans="1:10" ht="17.149999999999999" customHeight="1">
      <c r="A272" s="232" t="s">
        <v>515</v>
      </c>
      <c r="B272" s="233" t="s">
        <v>1971</v>
      </c>
      <c r="C272" s="234">
        <v>2.9</v>
      </c>
      <c r="D272" s="235">
        <v>0.45340000000000003</v>
      </c>
      <c r="E272" s="235">
        <v>1</v>
      </c>
      <c r="F272" s="235">
        <v>1</v>
      </c>
      <c r="G272" s="235">
        <v>1.35</v>
      </c>
      <c r="H272" s="235">
        <v>1.35</v>
      </c>
      <c r="I272" s="236" t="s">
        <v>1203</v>
      </c>
      <c r="J272" s="237" t="s">
        <v>1202</v>
      </c>
    </row>
    <row r="273" spans="1:10" ht="17.149999999999999" customHeight="1">
      <c r="A273" s="232" t="s">
        <v>516</v>
      </c>
      <c r="B273" s="233" t="s">
        <v>1971</v>
      </c>
      <c r="C273" s="234">
        <v>4</v>
      </c>
      <c r="D273" s="235">
        <v>0.62939999999999996</v>
      </c>
      <c r="E273" s="235">
        <v>1</v>
      </c>
      <c r="F273" s="235">
        <v>1</v>
      </c>
      <c r="G273" s="235">
        <v>1.35</v>
      </c>
      <c r="H273" s="235">
        <v>1.35</v>
      </c>
      <c r="I273" s="236" t="s">
        <v>1203</v>
      </c>
      <c r="J273" s="237" t="s">
        <v>1202</v>
      </c>
    </row>
    <row r="274" spans="1:10" ht="17.149999999999999" customHeight="1">
      <c r="A274" s="238" t="s">
        <v>517</v>
      </c>
      <c r="B274" s="239" t="s">
        <v>1971</v>
      </c>
      <c r="C274" s="240">
        <v>4.97</v>
      </c>
      <c r="D274" s="241">
        <v>1.0561</v>
      </c>
      <c r="E274" s="241">
        <v>1</v>
      </c>
      <c r="F274" s="241">
        <v>1</v>
      </c>
      <c r="G274" s="241">
        <v>1.75</v>
      </c>
      <c r="H274" s="241">
        <v>1.75</v>
      </c>
      <c r="I274" s="242" t="s">
        <v>1203</v>
      </c>
      <c r="J274" s="243" t="s">
        <v>1202</v>
      </c>
    </row>
    <row r="275" spans="1:10" ht="17.149999999999999" customHeight="1">
      <c r="A275" s="244" t="s">
        <v>518</v>
      </c>
      <c r="B275" s="245" t="s">
        <v>1972</v>
      </c>
      <c r="C275" s="246">
        <v>2.88</v>
      </c>
      <c r="D275" s="247">
        <v>0.47960000000000003</v>
      </c>
      <c r="E275" s="247">
        <v>1</v>
      </c>
      <c r="F275" s="247">
        <v>1</v>
      </c>
      <c r="G275" s="247">
        <v>1.35</v>
      </c>
      <c r="H275" s="247">
        <v>1.35</v>
      </c>
      <c r="I275" s="248" t="s">
        <v>1203</v>
      </c>
      <c r="J275" s="249" t="s">
        <v>1202</v>
      </c>
    </row>
    <row r="276" spans="1:10" ht="17.149999999999999" customHeight="1">
      <c r="A276" s="232" t="s">
        <v>519</v>
      </c>
      <c r="B276" s="233" t="s">
        <v>1972</v>
      </c>
      <c r="C276" s="234">
        <v>4.41</v>
      </c>
      <c r="D276" s="235">
        <v>0.63060000000000005</v>
      </c>
      <c r="E276" s="235">
        <v>1</v>
      </c>
      <c r="F276" s="235">
        <v>1</v>
      </c>
      <c r="G276" s="235">
        <v>1.35</v>
      </c>
      <c r="H276" s="235">
        <v>1.35</v>
      </c>
      <c r="I276" s="236" t="s">
        <v>1203</v>
      </c>
      <c r="J276" s="237" t="s">
        <v>1202</v>
      </c>
    </row>
    <row r="277" spans="1:10" ht="17.149999999999999" customHeight="1">
      <c r="A277" s="232" t="s">
        <v>520</v>
      </c>
      <c r="B277" s="233" t="s">
        <v>1972</v>
      </c>
      <c r="C277" s="234">
        <v>6.93</v>
      </c>
      <c r="D277" s="235">
        <v>0.92359999999999998</v>
      </c>
      <c r="E277" s="235">
        <v>1</v>
      </c>
      <c r="F277" s="235">
        <v>1</v>
      </c>
      <c r="G277" s="235">
        <v>1.35</v>
      </c>
      <c r="H277" s="235">
        <v>1.35</v>
      </c>
      <c r="I277" s="236" t="s">
        <v>1203</v>
      </c>
      <c r="J277" s="237" t="s">
        <v>1202</v>
      </c>
    </row>
    <row r="278" spans="1:10" ht="17.149999999999999" customHeight="1">
      <c r="A278" s="238" t="s">
        <v>521</v>
      </c>
      <c r="B278" s="239" t="s">
        <v>1972</v>
      </c>
      <c r="C278" s="240">
        <v>10.07</v>
      </c>
      <c r="D278" s="241">
        <v>1.4535</v>
      </c>
      <c r="E278" s="241">
        <v>1</v>
      </c>
      <c r="F278" s="241">
        <v>1</v>
      </c>
      <c r="G278" s="241">
        <v>1.75</v>
      </c>
      <c r="H278" s="241">
        <v>1.75</v>
      </c>
      <c r="I278" s="242" t="s">
        <v>1203</v>
      </c>
      <c r="J278" s="243" t="s">
        <v>1202</v>
      </c>
    </row>
    <row r="279" spans="1:10" ht="17.149999999999999" customHeight="1">
      <c r="A279" s="244" t="s">
        <v>522</v>
      </c>
      <c r="B279" s="245" t="s">
        <v>1863</v>
      </c>
      <c r="C279" s="246">
        <v>2.98</v>
      </c>
      <c r="D279" s="247">
        <v>0.41339999999999999</v>
      </c>
      <c r="E279" s="247">
        <v>1</v>
      </c>
      <c r="F279" s="247">
        <v>1</v>
      </c>
      <c r="G279" s="247">
        <v>1.35</v>
      </c>
      <c r="H279" s="247">
        <v>1.35</v>
      </c>
      <c r="I279" s="248" t="s">
        <v>1203</v>
      </c>
      <c r="J279" s="249" t="s">
        <v>1202</v>
      </c>
    </row>
    <row r="280" spans="1:10" ht="17.149999999999999" customHeight="1">
      <c r="A280" s="232" t="s">
        <v>523</v>
      </c>
      <c r="B280" s="233" t="s">
        <v>1863</v>
      </c>
      <c r="C280" s="234">
        <v>4.09</v>
      </c>
      <c r="D280" s="235">
        <v>0.57269999999999999</v>
      </c>
      <c r="E280" s="235">
        <v>1</v>
      </c>
      <c r="F280" s="235">
        <v>1</v>
      </c>
      <c r="G280" s="235">
        <v>1.35</v>
      </c>
      <c r="H280" s="235">
        <v>1.35</v>
      </c>
      <c r="I280" s="236" t="s">
        <v>1203</v>
      </c>
      <c r="J280" s="237" t="s">
        <v>1202</v>
      </c>
    </row>
    <row r="281" spans="1:10" ht="17.149999999999999" customHeight="1">
      <c r="A281" s="232" t="s">
        <v>524</v>
      </c>
      <c r="B281" s="233" t="s">
        <v>1863</v>
      </c>
      <c r="C281" s="234">
        <v>6.55</v>
      </c>
      <c r="D281" s="235">
        <v>0.85729999999999995</v>
      </c>
      <c r="E281" s="235">
        <v>1</v>
      </c>
      <c r="F281" s="235">
        <v>1</v>
      </c>
      <c r="G281" s="235">
        <v>1.35</v>
      </c>
      <c r="H281" s="235">
        <v>1.35</v>
      </c>
      <c r="I281" s="236" t="s">
        <v>1203</v>
      </c>
      <c r="J281" s="237" t="s">
        <v>1202</v>
      </c>
    </row>
    <row r="282" spans="1:10" ht="17.149999999999999" customHeight="1">
      <c r="A282" s="238" t="s">
        <v>525</v>
      </c>
      <c r="B282" s="239" t="s">
        <v>1863</v>
      </c>
      <c r="C282" s="240">
        <v>9.41</v>
      </c>
      <c r="D282" s="241">
        <v>1.355</v>
      </c>
      <c r="E282" s="241">
        <v>1</v>
      </c>
      <c r="F282" s="241">
        <v>1</v>
      </c>
      <c r="G282" s="241">
        <v>1.75</v>
      </c>
      <c r="H282" s="241">
        <v>1.75</v>
      </c>
      <c r="I282" s="242" t="s">
        <v>1203</v>
      </c>
      <c r="J282" s="243" t="s">
        <v>1202</v>
      </c>
    </row>
    <row r="283" spans="1:10" ht="17.149999999999999" customHeight="1">
      <c r="A283" s="244" t="s">
        <v>526</v>
      </c>
      <c r="B283" s="245" t="s">
        <v>1864</v>
      </c>
      <c r="C283" s="246">
        <v>2.8</v>
      </c>
      <c r="D283" s="247">
        <v>0.39450000000000002</v>
      </c>
      <c r="E283" s="247">
        <v>1</v>
      </c>
      <c r="F283" s="247">
        <v>1</v>
      </c>
      <c r="G283" s="247">
        <v>1.35</v>
      </c>
      <c r="H283" s="247">
        <v>1.35</v>
      </c>
      <c r="I283" s="248" t="s">
        <v>1203</v>
      </c>
      <c r="J283" s="249" t="s">
        <v>1202</v>
      </c>
    </row>
    <row r="284" spans="1:10" ht="17.149999999999999" customHeight="1">
      <c r="A284" s="232" t="s">
        <v>527</v>
      </c>
      <c r="B284" s="233" t="s">
        <v>1864</v>
      </c>
      <c r="C284" s="234">
        <v>3.78</v>
      </c>
      <c r="D284" s="235">
        <v>0.56079999999999997</v>
      </c>
      <c r="E284" s="235">
        <v>1</v>
      </c>
      <c r="F284" s="235">
        <v>1</v>
      </c>
      <c r="G284" s="235">
        <v>1.35</v>
      </c>
      <c r="H284" s="235">
        <v>1.35</v>
      </c>
      <c r="I284" s="236" t="s">
        <v>1203</v>
      </c>
      <c r="J284" s="237" t="s">
        <v>1202</v>
      </c>
    </row>
    <row r="285" spans="1:10" ht="17.149999999999999" customHeight="1">
      <c r="A285" s="232" t="s">
        <v>528</v>
      </c>
      <c r="B285" s="233" t="s">
        <v>1864</v>
      </c>
      <c r="C285" s="234">
        <v>5.66</v>
      </c>
      <c r="D285" s="235">
        <v>0.79139999999999999</v>
      </c>
      <c r="E285" s="235">
        <v>1</v>
      </c>
      <c r="F285" s="235">
        <v>1</v>
      </c>
      <c r="G285" s="235">
        <v>1.35</v>
      </c>
      <c r="H285" s="235">
        <v>1.35</v>
      </c>
      <c r="I285" s="236" t="s">
        <v>1203</v>
      </c>
      <c r="J285" s="237" t="s">
        <v>1202</v>
      </c>
    </row>
    <row r="286" spans="1:10" ht="17.149999999999999" customHeight="1">
      <c r="A286" s="238" t="s">
        <v>529</v>
      </c>
      <c r="B286" s="239" t="s">
        <v>1864</v>
      </c>
      <c r="C286" s="240">
        <v>8.34</v>
      </c>
      <c r="D286" s="241">
        <v>1.2593000000000001</v>
      </c>
      <c r="E286" s="241">
        <v>1</v>
      </c>
      <c r="F286" s="241">
        <v>1</v>
      </c>
      <c r="G286" s="241">
        <v>1.75</v>
      </c>
      <c r="H286" s="241">
        <v>1.75</v>
      </c>
      <c r="I286" s="242" t="s">
        <v>1203</v>
      </c>
      <c r="J286" s="243" t="s">
        <v>1202</v>
      </c>
    </row>
    <row r="287" spans="1:10" ht="17.149999999999999" customHeight="1">
      <c r="A287" s="244" t="s">
        <v>1623</v>
      </c>
      <c r="B287" s="245" t="s">
        <v>1973</v>
      </c>
      <c r="C287" s="246">
        <v>2.16</v>
      </c>
      <c r="D287" s="247">
        <v>0.36370000000000002</v>
      </c>
      <c r="E287" s="247">
        <v>1</v>
      </c>
      <c r="F287" s="247">
        <v>1</v>
      </c>
      <c r="G287" s="247">
        <v>1.35</v>
      </c>
      <c r="H287" s="247">
        <v>1.35</v>
      </c>
      <c r="I287" s="248" t="s">
        <v>1203</v>
      </c>
      <c r="J287" s="249" t="s">
        <v>1202</v>
      </c>
    </row>
    <row r="288" spans="1:10" ht="17.149999999999999" customHeight="1">
      <c r="A288" s="232" t="s">
        <v>1624</v>
      </c>
      <c r="B288" s="233" t="s">
        <v>1973</v>
      </c>
      <c r="C288" s="234">
        <v>2.87</v>
      </c>
      <c r="D288" s="235">
        <v>0.4597</v>
      </c>
      <c r="E288" s="235">
        <v>1</v>
      </c>
      <c r="F288" s="235">
        <v>1</v>
      </c>
      <c r="G288" s="235">
        <v>1.35</v>
      </c>
      <c r="H288" s="235">
        <v>1.35</v>
      </c>
      <c r="I288" s="236" t="s">
        <v>1203</v>
      </c>
      <c r="J288" s="237" t="s">
        <v>1202</v>
      </c>
    </row>
    <row r="289" spans="1:10" ht="17.149999999999999" customHeight="1">
      <c r="A289" s="232" t="s">
        <v>1625</v>
      </c>
      <c r="B289" s="233" t="s">
        <v>1973</v>
      </c>
      <c r="C289" s="234">
        <v>4.26</v>
      </c>
      <c r="D289" s="235">
        <v>0.63980000000000004</v>
      </c>
      <c r="E289" s="235">
        <v>1</v>
      </c>
      <c r="F289" s="235">
        <v>1</v>
      </c>
      <c r="G289" s="235">
        <v>1.35</v>
      </c>
      <c r="H289" s="235">
        <v>1.35</v>
      </c>
      <c r="I289" s="236" t="s">
        <v>1203</v>
      </c>
      <c r="J289" s="237" t="s">
        <v>1202</v>
      </c>
    </row>
    <row r="290" spans="1:10" ht="17.149999999999999" customHeight="1">
      <c r="A290" s="238" t="s">
        <v>1626</v>
      </c>
      <c r="B290" s="239" t="s">
        <v>1973</v>
      </c>
      <c r="C290" s="240">
        <v>6.81</v>
      </c>
      <c r="D290" s="241">
        <v>1.0301</v>
      </c>
      <c r="E290" s="241">
        <v>1</v>
      </c>
      <c r="F290" s="241">
        <v>1</v>
      </c>
      <c r="G290" s="241">
        <v>1.75</v>
      </c>
      <c r="H290" s="241">
        <v>1.75</v>
      </c>
      <c r="I290" s="242" t="s">
        <v>1203</v>
      </c>
      <c r="J290" s="243" t="s">
        <v>1202</v>
      </c>
    </row>
    <row r="291" spans="1:10" ht="17.149999999999999" customHeight="1">
      <c r="A291" s="244" t="s">
        <v>530</v>
      </c>
      <c r="B291" s="245" t="s">
        <v>1974</v>
      </c>
      <c r="C291" s="246">
        <v>4.76</v>
      </c>
      <c r="D291" s="247">
        <v>2.4977</v>
      </c>
      <c r="E291" s="247">
        <v>1</v>
      </c>
      <c r="F291" s="247">
        <v>1</v>
      </c>
      <c r="G291" s="247">
        <v>1.35</v>
      </c>
      <c r="H291" s="247">
        <v>1.35</v>
      </c>
      <c r="I291" s="248" t="s">
        <v>1204</v>
      </c>
      <c r="J291" s="249" t="s">
        <v>1199</v>
      </c>
    </row>
    <row r="292" spans="1:10" ht="17.149999999999999" customHeight="1">
      <c r="A292" s="232" t="s">
        <v>531</v>
      </c>
      <c r="B292" s="233" t="s">
        <v>1974</v>
      </c>
      <c r="C292" s="234">
        <v>7.36</v>
      </c>
      <c r="D292" s="235">
        <v>3.4609999999999999</v>
      </c>
      <c r="E292" s="235">
        <v>1</v>
      </c>
      <c r="F292" s="235">
        <v>1</v>
      </c>
      <c r="G292" s="235">
        <v>1.35</v>
      </c>
      <c r="H292" s="235">
        <v>1.35</v>
      </c>
      <c r="I292" s="236" t="s">
        <v>1204</v>
      </c>
      <c r="J292" s="237" t="s">
        <v>1199</v>
      </c>
    </row>
    <row r="293" spans="1:10" ht="17.149999999999999" customHeight="1">
      <c r="A293" s="232" t="s">
        <v>532</v>
      </c>
      <c r="B293" s="233" t="s">
        <v>1974</v>
      </c>
      <c r="C293" s="234">
        <v>11.04</v>
      </c>
      <c r="D293" s="235">
        <v>4.4333999999999998</v>
      </c>
      <c r="E293" s="235">
        <v>1</v>
      </c>
      <c r="F293" s="235">
        <v>1</v>
      </c>
      <c r="G293" s="235">
        <v>1.35</v>
      </c>
      <c r="H293" s="235">
        <v>1.35</v>
      </c>
      <c r="I293" s="236" t="s">
        <v>1204</v>
      </c>
      <c r="J293" s="237" t="s">
        <v>1199</v>
      </c>
    </row>
    <row r="294" spans="1:10" ht="17.149999999999999" customHeight="1">
      <c r="A294" s="238" t="s">
        <v>533</v>
      </c>
      <c r="B294" s="239" t="s">
        <v>1974</v>
      </c>
      <c r="C294" s="240">
        <v>30.16</v>
      </c>
      <c r="D294" s="241">
        <v>10.086399999999999</v>
      </c>
      <c r="E294" s="241">
        <v>1</v>
      </c>
      <c r="F294" s="241">
        <v>1</v>
      </c>
      <c r="G294" s="241">
        <v>1.75</v>
      </c>
      <c r="H294" s="241">
        <v>1.75</v>
      </c>
      <c r="I294" s="242" t="s">
        <v>1204</v>
      </c>
      <c r="J294" s="243" t="s">
        <v>1199</v>
      </c>
    </row>
    <row r="295" spans="1:10" ht="17.149999999999999" customHeight="1">
      <c r="A295" s="244" t="s">
        <v>534</v>
      </c>
      <c r="B295" s="245" t="s">
        <v>1865</v>
      </c>
      <c r="C295" s="246">
        <v>2.6</v>
      </c>
      <c r="D295" s="247">
        <v>10.3756</v>
      </c>
      <c r="E295" s="247">
        <v>1</v>
      </c>
      <c r="F295" s="247">
        <v>1</v>
      </c>
      <c r="G295" s="247">
        <v>1.35</v>
      </c>
      <c r="H295" s="247">
        <v>1.35</v>
      </c>
      <c r="I295" s="248" t="s">
        <v>1204</v>
      </c>
      <c r="J295" s="249" t="s">
        <v>1199</v>
      </c>
    </row>
    <row r="296" spans="1:10" ht="17.149999999999999" customHeight="1">
      <c r="A296" s="232" t="s">
        <v>535</v>
      </c>
      <c r="B296" s="233" t="s">
        <v>1865</v>
      </c>
      <c r="C296" s="234">
        <v>16.809999999999999</v>
      </c>
      <c r="D296" s="235">
        <v>10.3756</v>
      </c>
      <c r="E296" s="235">
        <v>1</v>
      </c>
      <c r="F296" s="235">
        <v>1</v>
      </c>
      <c r="G296" s="235">
        <v>1.35</v>
      </c>
      <c r="H296" s="235">
        <v>1.35</v>
      </c>
      <c r="I296" s="236" t="s">
        <v>1204</v>
      </c>
      <c r="J296" s="237" t="s">
        <v>1199</v>
      </c>
    </row>
    <row r="297" spans="1:10" ht="17.149999999999999" customHeight="1">
      <c r="A297" s="232" t="s">
        <v>536</v>
      </c>
      <c r="B297" s="233" t="s">
        <v>1865</v>
      </c>
      <c r="C297" s="234">
        <v>29.8</v>
      </c>
      <c r="D297" s="235">
        <v>15.3513</v>
      </c>
      <c r="E297" s="235">
        <v>1</v>
      </c>
      <c r="F297" s="235">
        <v>1</v>
      </c>
      <c r="G297" s="235">
        <v>1.35</v>
      </c>
      <c r="H297" s="235">
        <v>1.35</v>
      </c>
      <c r="I297" s="236" t="s">
        <v>1204</v>
      </c>
      <c r="J297" s="237" t="s">
        <v>1199</v>
      </c>
    </row>
    <row r="298" spans="1:10" ht="17.149999999999999" customHeight="1">
      <c r="A298" s="238" t="s">
        <v>537</v>
      </c>
      <c r="B298" s="239" t="s">
        <v>1865</v>
      </c>
      <c r="C298" s="240">
        <v>40.89</v>
      </c>
      <c r="D298" s="241">
        <v>19.0776</v>
      </c>
      <c r="E298" s="241">
        <v>1</v>
      </c>
      <c r="F298" s="241">
        <v>1</v>
      </c>
      <c r="G298" s="241">
        <v>1.75</v>
      </c>
      <c r="H298" s="241">
        <v>1.75</v>
      </c>
      <c r="I298" s="242" t="s">
        <v>1204</v>
      </c>
      <c r="J298" s="243" t="s">
        <v>1199</v>
      </c>
    </row>
    <row r="299" spans="1:10" ht="17.149999999999999" customHeight="1">
      <c r="A299" s="244" t="s">
        <v>538</v>
      </c>
      <c r="B299" s="245" t="s">
        <v>1975</v>
      </c>
      <c r="C299" s="246">
        <v>7.03</v>
      </c>
      <c r="D299" s="247">
        <v>3.5886</v>
      </c>
      <c r="E299" s="247">
        <v>1</v>
      </c>
      <c r="F299" s="247">
        <v>1</v>
      </c>
      <c r="G299" s="247">
        <v>1.35</v>
      </c>
      <c r="H299" s="247">
        <v>1.35</v>
      </c>
      <c r="I299" s="248" t="s">
        <v>1204</v>
      </c>
      <c r="J299" s="249" t="s">
        <v>1199</v>
      </c>
    </row>
    <row r="300" spans="1:10" ht="17.149999999999999" customHeight="1">
      <c r="A300" s="232" t="s">
        <v>539</v>
      </c>
      <c r="B300" s="233" t="s">
        <v>1975</v>
      </c>
      <c r="C300" s="234">
        <v>9.4</v>
      </c>
      <c r="D300" s="235">
        <v>4.1765999999999996</v>
      </c>
      <c r="E300" s="235">
        <v>1</v>
      </c>
      <c r="F300" s="235">
        <v>1</v>
      </c>
      <c r="G300" s="235">
        <v>1.35</v>
      </c>
      <c r="H300" s="235">
        <v>1.35</v>
      </c>
      <c r="I300" s="236" t="s">
        <v>1204</v>
      </c>
      <c r="J300" s="237" t="s">
        <v>1199</v>
      </c>
    </row>
    <row r="301" spans="1:10" ht="17.149999999999999" customHeight="1">
      <c r="A301" s="232" t="s">
        <v>540</v>
      </c>
      <c r="B301" s="233" t="s">
        <v>1975</v>
      </c>
      <c r="C301" s="234">
        <v>13.54</v>
      </c>
      <c r="D301" s="235">
        <v>5.4573999999999998</v>
      </c>
      <c r="E301" s="235">
        <v>1</v>
      </c>
      <c r="F301" s="235">
        <v>1</v>
      </c>
      <c r="G301" s="235">
        <v>1.35</v>
      </c>
      <c r="H301" s="235">
        <v>1.35</v>
      </c>
      <c r="I301" s="236" t="s">
        <v>1204</v>
      </c>
      <c r="J301" s="237" t="s">
        <v>1199</v>
      </c>
    </row>
    <row r="302" spans="1:10" ht="17.149999999999999" customHeight="1">
      <c r="A302" s="238" t="s">
        <v>541</v>
      </c>
      <c r="B302" s="239" t="s">
        <v>1975</v>
      </c>
      <c r="C302" s="240">
        <v>19.89</v>
      </c>
      <c r="D302" s="241">
        <v>7.6192000000000002</v>
      </c>
      <c r="E302" s="241">
        <v>1</v>
      </c>
      <c r="F302" s="241">
        <v>1</v>
      </c>
      <c r="G302" s="241">
        <v>1.75</v>
      </c>
      <c r="H302" s="241">
        <v>1.75</v>
      </c>
      <c r="I302" s="242" t="s">
        <v>1204</v>
      </c>
      <c r="J302" s="243" t="s">
        <v>1199</v>
      </c>
    </row>
    <row r="303" spans="1:10" ht="17.149999999999999" customHeight="1">
      <c r="A303" s="244" t="s">
        <v>542</v>
      </c>
      <c r="B303" s="245" t="s">
        <v>1976</v>
      </c>
      <c r="C303" s="246">
        <v>5.18</v>
      </c>
      <c r="D303" s="247">
        <v>3.0127000000000002</v>
      </c>
      <c r="E303" s="247">
        <v>1</v>
      </c>
      <c r="F303" s="247">
        <v>1</v>
      </c>
      <c r="G303" s="247">
        <v>1.35</v>
      </c>
      <c r="H303" s="247">
        <v>1.35</v>
      </c>
      <c r="I303" s="248" t="s">
        <v>1204</v>
      </c>
      <c r="J303" s="249" t="s">
        <v>1199</v>
      </c>
    </row>
    <row r="304" spans="1:10" ht="17.149999999999999" customHeight="1">
      <c r="A304" s="232" t="s">
        <v>543</v>
      </c>
      <c r="B304" s="233" t="s">
        <v>1976</v>
      </c>
      <c r="C304" s="234">
        <v>6.77</v>
      </c>
      <c r="D304" s="235">
        <v>3.48</v>
      </c>
      <c r="E304" s="235">
        <v>1</v>
      </c>
      <c r="F304" s="235">
        <v>1</v>
      </c>
      <c r="G304" s="235">
        <v>1.35</v>
      </c>
      <c r="H304" s="235">
        <v>1.35</v>
      </c>
      <c r="I304" s="236" t="s">
        <v>1204</v>
      </c>
      <c r="J304" s="237" t="s">
        <v>1199</v>
      </c>
    </row>
    <row r="305" spans="1:10" ht="17.149999999999999" customHeight="1">
      <c r="A305" s="232" t="s">
        <v>544</v>
      </c>
      <c r="B305" s="233" t="s">
        <v>1976</v>
      </c>
      <c r="C305" s="234">
        <v>10.51</v>
      </c>
      <c r="D305" s="235">
        <v>4.5785999999999998</v>
      </c>
      <c r="E305" s="235">
        <v>1</v>
      </c>
      <c r="F305" s="235">
        <v>1</v>
      </c>
      <c r="G305" s="235">
        <v>1.35</v>
      </c>
      <c r="H305" s="235">
        <v>1.35</v>
      </c>
      <c r="I305" s="236" t="s">
        <v>1204</v>
      </c>
      <c r="J305" s="237" t="s">
        <v>1199</v>
      </c>
    </row>
    <row r="306" spans="1:10" ht="17.149999999999999" customHeight="1">
      <c r="A306" s="238" t="s">
        <v>545</v>
      </c>
      <c r="B306" s="239" t="s">
        <v>1976</v>
      </c>
      <c r="C306" s="240">
        <v>16.45</v>
      </c>
      <c r="D306" s="241">
        <v>6.6980000000000004</v>
      </c>
      <c r="E306" s="241">
        <v>1</v>
      </c>
      <c r="F306" s="241">
        <v>1</v>
      </c>
      <c r="G306" s="241">
        <v>1.75</v>
      </c>
      <c r="H306" s="241">
        <v>1.75</v>
      </c>
      <c r="I306" s="242" t="s">
        <v>1204</v>
      </c>
      <c r="J306" s="243" t="s">
        <v>1199</v>
      </c>
    </row>
    <row r="307" spans="1:10" ht="17.149999999999999" customHeight="1">
      <c r="A307" s="244" t="s">
        <v>546</v>
      </c>
      <c r="B307" s="245" t="s">
        <v>1977</v>
      </c>
      <c r="C307" s="246">
        <v>7.99</v>
      </c>
      <c r="D307" s="247">
        <v>3.3212999999999999</v>
      </c>
      <c r="E307" s="247">
        <v>1</v>
      </c>
      <c r="F307" s="247">
        <v>1</v>
      </c>
      <c r="G307" s="247">
        <v>1.35</v>
      </c>
      <c r="H307" s="247">
        <v>1.35</v>
      </c>
      <c r="I307" s="248" t="s">
        <v>1204</v>
      </c>
      <c r="J307" s="249" t="s">
        <v>1199</v>
      </c>
    </row>
    <row r="308" spans="1:10" ht="17.149999999999999" customHeight="1">
      <c r="A308" s="232" t="s">
        <v>547</v>
      </c>
      <c r="B308" s="233" t="s">
        <v>1977</v>
      </c>
      <c r="C308" s="234">
        <v>9.25</v>
      </c>
      <c r="D308" s="235">
        <v>3.6379999999999999</v>
      </c>
      <c r="E308" s="235">
        <v>1</v>
      </c>
      <c r="F308" s="235">
        <v>1</v>
      </c>
      <c r="G308" s="235">
        <v>1.35</v>
      </c>
      <c r="H308" s="235">
        <v>1.35</v>
      </c>
      <c r="I308" s="236" t="s">
        <v>1204</v>
      </c>
      <c r="J308" s="237" t="s">
        <v>1199</v>
      </c>
    </row>
    <row r="309" spans="1:10" ht="17.149999999999999" customHeight="1">
      <c r="A309" s="232" t="s">
        <v>548</v>
      </c>
      <c r="B309" s="233" t="s">
        <v>1977</v>
      </c>
      <c r="C309" s="234">
        <v>11.58</v>
      </c>
      <c r="D309" s="235">
        <v>4.4271000000000003</v>
      </c>
      <c r="E309" s="235">
        <v>1</v>
      </c>
      <c r="F309" s="235">
        <v>1</v>
      </c>
      <c r="G309" s="235">
        <v>1.35</v>
      </c>
      <c r="H309" s="235">
        <v>1.35</v>
      </c>
      <c r="I309" s="236" t="s">
        <v>1204</v>
      </c>
      <c r="J309" s="237" t="s">
        <v>1199</v>
      </c>
    </row>
    <row r="310" spans="1:10" ht="17.149999999999999" customHeight="1">
      <c r="A310" s="238" t="s">
        <v>549</v>
      </c>
      <c r="B310" s="239" t="s">
        <v>1977</v>
      </c>
      <c r="C310" s="240">
        <v>16.36</v>
      </c>
      <c r="D310" s="241">
        <v>6.0049999999999999</v>
      </c>
      <c r="E310" s="241">
        <v>1</v>
      </c>
      <c r="F310" s="241">
        <v>1</v>
      </c>
      <c r="G310" s="241">
        <v>1.75</v>
      </c>
      <c r="H310" s="241">
        <v>1.75</v>
      </c>
      <c r="I310" s="242" t="s">
        <v>1204</v>
      </c>
      <c r="J310" s="243" t="s">
        <v>1199</v>
      </c>
    </row>
    <row r="311" spans="1:10" ht="17.149999999999999" customHeight="1">
      <c r="A311" s="244" t="s">
        <v>550</v>
      </c>
      <c r="B311" s="245" t="s">
        <v>1978</v>
      </c>
      <c r="C311" s="246">
        <v>5.94</v>
      </c>
      <c r="D311" s="247">
        <v>2.8081</v>
      </c>
      <c r="E311" s="247">
        <v>1</v>
      </c>
      <c r="F311" s="247">
        <v>1</v>
      </c>
      <c r="G311" s="247">
        <v>1.35</v>
      </c>
      <c r="H311" s="247">
        <v>1.35</v>
      </c>
      <c r="I311" s="248" t="s">
        <v>1204</v>
      </c>
      <c r="J311" s="249" t="s">
        <v>1199</v>
      </c>
    </row>
    <row r="312" spans="1:10" ht="17.149999999999999" customHeight="1">
      <c r="A312" s="232" t="s">
        <v>551</v>
      </c>
      <c r="B312" s="233" t="s">
        <v>1978</v>
      </c>
      <c r="C312" s="234">
        <v>7.21</v>
      </c>
      <c r="D312" s="235">
        <v>3.1189</v>
      </c>
      <c r="E312" s="235">
        <v>1</v>
      </c>
      <c r="F312" s="235">
        <v>1</v>
      </c>
      <c r="G312" s="235">
        <v>1.35</v>
      </c>
      <c r="H312" s="235">
        <v>1.35</v>
      </c>
      <c r="I312" s="236" t="s">
        <v>1204</v>
      </c>
      <c r="J312" s="237" t="s">
        <v>1199</v>
      </c>
    </row>
    <row r="313" spans="1:10" ht="17.149999999999999" customHeight="1">
      <c r="A313" s="232" t="s">
        <v>552</v>
      </c>
      <c r="B313" s="233" t="s">
        <v>1978</v>
      </c>
      <c r="C313" s="234">
        <v>9.75</v>
      </c>
      <c r="D313" s="235">
        <v>3.7696000000000001</v>
      </c>
      <c r="E313" s="235">
        <v>1</v>
      </c>
      <c r="F313" s="235">
        <v>1</v>
      </c>
      <c r="G313" s="235">
        <v>1.35</v>
      </c>
      <c r="H313" s="235">
        <v>1.35</v>
      </c>
      <c r="I313" s="236" t="s">
        <v>1204</v>
      </c>
      <c r="J313" s="237" t="s">
        <v>1199</v>
      </c>
    </row>
    <row r="314" spans="1:10" ht="17.149999999999999" customHeight="1">
      <c r="A314" s="238" t="s">
        <v>553</v>
      </c>
      <c r="B314" s="239" t="s">
        <v>1978</v>
      </c>
      <c r="C314" s="240">
        <v>14.61</v>
      </c>
      <c r="D314" s="241">
        <v>5.1925999999999997</v>
      </c>
      <c r="E314" s="241">
        <v>1</v>
      </c>
      <c r="F314" s="241">
        <v>1</v>
      </c>
      <c r="G314" s="241">
        <v>1.75</v>
      </c>
      <c r="H314" s="241">
        <v>1.75</v>
      </c>
      <c r="I314" s="242" t="s">
        <v>1204</v>
      </c>
      <c r="J314" s="243" t="s">
        <v>1199</v>
      </c>
    </row>
    <row r="315" spans="1:10" ht="17.149999999999999" customHeight="1">
      <c r="A315" s="244" t="s">
        <v>554</v>
      </c>
      <c r="B315" s="245" t="s">
        <v>2279</v>
      </c>
      <c r="C315" s="246">
        <v>3.6</v>
      </c>
      <c r="D315" s="247">
        <v>1.8843000000000001</v>
      </c>
      <c r="E315" s="247">
        <v>1</v>
      </c>
      <c r="F315" s="247">
        <v>1</v>
      </c>
      <c r="G315" s="247">
        <v>1.35</v>
      </c>
      <c r="H315" s="247">
        <v>1.35</v>
      </c>
      <c r="I315" s="248" t="s">
        <v>1204</v>
      </c>
      <c r="J315" s="249" t="s">
        <v>1199</v>
      </c>
    </row>
    <row r="316" spans="1:10" ht="17.149999999999999" customHeight="1">
      <c r="A316" s="232" t="s">
        <v>555</v>
      </c>
      <c r="B316" s="233" t="s">
        <v>2279</v>
      </c>
      <c r="C316" s="234">
        <v>5.32</v>
      </c>
      <c r="D316" s="235">
        <v>2.4113000000000002</v>
      </c>
      <c r="E316" s="235">
        <v>1</v>
      </c>
      <c r="F316" s="235">
        <v>1</v>
      </c>
      <c r="G316" s="235">
        <v>1.35</v>
      </c>
      <c r="H316" s="235">
        <v>1.35</v>
      </c>
      <c r="I316" s="236" t="s">
        <v>1204</v>
      </c>
      <c r="J316" s="237" t="s">
        <v>1199</v>
      </c>
    </row>
    <row r="317" spans="1:10" ht="17.149999999999999" customHeight="1">
      <c r="A317" s="232" t="s">
        <v>556</v>
      </c>
      <c r="B317" s="233" t="s">
        <v>2279</v>
      </c>
      <c r="C317" s="234">
        <v>8.81</v>
      </c>
      <c r="D317" s="235">
        <v>3.1633</v>
      </c>
      <c r="E317" s="235">
        <v>1</v>
      </c>
      <c r="F317" s="235">
        <v>1</v>
      </c>
      <c r="G317" s="235">
        <v>1.35</v>
      </c>
      <c r="H317" s="235">
        <v>1.35</v>
      </c>
      <c r="I317" s="236" t="s">
        <v>1204</v>
      </c>
      <c r="J317" s="237" t="s">
        <v>1199</v>
      </c>
    </row>
    <row r="318" spans="1:10" ht="17.149999999999999" customHeight="1">
      <c r="A318" s="238" t="s">
        <v>557</v>
      </c>
      <c r="B318" s="239" t="s">
        <v>2279</v>
      </c>
      <c r="C318" s="240">
        <v>15.36</v>
      </c>
      <c r="D318" s="241">
        <v>5.0965999999999996</v>
      </c>
      <c r="E318" s="241">
        <v>1</v>
      </c>
      <c r="F318" s="241">
        <v>1</v>
      </c>
      <c r="G318" s="241">
        <v>1.75</v>
      </c>
      <c r="H318" s="241">
        <v>1.75</v>
      </c>
      <c r="I318" s="242" t="s">
        <v>1204</v>
      </c>
      <c r="J318" s="243" t="s">
        <v>1199</v>
      </c>
    </row>
    <row r="319" spans="1:10" ht="17.149999999999999" customHeight="1">
      <c r="A319" s="244" t="s">
        <v>558</v>
      </c>
      <c r="B319" s="245" t="s">
        <v>1979</v>
      </c>
      <c r="C319" s="246">
        <v>2.9</v>
      </c>
      <c r="D319" s="247">
        <v>2.2250999999999999</v>
      </c>
      <c r="E319" s="247">
        <v>1</v>
      </c>
      <c r="F319" s="247">
        <v>1</v>
      </c>
      <c r="G319" s="247">
        <v>1.35</v>
      </c>
      <c r="H319" s="247">
        <v>1.35</v>
      </c>
      <c r="I319" s="248" t="s">
        <v>1204</v>
      </c>
      <c r="J319" s="249" t="s">
        <v>1199</v>
      </c>
    </row>
    <row r="320" spans="1:10" ht="17.149999999999999" customHeight="1">
      <c r="A320" s="232" t="s">
        <v>559</v>
      </c>
      <c r="B320" s="233" t="s">
        <v>1979</v>
      </c>
      <c r="C320" s="234">
        <v>3.14</v>
      </c>
      <c r="D320" s="235">
        <v>2.5937000000000001</v>
      </c>
      <c r="E320" s="235">
        <v>1</v>
      </c>
      <c r="F320" s="235">
        <v>1</v>
      </c>
      <c r="G320" s="235">
        <v>1.35</v>
      </c>
      <c r="H320" s="235">
        <v>1.35</v>
      </c>
      <c r="I320" s="236" t="s">
        <v>1204</v>
      </c>
      <c r="J320" s="237" t="s">
        <v>1199</v>
      </c>
    </row>
    <row r="321" spans="1:10" ht="17.149999999999999" customHeight="1">
      <c r="A321" s="232" t="s">
        <v>560</v>
      </c>
      <c r="B321" s="233" t="s">
        <v>1979</v>
      </c>
      <c r="C321" s="234">
        <v>8.41</v>
      </c>
      <c r="D321" s="235">
        <v>3.1865000000000001</v>
      </c>
      <c r="E321" s="235">
        <v>1</v>
      </c>
      <c r="F321" s="235">
        <v>1</v>
      </c>
      <c r="G321" s="235">
        <v>1.35</v>
      </c>
      <c r="H321" s="235">
        <v>1.35</v>
      </c>
      <c r="I321" s="236" t="s">
        <v>1204</v>
      </c>
      <c r="J321" s="237" t="s">
        <v>1199</v>
      </c>
    </row>
    <row r="322" spans="1:10" ht="17.149999999999999" customHeight="1">
      <c r="A322" s="238" t="s">
        <v>561</v>
      </c>
      <c r="B322" s="239" t="s">
        <v>1979</v>
      </c>
      <c r="C322" s="240">
        <v>12.88</v>
      </c>
      <c r="D322" s="241">
        <v>4.6883999999999997</v>
      </c>
      <c r="E322" s="241">
        <v>1</v>
      </c>
      <c r="F322" s="241">
        <v>1</v>
      </c>
      <c r="G322" s="241">
        <v>1.75</v>
      </c>
      <c r="H322" s="241">
        <v>1.75</v>
      </c>
      <c r="I322" s="242" t="s">
        <v>1204</v>
      </c>
      <c r="J322" s="243" t="s">
        <v>1199</v>
      </c>
    </row>
    <row r="323" spans="1:10" ht="17.149999999999999" customHeight="1">
      <c r="A323" s="244" t="s">
        <v>562</v>
      </c>
      <c r="B323" s="245" t="s">
        <v>1980</v>
      </c>
      <c r="C323" s="246">
        <v>4.0999999999999996</v>
      </c>
      <c r="D323" s="247">
        <v>1.85</v>
      </c>
      <c r="E323" s="247">
        <v>1</v>
      </c>
      <c r="F323" s="247">
        <v>1</v>
      </c>
      <c r="G323" s="247">
        <v>1.35</v>
      </c>
      <c r="H323" s="247">
        <v>1.35</v>
      </c>
      <c r="I323" s="248" t="s">
        <v>1204</v>
      </c>
      <c r="J323" s="249" t="s">
        <v>1199</v>
      </c>
    </row>
    <row r="324" spans="1:10" ht="17.149999999999999" customHeight="1">
      <c r="A324" s="232" t="s">
        <v>563</v>
      </c>
      <c r="B324" s="233" t="s">
        <v>1980</v>
      </c>
      <c r="C324" s="234">
        <v>5.57</v>
      </c>
      <c r="D324" s="235">
        <v>1.85</v>
      </c>
      <c r="E324" s="235">
        <v>1</v>
      </c>
      <c r="F324" s="235">
        <v>1</v>
      </c>
      <c r="G324" s="235">
        <v>1.35</v>
      </c>
      <c r="H324" s="235">
        <v>1.35</v>
      </c>
      <c r="I324" s="236" t="s">
        <v>1204</v>
      </c>
      <c r="J324" s="237" t="s">
        <v>1199</v>
      </c>
    </row>
    <row r="325" spans="1:10" ht="17.149999999999999" customHeight="1">
      <c r="A325" s="232" t="s">
        <v>564</v>
      </c>
      <c r="B325" s="233" t="s">
        <v>1980</v>
      </c>
      <c r="C325" s="234">
        <v>8.99</v>
      </c>
      <c r="D325" s="235">
        <v>2.4874999999999998</v>
      </c>
      <c r="E325" s="235">
        <v>1</v>
      </c>
      <c r="F325" s="235">
        <v>1</v>
      </c>
      <c r="G325" s="235">
        <v>1.35</v>
      </c>
      <c r="H325" s="235">
        <v>1.35</v>
      </c>
      <c r="I325" s="236" t="s">
        <v>1204</v>
      </c>
      <c r="J325" s="237" t="s">
        <v>1199</v>
      </c>
    </row>
    <row r="326" spans="1:10" ht="17.149999999999999" customHeight="1">
      <c r="A326" s="238" t="s">
        <v>565</v>
      </c>
      <c r="B326" s="239" t="s">
        <v>1980</v>
      </c>
      <c r="C326" s="240">
        <v>13.31</v>
      </c>
      <c r="D326" s="241">
        <v>3.4405999999999999</v>
      </c>
      <c r="E326" s="241">
        <v>1</v>
      </c>
      <c r="F326" s="241">
        <v>1</v>
      </c>
      <c r="G326" s="241">
        <v>1.75</v>
      </c>
      <c r="H326" s="241">
        <v>1.75</v>
      </c>
      <c r="I326" s="242" t="s">
        <v>1204</v>
      </c>
      <c r="J326" s="243" t="s">
        <v>1199</v>
      </c>
    </row>
    <row r="327" spans="1:10" ht="17.149999999999999" customHeight="1">
      <c r="A327" s="244" t="s">
        <v>566</v>
      </c>
      <c r="B327" s="245" t="s">
        <v>1981</v>
      </c>
      <c r="C327" s="246">
        <v>2.4900000000000002</v>
      </c>
      <c r="D327" s="247">
        <v>1.2464</v>
      </c>
      <c r="E327" s="247">
        <v>1</v>
      </c>
      <c r="F327" s="247">
        <v>1</v>
      </c>
      <c r="G327" s="247">
        <v>1.35</v>
      </c>
      <c r="H327" s="247">
        <v>1.35</v>
      </c>
      <c r="I327" s="248" t="s">
        <v>1204</v>
      </c>
      <c r="J327" s="249" t="s">
        <v>1199</v>
      </c>
    </row>
    <row r="328" spans="1:10" ht="17.149999999999999" customHeight="1">
      <c r="A328" s="232" t="s">
        <v>567</v>
      </c>
      <c r="B328" s="233" t="s">
        <v>1981</v>
      </c>
      <c r="C328" s="234">
        <v>3.55</v>
      </c>
      <c r="D328" s="235">
        <v>1.4584999999999999</v>
      </c>
      <c r="E328" s="235">
        <v>1</v>
      </c>
      <c r="F328" s="235">
        <v>1</v>
      </c>
      <c r="G328" s="235">
        <v>1.35</v>
      </c>
      <c r="H328" s="235">
        <v>1.35</v>
      </c>
      <c r="I328" s="236" t="s">
        <v>1204</v>
      </c>
      <c r="J328" s="237" t="s">
        <v>1199</v>
      </c>
    </row>
    <row r="329" spans="1:10" ht="17.149999999999999" customHeight="1">
      <c r="A329" s="232" t="s">
        <v>568</v>
      </c>
      <c r="B329" s="233" t="s">
        <v>1981</v>
      </c>
      <c r="C329" s="234">
        <v>6.38</v>
      </c>
      <c r="D329" s="235">
        <v>1.9320999999999999</v>
      </c>
      <c r="E329" s="235">
        <v>1</v>
      </c>
      <c r="F329" s="235">
        <v>1</v>
      </c>
      <c r="G329" s="235">
        <v>1.35</v>
      </c>
      <c r="H329" s="235">
        <v>1.35</v>
      </c>
      <c r="I329" s="236" t="s">
        <v>1204</v>
      </c>
      <c r="J329" s="237" t="s">
        <v>1199</v>
      </c>
    </row>
    <row r="330" spans="1:10" ht="17.149999999999999" customHeight="1">
      <c r="A330" s="238" t="s">
        <v>569</v>
      </c>
      <c r="B330" s="239" t="s">
        <v>1981</v>
      </c>
      <c r="C330" s="240">
        <v>11.67</v>
      </c>
      <c r="D330" s="241">
        <v>2.9902000000000002</v>
      </c>
      <c r="E330" s="241">
        <v>1</v>
      </c>
      <c r="F330" s="241">
        <v>1</v>
      </c>
      <c r="G330" s="241">
        <v>1.75</v>
      </c>
      <c r="H330" s="241">
        <v>1.75</v>
      </c>
      <c r="I330" s="242" t="s">
        <v>1204</v>
      </c>
      <c r="J330" s="243" t="s">
        <v>1199</v>
      </c>
    </row>
    <row r="331" spans="1:10" ht="17.149999999999999" customHeight="1">
      <c r="A331" s="244" t="s">
        <v>570</v>
      </c>
      <c r="B331" s="245" t="s">
        <v>1982</v>
      </c>
      <c r="C331" s="246">
        <v>2.36</v>
      </c>
      <c r="D331" s="247">
        <v>1.5125</v>
      </c>
      <c r="E331" s="247">
        <v>1</v>
      </c>
      <c r="F331" s="247">
        <v>1</v>
      </c>
      <c r="G331" s="247">
        <v>1.35</v>
      </c>
      <c r="H331" s="247">
        <v>1.35</v>
      </c>
      <c r="I331" s="248" t="s">
        <v>1204</v>
      </c>
      <c r="J331" s="249" t="s">
        <v>1199</v>
      </c>
    </row>
    <row r="332" spans="1:10" ht="17.149999999999999" customHeight="1">
      <c r="A332" s="232" t="s">
        <v>571</v>
      </c>
      <c r="B332" s="233" t="s">
        <v>1982</v>
      </c>
      <c r="C332" s="234">
        <v>2.73</v>
      </c>
      <c r="D332" s="235">
        <v>1.9268000000000001</v>
      </c>
      <c r="E332" s="235">
        <v>1</v>
      </c>
      <c r="F332" s="235">
        <v>1</v>
      </c>
      <c r="G332" s="235">
        <v>1.35</v>
      </c>
      <c r="H332" s="235">
        <v>1.35</v>
      </c>
      <c r="I332" s="236" t="s">
        <v>1204</v>
      </c>
      <c r="J332" s="237" t="s">
        <v>1199</v>
      </c>
    </row>
    <row r="333" spans="1:10" ht="17.149999999999999" customHeight="1">
      <c r="A333" s="232" t="s">
        <v>572</v>
      </c>
      <c r="B333" s="233" t="s">
        <v>1982</v>
      </c>
      <c r="C333" s="234">
        <v>4.82</v>
      </c>
      <c r="D333" s="235">
        <v>2.1783999999999999</v>
      </c>
      <c r="E333" s="235">
        <v>1</v>
      </c>
      <c r="F333" s="235">
        <v>1</v>
      </c>
      <c r="G333" s="235">
        <v>1.35</v>
      </c>
      <c r="H333" s="235">
        <v>1.35</v>
      </c>
      <c r="I333" s="236" t="s">
        <v>1204</v>
      </c>
      <c r="J333" s="237" t="s">
        <v>1199</v>
      </c>
    </row>
    <row r="334" spans="1:10" ht="17.149999999999999" customHeight="1">
      <c r="A334" s="238" t="s">
        <v>573</v>
      </c>
      <c r="B334" s="239" t="s">
        <v>1982</v>
      </c>
      <c r="C334" s="240">
        <v>7.99</v>
      </c>
      <c r="D334" s="241">
        <v>3.0693000000000001</v>
      </c>
      <c r="E334" s="241">
        <v>1</v>
      </c>
      <c r="F334" s="241">
        <v>1</v>
      </c>
      <c r="G334" s="241">
        <v>1.75</v>
      </c>
      <c r="H334" s="241">
        <v>1.75</v>
      </c>
      <c r="I334" s="242" t="s">
        <v>1204</v>
      </c>
      <c r="J334" s="243" t="s">
        <v>1199</v>
      </c>
    </row>
    <row r="335" spans="1:10" ht="17.149999999999999" customHeight="1">
      <c r="A335" s="244" t="s">
        <v>574</v>
      </c>
      <c r="B335" s="245" t="s">
        <v>1983</v>
      </c>
      <c r="C335" s="246">
        <v>2.2400000000000002</v>
      </c>
      <c r="D335" s="247">
        <v>1.5689</v>
      </c>
      <c r="E335" s="247">
        <v>1</v>
      </c>
      <c r="F335" s="247">
        <v>1</v>
      </c>
      <c r="G335" s="247">
        <v>1.35</v>
      </c>
      <c r="H335" s="247">
        <v>1.35</v>
      </c>
      <c r="I335" s="248" t="s">
        <v>1204</v>
      </c>
      <c r="J335" s="249" t="s">
        <v>1199</v>
      </c>
    </row>
    <row r="336" spans="1:10" ht="17.149999999999999" customHeight="1">
      <c r="A336" s="232" t="s">
        <v>575</v>
      </c>
      <c r="B336" s="233" t="s">
        <v>1983</v>
      </c>
      <c r="C336" s="234">
        <v>2.89</v>
      </c>
      <c r="D336" s="235">
        <v>2.0438000000000001</v>
      </c>
      <c r="E336" s="235">
        <v>1</v>
      </c>
      <c r="F336" s="235">
        <v>1</v>
      </c>
      <c r="G336" s="235">
        <v>1.35</v>
      </c>
      <c r="H336" s="235">
        <v>1.35</v>
      </c>
      <c r="I336" s="236" t="s">
        <v>1204</v>
      </c>
      <c r="J336" s="237" t="s">
        <v>1199</v>
      </c>
    </row>
    <row r="337" spans="1:10" ht="17.149999999999999" customHeight="1">
      <c r="A337" s="232" t="s">
        <v>576</v>
      </c>
      <c r="B337" s="233" t="s">
        <v>1983</v>
      </c>
      <c r="C337" s="234">
        <v>6.41</v>
      </c>
      <c r="D337" s="235">
        <v>2.3904999999999998</v>
      </c>
      <c r="E337" s="235">
        <v>1</v>
      </c>
      <c r="F337" s="235">
        <v>1</v>
      </c>
      <c r="G337" s="235">
        <v>1.35</v>
      </c>
      <c r="H337" s="235">
        <v>1.35</v>
      </c>
      <c r="I337" s="236" t="s">
        <v>1204</v>
      </c>
      <c r="J337" s="237" t="s">
        <v>1199</v>
      </c>
    </row>
    <row r="338" spans="1:10" ht="17.149999999999999" customHeight="1">
      <c r="A338" s="238" t="s">
        <v>577</v>
      </c>
      <c r="B338" s="239" t="s">
        <v>1983</v>
      </c>
      <c r="C338" s="240">
        <v>10.96</v>
      </c>
      <c r="D338" s="241">
        <v>3.4013</v>
      </c>
      <c r="E338" s="241">
        <v>1</v>
      </c>
      <c r="F338" s="241">
        <v>1</v>
      </c>
      <c r="G338" s="241">
        <v>1.75</v>
      </c>
      <c r="H338" s="241">
        <v>1.75</v>
      </c>
      <c r="I338" s="242" t="s">
        <v>1204</v>
      </c>
      <c r="J338" s="243" t="s">
        <v>1199</v>
      </c>
    </row>
    <row r="339" spans="1:10" ht="17.149999999999999" customHeight="1">
      <c r="A339" s="244" t="s">
        <v>578</v>
      </c>
      <c r="B339" s="245" t="s">
        <v>1866</v>
      </c>
      <c r="C339" s="246">
        <v>2.71</v>
      </c>
      <c r="D339" s="247">
        <v>1.2225999999999999</v>
      </c>
      <c r="E339" s="247">
        <v>1</v>
      </c>
      <c r="F339" s="247">
        <v>1</v>
      </c>
      <c r="G339" s="247">
        <v>1.35</v>
      </c>
      <c r="H339" s="247">
        <v>1.35</v>
      </c>
      <c r="I339" s="248" t="s">
        <v>1204</v>
      </c>
      <c r="J339" s="249" t="s">
        <v>1199</v>
      </c>
    </row>
    <row r="340" spans="1:10" ht="17.149999999999999" customHeight="1">
      <c r="A340" s="232" t="s">
        <v>579</v>
      </c>
      <c r="B340" s="233" t="s">
        <v>1866</v>
      </c>
      <c r="C340" s="234">
        <v>3.75</v>
      </c>
      <c r="D340" s="235">
        <v>1.7415</v>
      </c>
      <c r="E340" s="235">
        <v>1</v>
      </c>
      <c r="F340" s="235">
        <v>1</v>
      </c>
      <c r="G340" s="235">
        <v>1.35</v>
      </c>
      <c r="H340" s="235">
        <v>1.35</v>
      </c>
      <c r="I340" s="236" t="s">
        <v>1204</v>
      </c>
      <c r="J340" s="237" t="s">
        <v>1199</v>
      </c>
    </row>
    <row r="341" spans="1:10" ht="17.149999999999999" customHeight="1">
      <c r="A341" s="232" t="s">
        <v>580</v>
      </c>
      <c r="B341" s="233" t="s">
        <v>1866</v>
      </c>
      <c r="C341" s="234">
        <v>6.35</v>
      </c>
      <c r="D341" s="235">
        <v>2.2869999999999999</v>
      </c>
      <c r="E341" s="235">
        <v>1</v>
      </c>
      <c r="F341" s="235">
        <v>1</v>
      </c>
      <c r="G341" s="235">
        <v>1.35</v>
      </c>
      <c r="H341" s="235">
        <v>1.35</v>
      </c>
      <c r="I341" s="236" t="s">
        <v>1204</v>
      </c>
      <c r="J341" s="237" t="s">
        <v>1199</v>
      </c>
    </row>
    <row r="342" spans="1:10" ht="17.149999999999999" customHeight="1">
      <c r="A342" s="238" t="s">
        <v>581</v>
      </c>
      <c r="B342" s="239" t="s">
        <v>1866</v>
      </c>
      <c r="C342" s="240">
        <v>10.99</v>
      </c>
      <c r="D342" s="241">
        <v>3.2008000000000001</v>
      </c>
      <c r="E342" s="241">
        <v>1</v>
      </c>
      <c r="F342" s="241">
        <v>1</v>
      </c>
      <c r="G342" s="241">
        <v>1.75</v>
      </c>
      <c r="H342" s="241">
        <v>1.75</v>
      </c>
      <c r="I342" s="242" t="s">
        <v>1204</v>
      </c>
      <c r="J342" s="243" t="s">
        <v>1199</v>
      </c>
    </row>
    <row r="343" spans="1:10" ht="17.149999999999999" customHeight="1">
      <c r="A343" s="244" t="s">
        <v>582</v>
      </c>
      <c r="B343" s="245" t="s">
        <v>1984</v>
      </c>
      <c r="C343" s="246">
        <v>2.85</v>
      </c>
      <c r="D343" s="247">
        <v>0.91879999999999995</v>
      </c>
      <c r="E343" s="247">
        <v>1</v>
      </c>
      <c r="F343" s="247">
        <v>1</v>
      </c>
      <c r="G343" s="247">
        <v>1.35</v>
      </c>
      <c r="H343" s="247">
        <v>1.35</v>
      </c>
      <c r="I343" s="248" t="s">
        <v>1204</v>
      </c>
      <c r="J343" s="249" t="s">
        <v>1199</v>
      </c>
    </row>
    <row r="344" spans="1:10" ht="17.149999999999999" customHeight="1">
      <c r="A344" s="232" t="s">
        <v>583</v>
      </c>
      <c r="B344" s="233" t="s">
        <v>1984</v>
      </c>
      <c r="C344" s="234">
        <v>3.66</v>
      </c>
      <c r="D344" s="235">
        <v>1.3809</v>
      </c>
      <c r="E344" s="235">
        <v>1</v>
      </c>
      <c r="F344" s="235">
        <v>1</v>
      </c>
      <c r="G344" s="235">
        <v>1.35</v>
      </c>
      <c r="H344" s="235">
        <v>1.35</v>
      </c>
      <c r="I344" s="236" t="s">
        <v>1204</v>
      </c>
      <c r="J344" s="237" t="s">
        <v>1199</v>
      </c>
    </row>
    <row r="345" spans="1:10" ht="17.149999999999999" customHeight="1">
      <c r="A345" s="232" t="s">
        <v>584</v>
      </c>
      <c r="B345" s="233" t="s">
        <v>1984</v>
      </c>
      <c r="C345" s="234">
        <v>6.29</v>
      </c>
      <c r="D345" s="235">
        <v>1.7462</v>
      </c>
      <c r="E345" s="235">
        <v>1</v>
      </c>
      <c r="F345" s="235">
        <v>1</v>
      </c>
      <c r="G345" s="235">
        <v>1.35</v>
      </c>
      <c r="H345" s="235">
        <v>1.35</v>
      </c>
      <c r="I345" s="236" t="s">
        <v>1204</v>
      </c>
      <c r="J345" s="237" t="s">
        <v>1199</v>
      </c>
    </row>
    <row r="346" spans="1:10" ht="17.149999999999999" customHeight="1">
      <c r="A346" s="238" t="s">
        <v>585</v>
      </c>
      <c r="B346" s="239" t="s">
        <v>1984</v>
      </c>
      <c r="C346" s="240">
        <v>9.81</v>
      </c>
      <c r="D346" s="241">
        <v>2.6791</v>
      </c>
      <c r="E346" s="241">
        <v>1</v>
      </c>
      <c r="F346" s="241">
        <v>1</v>
      </c>
      <c r="G346" s="241">
        <v>1.75</v>
      </c>
      <c r="H346" s="241">
        <v>1.75</v>
      </c>
      <c r="I346" s="242" t="s">
        <v>1204</v>
      </c>
      <c r="J346" s="243" t="s">
        <v>1199</v>
      </c>
    </row>
    <row r="347" spans="1:10" ht="17.149999999999999" customHeight="1">
      <c r="A347" s="244" t="s">
        <v>1812</v>
      </c>
      <c r="B347" s="245" t="s">
        <v>2280</v>
      </c>
      <c r="C347" s="246">
        <v>2.17</v>
      </c>
      <c r="D347" s="247">
        <v>3.7469000000000001</v>
      </c>
      <c r="E347" s="247">
        <v>1</v>
      </c>
      <c r="F347" s="247">
        <v>1</v>
      </c>
      <c r="G347" s="247">
        <v>1.35</v>
      </c>
      <c r="H347" s="247">
        <v>1.35</v>
      </c>
      <c r="I347" s="248" t="s">
        <v>1204</v>
      </c>
      <c r="J347" s="249" t="s">
        <v>1199</v>
      </c>
    </row>
    <row r="348" spans="1:10" ht="17.149999999999999" customHeight="1">
      <c r="A348" s="232" t="s">
        <v>1813</v>
      </c>
      <c r="B348" s="233" t="s">
        <v>2280</v>
      </c>
      <c r="C348" s="234">
        <v>4.46</v>
      </c>
      <c r="D348" s="235">
        <v>4.0838999999999999</v>
      </c>
      <c r="E348" s="235">
        <v>1</v>
      </c>
      <c r="F348" s="235">
        <v>1</v>
      </c>
      <c r="G348" s="235">
        <v>1.35</v>
      </c>
      <c r="H348" s="235">
        <v>1.35</v>
      </c>
      <c r="I348" s="236" t="s">
        <v>1204</v>
      </c>
      <c r="J348" s="237" t="s">
        <v>1199</v>
      </c>
    </row>
    <row r="349" spans="1:10" ht="17.149999999999999" customHeight="1">
      <c r="A349" s="232" t="s">
        <v>1814</v>
      </c>
      <c r="B349" s="233" t="s">
        <v>2280</v>
      </c>
      <c r="C349" s="234">
        <v>7.73</v>
      </c>
      <c r="D349" s="235">
        <v>5.0659999999999998</v>
      </c>
      <c r="E349" s="235">
        <v>1</v>
      </c>
      <c r="F349" s="235">
        <v>1</v>
      </c>
      <c r="G349" s="235">
        <v>1.35</v>
      </c>
      <c r="H349" s="235">
        <v>1.35</v>
      </c>
      <c r="I349" s="236" t="s">
        <v>1204</v>
      </c>
      <c r="J349" s="237" t="s">
        <v>1199</v>
      </c>
    </row>
    <row r="350" spans="1:10" ht="17.149999999999999" customHeight="1">
      <c r="A350" s="238" t="s">
        <v>1815</v>
      </c>
      <c r="B350" s="239" t="s">
        <v>2280</v>
      </c>
      <c r="C350" s="240">
        <v>10.49</v>
      </c>
      <c r="D350" s="241">
        <v>6.2473999999999998</v>
      </c>
      <c r="E350" s="241">
        <v>1</v>
      </c>
      <c r="F350" s="241">
        <v>1</v>
      </c>
      <c r="G350" s="241">
        <v>1.75</v>
      </c>
      <c r="H350" s="241">
        <v>1.75</v>
      </c>
      <c r="I350" s="242" t="s">
        <v>1204</v>
      </c>
      <c r="J350" s="243" t="s">
        <v>1199</v>
      </c>
    </row>
    <row r="351" spans="1:10" ht="17.149999999999999" customHeight="1">
      <c r="A351" s="244" t="s">
        <v>1816</v>
      </c>
      <c r="B351" s="245" t="s">
        <v>1867</v>
      </c>
      <c r="C351" s="246">
        <v>3.14</v>
      </c>
      <c r="D351" s="247">
        <v>2.6514000000000002</v>
      </c>
      <c r="E351" s="247">
        <v>1</v>
      </c>
      <c r="F351" s="247">
        <v>1</v>
      </c>
      <c r="G351" s="247">
        <v>1.35</v>
      </c>
      <c r="H351" s="247">
        <v>1.35</v>
      </c>
      <c r="I351" s="248" t="s">
        <v>1204</v>
      </c>
      <c r="J351" s="249" t="s">
        <v>1199</v>
      </c>
    </row>
    <row r="352" spans="1:10" ht="17.149999999999999" customHeight="1">
      <c r="A352" s="232" t="s">
        <v>1817</v>
      </c>
      <c r="B352" s="233" t="s">
        <v>1867</v>
      </c>
      <c r="C352" s="234">
        <v>4.97</v>
      </c>
      <c r="D352" s="235">
        <v>3.1480999999999999</v>
      </c>
      <c r="E352" s="235">
        <v>1</v>
      </c>
      <c r="F352" s="235">
        <v>1</v>
      </c>
      <c r="G352" s="235">
        <v>1.35</v>
      </c>
      <c r="H352" s="235">
        <v>1.35</v>
      </c>
      <c r="I352" s="236" t="s">
        <v>1204</v>
      </c>
      <c r="J352" s="237" t="s">
        <v>1199</v>
      </c>
    </row>
    <row r="353" spans="1:10" ht="17.149999999999999" customHeight="1">
      <c r="A353" s="232" t="s">
        <v>1818</v>
      </c>
      <c r="B353" s="233" t="s">
        <v>1867</v>
      </c>
      <c r="C353" s="234">
        <v>8.4499999999999993</v>
      </c>
      <c r="D353" s="235">
        <v>3.8296000000000001</v>
      </c>
      <c r="E353" s="235">
        <v>1</v>
      </c>
      <c r="F353" s="235">
        <v>1</v>
      </c>
      <c r="G353" s="235">
        <v>1.35</v>
      </c>
      <c r="H353" s="235">
        <v>1.35</v>
      </c>
      <c r="I353" s="236" t="s">
        <v>1204</v>
      </c>
      <c r="J353" s="237" t="s">
        <v>1199</v>
      </c>
    </row>
    <row r="354" spans="1:10" ht="17.149999999999999" customHeight="1">
      <c r="A354" s="238" t="s">
        <v>1819</v>
      </c>
      <c r="B354" s="239" t="s">
        <v>1867</v>
      </c>
      <c r="C354" s="240">
        <v>13.57</v>
      </c>
      <c r="D354" s="241">
        <v>5.1875</v>
      </c>
      <c r="E354" s="241">
        <v>1</v>
      </c>
      <c r="F354" s="241">
        <v>1</v>
      </c>
      <c r="G354" s="241">
        <v>1.75</v>
      </c>
      <c r="H354" s="241">
        <v>1.75</v>
      </c>
      <c r="I354" s="242" t="s">
        <v>1204</v>
      </c>
      <c r="J354" s="243" t="s">
        <v>1199</v>
      </c>
    </row>
    <row r="355" spans="1:10" ht="17.149999999999999" customHeight="1">
      <c r="A355" s="244" t="s">
        <v>586</v>
      </c>
      <c r="B355" s="245" t="s">
        <v>1985</v>
      </c>
      <c r="C355" s="246">
        <v>3.36</v>
      </c>
      <c r="D355" s="247">
        <v>0.98480000000000001</v>
      </c>
      <c r="E355" s="247">
        <v>1</v>
      </c>
      <c r="F355" s="247">
        <v>1</v>
      </c>
      <c r="G355" s="247">
        <v>1.35</v>
      </c>
      <c r="H355" s="247">
        <v>1.35</v>
      </c>
      <c r="I355" s="248" t="s">
        <v>1204</v>
      </c>
      <c r="J355" s="249" t="s">
        <v>1199</v>
      </c>
    </row>
    <row r="356" spans="1:10" ht="17.149999999999999" customHeight="1">
      <c r="A356" s="232" t="s">
        <v>587</v>
      </c>
      <c r="B356" s="233" t="s">
        <v>1985</v>
      </c>
      <c r="C356" s="234">
        <v>5.68</v>
      </c>
      <c r="D356" s="235">
        <v>1.1532</v>
      </c>
      <c r="E356" s="235">
        <v>1</v>
      </c>
      <c r="F356" s="235">
        <v>1</v>
      </c>
      <c r="G356" s="235">
        <v>1.35</v>
      </c>
      <c r="H356" s="235">
        <v>1.35</v>
      </c>
      <c r="I356" s="236" t="s">
        <v>1204</v>
      </c>
      <c r="J356" s="237" t="s">
        <v>1199</v>
      </c>
    </row>
    <row r="357" spans="1:10" ht="17.149999999999999" customHeight="1">
      <c r="A357" s="232" t="s">
        <v>588</v>
      </c>
      <c r="B357" s="233" t="s">
        <v>1985</v>
      </c>
      <c r="C357" s="234">
        <v>9.57</v>
      </c>
      <c r="D357" s="235">
        <v>1.6959</v>
      </c>
      <c r="E357" s="235">
        <v>1</v>
      </c>
      <c r="F357" s="235">
        <v>1</v>
      </c>
      <c r="G357" s="235">
        <v>1.35</v>
      </c>
      <c r="H357" s="235">
        <v>1.35</v>
      </c>
      <c r="I357" s="236" t="s">
        <v>1204</v>
      </c>
      <c r="J357" s="237" t="s">
        <v>1199</v>
      </c>
    </row>
    <row r="358" spans="1:10" ht="17.149999999999999" customHeight="1">
      <c r="A358" s="238" t="s">
        <v>589</v>
      </c>
      <c r="B358" s="239" t="s">
        <v>1985</v>
      </c>
      <c r="C358" s="240">
        <v>14.74</v>
      </c>
      <c r="D358" s="241">
        <v>2.9611000000000001</v>
      </c>
      <c r="E358" s="241">
        <v>1</v>
      </c>
      <c r="F358" s="241">
        <v>1</v>
      </c>
      <c r="G358" s="241">
        <v>1.75</v>
      </c>
      <c r="H358" s="241">
        <v>1.75</v>
      </c>
      <c r="I358" s="242" t="s">
        <v>1204</v>
      </c>
      <c r="J358" s="243" t="s">
        <v>1199</v>
      </c>
    </row>
    <row r="359" spans="1:10" ht="17.149999999999999" customHeight="1">
      <c r="A359" s="244" t="s">
        <v>1559</v>
      </c>
      <c r="B359" s="245" t="s">
        <v>2281</v>
      </c>
      <c r="C359" s="246">
        <v>2.81</v>
      </c>
      <c r="D359" s="247">
        <v>1.3692</v>
      </c>
      <c r="E359" s="247">
        <v>1</v>
      </c>
      <c r="F359" s="247">
        <v>1</v>
      </c>
      <c r="G359" s="247">
        <v>1.35</v>
      </c>
      <c r="H359" s="247">
        <v>1.35</v>
      </c>
      <c r="I359" s="248" t="s">
        <v>1204</v>
      </c>
      <c r="J359" s="249" t="s">
        <v>1199</v>
      </c>
    </row>
    <row r="360" spans="1:10" ht="17.149999999999999" customHeight="1">
      <c r="A360" s="232" t="s">
        <v>1560</v>
      </c>
      <c r="B360" s="233" t="s">
        <v>2281</v>
      </c>
      <c r="C360" s="234">
        <v>5.3</v>
      </c>
      <c r="D360" s="235">
        <v>1.8322000000000001</v>
      </c>
      <c r="E360" s="235">
        <v>1</v>
      </c>
      <c r="F360" s="235">
        <v>1</v>
      </c>
      <c r="G360" s="235">
        <v>1.35</v>
      </c>
      <c r="H360" s="235">
        <v>1.35</v>
      </c>
      <c r="I360" s="236" t="s">
        <v>1204</v>
      </c>
      <c r="J360" s="237" t="s">
        <v>1199</v>
      </c>
    </row>
    <row r="361" spans="1:10" ht="17.149999999999999" customHeight="1">
      <c r="A361" s="232" t="s">
        <v>1561</v>
      </c>
      <c r="B361" s="233" t="s">
        <v>2281</v>
      </c>
      <c r="C361" s="234">
        <v>9.48</v>
      </c>
      <c r="D361" s="235">
        <v>2.4664999999999999</v>
      </c>
      <c r="E361" s="235">
        <v>1</v>
      </c>
      <c r="F361" s="235">
        <v>1</v>
      </c>
      <c r="G361" s="235">
        <v>1.35</v>
      </c>
      <c r="H361" s="235">
        <v>1.35</v>
      </c>
      <c r="I361" s="236" t="s">
        <v>1204</v>
      </c>
      <c r="J361" s="237" t="s">
        <v>1199</v>
      </c>
    </row>
    <row r="362" spans="1:10" ht="17.149999999999999" customHeight="1">
      <c r="A362" s="238" t="s">
        <v>1562</v>
      </c>
      <c r="B362" s="239" t="s">
        <v>2281</v>
      </c>
      <c r="C362" s="240">
        <v>14.53</v>
      </c>
      <c r="D362" s="241">
        <v>3.6753999999999998</v>
      </c>
      <c r="E362" s="241">
        <v>1</v>
      </c>
      <c r="F362" s="241">
        <v>1</v>
      </c>
      <c r="G362" s="241">
        <v>1.75</v>
      </c>
      <c r="H362" s="241">
        <v>1.75</v>
      </c>
      <c r="I362" s="242" t="s">
        <v>1204</v>
      </c>
      <c r="J362" s="243" t="s">
        <v>1199</v>
      </c>
    </row>
    <row r="363" spans="1:10" ht="17.149999999999999" customHeight="1">
      <c r="A363" s="244" t="s">
        <v>1563</v>
      </c>
      <c r="B363" s="245" t="s">
        <v>1904</v>
      </c>
      <c r="C363" s="246">
        <v>2.99</v>
      </c>
      <c r="D363" s="247">
        <v>1.1686000000000001</v>
      </c>
      <c r="E363" s="247">
        <v>1</v>
      </c>
      <c r="F363" s="247">
        <v>1</v>
      </c>
      <c r="G363" s="247">
        <v>1.35</v>
      </c>
      <c r="H363" s="247">
        <v>1.35</v>
      </c>
      <c r="I363" s="248" t="s">
        <v>1204</v>
      </c>
      <c r="J363" s="249" t="s">
        <v>1199</v>
      </c>
    </row>
    <row r="364" spans="1:10" ht="17.149999999999999" customHeight="1">
      <c r="A364" s="232" t="s">
        <v>1564</v>
      </c>
      <c r="B364" s="233" t="s">
        <v>1904</v>
      </c>
      <c r="C364" s="234">
        <v>4.09</v>
      </c>
      <c r="D364" s="235">
        <v>1.4444999999999999</v>
      </c>
      <c r="E364" s="235">
        <v>1</v>
      </c>
      <c r="F364" s="235">
        <v>1</v>
      </c>
      <c r="G364" s="235">
        <v>1.35</v>
      </c>
      <c r="H364" s="235">
        <v>1.35</v>
      </c>
      <c r="I364" s="236" t="s">
        <v>1204</v>
      </c>
      <c r="J364" s="237" t="s">
        <v>1199</v>
      </c>
    </row>
    <row r="365" spans="1:10" ht="17.149999999999999" customHeight="1">
      <c r="A365" s="232" t="s">
        <v>1565</v>
      </c>
      <c r="B365" s="233" t="s">
        <v>1904</v>
      </c>
      <c r="C365" s="234">
        <v>7.01</v>
      </c>
      <c r="D365" s="235">
        <v>1.8613</v>
      </c>
      <c r="E365" s="235">
        <v>1</v>
      </c>
      <c r="F365" s="235">
        <v>1</v>
      </c>
      <c r="G365" s="235">
        <v>1.35</v>
      </c>
      <c r="H365" s="235">
        <v>1.35</v>
      </c>
      <c r="I365" s="236" t="s">
        <v>1204</v>
      </c>
      <c r="J365" s="237" t="s">
        <v>1199</v>
      </c>
    </row>
    <row r="366" spans="1:10" ht="17.149999999999999" customHeight="1">
      <c r="A366" s="238" t="s">
        <v>1566</v>
      </c>
      <c r="B366" s="239" t="s">
        <v>1904</v>
      </c>
      <c r="C366" s="240">
        <v>12.14</v>
      </c>
      <c r="D366" s="241">
        <v>2.9651000000000001</v>
      </c>
      <c r="E366" s="241">
        <v>1</v>
      </c>
      <c r="F366" s="241">
        <v>1</v>
      </c>
      <c r="G366" s="241">
        <v>1.75</v>
      </c>
      <c r="H366" s="241">
        <v>1.75</v>
      </c>
      <c r="I366" s="242" t="s">
        <v>1204</v>
      </c>
      <c r="J366" s="243" t="s">
        <v>1199</v>
      </c>
    </row>
    <row r="367" spans="1:10" ht="17.149999999999999" customHeight="1">
      <c r="A367" s="244" t="s">
        <v>1820</v>
      </c>
      <c r="B367" s="245" t="s">
        <v>1868</v>
      </c>
      <c r="C367" s="246">
        <v>1.45</v>
      </c>
      <c r="D367" s="247">
        <v>3.0148999999999999</v>
      </c>
      <c r="E367" s="247">
        <v>1</v>
      </c>
      <c r="F367" s="247">
        <v>1</v>
      </c>
      <c r="G367" s="247">
        <v>1.35</v>
      </c>
      <c r="H367" s="247">
        <v>1.35</v>
      </c>
      <c r="I367" s="248" t="s">
        <v>1204</v>
      </c>
      <c r="J367" s="249" t="s">
        <v>1199</v>
      </c>
    </row>
    <row r="368" spans="1:10" ht="17.149999999999999" customHeight="1">
      <c r="A368" s="232" t="s">
        <v>1821</v>
      </c>
      <c r="B368" s="233" t="s">
        <v>1868</v>
      </c>
      <c r="C368" s="234">
        <v>2.4700000000000002</v>
      </c>
      <c r="D368" s="235">
        <v>3.1949999999999998</v>
      </c>
      <c r="E368" s="235">
        <v>1</v>
      </c>
      <c r="F368" s="235">
        <v>1</v>
      </c>
      <c r="G368" s="235">
        <v>1.35</v>
      </c>
      <c r="H368" s="235">
        <v>1.35</v>
      </c>
      <c r="I368" s="236" t="s">
        <v>1204</v>
      </c>
      <c r="J368" s="237" t="s">
        <v>1199</v>
      </c>
    </row>
    <row r="369" spans="1:10" ht="17.149999999999999" customHeight="1">
      <c r="A369" s="232" t="s">
        <v>1822</v>
      </c>
      <c r="B369" s="233" t="s">
        <v>1868</v>
      </c>
      <c r="C369" s="234">
        <v>6.42</v>
      </c>
      <c r="D369" s="235">
        <v>3.9060999999999999</v>
      </c>
      <c r="E369" s="235">
        <v>1</v>
      </c>
      <c r="F369" s="235">
        <v>1</v>
      </c>
      <c r="G369" s="235">
        <v>1.35</v>
      </c>
      <c r="H369" s="235">
        <v>1.35</v>
      </c>
      <c r="I369" s="236" t="s">
        <v>1204</v>
      </c>
      <c r="J369" s="237" t="s">
        <v>1199</v>
      </c>
    </row>
    <row r="370" spans="1:10" ht="17.149999999999999" customHeight="1">
      <c r="A370" s="238" t="s">
        <v>1823</v>
      </c>
      <c r="B370" s="239" t="s">
        <v>1868</v>
      </c>
      <c r="C370" s="240">
        <v>13.21</v>
      </c>
      <c r="D370" s="241">
        <v>5.5437000000000003</v>
      </c>
      <c r="E370" s="241">
        <v>1</v>
      </c>
      <c r="F370" s="241">
        <v>1</v>
      </c>
      <c r="G370" s="241">
        <v>1.75</v>
      </c>
      <c r="H370" s="241">
        <v>1.75</v>
      </c>
      <c r="I370" s="242" t="s">
        <v>1204</v>
      </c>
      <c r="J370" s="243" t="s">
        <v>1199</v>
      </c>
    </row>
    <row r="371" spans="1:10" ht="17.149999999999999" customHeight="1">
      <c r="A371" s="244" t="s">
        <v>590</v>
      </c>
      <c r="B371" s="245" t="s">
        <v>1986</v>
      </c>
      <c r="C371" s="246">
        <v>2.16</v>
      </c>
      <c r="D371" s="247">
        <v>0.62629999999999997</v>
      </c>
      <c r="E371" s="247">
        <v>1</v>
      </c>
      <c r="F371" s="247">
        <v>1</v>
      </c>
      <c r="G371" s="247">
        <v>1.35</v>
      </c>
      <c r="H371" s="247">
        <v>1.35</v>
      </c>
      <c r="I371" s="248" t="s">
        <v>1204</v>
      </c>
      <c r="J371" s="249" t="s">
        <v>1199</v>
      </c>
    </row>
    <row r="372" spans="1:10" ht="17.149999999999999" customHeight="1">
      <c r="A372" s="232" t="s">
        <v>591</v>
      </c>
      <c r="B372" s="233" t="s">
        <v>1986</v>
      </c>
      <c r="C372" s="234">
        <v>3.11</v>
      </c>
      <c r="D372" s="235">
        <v>0.69020000000000004</v>
      </c>
      <c r="E372" s="235">
        <v>1</v>
      </c>
      <c r="F372" s="235">
        <v>1</v>
      </c>
      <c r="G372" s="235">
        <v>1.35</v>
      </c>
      <c r="H372" s="235">
        <v>1.35</v>
      </c>
      <c r="I372" s="236" t="s">
        <v>1204</v>
      </c>
      <c r="J372" s="237" t="s">
        <v>1199</v>
      </c>
    </row>
    <row r="373" spans="1:10" ht="17.149999999999999" customHeight="1">
      <c r="A373" s="232" t="s">
        <v>592</v>
      </c>
      <c r="B373" s="233" t="s">
        <v>1986</v>
      </c>
      <c r="C373" s="234">
        <v>5.04</v>
      </c>
      <c r="D373" s="235">
        <v>0.89549999999999996</v>
      </c>
      <c r="E373" s="235">
        <v>1</v>
      </c>
      <c r="F373" s="235">
        <v>1</v>
      </c>
      <c r="G373" s="235">
        <v>1.35</v>
      </c>
      <c r="H373" s="235">
        <v>1.35</v>
      </c>
      <c r="I373" s="236" t="s">
        <v>1204</v>
      </c>
      <c r="J373" s="237" t="s">
        <v>1199</v>
      </c>
    </row>
    <row r="374" spans="1:10" ht="17.149999999999999" customHeight="1">
      <c r="A374" s="238" t="s">
        <v>593</v>
      </c>
      <c r="B374" s="239" t="s">
        <v>1986</v>
      </c>
      <c r="C374" s="240">
        <v>7.15</v>
      </c>
      <c r="D374" s="241">
        <v>1.4278999999999999</v>
      </c>
      <c r="E374" s="241">
        <v>1</v>
      </c>
      <c r="F374" s="241">
        <v>1</v>
      </c>
      <c r="G374" s="241">
        <v>1.75</v>
      </c>
      <c r="H374" s="241">
        <v>1.75</v>
      </c>
      <c r="I374" s="242" t="s">
        <v>1204</v>
      </c>
      <c r="J374" s="243" t="s">
        <v>1199</v>
      </c>
    </row>
    <row r="375" spans="1:10" ht="17.149999999999999" customHeight="1">
      <c r="A375" s="244" t="s">
        <v>594</v>
      </c>
      <c r="B375" s="245" t="s">
        <v>1558</v>
      </c>
      <c r="C375" s="246">
        <v>2.02</v>
      </c>
      <c r="D375" s="247">
        <v>0.73650000000000004</v>
      </c>
      <c r="E375" s="247">
        <v>1</v>
      </c>
      <c r="F375" s="247">
        <v>1</v>
      </c>
      <c r="G375" s="247">
        <v>1.35</v>
      </c>
      <c r="H375" s="247">
        <v>1.35</v>
      </c>
      <c r="I375" s="248" t="s">
        <v>1204</v>
      </c>
      <c r="J375" s="249" t="s">
        <v>1199</v>
      </c>
    </row>
    <row r="376" spans="1:10" ht="17.149999999999999" customHeight="1">
      <c r="A376" s="232" t="s">
        <v>595</v>
      </c>
      <c r="B376" s="233" t="s">
        <v>1558</v>
      </c>
      <c r="C376" s="234">
        <v>2.85</v>
      </c>
      <c r="D376" s="235">
        <v>0.87139999999999995</v>
      </c>
      <c r="E376" s="235">
        <v>1</v>
      </c>
      <c r="F376" s="235">
        <v>1</v>
      </c>
      <c r="G376" s="235">
        <v>1.35</v>
      </c>
      <c r="H376" s="235">
        <v>1.35</v>
      </c>
      <c r="I376" s="236" t="s">
        <v>1204</v>
      </c>
      <c r="J376" s="237" t="s">
        <v>1199</v>
      </c>
    </row>
    <row r="377" spans="1:10" ht="17.149999999999999" customHeight="1">
      <c r="A377" s="232" t="s">
        <v>596</v>
      </c>
      <c r="B377" s="233" t="s">
        <v>1558</v>
      </c>
      <c r="C377" s="234">
        <v>4.78</v>
      </c>
      <c r="D377" s="235">
        <v>1.1509</v>
      </c>
      <c r="E377" s="235">
        <v>1</v>
      </c>
      <c r="F377" s="235">
        <v>1</v>
      </c>
      <c r="G377" s="235">
        <v>1.35</v>
      </c>
      <c r="H377" s="235">
        <v>1.35</v>
      </c>
      <c r="I377" s="236" t="s">
        <v>1204</v>
      </c>
      <c r="J377" s="237" t="s">
        <v>1199</v>
      </c>
    </row>
    <row r="378" spans="1:10" ht="17.149999999999999" customHeight="1">
      <c r="A378" s="238" t="s">
        <v>597</v>
      </c>
      <c r="B378" s="239" t="s">
        <v>1558</v>
      </c>
      <c r="C378" s="240">
        <v>7.91</v>
      </c>
      <c r="D378" s="241">
        <v>1.7665999999999999</v>
      </c>
      <c r="E378" s="241">
        <v>1</v>
      </c>
      <c r="F378" s="241">
        <v>1</v>
      </c>
      <c r="G378" s="241">
        <v>1.75</v>
      </c>
      <c r="H378" s="241">
        <v>1.75</v>
      </c>
      <c r="I378" s="242" t="s">
        <v>1204</v>
      </c>
      <c r="J378" s="243" t="s">
        <v>1199</v>
      </c>
    </row>
    <row r="379" spans="1:10" ht="17.149999999999999" customHeight="1">
      <c r="A379" s="244" t="s">
        <v>598</v>
      </c>
      <c r="B379" s="245" t="s">
        <v>1987</v>
      </c>
      <c r="C379" s="246">
        <v>2.5299999999999998</v>
      </c>
      <c r="D379" s="247">
        <v>0.80120000000000002</v>
      </c>
      <c r="E379" s="247">
        <v>1</v>
      </c>
      <c r="F379" s="247">
        <v>1</v>
      </c>
      <c r="G379" s="247">
        <v>1.35</v>
      </c>
      <c r="H379" s="247">
        <v>1.35</v>
      </c>
      <c r="I379" s="248" t="s">
        <v>1204</v>
      </c>
      <c r="J379" s="249" t="s">
        <v>1199</v>
      </c>
    </row>
    <row r="380" spans="1:10" ht="17.149999999999999" customHeight="1">
      <c r="A380" s="232" t="s">
        <v>599</v>
      </c>
      <c r="B380" s="233" t="s">
        <v>1987</v>
      </c>
      <c r="C380" s="234">
        <v>4.5</v>
      </c>
      <c r="D380" s="235">
        <v>1.0184</v>
      </c>
      <c r="E380" s="235">
        <v>1</v>
      </c>
      <c r="F380" s="235">
        <v>1</v>
      </c>
      <c r="G380" s="235">
        <v>1.35</v>
      </c>
      <c r="H380" s="235">
        <v>1.35</v>
      </c>
      <c r="I380" s="236" t="s">
        <v>1204</v>
      </c>
      <c r="J380" s="237" t="s">
        <v>1199</v>
      </c>
    </row>
    <row r="381" spans="1:10" ht="17.149999999999999" customHeight="1">
      <c r="A381" s="232" t="s">
        <v>600</v>
      </c>
      <c r="B381" s="233" t="s">
        <v>1987</v>
      </c>
      <c r="C381" s="234">
        <v>7.85</v>
      </c>
      <c r="D381" s="235">
        <v>1.4510000000000001</v>
      </c>
      <c r="E381" s="235">
        <v>1</v>
      </c>
      <c r="F381" s="235">
        <v>1</v>
      </c>
      <c r="G381" s="235">
        <v>1.35</v>
      </c>
      <c r="H381" s="235">
        <v>1.35</v>
      </c>
      <c r="I381" s="236" t="s">
        <v>1204</v>
      </c>
      <c r="J381" s="237" t="s">
        <v>1199</v>
      </c>
    </row>
    <row r="382" spans="1:10" ht="17.149999999999999" customHeight="1">
      <c r="A382" s="238" t="s">
        <v>601</v>
      </c>
      <c r="B382" s="239" t="s">
        <v>1987</v>
      </c>
      <c r="C382" s="240">
        <v>12.05</v>
      </c>
      <c r="D382" s="241">
        <v>2.3847</v>
      </c>
      <c r="E382" s="241">
        <v>1</v>
      </c>
      <c r="F382" s="241">
        <v>1</v>
      </c>
      <c r="G382" s="241">
        <v>1.75</v>
      </c>
      <c r="H382" s="241">
        <v>1.75</v>
      </c>
      <c r="I382" s="242" t="s">
        <v>1204</v>
      </c>
      <c r="J382" s="243" t="s">
        <v>1199</v>
      </c>
    </row>
    <row r="383" spans="1:10" ht="17.149999999999999" customHeight="1">
      <c r="A383" s="244" t="s">
        <v>602</v>
      </c>
      <c r="B383" s="245" t="s">
        <v>1988</v>
      </c>
      <c r="C383" s="246">
        <v>7.68</v>
      </c>
      <c r="D383" s="247">
        <v>0.76790000000000003</v>
      </c>
      <c r="E383" s="247">
        <v>1</v>
      </c>
      <c r="F383" s="247">
        <v>1</v>
      </c>
      <c r="G383" s="247">
        <v>1.35</v>
      </c>
      <c r="H383" s="247">
        <v>1.35</v>
      </c>
      <c r="I383" s="248" t="s">
        <v>1204</v>
      </c>
      <c r="J383" s="249" t="s">
        <v>1199</v>
      </c>
    </row>
    <row r="384" spans="1:10" ht="17.149999999999999" customHeight="1">
      <c r="A384" s="232" t="s">
        <v>603</v>
      </c>
      <c r="B384" s="233" t="s">
        <v>1988</v>
      </c>
      <c r="C384" s="234">
        <v>7.89</v>
      </c>
      <c r="D384" s="235">
        <v>0.92630000000000001</v>
      </c>
      <c r="E384" s="235">
        <v>1</v>
      </c>
      <c r="F384" s="235">
        <v>1</v>
      </c>
      <c r="G384" s="235">
        <v>1.35</v>
      </c>
      <c r="H384" s="235">
        <v>1.35</v>
      </c>
      <c r="I384" s="236" t="s">
        <v>1204</v>
      </c>
      <c r="J384" s="237" t="s">
        <v>1199</v>
      </c>
    </row>
    <row r="385" spans="1:10" ht="17.149999999999999" customHeight="1">
      <c r="A385" s="232" t="s">
        <v>604</v>
      </c>
      <c r="B385" s="233" t="s">
        <v>1988</v>
      </c>
      <c r="C385" s="234">
        <v>11.3</v>
      </c>
      <c r="D385" s="235">
        <v>1.2452000000000001</v>
      </c>
      <c r="E385" s="235">
        <v>1</v>
      </c>
      <c r="F385" s="235">
        <v>1</v>
      </c>
      <c r="G385" s="235">
        <v>1.35</v>
      </c>
      <c r="H385" s="235">
        <v>1.35</v>
      </c>
      <c r="I385" s="236" t="s">
        <v>1204</v>
      </c>
      <c r="J385" s="237" t="s">
        <v>1199</v>
      </c>
    </row>
    <row r="386" spans="1:10" ht="17.149999999999999" customHeight="1">
      <c r="A386" s="238" t="s">
        <v>605</v>
      </c>
      <c r="B386" s="239" t="s">
        <v>1988</v>
      </c>
      <c r="C386" s="240">
        <v>14.47</v>
      </c>
      <c r="D386" s="241">
        <v>1.7690999999999999</v>
      </c>
      <c r="E386" s="241">
        <v>1</v>
      </c>
      <c r="F386" s="241">
        <v>1</v>
      </c>
      <c r="G386" s="241">
        <v>1.75</v>
      </c>
      <c r="H386" s="241">
        <v>1.75</v>
      </c>
      <c r="I386" s="242" t="s">
        <v>1204</v>
      </c>
      <c r="J386" s="243" t="s">
        <v>1199</v>
      </c>
    </row>
    <row r="387" spans="1:10" ht="17.149999999999999" customHeight="1">
      <c r="A387" s="244" t="s">
        <v>606</v>
      </c>
      <c r="B387" s="245" t="s">
        <v>1989</v>
      </c>
      <c r="C387" s="246">
        <v>2.98</v>
      </c>
      <c r="D387" s="247">
        <v>0.41849999999999998</v>
      </c>
      <c r="E387" s="247">
        <v>1</v>
      </c>
      <c r="F387" s="247">
        <v>1</v>
      </c>
      <c r="G387" s="247">
        <v>1.35</v>
      </c>
      <c r="H387" s="247">
        <v>1.35</v>
      </c>
      <c r="I387" s="248" t="s">
        <v>1204</v>
      </c>
      <c r="J387" s="249" t="s">
        <v>1199</v>
      </c>
    </row>
    <row r="388" spans="1:10" ht="17.149999999999999" customHeight="1">
      <c r="A388" s="232" t="s">
        <v>607</v>
      </c>
      <c r="B388" s="233" t="s">
        <v>1989</v>
      </c>
      <c r="C388" s="234">
        <v>4.17</v>
      </c>
      <c r="D388" s="235">
        <v>0.56489999999999996</v>
      </c>
      <c r="E388" s="235">
        <v>1</v>
      </c>
      <c r="F388" s="235">
        <v>1</v>
      </c>
      <c r="G388" s="235">
        <v>1.35</v>
      </c>
      <c r="H388" s="235">
        <v>1.35</v>
      </c>
      <c r="I388" s="236" t="s">
        <v>1204</v>
      </c>
      <c r="J388" s="237" t="s">
        <v>1199</v>
      </c>
    </row>
    <row r="389" spans="1:10" ht="17.149999999999999" customHeight="1">
      <c r="A389" s="232" t="s">
        <v>608</v>
      </c>
      <c r="B389" s="233" t="s">
        <v>1989</v>
      </c>
      <c r="C389" s="234">
        <v>6.45</v>
      </c>
      <c r="D389" s="235">
        <v>0.87050000000000005</v>
      </c>
      <c r="E389" s="235">
        <v>1</v>
      </c>
      <c r="F389" s="235">
        <v>1</v>
      </c>
      <c r="G389" s="235">
        <v>1.35</v>
      </c>
      <c r="H389" s="235">
        <v>1.35</v>
      </c>
      <c r="I389" s="236" t="s">
        <v>1204</v>
      </c>
      <c r="J389" s="237" t="s">
        <v>1199</v>
      </c>
    </row>
    <row r="390" spans="1:10" ht="17.149999999999999" customHeight="1">
      <c r="A390" s="238" t="s">
        <v>287</v>
      </c>
      <c r="B390" s="239" t="s">
        <v>1989</v>
      </c>
      <c r="C390" s="240">
        <v>11.07</v>
      </c>
      <c r="D390" s="241">
        <v>1.6568000000000001</v>
      </c>
      <c r="E390" s="241">
        <v>1</v>
      </c>
      <c r="F390" s="241">
        <v>1</v>
      </c>
      <c r="G390" s="241">
        <v>1.75</v>
      </c>
      <c r="H390" s="241">
        <v>1.75</v>
      </c>
      <c r="I390" s="242" t="s">
        <v>1204</v>
      </c>
      <c r="J390" s="243" t="s">
        <v>1199</v>
      </c>
    </row>
    <row r="391" spans="1:10" ht="17.149999999999999" customHeight="1">
      <c r="A391" s="244" t="s">
        <v>609</v>
      </c>
      <c r="B391" s="245" t="s">
        <v>1990</v>
      </c>
      <c r="C391" s="246">
        <v>1.97</v>
      </c>
      <c r="D391" s="247">
        <v>0.34060000000000001</v>
      </c>
      <c r="E391" s="247">
        <v>1</v>
      </c>
      <c r="F391" s="247">
        <v>1</v>
      </c>
      <c r="G391" s="247">
        <v>1.35</v>
      </c>
      <c r="H391" s="247">
        <v>1.35</v>
      </c>
      <c r="I391" s="248" t="s">
        <v>1204</v>
      </c>
      <c r="J391" s="249" t="s">
        <v>1199</v>
      </c>
    </row>
    <row r="392" spans="1:10" ht="17.149999999999999" customHeight="1">
      <c r="A392" s="232" t="s">
        <v>610</v>
      </c>
      <c r="B392" s="233" t="s">
        <v>1990</v>
      </c>
      <c r="C392" s="234">
        <v>2.65</v>
      </c>
      <c r="D392" s="235">
        <v>0.43959999999999999</v>
      </c>
      <c r="E392" s="235">
        <v>1</v>
      </c>
      <c r="F392" s="235">
        <v>1</v>
      </c>
      <c r="G392" s="235">
        <v>1.35</v>
      </c>
      <c r="H392" s="235">
        <v>1.35</v>
      </c>
      <c r="I392" s="236" t="s">
        <v>1204</v>
      </c>
      <c r="J392" s="237" t="s">
        <v>1199</v>
      </c>
    </row>
    <row r="393" spans="1:10" ht="17.149999999999999" customHeight="1">
      <c r="A393" s="232" t="s">
        <v>611</v>
      </c>
      <c r="B393" s="233" t="s">
        <v>1990</v>
      </c>
      <c r="C393" s="234">
        <v>3.28</v>
      </c>
      <c r="D393" s="235">
        <v>0.70389999999999997</v>
      </c>
      <c r="E393" s="235">
        <v>1</v>
      </c>
      <c r="F393" s="235">
        <v>1</v>
      </c>
      <c r="G393" s="235">
        <v>1.35</v>
      </c>
      <c r="H393" s="235">
        <v>1.35</v>
      </c>
      <c r="I393" s="236" t="s">
        <v>1204</v>
      </c>
      <c r="J393" s="237" t="s">
        <v>1199</v>
      </c>
    </row>
    <row r="394" spans="1:10" ht="17.149999999999999" customHeight="1">
      <c r="A394" s="238" t="s">
        <v>612</v>
      </c>
      <c r="B394" s="239" t="s">
        <v>1990</v>
      </c>
      <c r="C394" s="240">
        <v>4.97</v>
      </c>
      <c r="D394" s="241">
        <v>1.3332999999999999</v>
      </c>
      <c r="E394" s="241">
        <v>1</v>
      </c>
      <c r="F394" s="241">
        <v>1</v>
      </c>
      <c r="G394" s="241">
        <v>1.75</v>
      </c>
      <c r="H394" s="241">
        <v>1.75</v>
      </c>
      <c r="I394" s="242" t="s">
        <v>1204</v>
      </c>
      <c r="J394" s="243" t="s">
        <v>1199</v>
      </c>
    </row>
    <row r="395" spans="1:10" ht="17.149999999999999" customHeight="1">
      <c r="A395" s="244" t="s">
        <v>613</v>
      </c>
      <c r="B395" s="245" t="s">
        <v>1991</v>
      </c>
      <c r="C395" s="246">
        <v>2.85</v>
      </c>
      <c r="D395" s="247">
        <v>0.39040000000000002</v>
      </c>
      <c r="E395" s="247">
        <v>1</v>
      </c>
      <c r="F395" s="247">
        <v>1</v>
      </c>
      <c r="G395" s="247">
        <v>1.35</v>
      </c>
      <c r="H395" s="247">
        <v>1.35</v>
      </c>
      <c r="I395" s="248" t="s">
        <v>1204</v>
      </c>
      <c r="J395" s="249" t="s">
        <v>1199</v>
      </c>
    </row>
    <row r="396" spans="1:10" ht="17.149999999999999" customHeight="1">
      <c r="A396" s="232" t="s">
        <v>614</v>
      </c>
      <c r="B396" s="233" t="s">
        <v>1991</v>
      </c>
      <c r="C396" s="234">
        <v>3.74</v>
      </c>
      <c r="D396" s="235">
        <v>0.52739999999999998</v>
      </c>
      <c r="E396" s="235">
        <v>1</v>
      </c>
      <c r="F396" s="235">
        <v>1</v>
      </c>
      <c r="G396" s="235">
        <v>1.35</v>
      </c>
      <c r="H396" s="235">
        <v>1.35</v>
      </c>
      <c r="I396" s="236" t="s">
        <v>1204</v>
      </c>
      <c r="J396" s="237" t="s">
        <v>1199</v>
      </c>
    </row>
    <row r="397" spans="1:10" ht="17.149999999999999" customHeight="1">
      <c r="A397" s="232" t="s">
        <v>615</v>
      </c>
      <c r="B397" s="233" t="s">
        <v>1991</v>
      </c>
      <c r="C397" s="234">
        <v>5.85</v>
      </c>
      <c r="D397" s="235">
        <v>0.81430000000000002</v>
      </c>
      <c r="E397" s="235">
        <v>1</v>
      </c>
      <c r="F397" s="235">
        <v>1</v>
      </c>
      <c r="G397" s="235">
        <v>1.35</v>
      </c>
      <c r="H397" s="235">
        <v>1.35</v>
      </c>
      <c r="I397" s="236" t="s">
        <v>1204</v>
      </c>
      <c r="J397" s="237" t="s">
        <v>1199</v>
      </c>
    </row>
    <row r="398" spans="1:10" ht="17.149999999999999" customHeight="1">
      <c r="A398" s="238" t="s">
        <v>616</v>
      </c>
      <c r="B398" s="239" t="s">
        <v>1991</v>
      </c>
      <c r="C398" s="240">
        <v>9.39</v>
      </c>
      <c r="D398" s="241">
        <v>1.4423999999999999</v>
      </c>
      <c r="E398" s="241">
        <v>1</v>
      </c>
      <c r="F398" s="241">
        <v>1</v>
      </c>
      <c r="G398" s="241">
        <v>1.75</v>
      </c>
      <c r="H398" s="241">
        <v>1.75</v>
      </c>
      <c r="I398" s="242" t="s">
        <v>1204</v>
      </c>
      <c r="J398" s="243" t="s">
        <v>1199</v>
      </c>
    </row>
    <row r="399" spans="1:10" ht="17.149999999999999" customHeight="1">
      <c r="A399" s="244" t="s">
        <v>617</v>
      </c>
      <c r="B399" s="245" t="s">
        <v>1992</v>
      </c>
      <c r="C399" s="246">
        <v>1.77</v>
      </c>
      <c r="D399" s="247">
        <v>0.37590000000000001</v>
      </c>
      <c r="E399" s="247">
        <v>1</v>
      </c>
      <c r="F399" s="247">
        <v>1</v>
      </c>
      <c r="G399" s="247">
        <v>1.35</v>
      </c>
      <c r="H399" s="247">
        <v>1.35</v>
      </c>
      <c r="I399" s="248" t="s">
        <v>1204</v>
      </c>
      <c r="J399" s="249" t="s">
        <v>1199</v>
      </c>
    </row>
    <row r="400" spans="1:10" ht="17.149999999999999" customHeight="1">
      <c r="A400" s="232" t="s">
        <v>618</v>
      </c>
      <c r="B400" s="233" t="s">
        <v>1992</v>
      </c>
      <c r="C400" s="234">
        <v>2.4500000000000002</v>
      </c>
      <c r="D400" s="235">
        <v>0.45600000000000002</v>
      </c>
      <c r="E400" s="235">
        <v>1</v>
      </c>
      <c r="F400" s="235">
        <v>1</v>
      </c>
      <c r="G400" s="235">
        <v>1.35</v>
      </c>
      <c r="H400" s="235">
        <v>1.35</v>
      </c>
      <c r="I400" s="236" t="s">
        <v>1204</v>
      </c>
      <c r="J400" s="237" t="s">
        <v>1199</v>
      </c>
    </row>
    <row r="401" spans="1:10" ht="17.149999999999999" customHeight="1">
      <c r="A401" s="232" t="s">
        <v>619</v>
      </c>
      <c r="B401" s="233" t="s">
        <v>1992</v>
      </c>
      <c r="C401" s="234">
        <v>3.78</v>
      </c>
      <c r="D401" s="235">
        <v>0.59030000000000005</v>
      </c>
      <c r="E401" s="235">
        <v>1</v>
      </c>
      <c r="F401" s="235">
        <v>1</v>
      </c>
      <c r="G401" s="235">
        <v>1.35</v>
      </c>
      <c r="H401" s="235">
        <v>1.35</v>
      </c>
      <c r="I401" s="236" t="s">
        <v>1204</v>
      </c>
      <c r="J401" s="237" t="s">
        <v>1199</v>
      </c>
    </row>
    <row r="402" spans="1:10" ht="17.149999999999999" customHeight="1">
      <c r="A402" s="238" t="s">
        <v>620</v>
      </c>
      <c r="B402" s="239" t="s">
        <v>1992</v>
      </c>
      <c r="C402" s="240">
        <v>5.92</v>
      </c>
      <c r="D402" s="241">
        <v>1.0277000000000001</v>
      </c>
      <c r="E402" s="241">
        <v>1</v>
      </c>
      <c r="F402" s="241">
        <v>1</v>
      </c>
      <c r="G402" s="241">
        <v>1.75</v>
      </c>
      <c r="H402" s="241">
        <v>1.75</v>
      </c>
      <c r="I402" s="242" t="s">
        <v>1204</v>
      </c>
      <c r="J402" s="243" t="s">
        <v>1199</v>
      </c>
    </row>
    <row r="403" spans="1:10" ht="17.149999999999999" customHeight="1">
      <c r="A403" s="244" t="s">
        <v>621</v>
      </c>
      <c r="B403" s="245" t="s">
        <v>1993</v>
      </c>
      <c r="C403" s="246">
        <v>2.0499999999999998</v>
      </c>
      <c r="D403" s="247">
        <v>0.4052</v>
      </c>
      <c r="E403" s="247">
        <v>1</v>
      </c>
      <c r="F403" s="247">
        <v>1</v>
      </c>
      <c r="G403" s="247">
        <v>1.35</v>
      </c>
      <c r="H403" s="247">
        <v>1.35</v>
      </c>
      <c r="I403" s="248" t="s">
        <v>1204</v>
      </c>
      <c r="J403" s="249" t="s">
        <v>1199</v>
      </c>
    </row>
    <row r="404" spans="1:10" ht="17.149999999999999" customHeight="1">
      <c r="A404" s="232" t="s">
        <v>622</v>
      </c>
      <c r="B404" s="233" t="s">
        <v>1993</v>
      </c>
      <c r="C404" s="234">
        <v>2.91</v>
      </c>
      <c r="D404" s="235">
        <v>0.50139999999999996</v>
      </c>
      <c r="E404" s="235">
        <v>1</v>
      </c>
      <c r="F404" s="235">
        <v>1</v>
      </c>
      <c r="G404" s="235">
        <v>1.35</v>
      </c>
      <c r="H404" s="235">
        <v>1.35</v>
      </c>
      <c r="I404" s="236" t="s">
        <v>1204</v>
      </c>
      <c r="J404" s="237" t="s">
        <v>1199</v>
      </c>
    </row>
    <row r="405" spans="1:10" ht="17.149999999999999" customHeight="1">
      <c r="A405" s="232" t="s">
        <v>623</v>
      </c>
      <c r="B405" s="233" t="s">
        <v>1993</v>
      </c>
      <c r="C405" s="234">
        <v>4.72</v>
      </c>
      <c r="D405" s="235">
        <v>0.7248</v>
      </c>
      <c r="E405" s="235">
        <v>1</v>
      </c>
      <c r="F405" s="235">
        <v>1</v>
      </c>
      <c r="G405" s="235">
        <v>1.35</v>
      </c>
      <c r="H405" s="235">
        <v>1.35</v>
      </c>
      <c r="I405" s="236" t="s">
        <v>1204</v>
      </c>
      <c r="J405" s="237" t="s">
        <v>1199</v>
      </c>
    </row>
    <row r="406" spans="1:10" ht="17.149999999999999" customHeight="1">
      <c r="A406" s="238" t="s">
        <v>624</v>
      </c>
      <c r="B406" s="239" t="s">
        <v>1993</v>
      </c>
      <c r="C406" s="240">
        <v>8.93</v>
      </c>
      <c r="D406" s="241">
        <v>1.3070999999999999</v>
      </c>
      <c r="E406" s="241">
        <v>1</v>
      </c>
      <c r="F406" s="241">
        <v>1</v>
      </c>
      <c r="G406" s="241">
        <v>1.75</v>
      </c>
      <c r="H406" s="241">
        <v>1.75</v>
      </c>
      <c r="I406" s="242" t="s">
        <v>1204</v>
      </c>
      <c r="J406" s="243" t="s">
        <v>1199</v>
      </c>
    </row>
    <row r="407" spans="1:10" ht="17.149999999999999" customHeight="1">
      <c r="A407" s="244" t="s">
        <v>625</v>
      </c>
      <c r="B407" s="245" t="s">
        <v>1994</v>
      </c>
      <c r="C407" s="246">
        <v>2.44</v>
      </c>
      <c r="D407" s="247">
        <v>0.36480000000000001</v>
      </c>
      <c r="E407" s="247">
        <v>1</v>
      </c>
      <c r="F407" s="247">
        <v>1</v>
      </c>
      <c r="G407" s="247">
        <v>1.35</v>
      </c>
      <c r="H407" s="247">
        <v>1.35</v>
      </c>
      <c r="I407" s="248" t="s">
        <v>1204</v>
      </c>
      <c r="J407" s="249" t="s">
        <v>1199</v>
      </c>
    </row>
    <row r="408" spans="1:10" ht="17.149999999999999" customHeight="1">
      <c r="A408" s="232" t="s">
        <v>626</v>
      </c>
      <c r="B408" s="233" t="s">
        <v>1994</v>
      </c>
      <c r="C408" s="234">
        <v>3.86</v>
      </c>
      <c r="D408" s="235">
        <v>0.53400000000000003</v>
      </c>
      <c r="E408" s="235">
        <v>1</v>
      </c>
      <c r="F408" s="235">
        <v>1</v>
      </c>
      <c r="G408" s="235">
        <v>1.35</v>
      </c>
      <c r="H408" s="235">
        <v>1.35</v>
      </c>
      <c r="I408" s="236" t="s">
        <v>1204</v>
      </c>
      <c r="J408" s="237" t="s">
        <v>1199</v>
      </c>
    </row>
    <row r="409" spans="1:10" ht="17.149999999999999" customHeight="1">
      <c r="A409" s="232" t="s">
        <v>627</v>
      </c>
      <c r="B409" s="233" t="s">
        <v>1994</v>
      </c>
      <c r="C409" s="234">
        <v>6.33</v>
      </c>
      <c r="D409" s="235">
        <v>0.81340000000000001</v>
      </c>
      <c r="E409" s="235">
        <v>1</v>
      </c>
      <c r="F409" s="235">
        <v>1</v>
      </c>
      <c r="G409" s="235">
        <v>1.35</v>
      </c>
      <c r="H409" s="235">
        <v>1.35</v>
      </c>
      <c r="I409" s="236" t="s">
        <v>1204</v>
      </c>
      <c r="J409" s="237" t="s">
        <v>1199</v>
      </c>
    </row>
    <row r="410" spans="1:10" ht="17.149999999999999" customHeight="1">
      <c r="A410" s="238" t="s">
        <v>628</v>
      </c>
      <c r="B410" s="239" t="s">
        <v>1994</v>
      </c>
      <c r="C410" s="240">
        <v>10.11</v>
      </c>
      <c r="D410" s="241">
        <v>1.4389000000000001</v>
      </c>
      <c r="E410" s="241">
        <v>1</v>
      </c>
      <c r="F410" s="241">
        <v>1</v>
      </c>
      <c r="G410" s="241">
        <v>1.75</v>
      </c>
      <c r="H410" s="241">
        <v>1.75</v>
      </c>
      <c r="I410" s="242" t="s">
        <v>1204</v>
      </c>
      <c r="J410" s="243" t="s">
        <v>1199</v>
      </c>
    </row>
    <row r="411" spans="1:10" ht="17.149999999999999" customHeight="1">
      <c r="A411" s="244" t="s">
        <v>629</v>
      </c>
      <c r="B411" s="245" t="s">
        <v>1995</v>
      </c>
      <c r="C411" s="246">
        <v>2.12</v>
      </c>
      <c r="D411" s="247">
        <v>0.35809999999999997</v>
      </c>
      <c r="E411" s="247">
        <v>1</v>
      </c>
      <c r="F411" s="247">
        <v>1</v>
      </c>
      <c r="G411" s="247">
        <v>1.35</v>
      </c>
      <c r="H411" s="247">
        <v>1.35</v>
      </c>
      <c r="I411" s="248" t="s">
        <v>1204</v>
      </c>
      <c r="J411" s="249" t="s">
        <v>1199</v>
      </c>
    </row>
    <row r="412" spans="1:10" ht="17.149999999999999" customHeight="1">
      <c r="A412" s="232" t="s">
        <v>630</v>
      </c>
      <c r="B412" s="233" t="s">
        <v>1995</v>
      </c>
      <c r="C412" s="234">
        <v>3.02</v>
      </c>
      <c r="D412" s="235">
        <v>0.48309999999999997</v>
      </c>
      <c r="E412" s="235">
        <v>1</v>
      </c>
      <c r="F412" s="235">
        <v>1</v>
      </c>
      <c r="G412" s="235">
        <v>1.35</v>
      </c>
      <c r="H412" s="235">
        <v>1.35</v>
      </c>
      <c r="I412" s="236" t="s">
        <v>1204</v>
      </c>
      <c r="J412" s="237" t="s">
        <v>1199</v>
      </c>
    </row>
    <row r="413" spans="1:10" ht="17.149999999999999" customHeight="1">
      <c r="A413" s="232" t="s">
        <v>631</v>
      </c>
      <c r="B413" s="233" t="s">
        <v>1995</v>
      </c>
      <c r="C413" s="234">
        <v>4.8899999999999997</v>
      </c>
      <c r="D413" s="235">
        <v>0.71130000000000004</v>
      </c>
      <c r="E413" s="235">
        <v>1</v>
      </c>
      <c r="F413" s="235">
        <v>1</v>
      </c>
      <c r="G413" s="235">
        <v>1.35</v>
      </c>
      <c r="H413" s="235">
        <v>1.35</v>
      </c>
      <c r="I413" s="236" t="s">
        <v>1204</v>
      </c>
      <c r="J413" s="237" t="s">
        <v>1199</v>
      </c>
    </row>
    <row r="414" spans="1:10" ht="17.149999999999999" customHeight="1">
      <c r="A414" s="238" t="s">
        <v>632</v>
      </c>
      <c r="B414" s="239" t="s">
        <v>1995</v>
      </c>
      <c r="C414" s="240">
        <v>8.06</v>
      </c>
      <c r="D414" s="241">
        <v>1.2485999999999999</v>
      </c>
      <c r="E414" s="241">
        <v>1</v>
      </c>
      <c r="F414" s="241">
        <v>1</v>
      </c>
      <c r="G414" s="241">
        <v>1.75</v>
      </c>
      <c r="H414" s="241">
        <v>1.75</v>
      </c>
      <c r="I414" s="242" t="s">
        <v>1204</v>
      </c>
      <c r="J414" s="243" t="s">
        <v>1199</v>
      </c>
    </row>
    <row r="415" spans="1:10" ht="17.149999999999999" customHeight="1">
      <c r="A415" s="244" t="s">
        <v>633</v>
      </c>
      <c r="B415" s="245" t="s">
        <v>1996</v>
      </c>
      <c r="C415" s="246">
        <v>1.58</v>
      </c>
      <c r="D415" s="247">
        <v>0.37769999999999998</v>
      </c>
      <c r="E415" s="247">
        <v>1</v>
      </c>
      <c r="F415" s="247">
        <v>1</v>
      </c>
      <c r="G415" s="247">
        <v>1.35</v>
      </c>
      <c r="H415" s="247">
        <v>1.35</v>
      </c>
      <c r="I415" s="248" t="s">
        <v>1204</v>
      </c>
      <c r="J415" s="249" t="s">
        <v>1199</v>
      </c>
    </row>
    <row r="416" spans="1:10" ht="17.149999999999999" customHeight="1">
      <c r="A416" s="232" t="s">
        <v>634</v>
      </c>
      <c r="B416" s="233" t="s">
        <v>1996</v>
      </c>
      <c r="C416" s="234">
        <v>2.15</v>
      </c>
      <c r="D416" s="235">
        <v>0.45140000000000002</v>
      </c>
      <c r="E416" s="235">
        <v>1</v>
      </c>
      <c r="F416" s="235">
        <v>1</v>
      </c>
      <c r="G416" s="235">
        <v>1.35</v>
      </c>
      <c r="H416" s="235">
        <v>1.35</v>
      </c>
      <c r="I416" s="236" t="s">
        <v>1204</v>
      </c>
      <c r="J416" s="237" t="s">
        <v>1199</v>
      </c>
    </row>
    <row r="417" spans="1:10" ht="17.149999999999999" customHeight="1">
      <c r="A417" s="232" t="s">
        <v>635</v>
      </c>
      <c r="B417" s="233" t="s">
        <v>1996</v>
      </c>
      <c r="C417" s="234">
        <v>3.18</v>
      </c>
      <c r="D417" s="235">
        <v>0.56759999999999999</v>
      </c>
      <c r="E417" s="235">
        <v>1</v>
      </c>
      <c r="F417" s="235">
        <v>1</v>
      </c>
      <c r="G417" s="235">
        <v>1.35</v>
      </c>
      <c r="H417" s="235">
        <v>1.35</v>
      </c>
      <c r="I417" s="236" t="s">
        <v>1204</v>
      </c>
      <c r="J417" s="237" t="s">
        <v>1199</v>
      </c>
    </row>
    <row r="418" spans="1:10" ht="17.149999999999999" customHeight="1">
      <c r="A418" s="238" t="s">
        <v>636</v>
      </c>
      <c r="B418" s="239" t="s">
        <v>1996</v>
      </c>
      <c r="C418" s="240">
        <v>6.16</v>
      </c>
      <c r="D418" s="241">
        <v>0.89390000000000003</v>
      </c>
      <c r="E418" s="241">
        <v>1</v>
      </c>
      <c r="F418" s="241">
        <v>1</v>
      </c>
      <c r="G418" s="241">
        <v>1.75</v>
      </c>
      <c r="H418" s="241">
        <v>1.75</v>
      </c>
      <c r="I418" s="242" t="s">
        <v>1204</v>
      </c>
      <c r="J418" s="243" t="s">
        <v>1199</v>
      </c>
    </row>
    <row r="419" spans="1:10" ht="17.149999999999999" customHeight="1">
      <c r="A419" s="244" t="s">
        <v>637</v>
      </c>
      <c r="B419" s="245" t="s">
        <v>1997</v>
      </c>
      <c r="C419" s="246">
        <v>2.27</v>
      </c>
      <c r="D419" s="247">
        <v>0.44219999999999998</v>
      </c>
      <c r="E419" s="247">
        <v>1</v>
      </c>
      <c r="F419" s="247">
        <v>1</v>
      </c>
      <c r="G419" s="247">
        <v>1.35</v>
      </c>
      <c r="H419" s="247">
        <v>1.35</v>
      </c>
      <c r="I419" s="248" t="s">
        <v>1204</v>
      </c>
      <c r="J419" s="249" t="s">
        <v>1199</v>
      </c>
    </row>
    <row r="420" spans="1:10" ht="17.149999999999999" customHeight="1">
      <c r="A420" s="232" t="s">
        <v>638</v>
      </c>
      <c r="B420" s="233" t="s">
        <v>1997</v>
      </c>
      <c r="C420" s="234">
        <v>2.99</v>
      </c>
      <c r="D420" s="235">
        <v>0.52569999999999995</v>
      </c>
      <c r="E420" s="235">
        <v>1</v>
      </c>
      <c r="F420" s="235">
        <v>1</v>
      </c>
      <c r="G420" s="235">
        <v>1.35</v>
      </c>
      <c r="H420" s="235">
        <v>1.35</v>
      </c>
      <c r="I420" s="236" t="s">
        <v>1204</v>
      </c>
      <c r="J420" s="237" t="s">
        <v>1199</v>
      </c>
    </row>
    <row r="421" spans="1:10" ht="17.149999999999999" customHeight="1">
      <c r="A421" s="232" t="s">
        <v>639</v>
      </c>
      <c r="B421" s="233" t="s">
        <v>1997</v>
      </c>
      <c r="C421" s="234">
        <v>4.45</v>
      </c>
      <c r="D421" s="235">
        <v>0.68010000000000004</v>
      </c>
      <c r="E421" s="235">
        <v>1</v>
      </c>
      <c r="F421" s="235">
        <v>1</v>
      </c>
      <c r="G421" s="235">
        <v>1.35</v>
      </c>
      <c r="H421" s="235">
        <v>1.35</v>
      </c>
      <c r="I421" s="236" t="s">
        <v>1204</v>
      </c>
      <c r="J421" s="237" t="s">
        <v>1199</v>
      </c>
    </row>
    <row r="422" spans="1:10" ht="17.149999999999999" customHeight="1">
      <c r="A422" s="238" t="s">
        <v>640</v>
      </c>
      <c r="B422" s="239" t="s">
        <v>1997</v>
      </c>
      <c r="C422" s="240">
        <v>7.96</v>
      </c>
      <c r="D422" s="241">
        <v>1.0941000000000001</v>
      </c>
      <c r="E422" s="241">
        <v>1</v>
      </c>
      <c r="F422" s="241">
        <v>1</v>
      </c>
      <c r="G422" s="241">
        <v>1.75</v>
      </c>
      <c r="H422" s="241">
        <v>1.75</v>
      </c>
      <c r="I422" s="242" t="s">
        <v>1204</v>
      </c>
      <c r="J422" s="243" t="s">
        <v>1199</v>
      </c>
    </row>
    <row r="423" spans="1:10" ht="17.149999999999999" customHeight="1">
      <c r="A423" s="244" t="s">
        <v>641</v>
      </c>
      <c r="B423" s="245" t="s">
        <v>1998</v>
      </c>
      <c r="C423" s="246">
        <v>2.4</v>
      </c>
      <c r="D423" s="247">
        <v>0.38069999999999998</v>
      </c>
      <c r="E423" s="247">
        <v>1</v>
      </c>
      <c r="F423" s="247">
        <v>1</v>
      </c>
      <c r="G423" s="247">
        <v>1.35</v>
      </c>
      <c r="H423" s="247">
        <v>1.35</v>
      </c>
      <c r="I423" s="248" t="s">
        <v>1204</v>
      </c>
      <c r="J423" s="249" t="s">
        <v>1199</v>
      </c>
    </row>
    <row r="424" spans="1:10" ht="17.149999999999999" customHeight="1">
      <c r="A424" s="232" t="s">
        <v>642</v>
      </c>
      <c r="B424" s="233" t="s">
        <v>1998</v>
      </c>
      <c r="C424" s="234">
        <v>3.34</v>
      </c>
      <c r="D424" s="235">
        <v>0.50570000000000004</v>
      </c>
      <c r="E424" s="235">
        <v>1</v>
      </c>
      <c r="F424" s="235">
        <v>1</v>
      </c>
      <c r="G424" s="235">
        <v>1.35</v>
      </c>
      <c r="H424" s="235">
        <v>1.35</v>
      </c>
      <c r="I424" s="236" t="s">
        <v>1204</v>
      </c>
      <c r="J424" s="237" t="s">
        <v>1199</v>
      </c>
    </row>
    <row r="425" spans="1:10" ht="17.149999999999999" customHeight="1">
      <c r="A425" s="232" t="s">
        <v>643</v>
      </c>
      <c r="B425" s="233" t="s">
        <v>1998</v>
      </c>
      <c r="C425" s="234">
        <v>5.61</v>
      </c>
      <c r="D425" s="235">
        <v>0.77070000000000005</v>
      </c>
      <c r="E425" s="235">
        <v>1</v>
      </c>
      <c r="F425" s="235">
        <v>1</v>
      </c>
      <c r="G425" s="235">
        <v>1.35</v>
      </c>
      <c r="H425" s="235">
        <v>1.35</v>
      </c>
      <c r="I425" s="236" t="s">
        <v>1204</v>
      </c>
      <c r="J425" s="237" t="s">
        <v>1199</v>
      </c>
    </row>
    <row r="426" spans="1:10" ht="17.149999999999999" customHeight="1">
      <c r="A426" s="238" t="s">
        <v>644</v>
      </c>
      <c r="B426" s="239" t="s">
        <v>1998</v>
      </c>
      <c r="C426" s="240">
        <v>8.23</v>
      </c>
      <c r="D426" s="241">
        <v>1.4238</v>
      </c>
      <c r="E426" s="241">
        <v>1</v>
      </c>
      <c r="F426" s="241">
        <v>1</v>
      </c>
      <c r="G426" s="241">
        <v>1.75</v>
      </c>
      <c r="H426" s="241">
        <v>1.75</v>
      </c>
      <c r="I426" s="242" t="s">
        <v>1204</v>
      </c>
      <c r="J426" s="243" t="s">
        <v>1199</v>
      </c>
    </row>
    <row r="427" spans="1:10" ht="17.149999999999999" customHeight="1">
      <c r="A427" s="244" t="s">
        <v>645</v>
      </c>
      <c r="B427" s="245" t="s">
        <v>1999</v>
      </c>
      <c r="C427" s="246">
        <v>2.44</v>
      </c>
      <c r="D427" s="247">
        <v>0.45069999999999999</v>
      </c>
      <c r="E427" s="247">
        <v>1</v>
      </c>
      <c r="F427" s="247">
        <v>1</v>
      </c>
      <c r="G427" s="247">
        <v>1.35</v>
      </c>
      <c r="H427" s="247">
        <v>1.35</v>
      </c>
      <c r="I427" s="248" t="s">
        <v>1204</v>
      </c>
      <c r="J427" s="249" t="s">
        <v>1199</v>
      </c>
    </row>
    <row r="428" spans="1:10" ht="17.149999999999999" customHeight="1">
      <c r="A428" s="232" t="s">
        <v>646</v>
      </c>
      <c r="B428" s="233" t="s">
        <v>1999</v>
      </c>
      <c r="C428" s="234">
        <v>3.48</v>
      </c>
      <c r="D428" s="235">
        <v>0.57110000000000005</v>
      </c>
      <c r="E428" s="235">
        <v>1</v>
      </c>
      <c r="F428" s="235">
        <v>1</v>
      </c>
      <c r="G428" s="235">
        <v>1.35</v>
      </c>
      <c r="H428" s="235">
        <v>1.35</v>
      </c>
      <c r="I428" s="236" t="s">
        <v>1204</v>
      </c>
      <c r="J428" s="237" t="s">
        <v>1199</v>
      </c>
    </row>
    <row r="429" spans="1:10" ht="17.149999999999999" customHeight="1">
      <c r="A429" s="232" t="s">
        <v>647</v>
      </c>
      <c r="B429" s="233" t="s">
        <v>1999</v>
      </c>
      <c r="C429" s="234">
        <v>5.88</v>
      </c>
      <c r="D429" s="235">
        <v>0.86729999999999996</v>
      </c>
      <c r="E429" s="235">
        <v>1</v>
      </c>
      <c r="F429" s="235">
        <v>1</v>
      </c>
      <c r="G429" s="235">
        <v>1.35</v>
      </c>
      <c r="H429" s="235">
        <v>1.35</v>
      </c>
      <c r="I429" s="236" t="s">
        <v>1204</v>
      </c>
      <c r="J429" s="237" t="s">
        <v>1199</v>
      </c>
    </row>
    <row r="430" spans="1:10" ht="17.149999999999999" customHeight="1">
      <c r="A430" s="238" t="s">
        <v>648</v>
      </c>
      <c r="B430" s="239" t="s">
        <v>1999</v>
      </c>
      <c r="C430" s="240">
        <v>9.9600000000000009</v>
      </c>
      <c r="D430" s="241">
        <v>1.6173999999999999</v>
      </c>
      <c r="E430" s="241">
        <v>1</v>
      </c>
      <c r="F430" s="241">
        <v>1</v>
      </c>
      <c r="G430" s="241">
        <v>1.75</v>
      </c>
      <c r="H430" s="241">
        <v>1.75</v>
      </c>
      <c r="I430" s="242" t="s">
        <v>1204</v>
      </c>
      <c r="J430" s="243" t="s">
        <v>1199</v>
      </c>
    </row>
    <row r="431" spans="1:10" ht="17.149999999999999" customHeight="1">
      <c r="A431" s="244" t="s">
        <v>649</v>
      </c>
      <c r="B431" s="245" t="s">
        <v>2000</v>
      </c>
      <c r="C431" s="246">
        <v>2.2000000000000002</v>
      </c>
      <c r="D431" s="247">
        <v>0.40460000000000002</v>
      </c>
      <c r="E431" s="247">
        <v>1</v>
      </c>
      <c r="F431" s="247">
        <v>1</v>
      </c>
      <c r="G431" s="247">
        <v>1.35</v>
      </c>
      <c r="H431" s="247">
        <v>1.35</v>
      </c>
      <c r="I431" s="248" t="s">
        <v>1204</v>
      </c>
      <c r="J431" s="249" t="s">
        <v>1199</v>
      </c>
    </row>
    <row r="432" spans="1:10" ht="17.149999999999999" customHeight="1">
      <c r="A432" s="232" t="s">
        <v>650</v>
      </c>
      <c r="B432" s="233" t="s">
        <v>2000</v>
      </c>
      <c r="C432" s="234">
        <v>3.18</v>
      </c>
      <c r="D432" s="235">
        <v>0.52900000000000003</v>
      </c>
      <c r="E432" s="235">
        <v>1</v>
      </c>
      <c r="F432" s="235">
        <v>1</v>
      </c>
      <c r="G432" s="235">
        <v>1.35</v>
      </c>
      <c r="H432" s="235">
        <v>1.35</v>
      </c>
      <c r="I432" s="236" t="s">
        <v>1204</v>
      </c>
      <c r="J432" s="237" t="s">
        <v>1199</v>
      </c>
    </row>
    <row r="433" spans="1:10" ht="17.149999999999999" customHeight="1">
      <c r="A433" s="232" t="s">
        <v>651</v>
      </c>
      <c r="B433" s="233" t="s">
        <v>2000</v>
      </c>
      <c r="C433" s="234">
        <v>4.95</v>
      </c>
      <c r="D433" s="235">
        <v>0.75309999999999999</v>
      </c>
      <c r="E433" s="235">
        <v>1</v>
      </c>
      <c r="F433" s="235">
        <v>1</v>
      </c>
      <c r="G433" s="235">
        <v>1.35</v>
      </c>
      <c r="H433" s="235">
        <v>1.35</v>
      </c>
      <c r="I433" s="236" t="s">
        <v>1204</v>
      </c>
      <c r="J433" s="237" t="s">
        <v>1199</v>
      </c>
    </row>
    <row r="434" spans="1:10" ht="17.149999999999999" customHeight="1">
      <c r="A434" s="238" t="s">
        <v>652</v>
      </c>
      <c r="B434" s="239" t="s">
        <v>2000</v>
      </c>
      <c r="C434" s="240">
        <v>8.49</v>
      </c>
      <c r="D434" s="241">
        <v>1.3873</v>
      </c>
      <c r="E434" s="241">
        <v>1</v>
      </c>
      <c r="F434" s="241">
        <v>1</v>
      </c>
      <c r="G434" s="241">
        <v>1.75</v>
      </c>
      <c r="H434" s="241">
        <v>1.75</v>
      </c>
      <c r="I434" s="242" t="s">
        <v>1204</v>
      </c>
      <c r="J434" s="243" t="s">
        <v>1199</v>
      </c>
    </row>
    <row r="435" spans="1:10" ht="17.149999999999999" customHeight="1">
      <c r="A435" s="244" t="s">
        <v>653</v>
      </c>
      <c r="B435" s="245" t="s">
        <v>2001</v>
      </c>
      <c r="C435" s="246">
        <v>2.79</v>
      </c>
      <c r="D435" s="247">
        <v>1.1325000000000001</v>
      </c>
      <c r="E435" s="247">
        <v>1</v>
      </c>
      <c r="F435" s="247">
        <v>1</v>
      </c>
      <c r="G435" s="247">
        <v>1.35</v>
      </c>
      <c r="H435" s="247">
        <v>1.35</v>
      </c>
      <c r="I435" s="248" t="s">
        <v>1200</v>
      </c>
      <c r="J435" s="249" t="s">
        <v>1199</v>
      </c>
    </row>
    <row r="436" spans="1:10" ht="17.149999999999999" customHeight="1">
      <c r="A436" s="232" t="s">
        <v>654</v>
      </c>
      <c r="B436" s="233" t="s">
        <v>2001</v>
      </c>
      <c r="C436" s="234">
        <v>6.28</v>
      </c>
      <c r="D436" s="235">
        <v>1.6513</v>
      </c>
      <c r="E436" s="235">
        <v>1</v>
      </c>
      <c r="F436" s="235">
        <v>1</v>
      </c>
      <c r="G436" s="235">
        <v>1.35</v>
      </c>
      <c r="H436" s="235">
        <v>1.35</v>
      </c>
      <c r="I436" s="236" t="s">
        <v>1200</v>
      </c>
      <c r="J436" s="237" t="s">
        <v>1199</v>
      </c>
    </row>
    <row r="437" spans="1:10" ht="17.149999999999999" customHeight="1">
      <c r="A437" s="232" t="s">
        <v>655</v>
      </c>
      <c r="B437" s="233" t="s">
        <v>2001</v>
      </c>
      <c r="C437" s="234">
        <v>10.9</v>
      </c>
      <c r="D437" s="235">
        <v>2.4355000000000002</v>
      </c>
      <c r="E437" s="235">
        <v>1</v>
      </c>
      <c r="F437" s="235">
        <v>1</v>
      </c>
      <c r="G437" s="235">
        <v>1.35</v>
      </c>
      <c r="H437" s="235">
        <v>1.35</v>
      </c>
      <c r="I437" s="236" t="s">
        <v>1200</v>
      </c>
      <c r="J437" s="237" t="s">
        <v>1199</v>
      </c>
    </row>
    <row r="438" spans="1:10" ht="17.149999999999999" customHeight="1">
      <c r="A438" s="238" t="s">
        <v>656</v>
      </c>
      <c r="B438" s="239" t="s">
        <v>2001</v>
      </c>
      <c r="C438" s="240">
        <v>18.34</v>
      </c>
      <c r="D438" s="241">
        <v>4.306</v>
      </c>
      <c r="E438" s="241">
        <v>1</v>
      </c>
      <c r="F438" s="241">
        <v>1</v>
      </c>
      <c r="G438" s="241">
        <v>1.75</v>
      </c>
      <c r="H438" s="241">
        <v>1.75</v>
      </c>
      <c r="I438" s="242" t="s">
        <v>1200</v>
      </c>
      <c r="J438" s="243" t="s">
        <v>1199</v>
      </c>
    </row>
    <row r="439" spans="1:10" ht="17.149999999999999" customHeight="1">
      <c r="A439" s="244" t="s">
        <v>657</v>
      </c>
      <c r="B439" s="245" t="s">
        <v>2002</v>
      </c>
      <c r="C439" s="246">
        <v>2.58</v>
      </c>
      <c r="D439" s="247">
        <v>0.60389999999999999</v>
      </c>
      <c r="E439" s="247">
        <v>1</v>
      </c>
      <c r="F439" s="247">
        <v>1</v>
      </c>
      <c r="G439" s="247">
        <v>1.35</v>
      </c>
      <c r="H439" s="247">
        <v>1.35</v>
      </c>
      <c r="I439" s="248" t="s">
        <v>1200</v>
      </c>
      <c r="J439" s="249" t="s">
        <v>1199</v>
      </c>
    </row>
    <row r="440" spans="1:10" ht="17.149999999999999" customHeight="1">
      <c r="A440" s="232" t="s">
        <v>658</v>
      </c>
      <c r="B440" s="233" t="s">
        <v>2002</v>
      </c>
      <c r="C440" s="234">
        <v>4.6500000000000004</v>
      </c>
      <c r="D440" s="235">
        <v>1.0713999999999999</v>
      </c>
      <c r="E440" s="235">
        <v>1</v>
      </c>
      <c r="F440" s="235">
        <v>1</v>
      </c>
      <c r="G440" s="235">
        <v>1.35</v>
      </c>
      <c r="H440" s="235">
        <v>1.35</v>
      </c>
      <c r="I440" s="236" t="s">
        <v>1200</v>
      </c>
      <c r="J440" s="237" t="s">
        <v>1199</v>
      </c>
    </row>
    <row r="441" spans="1:10" ht="17.149999999999999" customHeight="1">
      <c r="A441" s="232" t="s">
        <v>659</v>
      </c>
      <c r="B441" s="233" t="s">
        <v>2002</v>
      </c>
      <c r="C441" s="234">
        <v>9.57</v>
      </c>
      <c r="D441" s="235">
        <v>1.6659999999999999</v>
      </c>
      <c r="E441" s="235">
        <v>1</v>
      </c>
      <c r="F441" s="235">
        <v>1</v>
      </c>
      <c r="G441" s="235">
        <v>1.35</v>
      </c>
      <c r="H441" s="235">
        <v>1.35</v>
      </c>
      <c r="I441" s="236" t="s">
        <v>1200</v>
      </c>
      <c r="J441" s="237" t="s">
        <v>1199</v>
      </c>
    </row>
    <row r="442" spans="1:10" ht="17.149999999999999" customHeight="1">
      <c r="A442" s="238" t="s">
        <v>660</v>
      </c>
      <c r="B442" s="239" t="s">
        <v>2002</v>
      </c>
      <c r="C442" s="240">
        <v>14.37</v>
      </c>
      <c r="D442" s="241">
        <v>3.0105</v>
      </c>
      <c r="E442" s="241">
        <v>1</v>
      </c>
      <c r="F442" s="241">
        <v>1</v>
      </c>
      <c r="G442" s="241">
        <v>1.75</v>
      </c>
      <c r="H442" s="241">
        <v>1.75</v>
      </c>
      <c r="I442" s="242" t="s">
        <v>1200</v>
      </c>
      <c r="J442" s="243" t="s">
        <v>1199</v>
      </c>
    </row>
    <row r="443" spans="1:10" ht="17.149999999999999" customHeight="1">
      <c r="A443" s="244" t="s">
        <v>661</v>
      </c>
      <c r="B443" s="245" t="s">
        <v>2003</v>
      </c>
      <c r="C443" s="246">
        <v>3.6</v>
      </c>
      <c r="D443" s="247">
        <v>0.94530000000000003</v>
      </c>
      <c r="E443" s="247">
        <v>1</v>
      </c>
      <c r="F443" s="247">
        <v>1</v>
      </c>
      <c r="G443" s="247">
        <v>1.35</v>
      </c>
      <c r="H443" s="247">
        <v>1.35</v>
      </c>
      <c r="I443" s="248" t="s">
        <v>1200</v>
      </c>
      <c r="J443" s="249" t="s">
        <v>1199</v>
      </c>
    </row>
    <row r="444" spans="1:10" ht="17.149999999999999" customHeight="1">
      <c r="A444" s="232" t="s">
        <v>662</v>
      </c>
      <c r="B444" s="233" t="s">
        <v>2003</v>
      </c>
      <c r="C444" s="234">
        <v>5.37</v>
      </c>
      <c r="D444" s="235">
        <v>1.1693</v>
      </c>
      <c r="E444" s="235">
        <v>1</v>
      </c>
      <c r="F444" s="235">
        <v>1</v>
      </c>
      <c r="G444" s="235">
        <v>1.35</v>
      </c>
      <c r="H444" s="235">
        <v>1.35</v>
      </c>
      <c r="I444" s="236" t="s">
        <v>1200</v>
      </c>
      <c r="J444" s="237" t="s">
        <v>1199</v>
      </c>
    </row>
    <row r="445" spans="1:10" ht="17.149999999999999" customHeight="1">
      <c r="A445" s="232" t="s">
        <v>663</v>
      </c>
      <c r="B445" s="233" t="s">
        <v>2003</v>
      </c>
      <c r="C445" s="234">
        <v>9.19</v>
      </c>
      <c r="D445" s="235">
        <v>1.6706000000000001</v>
      </c>
      <c r="E445" s="235">
        <v>1</v>
      </c>
      <c r="F445" s="235">
        <v>1</v>
      </c>
      <c r="G445" s="235">
        <v>1.35</v>
      </c>
      <c r="H445" s="235">
        <v>1.35</v>
      </c>
      <c r="I445" s="236" t="s">
        <v>1200</v>
      </c>
      <c r="J445" s="237" t="s">
        <v>1199</v>
      </c>
    </row>
    <row r="446" spans="1:10" ht="17.149999999999999" customHeight="1">
      <c r="A446" s="238" t="s">
        <v>664</v>
      </c>
      <c r="B446" s="239" t="s">
        <v>2003</v>
      </c>
      <c r="C446" s="240">
        <v>14.41</v>
      </c>
      <c r="D446" s="241">
        <v>2.9073000000000002</v>
      </c>
      <c r="E446" s="241">
        <v>1</v>
      </c>
      <c r="F446" s="241">
        <v>1</v>
      </c>
      <c r="G446" s="241">
        <v>1.75</v>
      </c>
      <c r="H446" s="241">
        <v>1.75</v>
      </c>
      <c r="I446" s="242" t="s">
        <v>1200</v>
      </c>
      <c r="J446" s="243" t="s">
        <v>1199</v>
      </c>
    </row>
    <row r="447" spans="1:10" ht="17.149999999999999" customHeight="1">
      <c r="A447" s="244" t="s">
        <v>665</v>
      </c>
      <c r="B447" s="245" t="s">
        <v>2004</v>
      </c>
      <c r="C447" s="246">
        <v>4.33</v>
      </c>
      <c r="D447" s="247">
        <v>1.0357000000000001</v>
      </c>
      <c r="E447" s="247">
        <v>1</v>
      </c>
      <c r="F447" s="247">
        <v>1</v>
      </c>
      <c r="G447" s="247">
        <v>1.35</v>
      </c>
      <c r="H447" s="247">
        <v>1.35</v>
      </c>
      <c r="I447" s="248" t="s">
        <v>1200</v>
      </c>
      <c r="J447" s="249" t="s">
        <v>1199</v>
      </c>
    </row>
    <row r="448" spans="1:10" ht="17.149999999999999" customHeight="1">
      <c r="A448" s="232" t="s">
        <v>666</v>
      </c>
      <c r="B448" s="233" t="s">
        <v>2004</v>
      </c>
      <c r="C448" s="234">
        <v>6.17</v>
      </c>
      <c r="D448" s="235">
        <v>1.3007</v>
      </c>
      <c r="E448" s="235">
        <v>1</v>
      </c>
      <c r="F448" s="235">
        <v>1</v>
      </c>
      <c r="G448" s="235">
        <v>1.35</v>
      </c>
      <c r="H448" s="235">
        <v>1.35</v>
      </c>
      <c r="I448" s="236" t="s">
        <v>1200</v>
      </c>
      <c r="J448" s="237" t="s">
        <v>1199</v>
      </c>
    </row>
    <row r="449" spans="1:10" ht="17.149999999999999" customHeight="1">
      <c r="A449" s="232" t="s">
        <v>667</v>
      </c>
      <c r="B449" s="233" t="s">
        <v>2004</v>
      </c>
      <c r="C449" s="234">
        <v>10.54</v>
      </c>
      <c r="D449" s="235">
        <v>1.9142999999999999</v>
      </c>
      <c r="E449" s="235">
        <v>1</v>
      </c>
      <c r="F449" s="235">
        <v>1</v>
      </c>
      <c r="G449" s="235">
        <v>1.35</v>
      </c>
      <c r="H449" s="235">
        <v>1.35</v>
      </c>
      <c r="I449" s="236" t="s">
        <v>1200</v>
      </c>
      <c r="J449" s="237" t="s">
        <v>1199</v>
      </c>
    </row>
    <row r="450" spans="1:10" ht="17.149999999999999" customHeight="1">
      <c r="A450" s="238" t="s">
        <v>668</v>
      </c>
      <c r="B450" s="239" t="s">
        <v>2004</v>
      </c>
      <c r="C450" s="240">
        <v>15.12</v>
      </c>
      <c r="D450" s="241">
        <v>3.0228999999999999</v>
      </c>
      <c r="E450" s="241">
        <v>1</v>
      </c>
      <c r="F450" s="241">
        <v>1</v>
      </c>
      <c r="G450" s="241">
        <v>1.75</v>
      </c>
      <c r="H450" s="241">
        <v>1.75</v>
      </c>
      <c r="I450" s="242" t="s">
        <v>1200</v>
      </c>
      <c r="J450" s="243" t="s">
        <v>1199</v>
      </c>
    </row>
    <row r="451" spans="1:10" ht="17.149999999999999" customHeight="1">
      <c r="A451" s="244" t="s">
        <v>669</v>
      </c>
      <c r="B451" s="245" t="s">
        <v>1905</v>
      </c>
      <c r="C451" s="246">
        <v>2.61</v>
      </c>
      <c r="D451" s="247">
        <v>0.629</v>
      </c>
      <c r="E451" s="247">
        <v>1</v>
      </c>
      <c r="F451" s="247">
        <v>1</v>
      </c>
      <c r="G451" s="247">
        <v>1.35</v>
      </c>
      <c r="H451" s="247">
        <v>1.35</v>
      </c>
      <c r="I451" s="248" t="s">
        <v>1200</v>
      </c>
      <c r="J451" s="249" t="s">
        <v>1199</v>
      </c>
    </row>
    <row r="452" spans="1:10" ht="17.149999999999999" customHeight="1">
      <c r="A452" s="232" t="s">
        <v>670</v>
      </c>
      <c r="B452" s="233" t="s">
        <v>1905</v>
      </c>
      <c r="C452" s="234">
        <v>3.55</v>
      </c>
      <c r="D452" s="235">
        <v>0.77510000000000001</v>
      </c>
      <c r="E452" s="235">
        <v>1</v>
      </c>
      <c r="F452" s="235">
        <v>1</v>
      </c>
      <c r="G452" s="235">
        <v>1.35</v>
      </c>
      <c r="H452" s="235">
        <v>1.35</v>
      </c>
      <c r="I452" s="236" t="s">
        <v>1200</v>
      </c>
      <c r="J452" s="237" t="s">
        <v>1199</v>
      </c>
    </row>
    <row r="453" spans="1:10" ht="17.149999999999999" customHeight="1">
      <c r="A453" s="232" t="s">
        <v>671</v>
      </c>
      <c r="B453" s="233" t="s">
        <v>1905</v>
      </c>
      <c r="C453" s="234">
        <v>7.26</v>
      </c>
      <c r="D453" s="235">
        <v>1.2145999999999999</v>
      </c>
      <c r="E453" s="235">
        <v>1</v>
      </c>
      <c r="F453" s="235">
        <v>1</v>
      </c>
      <c r="G453" s="235">
        <v>1.35</v>
      </c>
      <c r="H453" s="235">
        <v>1.35</v>
      </c>
      <c r="I453" s="236" t="s">
        <v>1200</v>
      </c>
      <c r="J453" s="237" t="s">
        <v>1199</v>
      </c>
    </row>
    <row r="454" spans="1:10" ht="17.149999999999999" customHeight="1">
      <c r="A454" s="238" t="s">
        <v>672</v>
      </c>
      <c r="B454" s="239" t="s">
        <v>1905</v>
      </c>
      <c r="C454" s="240">
        <v>12.5</v>
      </c>
      <c r="D454" s="241">
        <v>2.0474000000000001</v>
      </c>
      <c r="E454" s="241">
        <v>1</v>
      </c>
      <c r="F454" s="241">
        <v>1</v>
      </c>
      <c r="G454" s="241">
        <v>1.75</v>
      </c>
      <c r="H454" s="241">
        <v>1.75</v>
      </c>
      <c r="I454" s="242" t="s">
        <v>1200</v>
      </c>
      <c r="J454" s="243" t="s">
        <v>1199</v>
      </c>
    </row>
    <row r="455" spans="1:10" ht="17.149999999999999" customHeight="1">
      <c r="A455" s="244" t="s">
        <v>673</v>
      </c>
      <c r="B455" s="245" t="s">
        <v>2005</v>
      </c>
      <c r="C455" s="246">
        <v>2.71</v>
      </c>
      <c r="D455" s="247">
        <v>0.91800000000000004</v>
      </c>
      <c r="E455" s="247">
        <v>1</v>
      </c>
      <c r="F455" s="247">
        <v>1</v>
      </c>
      <c r="G455" s="247">
        <v>1.35</v>
      </c>
      <c r="H455" s="247">
        <v>1.35</v>
      </c>
      <c r="I455" s="248" t="s">
        <v>1200</v>
      </c>
      <c r="J455" s="249" t="s">
        <v>1199</v>
      </c>
    </row>
    <row r="456" spans="1:10" ht="17.149999999999999" customHeight="1">
      <c r="A456" s="232" t="s">
        <v>674</v>
      </c>
      <c r="B456" s="233" t="s">
        <v>2005</v>
      </c>
      <c r="C456" s="234">
        <v>4.1900000000000004</v>
      </c>
      <c r="D456" s="235">
        <v>1.1181000000000001</v>
      </c>
      <c r="E456" s="235">
        <v>1</v>
      </c>
      <c r="F456" s="235">
        <v>1</v>
      </c>
      <c r="G456" s="235">
        <v>1.35</v>
      </c>
      <c r="H456" s="235">
        <v>1.35</v>
      </c>
      <c r="I456" s="236" t="s">
        <v>1200</v>
      </c>
      <c r="J456" s="237" t="s">
        <v>1199</v>
      </c>
    </row>
    <row r="457" spans="1:10" ht="17.149999999999999" customHeight="1">
      <c r="A457" s="232" t="s">
        <v>675</v>
      </c>
      <c r="B457" s="233" t="s">
        <v>2005</v>
      </c>
      <c r="C457" s="234">
        <v>7.36</v>
      </c>
      <c r="D457" s="235">
        <v>1.5815999999999999</v>
      </c>
      <c r="E457" s="235">
        <v>1</v>
      </c>
      <c r="F457" s="235">
        <v>1</v>
      </c>
      <c r="G457" s="235">
        <v>1.35</v>
      </c>
      <c r="H457" s="235">
        <v>1.35</v>
      </c>
      <c r="I457" s="236" t="s">
        <v>1200</v>
      </c>
      <c r="J457" s="237" t="s">
        <v>1199</v>
      </c>
    </row>
    <row r="458" spans="1:10" ht="17.149999999999999" customHeight="1">
      <c r="A458" s="238" t="s">
        <v>676</v>
      </c>
      <c r="B458" s="239" t="s">
        <v>2005</v>
      </c>
      <c r="C458" s="240">
        <v>14.78</v>
      </c>
      <c r="D458" s="241">
        <v>2.9916999999999998</v>
      </c>
      <c r="E458" s="241">
        <v>1</v>
      </c>
      <c r="F458" s="241">
        <v>1</v>
      </c>
      <c r="G458" s="241">
        <v>1.75</v>
      </c>
      <c r="H458" s="241">
        <v>1.75</v>
      </c>
      <c r="I458" s="242" t="s">
        <v>1200</v>
      </c>
      <c r="J458" s="243" t="s">
        <v>1199</v>
      </c>
    </row>
    <row r="459" spans="1:10" ht="17.149999999999999" customHeight="1">
      <c r="A459" s="244" t="s">
        <v>677</v>
      </c>
      <c r="B459" s="245" t="s">
        <v>2006</v>
      </c>
      <c r="C459" s="246">
        <v>2.09</v>
      </c>
      <c r="D459" s="247">
        <v>0.73150000000000004</v>
      </c>
      <c r="E459" s="247">
        <v>1</v>
      </c>
      <c r="F459" s="247">
        <v>1</v>
      </c>
      <c r="G459" s="247">
        <v>1.35</v>
      </c>
      <c r="H459" s="247">
        <v>1.35</v>
      </c>
      <c r="I459" s="248" t="s">
        <v>1200</v>
      </c>
      <c r="J459" s="249" t="s">
        <v>1199</v>
      </c>
    </row>
    <row r="460" spans="1:10" ht="17.149999999999999" customHeight="1">
      <c r="A460" s="232" t="s">
        <v>678</v>
      </c>
      <c r="B460" s="233" t="s">
        <v>2006</v>
      </c>
      <c r="C460" s="234">
        <v>3.49</v>
      </c>
      <c r="D460" s="235">
        <v>0.9325</v>
      </c>
      <c r="E460" s="235">
        <v>1</v>
      </c>
      <c r="F460" s="235">
        <v>1</v>
      </c>
      <c r="G460" s="235">
        <v>1.35</v>
      </c>
      <c r="H460" s="235">
        <v>1.35</v>
      </c>
      <c r="I460" s="236" t="s">
        <v>1200</v>
      </c>
      <c r="J460" s="237" t="s">
        <v>1199</v>
      </c>
    </row>
    <row r="461" spans="1:10" ht="17.149999999999999" customHeight="1">
      <c r="A461" s="232" t="s">
        <v>679</v>
      </c>
      <c r="B461" s="233" t="s">
        <v>2006</v>
      </c>
      <c r="C461" s="234">
        <v>6.03</v>
      </c>
      <c r="D461" s="235">
        <v>1.2829999999999999</v>
      </c>
      <c r="E461" s="235">
        <v>1</v>
      </c>
      <c r="F461" s="235">
        <v>1</v>
      </c>
      <c r="G461" s="235">
        <v>1.35</v>
      </c>
      <c r="H461" s="235">
        <v>1.35</v>
      </c>
      <c r="I461" s="236" t="s">
        <v>1200</v>
      </c>
      <c r="J461" s="237" t="s">
        <v>1199</v>
      </c>
    </row>
    <row r="462" spans="1:10" ht="17.149999999999999" customHeight="1">
      <c r="A462" s="238" t="s">
        <v>680</v>
      </c>
      <c r="B462" s="239" t="s">
        <v>2006</v>
      </c>
      <c r="C462" s="240">
        <v>12.05</v>
      </c>
      <c r="D462" s="241">
        <v>2.2654999999999998</v>
      </c>
      <c r="E462" s="241">
        <v>1</v>
      </c>
      <c r="F462" s="241">
        <v>1</v>
      </c>
      <c r="G462" s="241">
        <v>1.75</v>
      </c>
      <c r="H462" s="241">
        <v>1.75</v>
      </c>
      <c r="I462" s="242" t="s">
        <v>1200</v>
      </c>
      <c r="J462" s="243" t="s">
        <v>1199</v>
      </c>
    </row>
    <row r="463" spans="1:10" ht="17.149999999999999" customHeight="1">
      <c r="A463" s="244" t="s">
        <v>681</v>
      </c>
      <c r="B463" s="245" t="s">
        <v>2007</v>
      </c>
      <c r="C463" s="246">
        <v>3.32</v>
      </c>
      <c r="D463" s="247">
        <v>0.88829999999999998</v>
      </c>
      <c r="E463" s="247">
        <v>1</v>
      </c>
      <c r="F463" s="247">
        <v>1</v>
      </c>
      <c r="G463" s="247">
        <v>1.35</v>
      </c>
      <c r="H463" s="247">
        <v>1.35</v>
      </c>
      <c r="I463" s="248" t="s">
        <v>1200</v>
      </c>
      <c r="J463" s="249" t="s">
        <v>1199</v>
      </c>
    </row>
    <row r="464" spans="1:10" ht="17.149999999999999" customHeight="1">
      <c r="A464" s="232" t="s">
        <v>682</v>
      </c>
      <c r="B464" s="233" t="s">
        <v>2007</v>
      </c>
      <c r="C464" s="234">
        <v>4.97</v>
      </c>
      <c r="D464" s="235">
        <v>1.2436</v>
      </c>
      <c r="E464" s="235">
        <v>1</v>
      </c>
      <c r="F464" s="235">
        <v>1</v>
      </c>
      <c r="G464" s="235">
        <v>1.35</v>
      </c>
      <c r="H464" s="235">
        <v>1.35</v>
      </c>
      <c r="I464" s="236" t="s">
        <v>1200</v>
      </c>
      <c r="J464" s="237" t="s">
        <v>1199</v>
      </c>
    </row>
    <row r="465" spans="1:10" ht="17.149999999999999" customHeight="1">
      <c r="A465" s="232" t="s">
        <v>683</v>
      </c>
      <c r="B465" s="233" t="s">
        <v>2007</v>
      </c>
      <c r="C465" s="234">
        <v>8.19</v>
      </c>
      <c r="D465" s="235">
        <v>1.8965000000000001</v>
      </c>
      <c r="E465" s="235">
        <v>1</v>
      </c>
      <c r="F465" s="235">
        <v>1</v>
      </c>
      <c r="G465" s="235">
        <v>1.35</v>
      </c>
      <c r="H465" s="235">
        <v>1.35</v>
      </c>
      <c r="I465" s="236" t="s">
        <v>1200</v>
      </c>
      <c r="J465" s="237" t="s">
        <v>1199</v>
      </c>
    </row>
    <row r="466" spans="1:10" ht="17.149999999999999" customHeight="1">
      <c r="A466" s="238" t="s">
        <v>684</v>
      </c>
      <c r="B466" s="239" t="s">
        <v>2007</v>
      </c>
      <c r="C466" s="240">
        <v>12.54</v>
      </c>
      <c r="D466" s="241">
        <v>3.0522</v>
      </c>
      <c r="E466" s="241">
        <v>1</v>
      </c>
      <c r="F466" s="241">
        <v>1</v>
      </c>
      <c r="G466" s="241">
        <v>1.75</v>
      </c>
      <c r="H466" s="241">
        <v>1.75</v>
      </c>
      <c r="I466" s="242" t="s">
        <v>1200</v>
      </c>
      <c r="J466" s="243" t="s">
        <v>1199</v>
      </c>
    </row>
    <row r="467" spans="1:10" ht="17.149999999999999" customHeight="1">
      <c r="A467" s="244" t="s">
        <v>1627</v>
      </c>
      <c r="B467" s="245" t="s">
        <v>2008</v>
      </c>
      <c r="C467" s="246">
        <v>4.0199999999999996</v>
      </c>
      <c r="D467" s="247">
        <v>0.94850000000000001</v>
      </c>
      <c r="E467" s="247">
        <v>1</v>
      </c>
      <c r="F467" s="247">
        <v>1</v>
      </c>
      <c r="G467" s="247">
        <v>1.35</v>
      </c>
      <c r="H467" s="247">
        <v>1.35</v>
      </c>
      <c r="I467" s="248" t="s">
        <v>1200</v>
      </c>
      <c r="J467" s="249" t="s">
        <v>1199</v>
      </c>
    </row>
    <row r="468" spans="1:10" ht="17.149999999999999" customHeight="1">
      <c r="A468" s="232" t="s">
        <v>1628</v>
      </c>
      <c r="B468" s="233" t="s">
        <v>2008</v>
      </c>
      <c r="C468" s="234">
        <v>6.62</v>
      </c>
      <c r="D468" s="235">
        <v>1.5384</v>
      </c>
      <c r="E468" s="235">
        <v>1</v>
      </c>
      <c r="F468" s="235">
        <v>1</v>
      </c>
      <c r="G468" s="235">
        <v>1.35</v>
      </c>
      <c r="H468" s="235">
        <v>1.35</v>
      </c>
      <c r="I468" s="236" t="s">
        <v>1200</v>
      </c>
      <c r="J468" s="237" t="s">
        <v>1199</v>
      </c>
    </row>
    <row r="469" spans="1:10" ht="17.149999999999999" customHeight="1">
      <c r="A469" s="232" t="s">
        <v>1629</v>
      </c>
      <c r="B469" s="233" t="s">
        <v>2008</v>
      </c>
      <c r="C469" s="234">
        <v>11.67</v>
      </c>
      <c r="D469" s="235">
        <v>2.2618999999999998</v>
      </c>
      <c r="E469" s="235">
        <v>1</v>
      </c>
      <c r="F469" s="235">
        <v>1</v>
      </c>
      <c r="G469" s="235">
        <v>1.35</v>
      </c>
      <c r="H469" s="235">
        <v>1.35</v>
      </c>
      <c r="I469" s="236" t="s">
        <v>1200</v>
      </c>
      <c r="J469" s="237" t="s">
        <v>1199</v>
      </c>
    </row>
    <row r="470" spans="1:10" ht="17.149999999999999" customHeight="1">
      <c r="A470" s="238" t="s">
        <v>1630</v>
      </c>
      <c r="B470" s="239" t="s">
        <v>2008</v>
      </c>
      <c r="C470" s="240">
        <v>17.53</v>
      </c>
      <c r="D470" s="241">
        <v>3.6827999999999999</v>
      </c>
      <c r="E470" s="241">
        <v>1</v>
      </c>
      <c r="F470" s="241">
        <v>1</v>
      </c>
      <c r="G470" s="241">
        <v>1.75</v>
      </c>
      <c r="H470" s="241">
        <v>1.75</v>
      </c>
      <c r="I470" s="242" t="s">
        <v>1200</v>
      </c>
      <c r="J470" s="243" t="s">
        <v>1199</v>
      </c>
    </row>
    <row r="471" spans="1:10" ht="17.149999999999999" customHeight="1">
      <c r="A471" s="244" t="s">
        <v>1631</v>
      </c>
      <c r="B471" s="245" t="s">
        <v>2009</v>
      </c>
      <c r="C471" s="246">
        <v>3.49</v>
      </c>
      <c r="D471" s="247">
        <v>1.2073</v>
      </c>
      <c r="E471" s="247">
        <v>1</v>
      </c>
      <c r="F471" s="247">
        <v>1</v>
      </c>
      <c r="G471" s="247">
        <v>1.35</v>
      </c>
      <c r="H471" s="247">
        <v>1.35</v>
      </c>
      <c r="I471" s="248" t="s">
        <v>1200</v>
      </c>
      <c r="J471" s="249" t="s">
        <v>1199</v>
      </c>
    </row>
    <row r="472" spans="1:10" ht="17.149999999999999" customHeight="1">
      <c r="A472" s="232" t="s">
        <v>1632</v>
      </c>
      <c r="B472" s="233" t="s">
        <v>2009</v>
      </c>
      <c r="C472" s="234">
        <v>5.75</v>
      </c>
      <c r="D472" s="235">
        <v>1.5035000000000001</v>
      </c>
      <c r="E472" s="235">
        <v>1</v>
      </c>
      <c r="F472" s="235">
        <v>1</v>
      </c>
      <c r="G472" s="235">
        <v>1.35</v>
      </c>
      <c r="H472" s="235">
        <v>1.35</v>
      </c>
      <c r="I472" s="236" t="s">
        <v>1200</v>
      </c>
      <c r="J472" s="237" t="s">
        <v>1199</v>
      </c>
    </row>
    <row r="473" spans="1:10" ht="17.149999999999999" customHeight="1">
      <c r="A473" s="232" t="s">
        <v>1633</v>
      </c>
      <c r="B473" s="233" t="s">
        <v>2009</v>
      </c>
      <c r="C473" s="234">
        <v>10.28</v>
      </c>
      <c r="D473" s="235">
        <v>2.1255999999999999</v>
      </c>
      <c r="E473" s="235">
        <v>1</v>
      </c>
      <c r="F473" s="235">
        <v>1</v>
      </c>
      <c r="G473" s="235">
        <v>1.35</v>
      </c>
      <c r="H473" s="235">
        <v>1.35</v>
      </c>
      <c r="I473" s="236" t="s">
        <v>1200</v>
      </c>
      <c r="J473" s="237" t="s">
        <v>1199</v>
      </c>
    </row>
    <row r="474" spans="1:10" ht="17.149999999999999" customHeight="1">
      <c r="A474" s="238" t="s">
        <v>1634</v>
      </c>
      <c r="B474" s="239" t="s">
        <v>2009</v>
      </c>
      <c r="C474" s="240">
        <v>15.52</v>
      </c>
      <c r="D474" s="241">
        <v>3.2227000000000001</v>
      </c>
      <c r="E474" s="241">
        <v>1</v>
      </c>
      <c r="F474" s="241">
        <v>1</v>
      </c>
      <c r="G474" s="241">
        <v>1.75</v>
      </c>
      <c r="H474" s="241">
        <v>1.75</v>
      </c>
      <c r="I474" s="242" t="s">
        <v>1200</v>
      </c>
      <c r="J474" s="243" t="s">
        <v>1199</v>
      </c>
    </row>
    <row r="475" spans="1:10" ht="17.149999999999999" customHeight="1">
      <c r="A475" s="244" t="s">
        <v>1635</v>
      </c>
      <c r="B475" s="245" t="s">
        <v>2010</v>
      </c>
      <c r="C475" s="246">
        <v>2.14</v>
      </c>
      <c r="D475" s="247">
        <v>0.92520000000000002</v>
      </c>
      <c r="E475" s="247">
        <v>1</v>
      </c>
      <c r="F475" s="247">
        <v>1</v>
      </c>
      <c r="G475" s="247">
        <v>1.35</v>
      </c>
      <c r="H475" s="247">
        <v>1.35</v>
      </c>
      <c r="I475" s="248" t="s">
        <v>1200</v>
      </c>
      <c r="J475" s="249" t="s">
        <v>1199</v>
      </c>
    </row>
    <row r="476" spans="1:10" ht="17.149999999999999" customHeight="1">
      <c r="A476" s="232" t="s">
        <v>1636</v>
      </c>
      <c r="B476" s="233" t="s">
        <v>2010</v>
      </c>
      <c r="C476" s="234">
        <v>4.07</v>
      </c>
      <c r="D476" s="235">
        <v>1.0862000000000001</v>
      </c>
      <c r="E476" s="235">
        <v>1</v>
      </c>
      <c r="F476" s="235">
        <v>1</v>
      </c>
      <c r="G476" s="235">
        <v>1.35</v>
      </c>
      <c r="H476" s="235">
        <v>1.35</v>
      </c>
      <c r="I476" s="236" t="s">
        <v>1200</v>
      </c>
      <c r="J476" s="237" t="s">
        <v>1199</v>
      </c>
    </row>
    <row r="477" spans="1:10" ht="17.149999999999999" customHeight="1">
      <c r="A477" s="232" t="s">
        <v>1637</v>
      </c>
      <c r="B477" s="233" t="s">
        <v>2010</v>
      </c>
      <c r="C477" s="234">
        <v>10.75</v>
      </c>
      <c r="D477" s="235">
        <v>1.6853</v>
      </c>
      <c r="E477" s="235">
        <v>1</v>
      </c>
      <c r="F477" s="235">
        <v>1</v>
      </c>
      <c r="G477" s="235">
        <v>1.35</v>
      </c>
      <c r="H477" s="235">
        <v>1.35</v>
      </c>
      <c r="I477" s="236" t="s">
        <v>1200</v>
      </c>
      <c r="J477" s="237" t="s">
        <v>1199</v>
      </c>
    </row>
    <row r="478" spans="1:10" ht="17.149999999999999" customHeight="1">
      <c r="A478" s="238" t="s">
        <v>1638</v>
      </c>
      <c r="B478" s="239" t="s">
        <v>2010</v>
      </c>
      <c r="C478" s="240">
        <v>16</v>
      </c>
      <c r="D478" s="241">
        <v>2.6217999999999999</v>
      </c>
      <c r="E478" s="241">
        <v>1</v>
      </c>
      <c r="F478" s="241">
        <v>1</v>
      </c>
      <c r="G478" s="241">
        <v>1.75</v>
      </c>
      <c r="H478" s="241">
        <v>1.75</v>
      </c>
      <c r="I478" s="242" t="s">
        <v>1200</v>
      </c>
      <c r="J478" s="243" t="s">
        <v>1199</v>
      </c>
    </row>
    <row r="479" spans="1:10" ht="17.149999999999999" customHeight="1">
      <c r="A479" s="244" t="s">
        <v>1639</v>
      </c>
      <c r="B479" s="245" t="s">
        <v>2011</v>
      </c>
      <c r="C479" s="246">
        <v>3.1</v>
      </c>
      <c r="D479" s="247">
        <v>0.82330000000000003</v>
      </c>
      <c r="E479" s="247">
        <v>1</v>
      </c>
      <c r="F479" s="247">
        <v>1</v>
      </c>
      <c r="G479" s="247">
        <v>1.35</v>
      </c>
      <c r="H479" s="247">
        <v>1.35</v>
      </c>
      <c r="I479" s="248" t="s">
        <v>1200</v>
      </c>
      <c r="J479" s="249" t="s">
        <v>1199</v>
      </c>
    </row>
    <row r="480" spans="1:10" ht="17.149999999999999" customHeight="1">
      <c r="A480" s="232" t="s">
        <v>1640</v>
      </c>
      <c r="B480" s="233" t="s">
        <v>2011</v>
      </c>
      <c r="C480" s="234">
        <v>4.74</v>
      </c>
      <c r="D480" s="235">
        <v>1.0607</v>
      </c>
      <c r="E480" s="235">
        <v>1</v>
      </c>
      <c r="F480" s="235">
        <v>1</v>
      </c>
      <c r="G480" s="235">
        <v>1.35</v>
      </c>
      <c r="H480" s="235">
        <v>1.35</v>
      </c>
      <c r="I480" s="236" t="s">
        <v>1200</v>
      </c>
      <c r="J480" s="237" t="s">
        <v>1199</v>
      </c>
    </row>
    <row r="481" spans="1:10" ht="17.149999999999999" customHeight="1">
      <c r="A481" s="232" t="s">
        <v>1641</v>
      </c>
      <c r="B481" s="233" t="s">
        <v>2011</v>
      </c>
      <c r="C481" s="234">
        <v>7.73</v>
      </c>
      <c r="D481" s="235">
        <v>1.5091000000000001</v>
      </c>
      <c r="E481" s="235">
        <v>1</v>
      </c>
      <c r="F481" s="235">
        <v>1</v>
      </c>
      <c r="G481" s="235">
        <v>1.35</v>
      </c>
      <c r="H481" s="235">
        <v>1.35</v>
      </c>
      <c r="I481" s="236" t="s">
        <v>1200</v>
      </c>
      <c r="J481" s="237" t="s">
        <v>1199</v>
      </c>
    </row>
    <row r="482" spans="1:10" ht="17.149999999999999" customHeight="1">
      <c r="A482" s="238" t="s">
        <v>1642</v>
      </c>
      <c r="B482" s="239" t="s">
        <v>2011</v>
      </c>
      <c r="C482" s="240">
        <v>11.61</v>
      </c>
      <c r="D482" s="241">
        <v>2.2749999999999999</v>
      </c>
      <c r="E482" s="241">
        <v>1</v>
      </c>
      <c r="F482" s="241">
        <v>1</v>
      </c>
      <c r="G482" s="241">
        <v>1.75</v>
      </c>
      <c r="H482" s="241">
        <v>1.75</v>
      </c>
      <c r="I482" s="242" t="s">
        <v>1200</v>
      </c>
      <c r="J482" s="243" t="s">
        <v>1199</v>
      </c>
    </row>
    <row r="483" spans="1:10" ht="17.149999999999999" customHeight="1">
      <c r="A483" s="244" t="s">
        <v>1643</v>
      </c>
      <c r="B483" s="245" t="s">
        <v>2012</v>
      </c>
      <c r="C483" s="246">
        <v>1.46</v>
      </c>
      <c r="D483" s="247">
        <v>0.66649999999999998</v>
      </c>
      <c r="E483" s="247">
        <v>1</v>
      </c>
      <c r="F483" s="247">
        <v>1</v>
      </c>
      <c r="G483" s="247">
        <v>1.35</v>
      </c>
      <c r="H483" s="247">
        <v>1.35</v>
      </c>
      <c r="I483" s="248" t="s">
        <v>1200</v>
      </c>
      <c r="J483" s="249" t="s">
        <v>1199</v>
      </c>
    </row>
    <row r="484" spans="1:10" ht="17.149999999999999" customHeight="1">
      <c r="A484" s="232" t="s">
        <v>1644</v>
      </c>
      <c r="B484" s="233" t="s">
        <v>2012</v>
      </c>
      <c r="C484" s="234">
        <v>2.4300000000000002</v>
      </c>
      <c r="D484" s="235">
        <v>0.85019999999999996</v>
      </c>
      <c r="E484" s="235">
        <v>1</v>
      </c>
      <c r="F484" s="235">
        <v>1</v>
      </c>
      <c r="G484" s="235">
        <v>1.35</v>
      </c>
      <c r="H484" s="235">
        <v>1.35</v>
      </c>
      <c r="I484" s="236" t="s">
        <v>1200</v>
      </c>
      <c r="J484" s="237" t="s">
        <v>1199</v>
      </c>
    </row>
    <row r="485" spans="1:10" ht="17.149999999999999" customHeight="1">
      <c r="A485" s="232" t="s">
        <v>1645</v>
      </c>
      <c r="B485" s="233" t="s">
        <v>2012</v>
      </c>
      <c r="C485" s="234">
        <v>5.0199999999999996</v>
      </c>
      <c r="D485" s="235">
        <v>1.2633000000000001</v>
      </c>
      <c r="E485" s="235">
        <v>1</v>
      </c>
      <c r="F485" s="235">
        <v>1</v>
      </c>
      <c r="G485" s="235">
        <v>1.35</v>
      </c>
      <c r="H485" s="235">
        <v>1.35</v>
      </c>
      <c r="I485" s="236" t="s">
        <v>1200</v>
      </c>
      <c r="J485" s="237" t="s">
        <v>1199</v>
      </c>
    </row>
    <row r="486" spans="1:10" ht="17.149999999999999" customHeight="1">
      <c r="A486" s="238" t="s">
        <v>1646</v>
      </c>
      <c r="B486" s="239" t="s">
        <v>2012</v>
      </c>
      <c r="C486" s="240">
        <v>9.86</v>
      </c>
      <c r="D486" s="241">
        <v>2.0384000000000002</v>
      </c>
      <c r="E486" s="241">
        <v>1</v>
      </c>
      <c r="F486" s="241">
        <v>1</v>
      </c>
      <c r="G486" s="241">
        <v>1.75</v>
      </c>
      <c r="H486" s="241">
        <v>1.75</v>
      </c>
      <c r="I486" s="242" t="s">
        <v>1200</v>
      </c>
      <c r="J486" s="243" t="s">
        <v>1199</v>
      </c>
    </row>
    <row r="487" spans="1:10" ht="17.149999999999999" customHeight="1">
      <c r="A487" s="244" t="s">
        <v>685</v>
      </c>
      <c r="B487" s="245" t="s">
        <v>2013</v>
      </c>
      <c r="C487" s="246">
        <v>3.1</v>
      </c>
      <c r="D487" s="247">
        <v>0.52680000000000005</v>
      </c>
      <c r="E487" s="247">
        <v>1</v>
      </c>
      <c r="F487" s="247">
        <v>1</v>
      </c>
      <c r="G487" s="247">
        <v>1.35</v>
      </c>
      <c r="H487" s="247">
        <v>1.35</v>
      </c>
      <c r="I487" s="248" t="s">
        <v>1200</v>
      </c>
      <c r="J487" s="249" t="s">
        <v>1199</v>
      </c>
    </row>
    <row r="488" spans="1:10" ht="17.149999999999999" customHeight="1">
      <c r="A488" s="232" t="s">
        <v>686</v>
      </c>
      <c r="B488" s="233" t="s">
        <v>2013</v>
      </c>
      <c r="C488" s="234">
        <v>4.33</v>
      </c>
      <c r="D488" s="235">
        <v>0.68020000000000003</v>
      </c>
      <c r="E488" s="235">
        <v>1</v>
      </c>
      <c r="F488" s="235">
        <v>1</v>
      </c>
      <c r="G488" s="235">
        <v>1.35</v>
      </c>
      <c r="H488" s="235">
        <v>1.35</v>
      </c>
      <c r="I488" s="236" t="s">
        <v>1200</v>
      </c>
      <c r="J488" s="237" t="s">
        <v>1199</v>
      </c>
    </row>
    <row r="489" spans="1:10" ht="17.149999999999999" customHeight="1">
      <c r="A489" s="232" t="s">
        <v>687</v>
      </c>
      <c r="B489" s="233" t="s">
        <v>2013</v>
      </c>
      <c r="C489" s="234">
        <v>6.86</v>
      </c>
      <c r="D489" s="235">
        <v>0.95930000000000004</v>
      </c>
      <c r="E489" s="235">
        <v>1</v>
      </c>
      <c r="F489" s="235">
        <v>1</v>
      </c>
      <c r="G489" s="235">
        <v>1.35</v>
      </c>
      <c r="H489" s="235">
        <v>1.35</v>
      </c>
      <c r="I489" s="236" t="s">
        <v>1200</v>
      </c>
      <c r="J489" s="237" t="s">
        <v>1199</v>
      </c>
    </row>
    <row r="490" spans="1:10" ht="17.149999999999999" customHeight="1">
      <c r="A490" s="238" t="s">
        <v>688</v>
      </c>
      <c r="B490" s="239" t="s">
        <v>2013</v>
      </c>
      <c r="C490" s="240">
        <v>10.5</v>
      </c>
      <c r="D490" s="241">
        <v>1.4973000000000001</v>
      </c>
      <c r="E490" s="241">
        <v>1</v>
      </c>
      <c r="F490" s="241">
        <v>1</v>
      </c>
      <c r="G490" s="241">
        <v>1.75</v>
      </c>
      <c r="H490" s="241">
        <v>1.75</v>
      </c>
      <c r="I490" s="242" t="s">
        <v>1200</v>
      </c>
      <c r="J490" s="243" t="s">
        <v>1199</v>
      </c>
    </row>
    <row r="491" spans="1:10" ht="17.149999999999999" customHeight="1">
      <c r="A491" s="244" t="s">
        <v>689</v>
      </c>
      <c r="B491" s="245" t="s">
        <v>2014</v>
      </c>
      <c r="C491" s="246">
        <v>2.74</v>
      </c>
      <c r="D491" s="247">
        <v>0.51739999999999997</v>
      </c>
      <c r="E491" s="247">
        <v>1</v>
      </c>
      <c r="F491" s="247">
        <v>1</v>
      </c>
      <c r="G491" s="247">
        <v>1.35</v>
      </c>
      <c r="H491" s="247">
        <v>1.35</v>
      </c>
      <c r="I491" s="248" t="s">
        <v>1200</v>
      </c>
      <c r="J491" s="249" t="s">
        <v>1199</v>
      </c>
    </row>
    <row r="492" spans="1:10" ht="17.149999999999999" customHeight="1">
      <c r="A492" s="232" t="s">
        <v>690</v>
      </c>
      <c r="B492" s="233" t="s">
        <v>2014</v>
      </c>
      <c r="C492" s="234">
        <v>3.46</v>
      </c>
      <c r="D492" s="235">
        <v>0.64459999999999995</v>
      </c>
      <c r="E492" s="235">
        <v>1</v>
      </c>
      <c r="F492" s="235">
        <v>1</v>
      </c>
      <c r="G492" s="235">
        <v>1.35</v>
      </c>
      <c r="H492" s="235">
        <v>1.35</v>
      </c>
      <c r="I492" s="236" t="s">
        <v>1200</v>
      </c>
      <c r="J492" s="237" t="s">
        <v>1199</v>
      </c>
    </row>
    <row r="493" spans="1:10" ht="17.149999999999999" customHeight="1">
      <c r="A493" s="232" t="s">
        <v>691</v>
      </c>
      <c r="B493" s="233" t="s">
        <v>2014</v>
      </c>
      <c r="C493" s="234">
        <v>5.22</v>
      </c>
      <c r="D493" s="235">
        <v>0.93140000000000001</v>
      </c>
      <c r="E493" s="235">
        <v>1</v>
      </c>
      <c r="F493" s="235">
        <v>1</v>
      </c>
      <c r="G493" s="235">
        <v>1.35</v>
      </c>
      <c r="H493" s="235">
        <v>1.35</v>
      </c>
      <c r="I493" s="236" t="s">
        <v>1200</v>
      </c>
      <c r="J493" s="237" t="s">
        <v>1199</v>
      </c>
    </row>
    <row r="494" spans="1:10" ht="17.149999999999999" customHeight="1">
      <c r="A494" s="238" t="s">
        <v>692</v>
      </c>
      <c r="B494" s="239" t="s">
        <v>2014</v>
      </c>
      <c r="C494" s="240">
        <v>9.5399999999999991</v>
      </c>
      <c r="D494" s="241">
        <v>1.7103999999999999</v>
      </c>
      <c r="E494" s="241">
        <v>1</v>
      </c>
      <c r="F494" s="241">
        <v>1</v>
      </c>
      <c r="G494" s="241">
        <v>1.75</v>
      </c>
      <c r="H494" s="241">
        <v>1.75</v>
      </c>
      <c r="I494" s="242" t="s">
        <v>1200</v>
      </c>
      <c r="J494" s="243" t="s">
        <v>1199</v>
      </c>
    </row>
    <row r="495" spans="1:10" ht="17.149999999999999" customHeight="1">
      <c r="A495" s="244" t="s">
        <v>693</v>
      </c>
      <c r="B495" s="245" t="s">
        <v>2015</v>
      </c>
      <c r="C495" s="246">
        <v>2.4900000000000002</v>
      </c>
      <c r="D495" s="247">
        <v>0.49159999999999998</v>
      </c>
      <c r="E495" s="247">
        <v>1</v>
      </c>
      <c r="F495" s="247">
        <v>1</v>
      </c>
      <c r="G495" s="247">
        <v>1.35</v>
      </c>
      <c r="H495" s="247">
        <v>1.35</v>
      </c>
      <c r="I495" s="248" t="s">
        <v>1200</v>
      </c>
      <c r="J495" s="249" t="s">
        <v>1199</v>
      </c>
    </row>
    <row r="496" spans="1:10" ht="17.149999999999999" customHeight="1">
      <c r="A496" s="232" t="s">
        <v>694</v>
      </c>
      <c r="B496" s="233" t="s">
        <v>2015</v>
      </c>
      <c r="C496" s="234">
        <v>3.44</v>
      </c>
      <c r="D496" s="235">
        <v>0.62680000000000002</v>
      </c>
      <c r="E496" s="235">
        <v>1</v>
      </c>
      <c r="F496" s="235">
        <v>1</v>
      </c>
      <c r="G496" s="235">
        <v>1.35</v>
      </c>
      <c r="H496" s="235">
        <v>1.35</v>
      </c>
      <c r="I496" s="236" t="s">
        <v>1200</v>
      </c>
      <c r="J496" s="237" t="s">
        <v>1199</v>
      </c>
    </row>
    <row r="497" spans="1:10" ht="17.149999999999999" customHeight="1">
      <c r="A497" s="232" t="s">
        <v>695</v>
      </c>
      <c r="B497" s="233" t="s">
        <v>2015</v>
      </c>
      <c r="C497" s="234">
        <v>5.15</v>
      </c>
      <c r="D497" s="235">
        <v>0.90820000000000001</v>
      </c>
      <c r="E497" s="235">
        <v>1</v>
      </c>
      <c r="F497" s="235">
        <v>1</v>
      </c>
      <c r="G497" s="235">
        <v>1.35</v>
      </c>
      <c r="H497" s="235">
        <v>1.35</v>
      </c>
      <c r="I497" s="236" t="s">
        <v>1200</v>
      </c>
      <c r="J497" s="237" t="s">
        <v>1199</v>
      </c>
    </row>
    <row r="498" spans="1:10" ht="17.149999999999999" customHeight="1">
      <c r="A498" s="238" t="s">
        <v>696</v>
      </c>
      <c r="B498" s="239" t="s">
        <v>2015</v>
      </c>
      <c r="C498" s="240">
        <v>9.31</v>
      </c>
      <c r="D498" s="241">
        <v>1.7133</v>
      </c>
      <c r="E498" s="241">
        <v>1</v>
      </c>
      <c r="F498" s="241">
        <v>1</v>
      </c>
      <c r="G498" s="241">
        <v>1.75</v>
      </c>
      <c r="H498" s="241">
        <v>1.75</v>
      </c>
      <c r="I498" s="242" t="s">
        <v>1200</v>
      </c>
      <c r="J498" s="243" t="s">
        <v>1199</v>
      </c>
    </row>
    <row r="499" spans="1:10" ht="17.149999999999999" customHeight="1">
      <c r="A499" s="244" t="s">
        <v>697</v>
      </c>
      <c r="B499" s="245" t="s">
        <v>2016</v>
      </c>
      <c r="C499" s="246">
        <v>2.2999999999999998</v>
      </c>
      <c r="D499" s="247">
        <v>0.4269</v>
      </c>
      <c r="E499" s="247">
        <v>1</v>
      </c>
      <c r="F499" s="247">
        <v>1</v>
      </c>
      <c r="G499" s="247">
        <v>1.35</v>
      </c>
      <c r="H499" s="247">
        <v>1.35</v>
      </c>
      <c r="I499" s="248" t="s">
        <v>1200</v>
      </c>
      <c r="J499" s="249" t="s">
        <v>1199</v>
      </c>
    </row>
    <row r="500" spans="1:10" ht="17.149999999999999" customHeight="1">
      <c r="A500" s="232" t="s">
        <v>698</v>
      </c>
      <c r="B500" s="233" t="s">
        <v>2016</v>
      </c>
      <c r="C500" s="234">
        <v>3.36</v>
      </c>
      <c r="D500" s="235">
        <v>0.56999999999999995</v>
      </c>
      <c r="E500" s="235">
        <v>1</v>
      </c>
      <c r="F500" s="235">
        <v>1</v>
      </c>
      <c r="G500" s="235">
        <v>1.35</v>
      </c>
      <c r="H500" s="235">
        <v>1.35</v>
      </c>
      <c r="I500" s="236" t="s">
        <v>1200</v>
      </c>
      <c r="J500" s="237" t="s">
        <v>1199</v>
      </c>
    </row>
    <row r="501" spans="1:10" ht="17.149999999999999" customHeight="1">
      <c r="A501" s="232" t="s">
        <v>699</v>
      </c>
      <c r="B501" s="233" t="s">
        <v>2016</v>
      </c>
      <c r="C501" s="234">
        <v>5.47</v>
      </c>
      <c r="D501" s="235">
        <v>0.82179999999999997</v>
      </c>
      <c r="E501" s="235">
        <v>1</v>
      </c>
      <c r="F501" s="235">
        <v>1</v>
      </c>
      <c r="G501" s="235">
        <v>1.35</v>
      </c>
      <c r="H501" s="235">
        <v>1.35</v>
      </c>
      <c r="I501" s="236" t="s">
        <v>1200</v>
      </c>
      <c r="J501" s="237" t="s">
        <v>1199</v>
      </c>
    </row>
    <row r="502" spans="1:10" ht="17.149999999999999" customHeight="1">
      <c r="A502" s="238" t="s">
        <v>700</v>
      </c>
      <c r="B502" s="239" t="s">
        <v>2016</v>
      </c>
      <c r="C502" s="240">
        <v>9.89</v>
      </c>
      <c r="D502" s="241">
        <v>1.4990000000000001</v>
      </c>
      <c r="E502" s="241">
        <v>1</v>
      </c>
      <c r="F502" s="241">
        <v>1</v>
      </c>
      <c r="G502" s="241">
        <v>1.75</v>
      </c>
      <c r="H502" s="241">
        <v>1.75</v>
      </c>
      <c r="I502" s="242" t="s">
        <v>1200</v>
      </c>
      <c r="J502" s="243" t="s">
        <v>1199</v>
      </c>
    </row>
    <row r="503" spans="1:10" ht="17.149999999999999" customHeight="1">
      <c r="A503" s="244" t="s">
        <v>701</v>
      </c>
      <c r="B503" s="245" t="s">
        <v>2017</v>
      </c>
      <c r="C503" s="246">
        <v>2.96</v>
      </c>
      <c r="D503" s="247">
        <v>0.41120000000000001</v>
      </c>
      <c r="E503" s="247">
        <v>1</v>
      </c>
      <c r="F503" s="247">
        <v>1</v>
      </c>
      <c r="G503" s="247">
        <v>1.35</v>
      </c>
      <c r="H503" s="247">
        <v>1.35</v>
      </c>
      <c r="I503" s="248" t="s">
        <v>1200</v>
      </c>
      <c r="J503" s="249" t="s">
        <v>1199</v>
      </c>
    </row>
    <row r="504" spans="1:10" ht="17.149999999999999" customHeight="1">
      <c r="A504" s="232" t="s">
        <v>702</v>
      </c>
      <c r="B504" s="233" t="s">
        <v>2017</v>
      </c>
      <c r="C504" s="234">
        <v>3.59</v>
      </c>
      <c r="D504" s="235">
        <v>0.55010000000000003</v>
      </c>
      <c r="E504" s="235">
        <v>1</v>
      </c>
      <c r="F504" s="235">
        <v>1</v>
      </c>
      <c r="G504" s="235">
        <v>1.35</v>
      </c>
      <c r="H504" s="235">
        <v>1.35</v>
      </c>
      <c r="I504" s="236" t="s">
        <v>1200</v>
      </c>
      <c r="J504" s="237" t="s">
        <v>1199</v>
      </c>
    </row>
    <row r="505" spans="1:10" ht="17.149999999999999" customHeight="1">
      <c r="A505" s="232" t="s">
        <v>703</v>
      </c>
      <c r="B505" s="233" t="s">
        <v>2017</v>
      </c>
      <c r="C505" s="234">
        <v>5.49</v>
      </c>
      <c r="D505" s="235">
        <v>0.8236</v>
      </c>
      <c r="E505" s="235">
        <v>1</v>
      </c>
      <c r="F505" s="235">
        <v>1</v>
      </c>
      <c r="G505" s="235">
        <v>1.35</v>
      </c>
      <c r="H505" s="235">
        <v>1.35</v>
      </c>
      <c r="I505" s="236" t="s">
        <v>1200</v>
      </c>
      <c r="J505" s="237" t="s">
        <v>1199</v>
      </c>
    </row>
    <row r="506" spans="1:10" ht="17.149999999999999" customHeight="1">
      <c r="A506" s="238" t="s">
        <v>704</v>
      </c>
      <c r="B506" s="239" t="s">
        <v>2017</v>
      </c>
      <c r="C506" s="240">
        <v>9.76</v>
      </c>
      <c r="D506" s="241">
        <v>1.478</v>
      </c>
      <c r="E506" s="241">
        <v>1</v>
      </c>
      <c r="F506" s="241">
        <v>1</v>
      </c>
      <c r="G506" s="241">
        <v>1.75</v>
      </c>
      <c r="H506" s="241">
        <v>1.75</v>
      </c>
      <c r="I506" s="242" t="s">
        <v>1200</v>
      </c>
      <c r="J506" s="243" t="s">
        <v>1199</v>
      </c>
    </row>
    <row r="507" spans="1:10" ht="17.149999999999999" customHeight="1">
      <c r="A507" s="244" t="s">
        <v>705</v>
      </c>
      <c r="B507" s="245" t="s">
        <v>2018</v>
      </c>
      <c r="C507" s="246">
        <v>3.14</v>
      </c>
      <c r="D507" s="247">
        <v>0.44890000000000002</v>
      </c>
      <c r="E507" s="247">
        <v>1</v>
      </c>
      <c r="F507" s="247">
        <v>1</v>
      </c>
      <c r="G507" s="247">
        <v>1.35</v>
      </c>
      <c r="H507" s="247">
        <v>1.35</v>
      </c>
      <c r="I507" s="248" t="s">
        <v>1200</v>
      </c>
      <c r="J507" s="249" t="s">
        <v>1199</v>
      </c>
    </row>
    <row r="508" spans="1:10" ht="17.149999999999999" customHeight="1">
      <c r="A508" s="232" t="s">
        <v>706</v>
      </c>
      <c r="B508" s="233" t="s">
        <v>2018</v>
      </c>
      <c r="C508" s="234">
        <v>4.13</v>
      </c>
      <c r="D508" s="235">
        <v>0.58450000000000002</v>
      </c>
      <c r="E508" s="235">
        <v>1</v>
      </c>
      <c r="F508" s="235">
        <v>1</v>
      </c>
      <c r="G508" s="235">
        <v>1.35</v>
      </c>
      <c r="H508" s="235">
        <v>1.35</v>
      </c>
      <c r="I508" s="236" t="s">
        <v>1200</v>
      </c>
      <c r="J508" s="237" t="s">
        <v>1199</v>
      </c>
    </row>
    <row r="509" spans="1:10" ht="17.149999999999999" customHeight="1">
      <c r="A509" s="232" t="s">
        <v>707</v>
      </c>
      <c r="B509" s="233" t="s">
        <v>2018</v>
      </c>
      <c r="C509" s="234">
        <v>6.23</v>
      </c>
      <c r="D509" s="235">
        <v>0.85</v>
      </c>
      <c r="E509" s="235">
        <v>1</v>
      </c>
      <c r="F509" s="235">
        <v>1</v>
      </c>
      <c r="G509" s="235">
        <v>1.35</v>
      </c>
      <c r="H509" s="235">
        <v>1.35</v>
      </c>
      <c r="I509" s="236" t="s">
        <v>1200</v>
      </c>
      <c r="J509" s="237" t="s">
        <v>1199</v>
      </c>
    </row>
    <row r="510" spans="1:10" ht="17.149999999999999" customHeight="1">
      <c r="A510" s="238" t="s">
        <v>708</v>
      </c>
      <c r="B510" s="239" t="s">
        <v>2018</v>
      </c>
      <c r="C510" s="240">
        <v>11.39</v>
      </c>
      <c r="D510" s="241">
        <v>1.4755</v>
      </c>
      <c r="E510" s="241">
        <v>1</v>
      </c>
      <c r="F510" s="241">
        <v>1</v>
      </c>
      <c r="G510" s="241">
        <v>1.75</v>
      </c>
      <c r="H510" s="241">
        <v>1.75</v>
      </c>
      <c r="I510" s="242" t="s">
        <v>1200</v>
      </c>
      <c r="J510" s="243" t="s">
        <v>1199</v>
      </c>
    </row>
    <row r="511" spans="1:10" ht="17.149999999999999" customHeight="1">
      <c r="A511" s="244" t="s">
        <v>709</v>
      </c>
      <c r="B511" s="245" t="s">
        <v>2019</v>
      </c>
      <c r="C511" s="246">
        <v>2.98</v>
      </c>
      <c r="D511" s="247">
        <v>0.48649999999999999</v>
      </c>
      <c r="E511" s="247">
        <v>1</v>
      </c>
      <c r="F511" s="247">
        <v>1</v>
      </c>
      <c r="G511" s="247">
        <v>1.35</v>
      </c>
      <c r="H511" s="247">
        <v>1.35</v>
      </c>
      <c r="I511" s="248" t="s">
        <v>1200</v>
      </c>
      <c r="J511" s="249" t="s">
        <v>1199</v>
      </c>
    </row>
    <row r="512" spans="1:10" ht="17.149999999999999" customHeight="1">
      <c r="A512" s="232" t="s">
        <v>710</v>
      </c>
      <c r="B512" s="233" t="s">
        <v>2019</v>
      </c>
      <c r="C512" s="234">
        <v>3.83</v>
      </c>
      <c r="D512" s="235">
        <v>0.59719999999999995</v>
      </c>
      <c r="E512" s="235">
        <v>1</v>
      </c>
      <c r="F512" s="235">
        <v>1</v>
      </c>
      <c r="G512" s="235">
        <v>1.35</v>
      </c>
      <c r="H512" s="235">
        <v>1.35</v>
      </c>
      <c r="I512" s="236" t="s">
        <v>1200</v>
      </c>
      <c r="J512" s="237" t="s">
        <v>1199</v>
      </c>
    </row>
    <row r="513" spans="1:10" ht="17.149999999999999" customHeight="1">
      <c r="A513" s="232" t="s">
        <v>711</v>
      </c>
      <c r="B513" s="233" t="s">
        <v>2019</v>
      </c>
      <c r="C513" s="234">
        <v>6.04</v>
      </c>
      <c r="D513" s="235">
        <v>0.85150000000000003</v>
      </c>
      <c r="E513" s="235">
        <v>1</v>
      </c>
      <c r="F513" s="235">
        <v>1</v>
      </c>
      <c r="G513" s="235">
        <v>1.35</v>
      </c>
      <c r="H513" s="235">
        <v>1.35</v>
      </c>
      <c r="I513" s="236" t="s">
        <v>1200</v>
      </c>
      <c r="J513" s="237" t="s">
        <v>1199</v>
      </c>
    </row>
    <row r="514" spans="1:10" ht="17.149999999999999" customHeight="1">
      <c r="A514" s="238" t="s">
        <v>712</v>
      </c>
      <c r="B514" s="239" t="s">
        <v>2019</v>
      </c>
      <c r="C514" s="240">
        <v>8.3000000000000007</v>
      </c>
      <c r="D514" s="241">
        <v>1.2504999999999999</v>
      </c>
      <c r="E514" s="241">
        <v>1</v>
      </c>
      <c r="F514" s="241">
        <v>1</v>
      </c>
      <c r="G514" s="241">
        <v>1.75</v>
      </c>
      <c r="H514" s="241">
        <v>1.75</v>
      </c>
      <c r="I514" s="242" t="s">
        <v>1200</v>
      </c>
      <c r="J514" s="243" t="s">
        <v>1199</v>
      </c>
    </row>
    <row r="515" spans="1:10" ht="17.149999999999999" customHeight="1">
      <c r="A515" s="244" t="s">
        <v>713</v>
      </c>
      <c r="B515" s="245" t="s">
        <v>2020</v>
      </c>
      <c r="C515" s="246">
        <v>2.74</v>
      </c>
      <c r="D515" s="247">
        <v>0.37540000000000001</v>
      </c>
      <c r="E515" s="247">
        <v>1</v>
      </c>
      <c r="F515" s="247">
        <v>1</v>
      </c>
      <c r="G515" s="247">
        <v>1.35</v>
      </c>
      <c r="H515" s="247">
        <v>1.35</v>
      </c>
      <c r="I515" s="248" t="s">
        <v>1200</v>
      </c>
      <c r="J515" s="249" t="s">
        <v>1199</v>
      </c>
    </row>
    <row r="516" spans="1:10" ht="17.149999999999999" customHeight="1">
      <c r="A516" s="232" t="s">
        <v>714</v>
      </c>
      <c r="B516" s="233" t="s">
        <v>2020</v>
      </c>
      <c r="C516" s="234">
        <v>3.7</v>
      </c>
      <c r="D516" s="235">
        <v>0.48720000000000002</v>
      </c>
      <c r="E516" s="235">
        <v>1</v>
      </c>
      <c r="F516" s="235">
        <v>1</v>
      </c>
      <c r="G516" s="235">
        <v>1.35</v>
      </c>
      <c r="H516" s="235">
        <v>1.35</v>
      </c>
      <c r="I516" s="236" t="s">
        <v>1200</v>
      </c>
      <c r="J516" s="237" t="s">
        <v>1199</v>
      </c>
    </row>
    <row r="517" spans="1:10" ht="17.149999999999999" customHeight="1">
      <c r="A517" s="232" t="s">
        <v>715</v>
      </c>
      <c r="B517" s="233" t="s">
        <v>2020</v>
      </c>
      <c r="C517" s="234">
        <v>5.9</v>
      </c>
      <c r="D517" s="235">
        <v>0.73540000000000005</v>
      </c>
      <c r="E517" s="235">
        <v>1</v>
      </c>
      <c r="F517" s="235">
        <v>1</v>
      </c>
      <c r="G517" s="235">
        <v>1.35</v>
      </c>
      <c r="H517" s="235">
        <v>1.35</v>
      </c>
      <c r="I517" s="236" t="s">
        <v>1200</v>
      </c>
      <c r="J517" s="237" t="s">
        <v>1199</v>
      </c>
    </row>
    <row r="518" spans="1:10" ht="17.149999999999999" customHeight="1">
      <c r="A518" s="238" t="s">
        <v>716</v>
      </c>
      <c r="B518" s="239" t="s">
        <v>2020</v>
      </c>
      <c r="C518" s="240">
        <v>9.64</v>
      </c>
      <c r="D518" s="241">
        <v>1.2855000000000001</v>
      </c>
      <c r="E518" s="241">
        <v>1</v>
      </c>
      <c r="F518" s="241">
        <v>1</v>
      </c>
      <c r="G518" s="241">
        <v>1.75</v>
      </c>
      <c r="H518" s="241">
        <v>1.75</v>
      </c>
      <c r="I518" s="242" t="s">
        <v>1200</v>
      </c>
      <c r="J518" s="243" t="s">
        <v>1199</v>
      </c>
    </row>
    <row r="519" spans="1:10" ht="17.149999999999999" customHeight="1">
      <c r="A519" s="244" t="s">
        <v>717</v>
      </c>
      <c r="B519" s="245" t="s">
        <v>2021</v>
      </c>
      <c r="C519" s="246">
        <v>3.25</v>
      </c>
      <c r="D519" s="247">
        <v>0.43319999999999997</v>
      </c>
      <c r="E519" s="247">
        <v>1</v>
      </c>
      <c r="F519" s="247">
        <v>1</v>
      </c>
      <c r="G519" s="247">
        <v>1.35</v>
      </c>
      <c r="H519" s="247">
        <v>1.35</v>
      </c>
      <c r="I519" s="248" t="s">
        <v>1200</v>
      </c>
      <c r="J519" s="249" t="s">
        <v>1199</v>
      </c>
    </row>
    <row r="520" spans="1:10" ht="17.149999999999999" customHeight="1">
      <c r="A520" s="232" t="s">
        <v>718</v>
      </c>
      <c r="B520" s="233" t="s">
        <v>2021</v>
      </c>
      <c r="C520" s="234">
        <v>4.47</v>
      </c>
      <c r="D520" s="235">
        <v>0.5746</v>
      </c>
      <c r="E520" s="235">
        <v>1</v>
      </c>
      <c r="F520" s="235">
        <v>1</v>
      </c>
      <c r="G520" s="235">
        <v>1.35</v>
      </c>
      <c r="H520" s="235">
        <v>1.35</v>
      </c>
      <c r="I520" s="236" t="s">
        <v>1200</v>
      </c>
      <c r="J520" s="237" t="s">
        <v>1199</v>
      </c>
    </row>
    <row r="521" spans="1:10" ht="17.149999999999999" customHeight="1">
      <c r="A521" s="232" t="s">
        <v>719</v>
      </c>
      <c r="B521" s="233" t="s">
        <v>2021</v>
      </c>
      <c r="C521" s="234">
        <v>6.7</v>
      </c>
      <c r="D521" s="235">
        <v>0.83840000000000003</v>
      </c>
      <c r="E521" s="235">
        <v>1</v>
      </c>
      <c r="F521" s="235">
        <v>1</v>
      </c>
      <c r="G521" s="235">
        <v>1.35</v>
      </c>
      <c r="H521" s="235">
        <v>1.35</v>
      </c>
      <c r="I521" s="236" t="s">
        <v>1200</v>
      </c>
      <c r="J521" s="237" t="s">
        <v>1199</v>
      </c>
    </row>
    <row r="522" spans="1:10" ht="17.149999999999999" customHeight="1">
      <c r="A522" s="238" t="s">
        <v>720</v>
      </c>
      <c r="B522" s="239" t="s">
        <v>2021</v>
      </c>
      <c r="C522" s="240">
        <v>10.97</v>
      </c>
      <c r="D522" s="241">
        <v>1.4359999999999999</v>
      </c>
      <c r="E522" s="241">
        <v>1</v>
      </c>
      <c r="F522" s="241">
        <v>1</v>
      </c>
      <c r="G522" s="241">
        <v>1.75</v>
      </c>
      <c r="H522" s="241">
        <v>1.75</v>
      </c>
      <c r="I522" s="242" t="s">
        <v>1200</v>
      </c>
      <c r="J522" s="243" t="s">
        <v>1199</v>
      </c>
    </row>
    <row r="523" spans="1:10" ht="17.149999999999999" customHeight="1">
      <c r="A523" s="244" t="s">
        <v>721</v>
      </c>
      <c r="B523" s="245" t="s">
        <v>2022</v>
      </c>
      <c r="C523" s="246">
        <v>2.39</v>
      </c>
      <c r="D523" s="247">
        <v>0.36909999999999998</v>
      </c>
      <c r="E523" s="247">
        <v>1</v>
      </c>
      <c r="F523" s="247">
        <v>1</v>
      </c>
      <c r="G523" s="247">
        <v>1.35</v>
      </c>
      <c r="H523" s="247">
        <v>1.35</v>
      </c>
      <c r="I523" s="248" t="s">
        <v>1200</v>
      </c>
      <c r="J523" s="249" t="s">
        <v>1199</v>
      </c>
    </row>
    <row r="524" spans="1:10" ht="17.149999999999999" customHeight="1">
      <c r="A524" s="232" t="s">
        <v>722</v>
      </c>
      <c r="B524" s="233" t="s">
        <v>2022</v>
      </c>
      <c r="C524" s="234">
        <v>3.11</v>
      </c>
      <c r="D524" s="235">
        <v>0.46539999999999998</v>
      </c>
      <c r="E524" s="235">
        <v>1</v>
      </c>
      <c r="F524" s="235">
        <v>1</v>
      </c>
      <c r="G524" s="235">
        <v>1.35</v>
      </c>
      <c r="H524" s="235">
        <v>1.35</v>
      </c>
      <c r="I524" s="236" t="s">
        <v>1200</v>
      </c>
      <c r="J524" s="237" t="s">
        <v>1199</v>
      </c>
    </row>
    <row r="525" spans="1:10" ht="17.149999999999999" customHeight="1">
      <c r="A525" s="232" t="s">
        <v>723</v>
      </c>
      <c r="B525" s="233" t="s">
        <v>2022</v>
      </c>
      <c r="C525" s="234">
        <v>4.9800000000000004</v>
      </c>
      <c r="D525" s="235">
        <v>0.67220000000000002</v>
      </c>
      <c r="E525" s="235">
        <v>1</v>
      </c>
      <c r="F525" s="235">
        <v>1</v>
      </c>
      <c r="G525" s="235">
        <v>1.35</v>
      </c>
      <c r="H525" s="235">
        <v>1.35</v>
      </c>
      <c r="I525" s="236" t="s">
        <v>1200</v>
      </c>
      <c r="J525" s="237" t="s">
        <v>1199</v>
      </c>
    </row>
    <row r="526" spans="1:10" ht="17.149999999999999" customHeight="1">
      <c r="A526" s="238" t="s">
        <v>724</v>
      </c>
      <c r="B526" s="239" t="s">
        <v>2022</v>
      </c>
      <c r="C526" s="240">
        <v>8.92</v>
      </c>
      <c r="D526" s="241">
        <v>1.19</v>
      </c>
      <c r="E526" s="241">
        <v>1</v>
      </c>
      <c r="F526" s="241">
        <v>1</v>
      </c>
      <c r="G526" s="241">
        <v>1.75</v>
      </c>
      <c r="H526" s="241">
        <v>1.75</v>
      </c>
      <c r="I526" s="242" t="s">
        <v>1200</v>
      </c>
      <c r="J526" s="243" t="s">
        <v>1199</v>
      </c>
    </row>
    <row r="527" spans="1:10" ht="17.149999999999999" customHeight="1">
      <c r="A527" s="244" t="s">
        <v>725</v>
      </c>
      <c r="B527" s="245" t="s">
        <v>2023</v>
      </c>
      <c r="C527" s="246">
        <v>2.17</v>
      </c>
      <c r="D527" s="247">
        <v>0.3745</v>
      </c>
      <c r="E527" s="247">
        <v>1</v>
      </c>
      <c r="F527" s="247">
        <v>1</v>
      </c>
      <c r="G527" s="247">
        <v>1.35</v>
      </c>
      <c r="H527" s="247">
        <v>1.35</v>
      </c>
      <c r="I527" s="248" t="s">
        <v>1200</v>
      </c>
      <c r="J527" s="249" t="s">
        <v>1199</v>
      </c>
    </row>
    <row r="528" spans="1:10" ht="17.149999999999999" customHeight="1">
      <c r="A528" s="232" t="s">
        <v>726</v>
      </c>
      <c r="B528" s="233" t="s">
        <v>2023</v>
      </c>
      <c r="C528" s="234">
        <v>2.86</v>
      </c>
      <c r="D528" s="235">
        <v>0.48620000000000002</v>
      </c>
      <c r="E528" s="235">
        <v>1</v>
      </c>
      <c r="F528" s="235">
        <v>1</v>
      </c>
      <c r="G528" s="235">
        <v>1.35</v>
      </c>
      <c r="H528" s="235">
        <v>1.35</v>
      </c>
      <c r="I528" s="236" t="s">
        <v>1200</v>
      </c>
      <c r="J528" s="237" t="s">
        <v>1199</v>
      </c>
    </row>
    <row r="529" spans="1:10" ht="17.149999999999999" customHeight="1">
      <c r="A529" s="232" t="s">
        <v>727</v>
      </c>
      <c r="B529" s="233" t="s">
        <v>2023</v>
      </c>
      <c r="C529" s="234">
        <v>4.24</v>
      </c>
      <c r="D529" s="235">
        <v>0.63019999999999998</v>
      </c>
      <c r="E529" s="235">
        <v>1</v>
      </c>
      <c r="F529" s="235">
        <v>1</v>
      </c>
      <c r="G529" s="235">
        <v>1.35</v>
      </c>
      <c r="H529" s="235">
        <v>1.35</v>
      </c>
      <c r="I529" s="236" t="s">
        <v>1200</v>
      </c>
      <c r="J529" s="237" t="s">
        <v>1199</v>
      </c>
    </row>
    <row r="530" spans="1:10" ht="17.149999999999999" customHeight="1">
      <c r="A530" s="238" t="s">
        <v>728</v>
      </c>
      <c r="B530" s="239" t="s">
        <v>2023</v>
      </c>
      <c r="C530" s="240">
        <v>6.43</v>
      </c>
      <c r="D530" s="241">
        <v>0.95699999999999996</v>
      </c>
      <c r="E530" s="241">
        <v>1</v>
      </c>
      <c r="F530" s="241">
        <v>1</v>
      </c>
      <c r="G530" s="241">
        <v>1.75</v>
      </c>
      <c r="H530" s="241">
        <v>1.75</v>
      </c>
      <c r="I530" s="242" t="s">
        <v>1200</v>
      </c>
      <c r="J530" s="243" t="s">
        <v>1199</v>
      </c>
    </row>
    <row r="531" spans="1:10" ht="17.149999999999999" customHeight="1">
      <c r="A531" s="244" t="s">
        <v>729</v>
      </c>
      <c r="B531" s="245" t="s">
        <v>2024</v>
      </c>
      <c r="C531" s="246">
        <v>3.26</v>
      </c>
      <c r="D531" s="247">
        <v>0.45190000000000002</v>
      </c>
      <c r="E531" s="247">
        <v>1</v>
      </c>
      <c r="F531" s="247">
        <v>1</v>
      </c>
      <c r="G531" s="247">
        <v>1.35</v>
      </c>
      <c r="H531" s="247">
        <v>1.35</v>
      </c>
      <c r="I531" s="248" t="s">
        <v>1200</v>
      </c>
      <c r="J531" s="249" t="s">
        <v>1199</v>
      </c>
    </row>
    <row r="532" spans="1:10" ht="17.149999999999999" customHeight="1">
      <c r="A532" s="232" t="s">
        <v>730</v>
      </c>
      <c r="B532" s="233" t="s">
        <v>2024</v>
      </c>
      <c r="C532" s="234">
        <v>4.1399999999999997</v>
      </c>
      <c r="D532" s="235">
        <v>0.5746</v>
      </c>
      <c r="E532" s="235">
        <v>1</v>
      </c>
      <c r="F532" s="235">
        <v>1</v>
      </c>
      <c r="G532" s="235">
        <v>1.35</v>
      </c>
      <c r="H532" s="235">
        <v>1.35</v>
      </c>
      <c r="I532" s="236" t="s">
        <v>1200</v>
      </c>
      <c r="J532" s="237" t="s">
        <v>1199</v>
      </c>
    </row>
    <row r="533" spans="1:10" ht="17.149999999999999" customHeight="1">
      <c r="A533" s="232" t="s">
        <v>731</v>
      </c>
      <c r="B533" s="233" t="s">
        <v>2024</v>
      </c>
      <c r="C533" s="234">
        <v>6.29</v>
      </c>
      <c r="D533" s="235">
        <v>0.82709999999999995</v>
      </c>
      <c r="E533" s="235">
        <v>1</v>
      </c>
      <c r="F533" s="235">
        <v>1</v>
      </c>
      <c r="G533" s="235">
        <v>1.35</v>
      </c>
      <c r="H533" s="235">
        <v>1.35</v>
      </c>
      <c r="I533" s="236" t="s">
        <v>1200</v>
      </c>
      <c r="J533" s="237" t="s">
        <v>1199</v>
      </c>
    </row>
    <row r="534" spans="1:10" ht="17.149999999999999" customHeight="1">
      <c r="A534" s="238" t="s">
        <v>732</v>
      </c>
      <c r="B534" s="239" t="s">
        <v>2024</v>
      </c>
      <c r="C534" s="240">
        <v>11.04</v>
      </c>
      <c r="D534" s="241">
        <v>1.4861</v>
      </c>
      <c r="E534" s="241">
        <v>1</v>
      </c>
      <c r="F534" s="241">
        <v>1</v>
      </c>
      <c r="G534" s="241">
        <v>1.75</v>
      </c>
      <c r="H534" s="241">
        <v>1.75</v>
      </c>
      <c r="I534" s="242" t="s">
        <v>1200</v>
      </c>
      <c r="J534" s="243" t="s">
        <v>1199</v>
      </c>
    </row>
    <row r="535" spans="1:10" ht="17.149999999999999" customHeight="1">
      <c r="A535" s="244" t="s">
        <v>733</v>
      </c>
      <c r="B535" s="245" t="s">
        <v>2025</v>
      </c>
      <c r="C535" s="246">
        <v>2.64</v>
      </c>
      <c r="D535" s="247">
        <v>0.46610000000000001</v>
      </c>
      <c r="E535" s="247">
        <v>1</v>
      </c>
      <c r="F535" s="247">
        <v>1</v>
      </c>
      <c r="G535" s="247">
        <v>1.35</v>
      </c>
      <c r="H535" s="247">
        <v>1.35</v>
      </c>
      <c r="I535" s="248" t="s">
        <v>1200</v>
      </c>
      <c r="J535" s="249" t="s">
        <v>1199</v>
      </c>
    </row>
    <row r="536" spans="1:10" ht="17.149999999999999" customHeight="1">
      <c r="A536" s="232" t="s">
        <v>734</v>
      </c>
      <c r="B536" s="233" t="s">
        <v>2025</v>
      </c>
      <c r="C536" s="234">
        <v>3.53</v>
      </c>
      <c r="D536" s="235">
        <v>0.60629999999999995</v>
      </c>
      <c r="E536" s="235">
        <v>1</v>
      </c>
      <c r="F536" s="235">
        <v>1</v>
      </c>
      <c r="G536" s="235">
        <v>1.35</v>
      </c>
      <c r="H536" s="235">
        <v>1.35</v>
      </c>
      <c r="I536" s="236" t="s">
        <v>1200</v>
      </c>
      <c r="J536" s="237" t="s">
        <v>1199</v>
      </c>
    </row>
    <row r="537" spans="1:10" ht="17.149999999999999" customHeight="1">
      <c r="A537" s="232" t="s">
        <v>735</v>
      </c>
      <c r="B537" s="233" t="s">
        <v>2025</v>
      </c>
      <c r="C537" s="234">
        <v>5.32</v>
      </c>
      <c r="D537" s="235">
        <v>0.86550000000000005</v>
      </c>
      <c r="E537" s="235">
        <v>1</v>
      </c>
      <c r="F537" s="235">
        <v>1</v>
      </c>
      <c r="G537" s="235">
        <v>1.35</v>
      </c>
      <c r="H537" s="235">
        <v>1.35</v>
      </c>
      <c r="I537" s="236" t="s">
        <v>1200</v>
      </c>
      <c r="J537" s="237" t="s">
        <v>1199</v>
      </c>
    </row>
    <row r="538" spans="1:10" ht="17.149999999999999" customHeight="1">
      <c r="A538" s="238" t="s">
        <v>736</v>
      </c>
      <c r="B538" s="239" t="s">
        <v>2025</v>
      </c>
      <c r="C538" s="240">
        <v>8.49</v>
      </c>
      <c r="D538" s="241">
        <v>1.4429000000000001</v>
      </c>
      <c r="E538" s="241">
        <v>1</v>
      </c>
      <c r="F538" s="241">
        <v>1</v>
      </c>
      <c r="G538" s="241">
        <v>1.75</v>
      </c>
      <c r="H538" s="241">
        <v>1.75</v>
      </c>
      <c r="I538" s="242" t="s">
        <v>1200</v>
      </c>
      <c r="J538" s="243" t="s">
        <v>1199</v>
      </c>
    </row>
    <row r="539" spans="1:10" ht="17.149999999999999" customHeight="1">
      <c r="A539" s="244" t="s">
        <v>737</v>
      </c>
      <c r="B539" s="245" t="s">
        <v>2026</v>
      </c>
      <c r="C539" s="246">
        <v>2.67</v>
      </c>
      <c r="D539" s="247">
        <v>0.41089999999999999</v>
      </c>
      <c r="E539" s="247">
        <v>1</v>
      </c>
      <c r="F539" s="247">
        <v>1</v>
      </c>
      <c r="G539" s="247">
        <v>1.35</v>
      </c>
      <c r="H539" s="247">
        <v>1.35</v>
      </c>
      <c r="I539" s="248" t="s">
        <v>1200</v>
      </c>
      <c r="J539" s="249" t="s">
        <v>1199</v>
      </c>
    </row>
    <row r="540" spans="1:10" ht="17.149999999999999" customHeight="1">
      <c r="A540" s="232" t="s">
        <v>738</v>
      </c>
      <c r="B540" s="233" t="s">
        <v>2026</v>
      </c>
      <c r="C540" s="234">
        <v>3.74</v>
      </c>
      <c r="D540" s="235">
        <v>0.56599999999999995</v>
      </c>
      <c r="E540" s="235">
        <v>1</v>
      </c>
      <c r="F540" s="235">
        <v>1</v>
      </c>
      <c r="G540" s="235">
        <v>1.35</v>
      </c>
      <c r="H540" s="235">
        <v>1.35</v>
      </c>
      <c r="I540" s="236" t="s">
        <v>1200</v>
      </c>
      <c r="J540" s="237" t="s">
        <v>1199</v>
      </c>
    </row>
    <row r="541" spans="1:10" ht="17.149999999999999" customHeight="1">
      <c r="A541" s="232" t="s">
        <v>739</v>
      </c>
      <c r="B541" s="233" t="s">
        <v>2026</v>
      </c>
      <c r="C541" s="234">
        <v>5.74</v>
      </c>
      <c r="D541" s="235">
        <v>0.81520000000000004</v>
      </c>
      <c r="E541" s="235">
        <v>1</v>
      </c>
      <c r="F541" s="235">
        <v>1</v>
      </c>
      <c r="G541" s="235">
        <v>1.35</v>
      </c>
      <c r="H541" s="235">
        <v>1.35</v>
      </c>
      <c r="I541" s="236" t="s">
        <v>1200</v>
      </c>
      <c r="J541" s="237" t="s">
        <v>1199</v>
      </c>
    </row>
    <row r="542" spans="1:10" ht="17.149999999999999" customHeight="1">
      <c r="A542" s="238" t="s">
        <v>740</v>
      </c>
      <c r="B542" s="239" t="s">
        <v>2026</v>
      </c>
      <c r="C542" s="240">
        <v>9.2799999999999994</v>
      </c>
      <c r="D542" s="241">
        <v>1.3587</v>
      </c>
      <c r="E542" s="241">
        <v>1</v>
      </c>
      <c r="F542" s="241">
        <v>1</v>
      </c>
      <c r="G542" s="241">
        <v>1.75</v>
      </c>
      <c r="H542" s="241">
        <v>1.75</v>
      </c>
      <c r="I542" s="242" t="s">
        <v>1200</v>
      </c>
      <c r="J542" s="243" t="s">
        <v>1199</v>
      </c>
    </row>
    <row r="543" spans="1:10" ht="17.149999999999999" customHeight="1">
      <c r="A543" s="244" t="s">
        <v>741</v>
      </c>
      <c r="B543" s="245" t="s">
        <v>2027</v>
      </c>
      <c r="C543" s="246">
        <v>3.5</v>
      </c>
      <c r="D543" s="247">
        <v>1.3608</v>
      </c>
      <c r="E543" s="247">
        <v>1</v>
      </c>
      <c r="F543" s="247">
        <v>1</v>
      </c>
      <c r="G543" s="247">
        <v>1.35</v>
      </c>
      <c r="H543" s="247">
        <v>1.35</v>
      </c>
      <c r="I543" s="248" t="s">
        <v>1200</v>
      </c>
      <c r="J543" s="249" t="s">
        <v>1199</v>
      </c>
    </row>
    <row r="544" spans="1:10" ht="17.149999999999999" customHeight="1">
      <c r="A544" s="232" t="s">
        <v>742</v>
      </c>
      <c r="B544" s="233" t="s">
        <v>2027</v>
      </c>
      <c r="C544" s="234">
        <v>6.13</v>
      </c>
      <c r="D544" s="235">
        <v>1.9339999999999999</v>
      </c>
      <c r="E544" s="235">
        <v>1</v>
      </c>
      <c r="F544" s="235">
        <v>1</v>
      </c>
      <c r="G544" s="235">
        <v>1.35</v>
      </c>
      <c r="H544" s="235">
        <v>1.35</v>
      </c>
      <c r="I544" s="236" t="s">
        <v>1200</v>
      </c>
      <c r="J544" s="237" t="s">
        <v>1199</v>
      </c>
    </row>
    <row r="545" spans="1:10" ht="17.149999999999999" customHeight="1">
      <c r="A545" s="232" t="s">
        <v>743</v>
      </c>
      <c r="B545" s="233" t="s">
        <v>2027</v>
      </c>
      <c r="C545" s="234">
        <v>9.58</v>
      </c>
      <c r="D545" s="235">
        <v>2.5444</v>
      </c>
      <c r="E545" s="235">
        <v>1</v>
      </c>
      <c r="F545" s="235">
        <v>1</v>
      </c>
      <c r="G545" s="235">
        <v>1.35</v>
      </c>
      <c r="H545" s="235">
        <v>1.35</v>
      </c>
      <c r="I545" s="236" t="s">
        <v>1200</v>
      </c>
      <c r="J545" s="237" t="s">
        <v>1199</v>
      </c>
    </row>
    <row r="546" spans="1:10" ht="17.149999999999999" customHeight="1">
      <c r="A546" s="238" t="s">
        <v>744</v>
      </c>
      <c r="B546" s="239" t="s">
        <v>2027</v>
      </c>
      <c r="C546" s="240">
        <v>16.61</v>
      </c>
      <c r="D546" s="241">
        <v>4.4298999999999999</v>
      </c>
      <c r="E546" s="241">
        <v>1</v>
      </c>
      <c r="F546" s="241">
        <v>1</v>
      </c>
      <c r="G546" s="241">
        <v>1.75</v>
      </c>
      <c r="H546" s="241">
        <v>1.75</v>
      </c>
      <c r="I546" s="242" t="s">
        <v>1200</v>
      </c>
      <c r="J546" s="243" t="s">
        <v>1199</v>
      </c>
    </row>
    <row r="547" spans="1:10" ht="17.149999999999999" customHeight="1">
      <c r="A547" s="244" t="s">
        <v>745</v>
      </c>
      <c r="B547" s="245" t="s">
        <v>2028</v>
      </c>
      <c r="C547" s="246">
        <v>4.68</v>
      </c>
      <c r="D547" s="247">
        <v>1.1858</v>
      </c>
      <c r="E547" s="247">
        <v>1</v>
      </c>
      <c r="F547" s="247">
        <v>1</v>
      </c>
      <c r="G547" s="247">
        <v>1.35</v>
      </c>
      <c r="H547" s="247">
        <v>1.35</v>
      </c>
      <c r="I547" s="248" t="s">
        <v>1200</v>
      </c>
      <c r="J547" s="249" t="s">
        <v>1199</v>
      </c>
    </row>
    <row r="548" spans="1:10" ht="17.149999999999999" customHeight="1">
      <c r="A548" s="232" t="s">
        <v>746</v>
      </c>
      <c r="B548" s="233" t="s">
        <v>2028</v>
      </c>
      <c r="C548" s="234">
        <v>6.26</v>
      </c>
      <c r="D548" s="235">
        <v>1.6652</v>
      </c>
      <c r="E548" s="235">
        <v>1</v>
      </c>
      <c r="F548" s="235">
        <v>1</v>
      </c>
      <c r="G548" s="235">
        <v>1.35</v>
      </c>
      <c r="H548" s="235">
        <v>1.35</v>
      </c>
      <c r="I548" s="236" t="s">
        <v>1200</v>
      </c>
      <c r="J548" s="237" t="s">
        <v>1199</v>
      </c>
    </row>
    <row r="549" spans="1:10" ht="17.149999999999999" customHeight="1">
      <c r="A549" s="232" t="s">
        <v>747</v>
      </c>
      <c r="B549" s="233" t="s">
        <v>2028</v>
      </c>
      <c r="C549" s="234">
        <v>9.8699999999999992</v>
      </c>
      <c r="D549" s="235">
        <v>2.0613999999999999</v>
      </c>
      <c r="E549" s="235">
        <v>1</v>
      </c>
      <c r="F549" s="235">
        <v>1</v>
      </c>
      <c r="G549" s="235">
        <v>1.35</v>
      </c>
      <c r="H549" s="235">
        <v>1.35</v>
      </c>
      <c r="I549" s="236" t="s">
        <v>1200</v>
      </c>
      <c r="J549" s="237" t="s">
        <v>1199</v>
      </c>
    </row>
    <row r="550" spans="1:10" ht="17.149999999999999" customHeight="1">
      <c r="A550" s="238" t="s">
        <v>748</v>
      </c>
      <c r="B550" s="239" t="s">
        <v>2028</v>
      </c>
      <c r="C550" s="240">
        <v>19.87</v>
      </c>
      <c r="D550" s="241">
        <v>3.9239000000000002</v>
      </c>
      <c r="E550" s="241">
        <v>1</v>
      </c>
      <c r="F550" s="241">
        <v>1</v>
      </c>
      <c r="G550" s="241">
        <v>1.75</v>
      </c>
      <c r="H550" s="241">
        <v>1.75</v>
      </c>
      <c r="I550" s="242" t="s">
        <v>1200</v>
      </c>
      <c r="J550" s="243" t="s">
        <v>1199</v>
      </c>
    </row>
    <row r="551" spans="1:10" ht="17.149999999999999" customHeight="1">
      <c r="A551" s="244" t="s">
        <v>749</v>
      </c>
      <c r="B551" s="245" t="s">
        <v>1647</v>
      </c>
      <c r="C551" s="246">
        <v>2.5299999999999998</v>
      </c>
      <c r="D551" s="247">
        <v>0.87849999999999995</v>
      </c>
      <c r="E551" s="247">
        <v>1</v>
      </c>
      <c r="F551" s="247">
        <v>1</v>
      </c>
      <c r="G551" s="247">
        <v>1.35</v>
      </c>
      <c r="H551" s="247">
        <v>1.35</v>
      </c>
      <c r="I551" s="248" t="s">
        <v>1200</v>
      </c>
      <c r="J551" s="249" t="s">
        <v>1199</v>
      </c>
    </row>
    <row r="552" spans="1:10" ht="17.149999999999999" customHeight="1">
      <c r="A552" s="232" t="s">
        <v>750</v>
      </c>
      <c r="B552" s="233" t="s">
        <v>1647</v>
      </c>
      <c r="C552" s="234">
        <v>3.76</v>
      </c>
      <c r="D552" s="235">
        <v>1.1254999999999999</v>
      </c>
      <c r="E552" s="235">
        <v>1</v>
      </c>
      <c r="F552" s="235">
        <v>1</v>
      </c>
      <c r="G552" s="235">
        <v>1.35</v>
      </c>
      <c r="H552" s="235">
        <v>1.35</v>
      </c>
      <c r="I552" s="236" t="s">
        <v>1200</v>
      </c>
      <c r="J552" s="237" t="s">
        <v>1199</v>
      </c>
    </row>
    <row r="553" spans="1:10" ht="17.149999999999999" customHeight="1">
      <c r="A553" s="232" t="s">
        <v>751</v>
      </c>
      <c r="B553" s="233" t="s">
        <v>1647</v>
      </c>
      <c r="C553" s="234">
        <v>6.58</v>
      </c>
      <c r="D553" s="235">
        <v>1.5397000000000001</v>
      </c>
      <c r="E553" s="235">
        <v>1</v>
      </c>
      <c r="F553" s="235">
        <v>1</v>
      </c>
      <c r="G553" s="235">
        <v>1.35</v>
      </c>
      <c r="H553" s="235">
        <v>1.35</v>
      </c>
      <c r="I553" s="236" t="s">
        <v>1200</v>
      </c>
      <c r="J553" s="237" t="s">
        <v>1199</v>
      </c>
    </row>
    <row r="554" spans="1:10" ht="17.149999999999999" customHeight="1">
      <c r="A554" s="238" t="s">
        <v>752</v>
      </c>
      <c r="B554" s="239" t="s">
        <v>1647</v>
      </c>
      <c r="C554" s="240">
        <v>12.21</v>
      </c>
      <c r="D554" s="241">
        <v>2.5503999999999998</v>
      </c>
      <c r="E554" s="241">
        <v>1</v>
      </c>
      <c r="F554" s="241">
        <v>1</v>
      </c>
      <c r="G554" s="241">
        <v>1.75</v>
      </c>
      <c r="H554" s="241">
        <v>1.75</v>
      </c>
      <c r="I554" s="242" t="s">
        <v>1200</v>
      </c>
      <c r="J554" s="243" t="s">
        <v>1199</v>
      </c>
    </row>
    <row r="555" spans="1:10" ht="17.149999999999999" customHeight="1">
      <c r="A555" s="244" t="s">
        <v>753</v>
      </c>
      <c r="B555" s="245" t="s">
        <v>2029</v>
      </c>
      <c r="C555" s="246">
        <v>3.4</v>
      </c>
      <c r="D555" s="247">
        <v>0.93420000000000003</v>
      </c>
      <c r="E555" s="247">
        <v>1</v>
      </c>
      <c r="F555" s="247">
        <v>1</v>
      </c>
      <c r="G555" s="247">
        <v>1.35</v>
      </c>
      <c r="H555" s="247">
        <v>1.35</v>
      </c>
      <c r="I555" s="248" t="s">
        <v>1200</v>
      </c>
      <c r="J555" s="249" t="s">
        <v>1199</v>
      </c>
    </row>
    <row r="556" spans="1:10" ht="17.149999999999999" customHeight="1">
      <c r="A556" s="232" t="s">
        <v>754</v>
      </c>
      <c r="B556" s="233" t="s">
        <v>2029</v>
      </c>
      <c r="C556" s="234">
        <v>4.5199999999999996</v>
      </c>
      <c r="D556" s="235">
        <v>1.2181</v>
      </c>
      <c r="E556" s="235">
        <v>1</v>
      </c>
      <c r="F556" s="235">
        <v>1</v>
      </c>
      <c r="G556" s="235">
        <v>1.35</v>
      </c>
      <c r="H556" s="235">
        <v>1.35</v>
      </c>
      <c r="I556" s="236" t="s">
        <v>1200</v>
      </c>
      <c r="J556" s="237" t="s">
        <v>1199</v>
      </c>
    </row>
    <row r="557" spans="1:10" ht="17.149999999999999" customHeight="1">
      <c r="A557" s="232" t="s">
        <v>755</v>
      </c>
      <c r="B557" s="233" t="s">
        <v>2029</v>
      </c>
      <c r="C557" s="234">
        <v>9</v>
      </c>
      <c r="D557" s="235">
        <v>1.8132999999999999</v>
      </c>
      <c r="E557" s="235">
        <v>1</v>
      </c>
      <c r="F557" s="235">
        <v>1</v>
      </c>
      <c r="G557" s="235">
        <v>1.35</v>
      </c>
      <c r="H557" s="235">
        <v>1.35</v>
      </c>
      <c r="I557" s="236" t="s">
        <v>1200</v>
      </c>
      <c r="J557" s="237" t="s">
        <v>1199</v>
      </c>
    </row>
    <row r="558" spans="1:10" ht="17.149999999999999" customHeight="1">
      <c r="A558" s="238" t="s">
        <v>756</v>
      </c>
      <c r="B558" s="239" t="s">
        <v>2029</v>
      </c>
      <c r="C558" s="240">
        <v>15.35</v>
      </c>
      <c r="D558" s="241">
        <v>3.3896000000000002</v>
      </c>
      <c r="E558" s="241">
        <v>1</v>
      </c>
      <c r="F558" s="241">
        <v>1</v>
      </c>
      <c r="G558" s="241">
        <v>1.75</v>
      </c>
      <c r="H558" s="241">
        <v>1.75</v>
      </c>
      <c r="I558" s="242" t="s">
        <v>1200</v>
      </c>
      <c r="J558" s="243" t="s">
        <v>1199</v>
      </c>
    </row>
    <row r="559" spans="1:10" ht="17.149999999999999" customHeight="1">
      <c r="A559" s="244" t="s">
        <v>757</v>
      </c>
      <c r="B559" s="245" t="s">
        <v>2030</v>
      </c>
      <c r="C559" s="246">
        <v>2.97</v>
      </c>
      <c r="D559" s="247">
        <v>0.39529999999999998</v>
      </c>
      <c r="E559" s="247">
        <v>1</v>
      </c>
      <c r="F559" s="247">
        <v>1</v>
      </c>
      <c r="G559" s="247">
        <v>1.35</v>
      </c>
      <c r="H559" s="247">
        <v>1.35</v>
      </c>
      <c r="I559" s="248" t="s">
        <v>1200</v>
      </c>
      <c r="J559" s="249" t="s">
        <v>1199</v>
      </c>
    </row>
    <row r="560" spans="1:10" ht="17.149999999999999" customHeight="1">
      <c r="A560" s="232" t="s">
        <v>758</v>
      </c>
      <c r="B560" s="233" t="s">
        <v>2030</v>
      </c>
      <c r="C560" s="234">
        <v>3.99</v>
      </c>
      <c r="D560" s="235">
        <v>0.54449999999999998</v>
      </c>
      <c r="E560" s="235">
        <v>1</v>
      </c>
      <c r="F560" s="235">
        <v>1</v>
      </c>
      <c r="G560" s="235">
        <v>1.35</v>
      </c>
      <c r="H560" s="235">
        <v>1.35</v>
      </c>
      <c r="I560" s="236" t="s">
        <v>1200</v>
      </c>
      <c r="J560" s="237" t="s">
        <v>1199</v>
      </c>
    </row>
    <row r="561" spans="1:10" ht="17.149999999999999" customHeight="1">
      <c r="A561" s="232" t="s">
        <v>759</v>
      </c>
      <c r="B561" s="233" t="s">
        <v>2030</v>
      </c>
      <c r="C561" s="234">
        <v>6.38</v>
      </c>
      <c r="D561" s="235">
        <v>0.86990000000000001</v>
      </c>
      <c r="E561" s="235">
        <v>1</v>
      </c>
      <c r="F561" s="235">
        <v>1</v>
      </c>
      <c r="G561" s="235">
        <v>1.35</v>
      </c>
      <c r="H561" s="235">
        <v>1.35</v>
      </c>
      <c r="I561" s="236" t="s">
        <v>1200</v>
      </c>
      <c r="J561" s="237" t="s">
        <v>1199</v>
      </c>
    </row>
    <row r="562" spans="1:10" ht="17.149999999999999" customHeight="1">
      <c r="A562" s="238" t="s">
        <v>760</v>
      </c>
      <c r="B562" s="239" t="s">
        <v>2030</v>
      </c>
      <c r="C562" s="240">
        <v>9.98</v>
      </c>
      <c r="D562" s="241">
        <v>1.6774</v>
      </c>
      <c r="E562" s="241">
        <v>1</v>
      </c>
      <c r="F562" s="241">
        <v>1</v>
      </c>
      <c r="G562" s="241">
        <v>1.75</v>
      </c>
      <c r="H562" s="241">
        <v>1.75</v>
      </c>
      <c r="I562" s="242" t="s">
        <v>1200</v>
      </c>
      <c r="J562" s="243" t="s">
        <v>1199</v>
      </c>
    </row>
    <row r="563" spans="1:10" ht="17.149999999999999" customHeight="1">
      <c r="A563" s="244" t="s">
        <v>761</v>
      </c>
      <c r="B563" s="245" t="s">
        <v>2031</v>
      </c>
      <c r="C563" s="246">
        <v>3.08</v>
      </c>
      <c r="D563" s="247">
        <v>0.46050000000000002</v>
      </c>
      <c r="E563" s="247">
        <v>1</v>
      </c>
      <c r="F563" s="247">
        <v>1</v>
      </c>
      <c r="G563" s="247">
        <v>1.35</v>
      </c>
      <c r="H563" s="247">
        <v>1.35</v>
      </c>
      <c r="I563" s="248" t="s">
        <v>1200</v>
      </c>
      <c r="J563" s="249" t="s">
        <v>1199</v>
      </c>
    </row>
    <row r="564" spans="1:10" ht="17.149999999999999" customHeight="1">
      <c r="A564" s="232" t="s">
        <v>762</v>
      </c>
      <c r="B564" s="233" t="s">
        <v>2031</v>
      </c>
      <c r="C564" s="234">
        <v>4.13</v>
      </c>
      <c r="D564" s="235">
        <v>0.60519999999999996</v>
      </c>
      <c r="E564" s="235">
        <v>1</v>
      </c>
      <c r="F564" s="235">
        <v>1</v>
      </c>
      <c r="G564" s="235">
        <v>1.35</v>
      </c>
      <c r="H564" s="235">
        <v>1.35</v>
      </c>
      <c r="I564" s="236" t="s">
        <v>1200</v>
      </c>
      <c r="J564" s="237" t="s">
        <v>1199</v>
      </c>
    </row>
    <row r="565" spans="1:10" ht="17.149999999999999" customHeight="1">
      <c r="A565" s="232" t="s">
        <v>763</v>
      </c>
      <c r="B565" s="233" t="s">
        <v>2031</v>
      </c>
      <c r="C565" s="234">
        <v>6.46</v>
      </c>
      <c r="D565" s="235">
        <v>0.92010000000000003</v>
      </c>
      <c r="E565" s="235">
        <v>1</v>
      </c>
      <c r="F565" s="235">
        <v>1</v>
      </c>
      <c r="G565" s="235">
        <v>1.35</v>
      </c>
      <c r="H565" s="235">
        <v>1.35</v>
      </c>
      <c r="I565" s="236" t="s">
        <v>1200</v>
      </c>
      <c r="J565" s="237" t="s">
        <v>1199</v>
      </c>
    </row>
    <row r="566" spans="1:10" ht="17.149999999999999" customHeight="1">
      <c r="A566" s="238" t="s">
        <v>764</v>
      </c>
      <c r="B566" s="239" t="s">
        <v>2031</v>
      </c>
      <c r="C566" s="240">
        <v>11.04</v>
      </c>
      <c r="D566" s="241">
        <v>1.8148</v>
      </c>
      <c r="E566" s="241">
        <v>1</v>
      </c>
      <c r="F566" s="241">
        <v>1</v>
      </c>
      <c r="G566" s="241">
        <v>1.75</v>
      </c>
      <c r="H566" s="241">
        <v>1.75</v>
      </c>
      <c r="I566" s="242" t="s">
        <v>1200</v>
      </c>
      <c r="J566" s="243" t="s">
        <v>1199</v>
      </c>
    </row>
    <row r="567" spans="1:10" ht="17.149999999999999" customHeight="1">
      <c r="A567" s="244" t="s">
        <v>765</v>
      </c>
      <c r="B567" s="245" t="s">
        <v>2032</v>
      </c>
      <c r="C567" s="246">
        <v>3.07</v>
      </c>
      <c r="D567" s="247">
        <v>0.51139999999999997</v>
      </c>
      <c r="E567" s="247">
        <v>1</v>
      </c>
      <c r="F567" s="247">
        <v>1</v>
      </c>
      <c r="G567" s="247">
        <v>1.35</v>
      </c>
      <c r="H567" s="247">
        <v>1.35</v>
      </c>
      <c r="I567" s="248" t="s">
        <v>1200</v>
      </c>
      <c r="J567" s="249" t="s">
        <v>1199</v>
      </c>
    </row>
    <row r="568" spans="1:10" ht="17.149999999999999" customHeight="1">
      <c r="A568" s="232" t="s">
        <v>766</v>
      </c>
      <c r="B568" s="233" t="s">
        <v>2032</v>
      </c>
      <c r="C568" s="234">
        <v>4.22</v>
      </c>
      <c r="D568" s="235">
        <v>0.70630000000000004</v>
      </c>
      <c r="E568" s="235">
        <v>1</v>
      </c>
      <c r="F568" s="235">
        <v>1</v>
      </c>
      <c r="G568" s="235">
        <v>1.35</v>
      </c>
      <c r="H568" s="235">
        <v>1.35</v>
      </c>
      <c r="I568" s="236" t="s">
        <v>1200</v>
      </c>
      <c r="J568" s="237" t="s">
        <v>1199</v>
      </c>
    </row>
    <row r="569" spans="1:10" ht="17.149999999999999" customHeight="1">
      <c r="A569" s="232" t="s">
        <v>767</v>
      </c>
      <c r="B569" s="233" t="s">
        <v>2032</v>
      </c>
      <c r="C569" s="234">
        <v>6.21</v>
      </c>
      <c r="D569" s="235">
        <v>0.94789999999999996</v>
      </c>
      <c r="E569" s="235">
        <v>1</v>
      </c>
      <c r="F569" s="235">
        <v>1</v>
      </c>
      <c r="G569" s="235">
        <v>1.35</v>
      </c>
      <c r="H569" s="235">
        <v>1.35</v>
      </c>
      <c r="I569" s="236" t="s">
        <v>1200</v>
      </c>
      <c r="J569" s="237" t="s">
        <v>1199</v>
      </c>
    </row>
    <row r="570" spans="1:10" ht="17.149999999999999" customHeight="1">
      <c r="A570" s="238" t="s">
        <v>768</v>
      </c>
      <c r="B570" s="239" t="s">
        <v>2032</v>
      </c>
      <c r="C570" s="240">
        <v>9.41</v>
      </c>
      <c r="D570" s="241">
        <v>1.4447000000000001</v>
      </c>
      <c r="E570" s="241">
        <v>1</v>
      </c>
      <c r="F570" s="241">
        <v>1</v>
      </c>
      <c r="G570" s="241">
        <v>1.75</v>
      </c>
      <c r="H570" s="241">
        <v>1.75</v>
      </c>
      <c r="I570" s="242" t="s">
        <v>1200</v>
      </c>
      <c r="J570" s="243" t="s">
        <v>1199</v>
      </c>
    </row>
    <row r="571" spans="1:10" ht="17.149999999999999" customHeight="1">
      <c r="A571" s="244" t="s">
        <v>769</v>
      </c>
      <c r="B571" s="245" t="s">
        <v>2033</v>
      </c>
      <c r="C571" s="246">
        <v>2.94</v>
      </c>
      <c r="D571" s="247">
        <v>0.42359999999999998</v>
      </c>
      <c r="E571" s="247">
        <v>1</v>
      </c>
      <c r="F571" s="247">
        <v>1</v>
      </c>
      <c r="G571" s="247">
        <v>1.35</v>
      </c>
      <c r="H571" s="247">
        <v>1.35</v>
      </c>
      <c r="I571" s="248" t="s">
        <v>1200</v>
      </c>
      <c r="J571" s="249" t="s">
        <v>1199</v>
      </c>
    </row>
    <row r="572" spans="1:10" ht="17.149999999999999" customHeight="1">
      <c r="A572" s="232" t="s">
        <v>770</v>
      </c>
      <c r="B572" s="233" t="s">
        <v>2033</v>
      </c>
      <c r="C572" s="234">
        <v>3.96</v>
      </c>
      <c r="D572" s="235">
        <v>0.56579999999999997</v>
      </c>
      <c r="E572" s="235">
        <v>1</v>
      </c>
      <c r="F572" s="235">
        <v>1</v>
      </c>
      <c r="G572" s="235">
        <v>1.35</v>
      </c>
      <c r="H572" s="235">
        <v>1.35</v>
      </c>
      <c r="I572" s="236" t="s">
        <v>1200</v>
      </c>
      <c r="J572" s="237" t="s">
        <v>1199</v>
      </c>
    </row>
    <row r="573" spans="1:10" ht="17.149999999999999" customHeight="1">
      <c r="A573" s="232" t="s">
        <v>771</v>
      </c>
      <c r="B573" s="233" t="s">
        <v>2033</v>
      </c>
      <c r="C573" s="234">
        <v>6.52</v>
      </c>
      <c r="D573" s="235">
        <v>0.88539999999999996</v>
      </c>
      <c r="E573" s="235">
        <v>1</v>
      </c>
      <c r="F573" s="235">
        <v>1</v>
      </c>
      <c r="G573" s="235">
        <v>1.35</v>
      </c>
      <c r="H573" s="235">
        <v>1.35</v>
      </c>
      <c r="I573" s="236" t="s">
        <v>1200</v>
      </c>
      <c r="J573" s="237" t="s">
        <v>1199</v>
      </c>
    </row>
    <row r="574" spans="1:10" ht="17.149999999999999" customHeight="1">
      <c r="A574" s="238" t="s">
        <v>772</v>
      </c>
      <c r="B574" s="239" t="s">
        <v>2033</v>
      </c>
      <c r="C574" s="240">
        <v>12.55</v>
      </c>
      <c r="D574" s="241">
        <v>1.8871</v>
      </c>
      <c r="E574" s="241">
        <v>1</v>
      </c>
      <c r="F574" s="241">
        <v>1</v>
      </c>
      <c r="G574" s="241">
        <v>1.75</v>
      </c>
      <c r="H574" s="241">
        <v>1.75</v>
      </c>
      <c r="I574" s="242" t="s">
        <v>1200</v>
      </c>
      <c r="J574" s="243" t="s">
        <v>1199</v>
      </c>
    </row>
    <row r="575" spans="1:10" ht="17.149999999999999" customHeight="1">
      <c r="A575" s="244" t="s">
        <v>773</v>
      </c>
      <c r="B575" s="245" t="s">
        <v>2034</v>
      </c>
      <c r="C575" s="246">
        <v>2.77</v>
      </c>
      <c r="D575" s="247">
        <v>0.41970000000000002</v>
      </c>
      <c r="E575" s="247">
        <v>1</v>
      </c>
      <c r="F575" s="247">
        <v>1</v>
      </c>
      <c r="G575" s="247">
        <v>1.35</v>
      </c>
      <c r="H575" s="247">
        <v>1.35</v>
      </c>
      <c r="I575" s="248" t="s">
        <v>1200</v>
      </c>
      <c r="J575" s="249" t="s">
        <v>1199</v>
      </c>
    </row>
    <row r="576" spans="1:10" ht="17.149999999999999" customHeight="1">
      <c r="A576" s="232" t="s">
        <v>774</v>
      </c>
      <c r="B576" s="233" t="s">
        <v>2034</v>
      </c>
      <c r="C576" s="234">
        <v>3.64</v>
      </c>
      <c r="D576" s="235">
        <v>0.57989999999999997</v>
      </c>
      <c r="E576" s="235">
        <v>1</v>
      </c>
      <c r="F576" s="235">
        <v>1</v>
      </c>
      <c r="G576" s="235">
        <v>1.35</v>
      </c>
      <c r="H576" s="235">
        <v>1.35</v>
      </c>
      <c r="I576" s="236" t="s">
        <v>1200</v>
      </c>
      <c r="J576" s="237" t="s">
        <v>1199</v>
      </c>
    </row>
    <row r="577" spans="1:10" ht="17.149999999999999" customHeight="1">
      <c r="A577" s="232" t="s">
        <v>775</v>
      </c>
      <c r="B577" s="233" t="s">
        <v>2034</v>
      </c>
      <c r="C577" s="234">
        <v>5.65</v>
      </c>
      <c r="D577" s="235">
        <v>0.85209999999999997</v>
      </c>
      <c r="E577" s="235">
        <v>1</v>
      </c>
      <c r="F577" s="235">
        <v>1</v>
      </c>
      <c r="G577" s="235">
        <v>1.35</v>
      </c>
      <c r="H577" s="235">
        <v>1.35</v>
      </c>
      <c r="I577" s="236" t="s">
        <v>1200</v>
      </c>
      <c r="J577" s="237" t="s">
        <v>1199</v>
      </c>
    </row>
    <row r="578" spans="1:10" ht="17.149999999999999" customHeight="1">
      <c r="A578" s="238" t="s">
        <v>776</v>
      </c>
      <c r="B578" s="239" t="s">
        <v>2034</v>
      </c>
      <c r="C578" s="240">
        <v>9.98</v>
      </c>
      <c r="D578" s="241">
        <v>1.5938000000000001</v>
      </c>
      <c r="E578" s="241">
        <v>1</v>
      </c>
      <c r="F578" s="241">
        <v>1</v>
      </c>
      <c r="G578" s="241">
        <v>1.75</v>
      </c>
      <c r="H578" s="241">
        <v>1.75</v>
      </c>
      <c r="I578" s="242" t="s">
        <v>1200</v>
      </c>
      <c r="J578" s="243" t="s">
        <v>1199</v>
      </c>
    </row>
    <row r="579" spans="1:10" ht="17.149999999999999" customHeight="1">
      <c r="A579" s="244" t="s">
        <v>777</v>
      </c>
      <c r="B579" s="245" t="s">
        <v>2035</v>
      </c>
      <c r="C579" s="246">
        <v>2.5099999999999998</v>
      </c>
      <c r="D579" s="247">
        <v>0.49690000000000001</v>
      </c>
      <c r="E579" s="247">
        <v>1</v>
      </c>
      <c r="F579" s="247">
        <v>1</v>
      </c>
      <c r="G579" s="247">
        <v>1.35</v>
      </c>
      <c r="H579" s="247">
        <v>1.35</v>
      </c>
      <c r="I579" s="248" t="s">
        <v>1200</v>
      </c>
      <c r="J579" s="249" t="s">
        <v>1199</v>
      </c>
    </row>
    <row r="580" spans="1:10" ht="17.149999999999999" customHeight="1">
      <c r="A580" s="232" t="s">
        <v>778</v>
      </c>
      <c r="B580" s="233" t="s">
        <v>2035</v>
      </c>
      <c r="C580" s="234">
        <v>3.58</v>
      </c>
      <c r="D580" s="235">
        <v>0.69730000000000003</v>
      </c>
      <c r="E580" s="235">
        <v>1</v>
      </c>
      <c r="F580" s="235">
        <v>1</v>
      </c>
      <c r="G580" s="235">
        <v>1.35</v>
      </c>
      <c r="H580" s="235">
        <v>1.35</v>
      </c>
      <c r="I580" s="236" t="s">
        <v>1200</v>
      </c>
      <c r="J580" s="237" t="s">
        <v>1199</v>
      </c>
    </row>
    <row r="581" spans="1:10" ht="17.149999999999999" customHeight="1">
      <c r="A581" s="232" t="s">
        <v>779</v>
      </c>
      <c r="B581" s="233" t="s">
        <v>2035</v>
      </c>
      <c r="C581" s="234">
        <v>5.61</v>
      </c>
      <c r="D581" s="235">
        <v>0.94189999999999996</v>
      </c>
      <c r="E581" s="235">
        <v>1</v>
      </c>
      <c r="F581" s="235">
        <v>1</v>
      </c>
      <c r="G581" s="235">
        <v>1.35</v>
      </c>
      <c r="H581" s="235">
        <v>1.35</v>
      </c>
      <c r="I581" s="236" t="s">
        <v>1200</v>
      </c>
      <c r="J581" s="237" t="s">
        <v>1199</v>
      </c>
    </row>
    <row r="582" spans="1:10" ht="17.149999999999999" customHeight="1">
      <c r="A582" s="238" t="s">
        <v>780</v>
      </c>
      <c r="B582" s="239" t="s">
        <v>2035</v>
      </c>
      <c r="C582" s="240">
        <v>10.24</v>
      </c>
      <c r="D582" s="241">
        <v>1.6092</v>
      </c>
      <c r="E582" s="241">
        <v>1</v>
      </c>
      <c r="F582" s="241">
        <v>1</v>
      </c>
      <c r="G582" s="241">
        <v>1.75</v>
      </c>
      <c r="H582" s="241">
        <v>1.75</v>
      </c>
      <c r="I582" s="242" t="s">
        <v>1200</v>
      </c>
      <c r="J582" s="243" t="s">
        <v>1199</v>
      </c>
    </row>
    <row r="583" spans="1:10" ht="17.149999999999999" customHeight="1">
      <c r="A583" s="244" t="s">
        <v>2246</v>
      </c>
      <c r="B583" s="245" t="s">
        <v>2282</v>
      </c>
      <c r="C583" s="246">
        <v>3.36</v>
      </c>
      <c r="D583" s="247">
        <v>3.1589</v>
      </c>
      <c r="E583" s="247">
        <v>1</v>
      </c>
      <c r="F583" s="247">
        <v>1</v>
      </c>
      <c r="G583" s="247">
        <v>1.35</v>
      </c>
      <c r="H583" s="247">
        <v>1.35</v>
      </c>
      <c r="I583" s="248" t="s">
        <v>1201</v>
      </c>
      <c r="J583" s="249" t="s">
        <v>1199</v>
      </c>
    </row>
    <row r="584" spans="1:10" ht="17.149999999999999" customHeight="1">
      <c r="A584" s="232" t="s">
        <v>2247</v>
      </c>
      <c r="B584" s="233" t="s">
        <v>2282</v>
      </c>
      <c r="C584" s="234">
        <v>4.97</v>
      </c>
      <c r="D584" s="235">
        <v>3.7120000000000002</v>
      </c>
      <c r="E584" s="235">
        <v>1</v>
      </c>
      <c r="F584" s="235">
        <v>1</v>
      </c>
      <c r="G584" s="235">
        <v>1.35</v>
      </c>
      <c r="H584" s="235">
        <v>1.35</v>
      </c>
      <c r="I584" s="236" t="s">
        <v>1201</v>
      </c>
      <c r="J584" s="237" t="s">
        <v>1199</v>
      </c>
    </row>
    <row r="585" spans="1:10" ht="17.149999999999999" customHeight="1">
      <c r="A585" s="232" t="s">
        <v>2248</v>
      </c>
      <c r="B585" s="233" t="s">
        <v>2282</v>
      </c>
      <c r="C585" s="234">
        <v>9.27</v>
      </c>
      <c r="D585" s="235">
        <v>4.9543999999999997</v>
      </c>
      <c r="E585" s="235">
        <v>1</v>
      </c>
      <c r="F585" s="235">
        <v>1</v>
      </c>
      <c r="G585" s="235">
        <v>1.35</v>
      </c>
      <c r="H585" s="235">
        <v>1.35</v>
      </c>
      <c r="I585" s="236" t="s">
        <v>1201</v>
      </c>
      <c r="J585" s="237" t="s">
        <v>1199</v>
      </c>
    </row>
    <row r="586" spans="1:10" ht="17.149999999999999" customHeight="1">
      <c r="A586" s="238" t="s">
        <v>2249</v>
      </c>
      <c r="B586" s="239" t="s">
        <v>2282</v>
      </c>
      <c r="C586" s="240">
        <v>15.62</v>
      </c>
      <c r="D586" s="241">
        <v>6.3193999999999999</v>
      </c>
      <c r="E586" s="241">
        <v>1</v>
      </c>
      <c r="F586" s="241">
        <v>1</v>
      </c>
      <c r="G586" s="241">
        <v>1.75</v>
      </c>
      <c r="H586" s="241">
        <v>1.75</v>
      </c>
      <c r="I586" s="242" t="s">
        <v>1201</v>
      </c>
      <c r="J586" s="243" t="s">
        <v>1199</v>
      </c>
    </row>
    <row r="587" spans="1:10" ht="17.149999999999999" customHeight="1">
      <c r="A587" s="244" t="s">
        <v>2250</v>
      </c>
      <c r="B587" s="245" t="s">
        <v>2283</v>
      </c>
      <c r="C587" s="246">
        <v>2.64</v>
      </c>
      <c r="D587" s="247">
        <v>2.3115000000000001</v>
      </c>
      <c r="E587" s="247">
        <v>1</v>
      </c>
      <c r="F587" s="247">
        <v>1</v>
      </c>
      <c r="G587" s="247">
        <v>1.35</v>
      </c>
      <c r="H587" s="247">
        <v>1.35</v>
      </c>
      <c r="I587" s="248" t="s">
        <v>1201</v>
      </c>
      <c r="J587" s="249" t="s">
        <v>1199</v>
      </c>
    </row>
    <row r="588" spans="1:10" ht="17.149999999999999" customHeight="1">
      <c r="A588" s="232" t="s">
        <v>2251</v>
      </c>
      <c r="B588" s="233" t="s">
        <v>2283</v>
      </c>
      <c r="C588" s="234">
        <v>3.78</v>
      </c>
      <c r="D588" s="235">
        <v>2.5314999999999999</v>
      </c>
      <c r="E588" s="235">
        <v>1</v>
      </c>
      <c r="F588" s="235">
        <v>1</v>
      </c>
      <c r="G588" s="235">
        <v>1.35</v>
      </c>
      <c r="H588" s="235">
        <v>1.35</v>
      </c>
      <c r="I588" s="236" t="s">
        <v>1201</v>
      </c>
      <c r="J588" s="237" t="s">
        <v>1199</v>
      </c>
    </row>
    <row r="589" spans="1:10" ht="17.149999999999999" customHeight="1">
      <c r="A589" s="232" t="s">
        <v>2252</v>
      </c>
      <c r="B589" s="233" t="s">
        <v>2283</v>
      </c>
      <c r="C589" s="234">
        <v>7.23</v>
      </c>
      <c r="D589" s="235">
        <v>3.2644000000000002</v>
      </c>
      <c r="E589" s="235">
        <v>1</v>
      </c>
      <c r="F589" s="235">
        <v>1</v>
      </c>
      <c r="G589" s="235">
        <v>1.35</v>
      </c>
      <c r="H589" s="235">
        <v>1.35</v>
      </c>
      <c r="I589" s="236" t="s">
        <v>1201</v>
      </c>
      <c r="J589" s="237" t="s">
        <v>1199</v>
      </c>
    </row>
    <row r="590" spans="1:10" ht="17.149999999999999" customHeight="1">
      <c r="A590" s="238" t="s">
        <v>2253</v>
      </c>
      <c r="B590" s="239" t="s">
        <v>2283</v>
      </c>
      <c r="C590" s="240">
        <v>13.96</v>
      </c>
      <c r="D590" s="241">
        <v>4.7784000000000004</v>
      </c>
      <c r="E590" s="241">
        <v>1</v>
      </c>
      <c r="F590" s="241">
        <v>1</v>
      </c>
      <c r="G590" s="241">
        <v>1.75</v>
      </c>
      <c r="H590" s="241">
        <v>1.75</v>
      </c>
      <c r="I590" s="242" t="s">
        <v>1201</v>
      </c>
      <c r="J590" s="243" t="s">
        <v>1199</v>
      </c>
    </row>
    <row r="591" spans="1:10" ht="17.149999999999999" customHeight="1">
      <c r="A591" s="244" t="s">
        <v>781</v>
      </c>
      <c r="B591" s="245" t="s">
        <v>2036</v>
      </c>
      <c r="C591" s="246">
        <v>3.59</v>
      </c>
      <c r="D591" s="247">
        <v>3.0752000000000002</v>
      </c>
      <c r="E591" s="247">
        <v>1</v>
      </c>
      <c r="F591" s="247">
        <v>1</v>
      </c>
      <c r="G591" s="247">
        <v>1.35</v>
      </c>
      <c r="H591" s="247">
        <v>1.35</v>
      </c>
      <c r="I591" s="248" t="s">
        <v>1201</v>
      </c>
      <c r="J591" s="249" t="s">
        <v>1199</v>
      </c>
    </row>
    <row r="592" spans="1:10" ht="17.149999999999999" customHeight="1">
      <c r="A592" s="232" t="s">
        <v>782</v>
      </c>
      <c r="B592" s="233" t="s">
        <v>2036</v>
      </c>
      <c r="C592" s="234">
        <v>5.05</v>
      </c>
      <c r="D592" s="235">
        <v>3.4853000000000001</v>
      </c>
      <c r="E592" s="235">
        <v>1</v>
      </c>
      <c r="F592" s="235">
        <v>1</v>
      </c>
      <c r="G592" s="235">
        <v>1.35</v>
      </c>
      <c r="H592" s="235">
        <v>1.35</v>
      </c>
      <c r="I592" s="236" t="s">
        <v>1201</v>
      </c>
      <c r="J592" s="237" t="s">
        <v>1199</v>
      </c>
    </row>
    <row r="593" spans="1:10" ht="17.149999999999999" customHeight="1">
      <c r="A593" s="232" t="s">
        <v>783</v>
      </c>
      <c r="B593" s="233" t="s">
        <v>2036</v>
      </c>
      <c r="C593" s="234">
        <v>8.09</v>
      </c>
      <c r="D593" s="235">
        <v>4.6630000000000003</v>
      </c>
      <c r="E593" s="235">
        <v>1</v>
      </c>
      <c r="F593" s="235">
        <v>1</v>
      </c>
      <c r="G593" s="235">
        <v>1.35</v>
      </c>
      <c r="H593" s="235">
        <v>1.35</v>
      </c>
      <c r="I593" s="236" t="s">
        <v>1201</v>
      </c>
      <c r="J593" s="237" t="s">
        <v>1199</v>
      </c>
    </row>
    <row r="594" spans="1:10" ht="17.149999999999999" customHeight="1">
      <c r="A594" s="238" t="s">
        <v>784</v>
      </c>
      <c r="B594" s="239" t="s">
        <v>2036</v>
      </c>
      <c r="C594" s="240">
        <v>17.829999999999998</v>
      </c>
      <c r="D594" s="241">
        <v>6.9847999999999999</v>
      </c>
      <c r="E594" s="241">
        <v>1</v>
      </c>
      <c r="F594" s="241">
        <v>1</v>
      </c>
      <c r="G594" s="241">
        <v>1.75</v>
      </c>
      <c r="H594" s="241">
        <v>1.75</v>
      </c>
      <c r="I594" s="242" t="s">
        <v>1201</v>
      </c>
      <c r="J594" s="243" t="s">
        <v>1199</v>
      </c>
    </row>
    <row r="595" spans="1:10" ht="17.149999999999999" customHeight="1">
      <c r="A595" s="244" t="s">
        <v>785</v>
      </c>
      <c r="B595" s="245" t="s">
        <v>2037</v>
      </c>
      <c r="C595" s="246">
        <v>2.87</v>
      </c>
      <c r="D595" s="247">
        <v>1.9872000000000001</v>
      </c>
      <c r="E595" s="247">
        <v>1</v>
      </c>
      <c r="F595" s="247">
        <v>1</v>
      </c>
      <c r="G595" s="247">
        <v>1.35</v>
      </c>
      <c r="H595" s="247">
        <v>1.35</v>
      </c>
      <c r="I595" s="248" t="s">
        <v>1201</v>
      </c>
      <c r="J595" s="249" t="s">
        <v>1199</v>
      </c>
    </row>
    <row r="596" spans="1:10" ht="17.149999999999999" customHeight="1">
      <c r="A596" s="232" t="s">
        <v>786</v>
      </c>
      <c r="B596" s="233" t="s">
        <v>2037</v>
      </c>
      <c r="C596" s="234">
        <v>4.68</v>
      </c>
      <c r="D596" s="235">
        <v>2.6562000000000001</v>
      </c>
      <c r="E596" s="235">
        <v>1</v>
      </c>
      <c r="F596" s="235">
        <v>1</v>
      </c>
      <c r="G596" s="235">
        <v>1.35</v>
      </c>
      <c r="H596" s="235">
        <v>1.35</v>
      </c>
      <c r="I596" s="236" t="s">
        <v>1201</v>
      </c>
      <c r="J596" s="237" t="s">
        <v>1199</v>
      </c>
    </row>
    <row r="597" spans="1:10" ht="17.149999999999999" customHeight="1">
      <c r="A597" s="232" t="s">
        <v>787</v>
      </c>
      <c r="B597" s="233" t="s">
        <v>2037</v>
      </c>
      <c r="C597" s="234">
        <v>9.6999999999999993</v>
      </c>
      <c r="D597" s="235">
        <v>3.6673</v>
      </c>
      <c r="E597" s="235">
        <v>1</v>
      </c>
      <c r="F597" s="235">
        <v>1</v>
      </c>
      <c r="G597" s="235">
        <v>1.35</v>
      </c>
      <c r="H597" s="235">
        <v>1.35</v>
      </c>
      <c r="I597" s="236" t="s">
        <v>1201</v>
      </c>
      <c r="J597" s="237" t="s">
        <v>1199</v>
      </c>
    </row>
    <row r="598" spans="1:10" ht="17.149999999999999" customHeight="1">
      <c r="A598" s="238" t="s">
        <v>788</v>
      </c>
      <c r="B598" s="239" t="s">
        <v>2037</v>
      </c>
      <c r="C598" s="240">
        <v>16.329999999999998</v>
      </c>
      <c r="D598" s="241">
        <v>5.1341000000000001</v>
      </c>
      <c r="E598" s="241">
        <v>1</v>
      </c>
      <c r="F598" s="241">
        <v>1</v>
      </c>
      <c r="G598" s="241">
        <v>1.75</v>
      </c>
      <c r="H598" s="241">
        <v>1.75</v>
      </c>
      <c r="I598" s="242" t="s">
        <v>1201</v>
      </c>
      <c r="J598" s="243" t="s">
        <v>1199</v>
      </c>
    </row>
    <row r="599" spans="1:10" ht="17.149999999999999" customHeight="1">
      <c r="A599" s="244" t="s">
        <v>789</v>
      </c>
      <c r="B599" s="245" t="s">
        <v>2038</v>
      </c>
      <c r="C599" s="246">
        <v>5.0199999999999996</v>
      </c>
      <c r="D599" s="247">
        <v>0.88739999999999997</v>
      </c>
      <c r="E599" s="247">
        <v>1</v>
      </c>
      <c r="F599" s="247">
        <v>1</v>
      </c>
      <c r="G599" s="247">
        <v>1.35</v>
      </c>
      <c r="H599" s="247">
        <v>1.35</v>
      </c>
      <c r="I599" s="248" t="s">
        <v>1201</v>
      </c>
      <c r="J599" s="249" t="s">
        <v>1199</v>
      </c>
    </row>
    <row r="600" spans="1:10" ht="17.149999999999999" customHeight="1">
      <c r="A600" s="232" t="s">
        <v>790</v>
      </c>
      <c r="B600" s="233" t="s">
        <v>2038</v>
      </c>
      <c r="C600" s="234">
        <v>7.43</v>
      </c>
      <c r="D600" s="235">
        <v>1.1868000000000001</v>
      </c>
      <c r="E600" s="235">
        <v>1</v>
      </c>
      <c r="F600" s="235">
        <v>1</v>
      </c>
      <c r="G600" s="235">
        <v>1.35</v>
      </c>
      <c r="H600" s="235">
        <v>1.35</v>
      </c>
      <c r="I600" s="236" t="s">
        <v>1201</v>
      </c>
      <c r="J600" s="237" t="s">
        <v>1199</v>
      </c>
    </row>
    <row r="601" spans="1:10" ht="17.149999999999999" customHeight="1">
      <c r="A601" s="232" t="s">
        <v>791</v>
      </c>
      <c r="B601" s="233" t="s">
        <v>2038</v>
      </c>
      <c r="C601" s="234">
        <v>10.86</v>
      </c>
      <c r="D601" s="235">
        <v>1.7452000000000001</v>
      </c>
      <c r="E601" s="235">
        <v>1</v>
      </c>
      <c r="F601" s="235">
        <v>1</v>
      </c>
      <c r="G601" s="235">
        <v>1.35</v>
      </c>
      <c r="H601" s="235">
        <v>1.35</v>
      </c>
      <c r="I601" s="236" t="s">
        <v>1201</v>
      </c>
      <c r="J601" s="237" t="s">
        <v>1199</v>
      </c>
    </row>
    <row r="602" spans="1:10" ht="17.149999999999999" customHeight="1">
      <c r="A602" s="238" t="s">
        <v>792</v>
      </c>
      <c r="B602" s="239" t="s">
        <v>2038</v>
      </c>
      <c r="C602" s="240">
        <v>16.7</v>
      </c>
      <c r="D602" s="241">
        <v>2.9449999999999998</v>
      </c>
      <c r="E602" s="241">
        <v>1</v>
      </c>
      <c r="F602" s="241">
        <v>1</v>
      </c>
      <c r="G602" s="241">
        <v>1.75</v>
      </c>
      <c r="H602" s="241">
        <v>1.75</v>
      </c>
      <c r="I602" s="242" t="s">
        <v>1201</v>
      </c>
      <c r="J602" s="243" t="s">
        <v>1199</v>
      </c>
    </row>
    <row r="603" spans="1:10" ht="17.149999999999999" customHeight="1">
      <c r="A603" s="244" t="s">
        <v>793</v>
      </c>
      <c r="B603" s="245" t="s">
        <v>2039</v>
      </c>
      <c r="C603" s="246">
        <v>4.24</v>
      </c>
      <c r="D603" s="247">
        <v>1.1037999999999999</v>
      </c>
      <c r="E603" s="247">
        <v>1</v>
      </c>
      <c r="F603" s="247">
        <v>1</v>
      </c>
      <c r="G603" s="247">
        <v>1.35</v>
      </c>
      <c r="H603" s="247">
        <v>1.35</v>
      </c>
      <c r="I603" s="248" t="s">
        <v>1201</v>
      </c>
      <c r="J603" s="249" t="s">
        <v>1199</v>
      </c>
    </row>
    <row r="604" spans="1:10" ht="17.149999999999999" customHeight="1">
      <c r="A604" s="232" t="s">
        <v>794</v>
      </c>
      <c r="B604" s="233" t="s">
        <v>2039</v>
      </c>
      <c r="C604" s="234">
        <v>5.05</v>
      </c>
      <c r="D604" s="235">
        <v>1.371</v>
      </c>
      <c r="E604" s="235">
        <v>1</v>
      </c>
      <c r="F604" s="235">
        <v>1</v>
      </c>
      <c r="G604" s="235">
        <v>1.35</v>
      </c>
      <c r="H604" s="235">
        <v>1.35</v>
      </c>
      <c r="I604" s="236" t="s">
        <v>1201</v>
      </c>
      <c r="J604" s="237" t="s">
        <v>1199</v>
      </c>
    </row>
    <row r="605" spans="1:10" ht="17.149999999999999" customHeight="1">
      <c r="A605" s="232" t="s">
        <v>795</v>
      </c>
      <c r="B605" s="233" t="s">
        <v>2039</v>
      </c>
      <c r="C605" s="234">
        <v>7.23</v>
      </c>
      <c r="D605" s="235">
        <v>1.7190000000000001</v>
      </c>
      <c r="E605" s="235">
        <v>1</v>
      </c>
      <c r="F605" s="235">
        <v>1</v>
      </c>
      <c r="G605" s="235">
        <v>1.35</v>
      </c>
      <c r="H605" s="235">
        <v>1.35</v>
      </c>
      <c r="I605" s="236" t="s">
        <v>1201</v>
      </c>
      <c r="J605" s="237" t="s">
        <v>1199</v>
      </c>
    </row>
    <row r="606" spans="1:10" ht="17.149999999999999" customHeight="1">
      <c r="A606" s="238" t="s">
        <v>796</v>
      </c>
      <c r="B606" s="239" t="s">
        <v>2039</v>
      </c>
      <c r="C606" s="240">
        <v>10.63</v>
      </c>
      <c r="D606" s="241">
        <v>2.4769000000000001</v>
      </c>
      <c r="E606" s="241">
        <v>1</v>
      </c>
      <c r="F606" s="241">
        <v>1</v>
      </c>
      <c r="G606" s="241">
        <v>1.75</v>
      </c>
      <c r="H606" s="241">
        <v>1.75</v>
      </c>
      <c r="I606" s="242" t="s">
        <v>1201</v>
      </c>
      <c r="J606" s="243" t="s">
        <v>1199</v>
      </c>
    </row>
    <row r="607" spans="1:10" ht="17.149999999999999" customHeight="1">
      <c r="A607" s="244" t="s">
        <v>797</v>
      </c>
      <c r="B607" s="245" t="s">
        <v>2040</v>
      </c>
      <c r="C607" s="246">
        <v>2.72</v>
      </c>
      <c r="D607" s="247">
        <v>1.1248</v>
      </c>
      <c r="E607" s="247">
        <v>1</v>
      </c>
      <c r="F607" s="247">
        <v>1</v>
      </c>
      <c r="G607" s="247">
        <v>1.35</v>
      </c>
      <c r="H607" s="247">
        <v>1.35</v>
      </c>
      <c r="I607" s="248" t="s">
        <v>1201</v>
      </c>
      <c r="J607" s="249" t="s">
        <v>1199</v>
      </c>
    </row>
    <row r="608" spans="1:10" ht="17.149999999999999" customHeight="1">
      <c r="A608" s="232" t="s">
        <v>798</v>
      </c>
      <c r="B608" s="233" t="s">
        <v>2040</v>
      </c>
      <c r="C608" s="234">
        <v>4.87</v>
      </c>
      <c r="D608" s="235">
        <v>1.5057</v>
      </c>
      <c r="E608" s="235">
        <v>1</v>
      </c>
      <c r="F608" s="235">
        <v>1</v>
      </c>
      <c r="G608" s="235">
        <v>1.35</v>
      </c>
      <c r="H608" s="235">
        <v>1.35</v>
      </c>
      <c r="I608" s="236" t="s">
        <v>1201</v>
      </c>
      <c r="J608" s="237" t="s">
        <v>1199</v>
      </c>
    </row>
    <row r="609" spans="1:10" ht="17.149999999999999" customHeight="1">
      <c r="A609" s="232" t="s">
        <v>799</v>
      </c>
      <c r="B609" s="233" t="s">
        <v>2040</v>
      </c>
      <c r="C609" s="234">
        <v>8.4499999999999993</v>
      </c>
      <c r="D609" s="235">
        <v>2.0203000000000002</v>
      </c>
      <c r="E609" s="235">
        <v>1</v>
      </c>
      <c r="F609" s="235">
        <v>1</v>
      </c>
      <c r="G609" s="235">
        <v>1.35</v>
      </c>
      <c r="H609" s="235">
        <v>1.35</v>
      </c>
      <c r="I609" s="236" t="s">
        <v>1201</v>
      </c>
      <c r="J609" s="237" t="s">
        <v>1199</v>
      </c>
    </row>
    <row r="610" spans="1:10" ht="17.149999999999999" customHeight="1">
      <c r="A610" s="238" t="s">
        <v>800</v>
      </c>
      <c r="B610" s="239" t="s">
        <v>2040</v>
      </c>
      <c r="C610" s="240">
        <v>13.8</v>
      </c>
      <c r="D610" s="241">
        <v>2.9863</v>
      </c>
      <c r="E610" s="241">
        <v>1</v>
      </c>
      <c r="F610" s="241">
        <v>1</v>
      </c>
      <c r="G610" s="241">
        <v>1.75</v>
      </c>
      <c r="H610" s="241">
        <v>1.75</v>
      </c>
      <c r="I610" s="242" t="s">
        <v>1201</v>
      </c>
      <c r="J610" s="243" t="s">
        <v>1199</v>
      </c>
    </row>
    <row r="611" spans="1:10" ht="17.149999999999999" customHeight="1">
      <c r="A611" s="244" t="s">
        <v>801</v>
      </c>
      <c r="B611" s="245" t="s">
        <v>1906</v>
      </c>
      <c r="C611" s="246">
        <v>2.78</v>
      </c>
      <c r="D611" s="247">
        <v>0.91859999999999997</v>
      </c>
      <c r="E611" s="247">
        <v>1</v>
      </c>
      <c r="F611" s="247">
        <v>1</v>
      </c>
      <c r="G611" s="247">
        <v>1.35</v>
      </c>
      <c r="H611" s="247">
        <v>1.35</v>
      </c>
      <c r="I611" s="248" t="s">
        <v>1201</v>
      </c>
      <c r="J611" s="249" t="s">
        <v>1199</v>
      </c>
    </row>
    <row r="612" spans="1:10" ht="17.149999999999999" customHeight="1">
      <c r="A612" s="232" t="s">
        <v>802</v>
      </c>
      <c r="B612" s="233" t="s">
        <v>1906</v>
      </c>
      <c r="C612" s="234">
        <v>3.76</v>
      </c>
      <c r="D612" s="235">
        <v>1.2579</v>
      </c>
      <c r="E612" s="235">
        <v>1</v>
      </c>
      <c r="F612" s="235">
        <v>1</v>
      </c>
      <c r="G612" s="235">
        <v>1.35</v>
      </c>
      <c r="H612" s="235">
        <v>1.35</v>
      </c>
      <c r="I612" s="236" t="s">
        <v>1201</v>
      </c>
      <c r="J612" s="237" t="s">
        <v>1199</v>
      </c>
    </row>
    <row r="613" spans="1:10" ht="17.149999999999999" customHeight="1">
      <c r="A613" s="232" t="s">
        <v>803</v>
      </c>
      <c r="B613" s="233" t="s">
        <v>1906</v>
      </c>
      <c r="C613" s="234">
        <v>8.7200000000000006</v>
      </c>
      <c r="D613" s="235">
        <v>1.8764000000000001</v>
      </c>
      <c r="E613" s="235">
        <v>1</v>
      </c>
      <c r="F613" s="235">
        <v>1</v>
      </c>
      <c r="G613" s="235">
        <v>1.35</v>
      </c>
      <c r="H613" s="235">
        <v>1.35</v>
      </c>
      <c r="I613" s="236" t="s">
        <v>1201</v>
      </c>
      <c r="J613" s="237" t="s">
        <v>1199</v>
      </c>
    </row>
    <row r="614" spans="1:10" ht="17.149999999999999" customHeight="1">
      <c r="A614" s="238" t="s">
        <v>804</v>
      </c>
      <c r="B614" s="239" t="s">
        <v>1906</v>
      </c>
      <c r="C614" s="240">
        <v>15.18</v>
      </c>
      <c r="D614" s="241">
        <v>2.6713</v>
      </c>
      <c r="E614" s="241">
        <v>1</v>
      </c>
      <c r="F614" s="241">
        <v>1</v>
      </c>
      <c r="G614" s="241">
        <v>1.75</v>
      </c>
      <c r="H614" s="241">
        <v>1.75</v>
      </c>
      <c r="I614" s="242" t="s">
        <v>1201</v>
      </c>
      <c r="J614" s="243" t="s">
        <v>1199</v>
      </c>
    </row>
    <row r="615" spans="1:10" ht="17.149999999999999" customHeight="1">
      <c r="A615" s="244" t="s">
        <v>805</v>
      </c>
      <c r="B615" s="245" t="s">
        <v>2284</v>
      </c>
      <c r="C615" s="246">
        <v>3.83</v>
      </c>
      <c r="D615" s="247">
        <v>0.92479999999999996</v>
      </c>
      <c r="E615" s="247">
        <v>1</v>
      </c>
      <c r="F615" s="247">
        <v>1</v>
      </c>
      <c r="G615" s="247">
        <v>1.35</v>
      </c>
      <c r="H615" s="247">
        <v>1.35</v>
      </c>
      <c r="I615" s="248" t="s">
        <v>1201</v>
      </c>
      <c r="J615" s="249" t="s">
        <v>1199</v>
      </c>
    </row>
    <row r="616" spans="1:10" ht="17.149999999999999" customHeight="1">
      <c r="A616" s="232" t="s">
        <v>806</v>
      </c>
      <c r="B616" s="233" t="s">
        <v>2284</v>
      </c>
      <c r="C616" s="234">
        <v>7.33</v>
      </c>
      <c r="D616" s="235">
        <v>1.4549000000000001</v>
      </c>
      <c r="E616" s="235">
        <v>1</v>
      </c>
      <c r="F616" s="235">
        <v>1</v>
      </c>
      <c r="G616" s="235">
        <v>1.35</v>
      </c>
      <c r="H616" s="235">
        <v>1.35</v>
      </c>
      <c r="I616" s="236" t="s">
        <v>1201</v>
      </c>
      <c r="J616" s="237" t="s">
        <v>1199</v>
      </c>
    </row>
    <row r="617" spans="1:10" ht="17.149999999999999" customHeight="1">
      <c r="A617" s="232" t="s">
        <v>807</v>
      </c>
      <c r="B617" s="233" t="s">
        <v>2284</v>
      </c>
      <c r="C617" s="234">
        <v>13.33</v>
      </c>
      <c r="D617" s="235">
        <v>2.2980999999999998</v>
      </c>
      <c r="E617" s="235">
        <v>1</v>
      </c>
      <c r="F617" s="235">
        <v>1</v>
      </c>
      <c r="G617" s="235">
        <v>1.35</v>
      </c>
      <c r="H617" s="235">
        <v>1.35</v>
      </c>
      <c r="I617" s="236" t="s">
        <v>1201</v>
      </c>
      <c r="J617" s="237" t="s">
        <v>1199</v>
      </c>
    </row>
    <row r="618" spans="1:10" ht="17.149999999999999" customHeight="1">
      <c r="A618" s="238" t="s">
        <v>808</v>
      </c>
      <c r="B618" s="239" t="s">
        <v>2284</v>
      </c>
      <c r="C618" s="240">
        <v>20.79</v>
      </c>
      <c r="D618" s="241">
        <v>4.101</v>
      </c>
      <c r="E618" s="241">
        <v>1</v>
      </c>
      <c r="F618" s="241">
        <v>1</v>
      </c>
      <c r="G618" s="241">
        <v>1.75</v>
      </c>
      <c r="H618" s="241">
        <v>1.75</v>
      </c>
      <c r="I618" s="242" t="s">
        <v>1201</v>
      </c>
      <c r="J618" s="243" t="s">
        <v>1199</v>
      </c>
    </row>
    <row r="619" spans="1:10" ht="17.149999999999999" customHeight="1">
      <c r="A619" s="244" t="s">
        <v>809</v>
      </c>
      <c r="B619" s="245" t="s">
        <v>2041</v>
      </c>
      <c r="C619" s="246">
        <v>3.17</v>
      </c>
      <c r="D619" s="247">
        <v>1.0742</v>
      </c>
      <c r="E619" s="247">
        <v>1</v>
      </c>
      <c r="F619" s="247">
        <v>1</v>
      </c>
      <c r="G619" s="247">
        <v>1.35</v>
      </c>
      <c r="H619" s="247">
        <v>1.35</v>
      </c>
      <c r="I619" s="248" t="s">
        <v>1201</v>
      </c>
      <c r="J619" s="249" t="s">
        <v>1199</v>
      </c>
    </row>
    <row r="620" spans="1:10" ht="17.149999999999999" customHeight="1">
      <c r="A620" s="232" t="s">
        <v>810</v>
      </c>
      <c r="B620" s="233" t="s">
        <v>2041</v>
      </c>
      <c r="C620" s="234">
        <v>4.54</v>
      </c>
      <c r="D620" s="235">
        <v>1.4294</v>
      </c>
      <c r="E620" s="235">
        <v>1</v>
      </c>
      <c r="F620" s="235">
        <v>1</v>
      </c>
      <c r="G620" s="235">
        <v>1.35</v>
      </c>
      <c r="H620" s="235">
        <v>1.35</v>
      </c>
      <c r="I620" s="236" t="s">
        <v>1201</v>
      </c>
      <c r="J620" s="237" t="s">
        <v>1199</v>
      </c>
    </row>
    <row r="621" spans="1:10" ht="17.149999999999999" customHeight="1">
      <c r="A621" s="232" t="s">
        <v>811</v>
      </c>
      <c r="B621" s="233" t="s">
        <v>2041</v>
      </c>
      <c r="C621" s="234">
        <v>8.1</v>
      </c>
      <c r="D621" s="235">
        <v>2.0104000000000002</v>
      </c>
      <c r="E621" s="235">
        <v>1</v>
      </c>
      <c r="F621" s="235">
        <v>1</v>
      </c>
      <c r="G621" s="235">
        <v>1.35</v>
      </c>
      <c r="H621" s="235">
        <v>1.35</v>
      </c>
      <c r="I621" s="236" t="s">
        <v>1201</v>
      </c>
      <c r="J621" s="237" t="s">
        <v>1199</v>
      </c>
    </row>
    <row r="622" spans="1:10" ht="17.149999999999999" customHeight="1">
      <c r="A622" s="238" t="s">
        <v>812</v>
      </c>
      <c r="B622" s="239" t="s">
        <v>2041</v>
      </c>
      <c r="C622" s="240">
        <v>13.93</v>
      </c>
      <c r="D622" s="241">
        <v>3.0880000000000001</v>
      </c>
      <c r="E622" s="241">
        <v>1</v>
      </c>
      <c r="F622" s="241">
        <v>1</v>
      </c>
      <c r="G622" s="241">
        <v>1.75</v>
      </c>
      <c r="H622" s="241">
        <v>1.75</v>
      </c>
      <c r="I622" s="242" t="s">
        <v>1201</v>
      </c>
      <c r="J622" s="243" t="s">
        <v>1199</v>
      </c>
    </row>
    <row r="623" spans="1:10" ht="17.149999999999999" customHeight="1">
      <c r="A623" s="244" t="s">
        <v>813</v>
      </c>
      <c r="B623" s="245" t="s">
        <v>2042</v>
      </c>
      <c r="C623" s="246">
        <v>4.0999999999999996</v>
      </c>
      <c r="D623" s="247">
        <v>0.76380000000000003</v>
      </c>
      <c r="E623" s="247">
        <v>1</v>
      </c>
      <c r="F623" s="247">
        <v>1</v>
      </c>
      <c r="G623" s="247">
        <v>1.35</v>
      </c>
      <c r="H623" s="247">
        <v>1.35</v>
      </c>
      <c r="I623" s="248" t="s">
        <v>1201</v>
      </c>
      <c r="J623" s="249" t="s">
        <v>1199</v>
      </c>
    </row>
    <row r="624" spans="1:10" ht="17.149999999999999" customHeight="1">
      <c r="A624" s="232" t="s">
        <v>814</v>
      </c>
      <c r="B624" s="233" t="s">
        <v>2042</v>
      </c>
      <c r="C624" s="234">
        <v>5.55</v>
      </c>
      <c r="D624" s="235">
        <v>0.99970000000000003</v>
      </c>
      <c r="E624" s="235">
        <v>1</v>
      </c>
      <c r="F624" s="235">
        <v>1</v>
      </c>
      <c r="G624" s="235">
        <v>1.35</v>
      </c>
      <c r="H624" s="235">
        <v>1.35</v>
      </c>
      <c r="I624" s="236" t="s">
        <v>1201</v>
      </c>
      <c r="J624" s="237" t="s">
        <v>1199</v>
      </c>
    </row>
    <row r="625" spans="1:10" ht="17.149999999999999" customHeight="1">
      <c r="A625" s="232" t="s">
        <v>815</v>
      </c>
      <c r="B625" s="233" t="s">
        <v>2042</v>
      </c>
      <c r="C625" s="234">
        <v>8.0299999999999994</v>
      </c>
      <c r="D625" s="235">
        <v>1.4454</v>
      </c>
      <c r="E625" s="235">
        <v>1</v>
      </c>
      <c r="F625" s="235">
        <v>1</v>
      </c>
      <c r="G625" s="235">
        <v>1.35</v>
      </c>
      <c r="H625" s="235">
        <v>1.35</v>
      </c>
      <c r="I625" s="236" t="s">
        <v>1201</v>
      </c>
      <c r="J625" s="237" t="s">
        <v>1199</v>
      </c>
    </row>
    <row r="626" spans="1:10" ht="17.149999999999999" customHeight="1">
      <c r="A626" s="238" t="s">
        <v>816</v>
      </c>
      <c r="B626" s="239" t="s">
        <v>2042</v>
      </c>
      <c r="C626" s="240">
        <v>13.52</v>
      </c>
      <c r="D626" s="241">
        <v>2.4298999999999999</v>
      </c>
      <c r="E626" s="241">
        <v>1</v>
      </c>
      <c r="F626" s="241">
        <v>1</v>
      </c>
      <c r="G626" s="241">
        <v>1.75</v>
      </c>
      <c r="H626" s="241">
        <v>1.75</v>
      </c>
      <c r="I626" s="242" t="s">
        <v>1201</v>
      </c>
      <c r="J626" s="243" t="s">
        <v>1199</v>
      </c>
    </row>
    <row r="627" spans="1:10" ht="17.149999999999999" customHeight="1">
      <c r="A627" s="244" t="s">
        <v>817</v>
      </c>
      <c r="B627" s="245" t="s">
        <v>2043</v>
      </c>
      <c r="C627" s="246">
        <v>2.29</v>
      </c>
      <c r="D627" s="247">
        <v>0.85899999999999999</v>
      </c>
      <c r="E627" s="247">
        <v>1</v>
      </c>
      <c r="F627" s="247">
        <v>1</v>
      </c>
      <c r="G627" s="247">
        <v>1.35</v>
      </c>
      <c r="H627" s="247">
        <v>1.35</v>
      </c>
      <c r="I627" s="248" t="s">
        <v>1201</v>
      </c>
      <c r="J627" s="249" t="s">
        <v>1199</v>
      </c>
    </row>
    <row r="628" spans="1:10" ht="17.149999999999999" customHeight="1">
      <c r="A628" s="232" t="s">
        <v>818</v>
      </c>
      <c r="B628" s="233" t="s">
        <v>2043</v>
      </c>
      <c r="C628" s="234">
        <v>3.77</v>
      </c>
      <c r="D628" s="235">
        <v>1.3284</v>
      </c>
      <c r="E628" s="235">
        <v>1</v>
      </c>
      <c r="F628" s="235">
        <v>1</v>
      </c>
      <c r="G628" s="235">
        <v>1.35</v>
      </c>
      <c r="H628" s="235">
        <v>1.35</v>
      </c>
      <c r="I628" s="236" t="s">
        <v>1201</v>
      </c>
      <c r="J628" s="237" t="s">
        <v>1199</v>
      </c>
    </row>
    <row r="629" spans="1:10" ht="17.149999999999999" customHeight="1">
      <c r="A629" s="232" t="s">
        <v>819</v>
      </c>
      <c r="B629" s="233" t="s">
        <v>2043</v>
      </c>
      <c r="C629" s="234">
        <v>6.78</v>
      </c>
      <c r="D629" s="235">
        <v>1.8385</v>
      </c>
      <c r="E629" s="235">
        <v>1</v>
      </c>
      <c r="F629" s="235">
        <v>1</v>
      </c>
      <c r="G629" s="235">
        <v>1.35</v>
      </c>
      <c r="H629" s="235">
        <v>1.35</v>
      </c>
      <c r="I629" s="236" t="s">
        <v>1201</v>
      </c>
      <c r="J629" s="237" t="s">
        <v>1199</v>
      </c>
    </row>
    <row r="630" spans="1:10" ht="17.149999999999999" customHeight="1">
      <c r="A630" s="238" t="s">
        <v>820</v>
      </c>
      <c r="B630" s="239" t="s">
        <v>2043</v>
      </c>
      <c r="C630" s="240">
        <v>12.54</v>
      </c>
      <c r="D630" s="241">
        <v>2.8988</v>
      </c>
      <c r="E630" s="241">
        <v>1</v>
      </c>
      <c r="F630" s="241">
        <v>1</v>
      </c>
      <c r="G630" s="241">
        <v>1.75</v>
      </c>
      <c r="H630" s="241">
        <v>1.75</v>
      </c>
      <c r="I630" s="242" t="s">
        <v>1201</v>
      </c>
      <c r="J630" s="243" t="s">
        <v>1199</v>
      </c>
    </row>
    <row r="631" spans="1:10" ht="17.149999999999999" customHeight="1">
      <c r="A631" s="244" t="s">
        <v>821</v>
      </c>
      <c r="B631" s="245" t="s">
        <v>2044</v>
      </c>
      <c r="C631" s="246">
        <v>2.69</v>
      </c>
      <c r="D631" s="247">
        <v>0.66849999999999998</v>
      </c>
      <c r="E631" s="247">
        <v>1</v>
      </c>
      <c r="F631" s="247">
        <v>1</v>
      </c>
      <c r="G631" s="247">
        <v>1.35</v>
      </c>
      <c r="H631" s="247">
        <v>1.35</v>
      </c>
      <c r="I631" s="248" t="s">
        <v>1201</v>
      </c>
      <c r="J631" s="249" t="s">
        <v>1199</v>
      </c>
    </row>
    <row r="632" spans="1:10" ht="17.149999999999999" customHeight="1">
      <c r="A632" s="232" t="s">
        <v>822</v>
      </c>
      <c r="B632" s="233" t="s">
        <v>2044</v>
      </c>
      <c r="C632" s="234">
        <v>4.22</v>
      </c>
      <c r="D632" s="235">
        <v>0.90510000000000002</v>
      </c>
      <c r="E632" s="235">
        <v>1</v>
      </c>
      <c r="F632" s="235">
        <v>1</v>
      </c>
      <c r="G632" s="235">
        <v>1.35</v>
      </c>
      <c r="H632" s="235">
        <v>1.35</v>
      </c>
      <c r="I632" s="236" t="s">
        <v>1201</v>
      </c>
      <c r="J632" s="237" t="s">
        <v>1199</v>
      </c>
    </row>
    <row r="633" spans="1:10" ht="17.149999999999999" customHeight="1">
      <c r="A633" s="232" t="s">
        <v>823</v>
      </c>
      <c r="B633" s="233" t="s">
        <v>2044</v>
      </c>
      <c r="C633" s="234">
        <v>7.11</v>
      </c>
      <c r="D633" s="235">
        <v>1.3888</v>
      </c>
      <c r="E633" s="235">
        <v>1</v>
      </c>
      <c r="F633" s="235">
        <v>1</v>
      </c>
      <c r="G633" s="235">
        <v>1.35</v>
      </c>
      <c r="H633" s="235">
        <v>1.35</v>
      </c>
      <c r="I633" s="236" t="s">
        <v>1201</v>
      </c>
      <c r="J633" s="237" t="s">
        <v>1199</v>
      </c>
    </row>
    <row r="634" spans="1:10" ht="17.149999999999999" customHeight="1">
      <c r="A634" s="238" t="s">
        <v>824</v>
      </c>
      <c r="B634" s="239" t="s">
        <v>2044</v>
      </c>
      <c r="C634" s="240">
        <v>13.11</v>
      </c>
      <c r="D634" s="241">
        <v>2.3506999999999998</v>
      </c>
      <c r="E634" s="241">
        <v>1</v>
      </c>
      <c r="F634" s="241">
        <v>1</v>
      </c>
      <c r="G634" s="241">
        <v>1.75</v>
      </c>
      <c r="H634" s="241">
        <v>1.75</v>
      </c>
      <c r="I634" s="242" t="s">
        <v>1201</v>
      </c>
      <c r="J634" s="243" t="s">
        <v>1199</v>
      </c>
    </row>
    <row r="635" spans="1:10" ht="17.149999999999999" customHeight="1">
      <c r="A635" s="244" t="s">
        <v>825</v>
      </c>
      <c r="B635" s="245" t="s">
        <v>2045</v>
      </c>
      <c r="C635" s="246">
        <v>3.29</v>
      </c>
      <c r="D635" s="247">
        <v>0.78659999999999997</v>
      </c>
      <c r="E635" s="247">
        <v>1</v>
      </c>
      <c r="F635" s="247">
        <v>1</v>
      </c>
      <c r="G635" s="247">
        <v>1.35</v>
      </c>
      <c r="H635" s="247">
        <v>1.35</v>
      </c>
      <c r="I635" s="248" t="s">
        <v>1201</v>
      </c>
      <c r="J635" s="249" t="s">
        <v>1199</v>
      </c>
    </row>
    <row r="636" spans="1:10" ht="17.149999999999999" customHeight="1">
      <c r="A636" s="232" t="s">
        <v>826</v>
      </c>
      <c r="B636" s="233" t="s">
        <v>2045</v>
      </c>
      <c r="C636" s="234">
        <v>5.42</v>
      </c>
      <c r="D636" s="235">
        <v>1.0254000000000001</v>
      </c>
      <c r="E636" s="235">
        <v>1</v>
      </c>
      <c r="F636" s="235">
        <v>1</v>
      </c>
      <c r="G636" s="235">
        <v>1.35</v>
      </c>
      <c r="H636" s="235">
        <v>1.35</v>
      </c>
      <c r="I636" s="236" t="s">
        <v>1201</v>
      </c>
      <c r="J636" s="237" t="s">
        <v>1199</v>
      </c>
    </row>
    <row r="637" spans="1:10" ht="17.149999999999999" customHeight="1">
      <c r="A637" s="232" t="s">
        <v>827</v>
      </c>
      <c r="B637" s="233" t="s">
        <v>2045</v>
      </c>
      <c r="C637" s="234">
        <v>9.32</v>
      </c>
      <c r="D637" s="235">
        <v>1.5024</v>
      </c>
      <c r="E637" s="235">
        <v>1</v>
      </c>
      <c r="F637" s="235">
        <v>1</v>
      </c>
      <c r="G637" s="235">
        <v>1.35</v>
      </c>
      <c r="H637" s="235">
        <v>1.35</v>
      </c>
      <c r="I637" s="236" t="s">
        <v>1201</v>
      </c>
      <c r="J637" s="237" t="s">
        <v>1199</v>
      </c>
    </row>
    <row r="638" spans="1:10" ht="17.149999999999999" customHeight="1">
      <c r="A638" s="238" t="s">
        <v>828</v>
      </c>
      <c r="B638" s="239" t="s">
        <v>2045</v>
      </c>
      <c r="C638" s="240">
        <v>14.76</v>
      </c>
      <c r="D638" s="241">
        <v>2.5586000000000002</v>
      </c>
      <c r="E638" s="241">
        <v>1</v>
      </c>
      <c r="F638" s="241">
        <v>1</v>
      </c>
      <c r="G638" s="241">
        <v>1.75</v>
      </c>
      <c r="H638" s="241">
        <v>1.75</v>
      </c>
      <c r="I638" s="242" t="s">
        <v>1201</v>
      </c>
      <c r="J638" s="243" t="s">
        <v>1199</v>
      </c>
    </row>
    <row r="639" spans="1:10" ht="17.149999999999999" customHeight="1">
      <c r="A639" s="244" t="s">
        <v>829</v>
      </c>
      <c r="B639" s="245" t="s">
        <v>2046</v>
      </c>
      <c r="C639" s="246">
        <v>2.38</v>
      </c>
      <c r="D639" s="247">
        <v>0.86009999999999998</v>
      </c>
      <c r="E639" s="247">
        <v>1</v>
      </c>
      <c r="F639" s="247">
        <v>1</v>
      </c>
      <c r="G639" s="247">
        <v>1.35</v>
      </c>
      <c r="H639" s="247">
        <v>1.35</v>
      </c>
      <c r="I639" s="248" t="s">
        <v>1201</v>
      </c>
      <c r="J639" s="249" t="s">
        <v>1199</v>
      </c>
    </row>
    <row r="640" spans="1:10" ht="17.149999999999999" customHeight="1">
      <c r="A640" s="232" t="s">
        <v>830</v>
      </c>
      <c r="B640" s="233" t="s">
        <v>2046</v>
      </c>
      <c r="C640" s="234">
        <v>4.41</v>
      </c>
      <c r="D640" s="235">
        <v>1.2010000000000001</v>
      </c>
      <c r="E640" s="235">
        <v>1</v>
      </c>
      <c r="F640" s="235">
        <v>1</v>
      </c>
      <c r="G640" s="235">
        <v>1.35</v>
      </c>
      <c r="H640" s="235">
        <v>1.35</v>
      </c>
      <c r="I640" s="236" t="s">
        <v>1201</v>
      </c>
      <c r="J640" s="237" t="s">
        <v>1199</v>
      </c>
    </row>
    <row r="641" spans="1:10" ht="17.149999999999999" customHeight="1">
      <c r="A641" s="232" t="s">
        <v>831</v>
      </c>
      <c r="B641" s="233" t="s">
        <v>2046</v>
      </c>
      <c r="C641" s="234">
        <v>8.1199999999999992</v>
      </c>
      <c r="D641" s="235">
        <v>1.7399</v>
      </c>
      <c r="E641" s="235">
        <v>1</v>
      </c>
      <c r="F641" s="235">
        <v>1</v>
      </c>
      <c r="G641" s="235">
        <v>1.35</v>
      </c>
      <c r="H641" s="235">
        <v>1.35</v>
      </c>
      <c r="I641" s="236" t="s">
        <v>1201</v>
      </c>
      <c r="J641" s="237" t="s">
        <v>1199</v>
      </c>
    </row>
    <row r="642" spans="1:10" ht="17.149999999999999" customHeight="1">
      <c r="A642" s="238" t="s">
        <v>832</v>
      </c>
      <c r="B642" s="239" t="s">
        <v>2046</v>
      </c>
      <c r="C642" s="240">
        <v>14.26</v>
      </c>
      <c r="D642" s="241">
        <v>2.7688999999999999</v>
      </c>
      <c r="E642" s="241">
        <v>1</v>
      </c>
      <c r="F642" s="241">
        <v>1</v>
      </c>
      <c r="G642" s="241">
        <v>1.75</v>
      </c>
      <c r="H642" s="241">
        <v>1.75</v>
      </c>
      <c r="I642" s="242" t="s">
        <v>1201</v>
      </c>
      <c r="J642" s="243" t="s">
        <v>1199</v>
      </c>
    </row>
    <row r="643" spans="1:10" ht="17.149999999999999" customHeight="1">
      <c r="A643" s="244" t="s">
        <v>833</v>
      </c>
      <c r="B643" s="245" t="s">
        <v>1907</v>
      </c>
      <c r="C643" s="246">
        <v>3.22</v>
      </c>
      <c r="D643" s="247">
        <v>1.2705</v>
      </c>
      <c r="E643" s="247">
        <v>1</v>
      </c>
      <c r="F643" s="247">
        <v>1</v>
      </c>
      <c r="G643" s="247">
        <v>1.35</v>
      </c>
      <c r="H643" s="247">
        <v>1.35</v>
      </c>
      <c r="I643" s="248" t="s">
        <v>1201</v>
      </c>
      <c r="J643" s="249" t="s">
        <v>1199</v>
      </c>
    </row>
    <row r="644" spans="1:10" ht="17.149999999999999" customHeight="1">
      <c r="A644" s="232" t="s">
        <v>834</v>
      </c>
      <c r="B644" s="233" t="s">
        <v>1907</v>
      </c>
      <c r="C644" s="234">
        <v>3.22</v>
      </c>
      <c r="D644" s="235">
        <v>1.7326999999999999</v>
      </c>
      <c r="E644" s="235">
        <v>1</v>
      </c>
      <c r="F644" s="235">
        <v>1</v>
      </c>
      <c r="G644" s="235">
        <v>1.35</v>
      </c>
      <c r="H644" s="235">
        <v>1.35</v>
      </c>
      <c r="I644" s="236" t="s">
        <v>1201</v>
      </c>
      <c r="J644" s="237" t="s">
        <v>1199</v>
      </c>
    </row>
    <row r="645" spans="1:10" ht="17.149999999999999" customHeight="1">
      <c r="A645" s="232" t="s">
        <v>835</v>
      </c>
      <c r="B645" s="233" t="s">
        <v>1907</v>
      </c>
      <c r="C645" s="234">
        <v>8.92</v>
      </c>
      <c r="D645" s="235">
        <v>2.7124999999999999</v>
      </c>
      <c r="E645" s="235">
        <v>1</v>
      </c>
      <c r="F645" s="235">
        <v>1</v>
      </c>
      <c r="G645" s="235">
        <v>1.35</v>
      </c>
      <c r="H645" s="235">
        <v>1.35</v>
      </c>
      <c r="I645" s="236" t="s">
        <v>1201</v>
      </c>
      <c r="J645" s="237" t="s">
        <v>1199</v>
      </c>
    </row>
    <row r="646" spans="1:10" ht="17.149999999999999" customHeight="1">
      <c r="A646" s="238" t="s">
        <v>836</v>
      </c>
      <c r="B646" s="239" t="s">
        <v>1907</v>
      </c>
      <c r="C646" s="240">
        <v>15.6</v>
      </c>
      <c r="D646" s="241">
        <v>3.7799</v>
      </c>
      <c r="E646" s="241">
        <v>1</v>
      </c>
      <c r="F646" s="241">
        <v>1</v>
      </c>
      <c r="G646" s="241">
        <v>1.75</v>
      </c>
      <c r="H646" s="241">
        <v>1.75</v>
      </c>
      <c r="I646" s="242" t="s">
        <v>1201</v>
      </c>
      <c r="J646" s="243" t="s">
        <v>1199</v>
      </c>
    </row>
    <row r="647" spans="1:10" ht="17.149999999999999" customHeight="1">
      <c r="A647" s="244" t="s">
        <v>1567</v>
      </c>
      <c r="B647" s="245" t="s">
        <v>2047</v>
      </c>
      <c r="C647" s="246">
        <v>1.37</v>
      </c>
      <c r="D647" s="247">
        <v>1.4133</v>
      </c>
      <c r="E647" s="247">
        <v>1</v>
      </c>
      <c r="F647" s="247">
        <v>1</v>
      </c>
      <c r="G647" s="247">
        <v>1.35</v>
      </c>
      <c r="H647" s="247">
        <v>1.35</v>
      </c>
      <c r="I647" s="248" t="s">
        <v>1201</v>
      </c>
      <c r="J647" s="249" t="s">
        <v>1199</v>
      </c>
    </row>
    <row r="648" spans="1:10" ht="17.149999999999999" customHeight="1">
      <c r="A648" s="232" t="s">
        <v>1568</v>
      </c>
      <c r="B648" s="233" t="s">
        <v>2047</v>
      </c>
      <c r="C648" s="234">
        <v>2.41</v>
      </c>
      <c r="D648" s="235">
        <v>1.6148</v>
      </c>
      <c r="E648" s="235">
        <v>1</v>
      </c>
      <c r="F648" s="235">
        <v>1</v>
      </c>
      <c r="G648" s="235">
        <v>1.35</v>
      </c>
      <c r="H648" s="235">
        <v>1.35</v>
      </c>
      <c r="I648" s="236" t="s">
        <v>1201</v>
      </c>
      <c r="J648" s="237" t="s">
        <v>1199</v>
      </c>
    </row>
    <row r="649" spans="1:10" ht="17.149999999999999" customHeight="1">
      <c r="A649" s="232" t="s">
        <v>1569</v>
      </c>
      <c r="B649" s="233" t="s">
        <v>2047</v>
      </c>
      <c r="C649" s="234">
        <v>5.52</v>
      </c>
      <c r="D649" s="235">
        <v>2.1208</v>
      </c>
      <c r="E649" s="235">
        <v>1</v>
      </c>
      <c r="F649" s="235">
        <v>1</v>
      </c>
      <c r="G649" s="235">
        <v>1.35</v>
      </c>
      <c r="H649" s="235">
        <v>1.35</v>
      </c>
      <c r="I649" s="236" t="s">
        <v>1201</v>
      </c>
      <c r="J649" s="237" t="s">
        <v>1199</v>
      </c>
    </row>
    <row r="650" spans="1:10" ht="17.149999999999999" customHeight="1">
      <c r="A650" s="238" t="s">
        <v>1570</v>
      </c>
      <c r="B650" s="239" t="s">
        <v>2047</v>
      </c>
      <c r="C650" s="240">
        <v>10.71</v>
      </c>
      <c r="D650" s="241">
        <v>2.8258000000000001</v>
      </c>
      <c r="E650" s="241">
        <v>1</v>
      </c>
      <c r="F650" s="241">
        <v>1</v>
      </c>
      <c r="G650" s="241">
        <v>1.75</v>
      </c>
      <c r="H650" s="241">
        <v>1.75</v>
      </c>
      <c r="I650" s="242" t="s">
        <v>1201</v>
      </c>
      <c r="J650" s="243" t="s">
        <v>1199</v>
      </c>
    </row>
    <row r="651" spans="1:10" ht="17.149999999999999" customHeight="1">
      <c r="A651" s="244" t="s">
        <v>1824</v>
      </c>
      <c r="B651" s="245" t="s">
        <v>1869</v>
      </c>
      <c r="C651" s="246">
        <v>4.1900000000000004</v>
      </c>
      <c r="D651" s="247">
        <v>1.3443000000000001</v>
      </c>
      <c r="E651" s="247">
        <v>1</v>
      </c>
      <c r="F651" s="247">
        <v>1</v>
      </c>
      <c r="G651" s="247">
        <v>1.35</v>
      </c>
      <c r="H651" s="247">
        <v>1.35</v>
      </c>
      <c r="I651" s="248" t="s">
        <v>1201</v>
      </c>
      <c r="J651" s="249" t="s">
        <v>1199</v>
      </c>
    </row>
    <row r="652" spans="1:10" ht="17.149999999999999" customHeight="1">
      <c r="A652" s="232" t="s">
        <v>1825</v>
      </c>
      <c r="B652" s="233" t="s">
        <v>1869</v>
      </c>
      <c r="C652" s="234">
        <v>4.99</v>
      </c>
      <c r="D652" s="235">
        <v>1.5459000000000001</v>
      </c>
      <c r="E652" s="235">
        <v>1</v>
      </c>
      <c r="F652" s="235">
        <v>1</v>
      </c>
      <c r="G652" s="235">
        <v>1.35</v>
      </c>
      <c r="H652" s="235">
        <v>1.35</v>
      </c>
      <c r="I652" s="236" t="s">
        <v>1201</v>
      </c>
      <c r="J652" s="237" t="s">
        <v>1199</v>
      </c>
    </row>
    <row r="653" spans="1:10" ht="17.149999999999999" customHeight="1">
      <c r="A653" s="232" t="s">
        <v>1826</v>
      </c>
      <c r="B653" s="233" t="s">
        <v>1869</v>
      </c>
      <c r="C653" s="234">
        <v>7.51</v>
      </c>
      <c r="D653" s="235">
        <v>2.0556999999999999</v>
      </c>
      <c r="E653" s="235">
        <v>1</v>
      </c>
      <c r="F653" s="235">
        <v>1</v>
      </c>
      <c r="G653" s="235">
        <v>1.35</v>
      </c>
      <c r="H653" s="235">
        <v>1.35</v>
      </c>
      <c r="I653" s="236" t="s">
        <v>1201</v>
      </c>
      <c r="J653" s="237" t="s">
        <v>1199</v>
      </c>
    </row>
    <row r="654" spans="1:10" ht="17.149999999999999" customHeight="1">
      <c r="A654" s="238" t="s">
        <v>1827</v>
      </c>
      <c r="B654" s="239" t="s">
        <v>1869</v>
      </c>
      <c r="C654" s="240">
        <v>12.08</v>
      </c>
      <c r="D654" s="241">
        <v>2.88</v>
      </c>
      <c r="E654" s="241">
        <v>1</v>
      </c>
      <c r="F654" s="241">
        <v>1</v>
      </c>
      <c r="G654" s="241">
        <v>1.75</v>
      </c>
      <c r="H654" s="241">
        <v>1.75</v>
      </c>
      <c r="I654" s="242" t="s">
        <v>1201</v>
      </c>
      <c r="J654" s="243" t="s">
        <v>1199</v>
      </c>
    </row>
    <row r="655" spans="1:10" ht="17.149999999999999" customHeight="1">
      <c r="A655" s="244" t="s">
        <v>1828</v>
      </c>
      <c r="B655" s="245" t="s">
        <v>1870</v>
      </c>
      <c r="C655" s="246">
        <v>1.64</v>
      </c>
      <c r="D655" s="247">
        <v>1.1608000000000001</v>
      </c>
      <c r="E655" s="247">
        <v>1</v>
      </c>
      <c r="F655" s="247">
        <v>1</v>
      </c>
      <c r="G655" s="247">
        <v>1.35</v>
      </c>
      <c r="H655" s="247">
        <v>1.35</v>
      </c>
      <c r="I655" s="248" t="s">
        <v>1201</v>
      </c>
      <c r="J655" s="249" t="s">
        <v>1199</v>
      </c>
    </row>
    <row r="656" spans="1:10" ht="17.149999999999999" customHeight="1">
      <c r="A656" s="232" t="s">
        <v>1829</v>
      </c>
      <c r="B656" s="233" t="s">
        <v>1870</v>
      </c>
      <c r="C656" s="234">
        <v>2.42</v>
      </c>
      <c r="D656" s="235">
        <v>1.3030999999999999</v>
      </c>
      <c r="E656" s="235">
        <v>1</v>
      </c>
      <c r="F656" s="235">
        <v>1</v>
      </c>
      <c r="G656" s="235">
        <v>1.35</v>
      </c>
      <c r="H656" s="235">
        <v>1.35</v>
      </c>
      <c r="I656" s="236" t="s">
        <v>1201</v>
      </c>
      <c r="J656" s="237" t="s">
        <v>1199</v>
      </c>
    </row>
    <row r="657" spans="1:10" ht="17.149999999999999" customHeight="1">
      <c r="A657" s="232" t="s">
        <v>1830</v>
      </c>
      <c r="B657" s="233" t="s">
        <v>1870</v>
      </c>
      <c r="C657" s="234">
        <v>5.37</v>
      </c>
      <c r="D657" s="235">
        <v>1.8536999999999999</v>
      </c>
      <c r="E657" s="235">
        <v>1</v>
      </c>
      <c r="F657" s="235">
        <v>1</v>
      </c>
      <c r="G657" s="235">
        <v>1.35</v>
      </c>
      <c r="H657" s="235">
        <v>1.35</v>
      </c>
      <c r="I657" s="236" t="s">
        <v>1201</v>
      </c>
      <c r="J657" s="237" t="s">
        <v>1199</v>
      </c>
    </row>
    <row r="658" spans="1:10" ht="17.149999999999999" customHeight="1">
      <c r="A658" s="238" t="s">
        <v>1831</v>
      </c>
      <c r="B658" s="239" t="s">
        <v>1870</v>
      </c>
      <c r="C658" s="240">
        <v>10.220000000000001</v>
      </c>
      <c r="D658" s="241">
        <v>2.7650999999999999</v>
      </c>
      <c r="E658" s="241">
        <v>1</v>
      </c>
      <c r="F658" s="241">
        <v>1</v>
      </c>
      <c r="G658" s="241">
        <v>1.75</v>
      </c>
      <c r="H658" s="241">
        <v>1.75</v>
      </c>
      <c r="I658" s="242" t="s">
        <v>1201</v>
      </c>
      <c r="J658" s="243" t="s">
        <v>1199</v>
      </c>
    </row>
    <row r="659" spans="1:10" ht="17.149999999999999" customHeight="1">
      <c r="A659" s="244" t="s">
        <v>1832</v>
      </c>
      <c r="B659" s="245" t="s">
        <v>1871</v>
      </c>
      <c r="C659" s="246">
        <v>2.41</v>
      </c>
      <c r="D659" s="247">
        <v>1.6673</v>
      </c>
      <c r="E659" s="247">
        <v>1</v>
      </c>
      <c r="F659" s="247">
        <v>1</v>
      </c>
      <c r="G659" s="247">
        <v>1.35</v>
      </c>
      <c r="H659" s="247">
        <v>1.35</v>
      </c>
      <c r="I659" s="248" t="s">
        <v>1201</v>
      </c>
      <c r="J659" s="249" t="s">
        <v>1199</v>
      </c>
    </row>
    <row r="660" spans="1:10" ht="17.149999999999999" customHeight="1">
      <c r="A660" s="232" t="s">
        <v>1833</v>
      </c>
      <c r="B660" s="233" t="s">
        <v>1871</v>
      </c>
      <c r="C660" s="234">
        <v>4.1399999999999997</v>
      </c>
      <c r="D660" s="235">
        <v>2.0114999999999998</v>
      </c>
      <c r="E660" s="235">
        <v>1</v>
      </c>
      <c r="F660" s="235">
        <v>1</v>
      </c>
      <c r="G660" s="235">
        <v>1.35</v>
      </c>
      <c r="H660" s="235">
        <v>1.35</v>
      </c>
      <c r="I660" s="236" t="s">
        <v>1201</v>
      </c>
      <c r="J660" s="237" t="s">
        <v>1199</v>
      </c>
    </row>
    <row r="661" spans="1:10" ht="17.149999999999999" customHeight="1">
      <c r="A661" s="232" t="s">
        <v>1834</v>
      </c>
      <c r="B661" s="233" t="s">
        <v>1871</v>
      </c>
      <c r="C661" s="234">
        <v>7.69</v>
      </c>
      <c r="D661" s="235">
        <v>2.4458000000000002</v>
      </c>
      <c r="E661" s="235">
        <v>1</v>
      </c>
      <c r="F661" s="235">
        <v>1</v>
      </c>
      <c r="G661" s="235">
        <v>1.35</v>
      </c>
      <c r="H661" s="235">
        <v>1.35</v>
      </c>
      <c r="I661" s="236" t="s">
        <v>1201</v>
      </c>
      <c r="J661" s="237" t="s">
        <v>1199</v>
      </c>
    </row>
    <row r="662" spans="1:10" ht="17.149999999999999" customHeight="1">
      <c r="A662" s="238" t="s">
        <v>1835</v>
      </c>
      <c r="B662" s="239" t="s">
        <v>1871</v>
      </c>
      <c r="C662" s="240">
        <v>11.51</v>
      </c>
      <c r="D662" s="241">
        <v>3.1558999999999999</v>
      </c>
      <c r="E662" s="241">
        <v>1</v>
      </c>
      <c r="F662" s="241">
        <v>1</v>
      </c>
      <c r="G662" s="241">
        <v>1.75</v>
      </c>
      <c r="H662" s="241">
        <v>1.75</v>
      </c>
      <c r="I662" s="242" t="s">
        <v>1201</v>
      </c>
      <c r="J662" s="243" t="s">
        <v>1199</v>
      </c>
    </row>
    <row r="663" spans="1:10" ht="17.149999999999999" customHeight="1">
      <c r="A663" s="244" t="s">
        <v>1836</v>
      </c>
      <c r="B663" s="245" t="s">
        <v>1872</v>
      </c>
      <c r="C663" s="246">
        <v>1.77</v>
      </c>
      <c r="D663" s="247">
        <v>1.1514</v>
      </c>
      <c r="E663" s="247">
        <v>1</v>
      </c>
      <c r="F663" s="247">
        <v>1</v>
      </c>
      <c r="G663" s="247">
        <v>1.35</v>
      </c>
      <c r="H663" s="247">
        <v>1.35</v>
      </c>
      <c r="I663" s="248" t="s">
        <v>1201</v>
      </c>
      <c r="J663" s="249" t="s">
        <v>1199</v>
      </c>
    </row>
    <row r="664" spans="1:10" ht="17.149999999999999" customHeight="1">
      <c r="A664" s="232" t="s">
        <v>1837</v>
      </c>
      <c r="B664" s="233" t="s">
        <v>1872</v>
      </c>
      <c r="C664" s="234">
        <v>2.34</v>
      </c>
      <c r="D664" s="235">
        <v>1.2225999999999999</v>
      </c>
      <c r="E664" s="235">
        <v>1</v>
      </c>
      <c r="F664" s="235">
        <v>1</v>
      </c>
      <c r="G664" s="235">
        <v>1.35</v>
      </c>
      <c r="H664" s="235">
        <v>1.35</v>
      </c>
      <c r="I664" s="236" t="s">
        <v>1201</v>
      </c>
      <c r="J664" s="237" t="s">
        <v>1199</v>
      </c>
    </row>
    <row r="665" spans="1:10" ht="17.149999999999999" customHeight="1">
      <c r="A665" s="232" t="s">
        <v>1838</v>
      </c>
      <c r="B665" s="233" t="s">
        <v>1872</v>
      </c>
      <c r="C665" s="234">
        <v>3.41</v>
      </c>
      <c r="D665" s="235">
        <v>1.7553000000000001</v>
      </c>
      <c r="E665" s="235">
        <v>1</v>
      </c>
      <c r="F665" s="235">
        <v>1</v>
      </c>
      <c r="G665" s="235">
        <v>1.35</v>
      </c>
      <c r="H665" s="235">
        <v>1.35</v>
      </c>
      <c r="I665" s="236" t="s">
        <v>1201</v>
      </c>
      <c r="J665" s="237" t="s">
        <v>1199</v>
      </c>
    </row>
    <row r="666" spans="1:10" ht="17.149999999999999" customHeight="1">
      <c r="A666" s="238" t="s">
        <v>1839</v>
      </c>
      <c r="B666" s="239" t="s">
        <v>1872</v>
      </c>
      <c r="C666" s="240">
        <v>8.98</v>
      </c>
      <c r="D666" s="241">
        <v>2.4458000000000002</v>
      </c>
      <c r="E666" s="241">
        <v>1</v>
      </c>
      <c r="F666" s="241">
        <v>1</v>
      </c>
      <c r="G666" s="241">
        <v>1.75</v>
      </c>
      <c r="H666" s="241">
        <v>1.75</v>
      </c>
      <c r="I666" s="242" t="s">
        <v>1201</v>
      </c>
      <c r="J666" s="243" t="s">
        <v>1199</v>
      </c>
    </row>
    <row r="667" spans="1:10" ht="17.149999999999999" customHeight="1">
      <c r="A667" s="244" t="s">
        <v>837</v>
      </c>
      <c r="B667" s="245" t="s">
        <v>2048</v>
      </c>
      <c r="C667" s="246">
        <v>3.32</v>
      </c>
      <c r="D667" s="247">
        <v>0.38500000000000001</v>
      </c>
      <c r="E667" s="247">
        <v>1</v>
      </c>
      <c r="F667" s="247">
        <v>1</v>
      </c>
      <c r="G667" s="247">
        <v>1.35</v>
      </c>
      <c r="H667" s="247">
        <v>1.35</v>
      </c>
      <c r="I667" s="248" t="s">
        <v>1201</v>
      </c>
      <c r="J667" s="249" t="s">
        <v>1199</v>
      </c>
    </row>
    <row r="668" spans="1:10" ht="17.149999999999999" customHeight="1">
      <c r="A668" s="232" t="s">
        <v>838</v>
      </c>
      <c r="B668" s="233" t="s">
        <v>2048</v>
      </c>
      <c r="C668" s="234">
        <v>4.33</v>
      </c>
      <c r="D668" s="235">
        <v>0.49180000000000001</v>
      </c>
      <c r="E668" s="235">
        <v>1</v>
      </c>
      <c r="F668" s="235">
        <v>1</v>
      </c>
      <c r="G668" s="235">
        <v>1.35</v>
      </c>
      <c r="H668" s="235">
        <v>1.35</v>
      </c>
      <c r="I668" s="236" t="s">
        <v>1201</v>
      </c>
      <c r="J668" s="237" t="s">
        <v>1199</v>
      </c>
    </row>
    <row r="669" spans="1:10" ht="17.149999999999999" customHeight="1">
      <c r="A669" s="232" t="s">
        <v>839</v>
      </c>
      <c r="B669" s="233" t="s">
        <v>2048</v>
      </c>
      <c r="C669" s="234">
        <v>5.91</v>
      </c>
      <c r="D669" s="235">
        <v>0.70209999999999995</v>
      </c>
      <c r="E669" s="235">
        <v>1</v>
      </c>
      <c r="F669" s="235">
        <v>1</v>
      </c>
      <c r="G669" s="235">
        <v>1.35</v>
      </c>
      <c r="H669" s="235">
        <v>1.35</v>
      </c>
      <c r="I669" s="236" t="s">
        <v>1201</v>
      </c>
      <c r="J669" s="237" t="s">
        <v>1199</v>
      </c>
    </row>
    <row r="670" spans="1:10" ht="17.149999999999999" customHeight="1">
      <c r="A670" s="238" t="s">
        <v>840</v>
      </c>
      <c r="B670" s="239" t="s">
        <v>2048</v>
      </c>
      <c r="C670" s="240">
        <v>7.53</v>
      </c>
      <c r="D670" s="241">
        <v>1.0488999999999999</v>
      </c>
      <c r="E670" s="241">
        <v>1</v>
      </c>
      <c r="F670" s="241">
        <v>1</v>
      </c>
      <c r="G670" s="241">
        <v>1.75</v>
      </c>
      <c r="H670" s="241">
        <v>1.75</v>
      </c>
      <c r="I670" s="242" t="s">
        <v>1201</v>
      </c>
      <c r="J670" s="243" t="s">
        <v>1199</v>
      </c>
    </row>
    <row r="671" spans="1:10" ht="17.149999999999999" customHeight="1">
      <c r="A671" s="244" t="s">
        <v>841</v>
      </c>
      <c r="B671" s="245" t="s">
        <v>2049</v>
      </c>
      <c r="C671" s="246">
        <v>3.19</v>
      </c>
      <c r="D671" s="247">
        <v>0.41689999999999999</v>
      </c>
      <c r="E671" s="247">
        <v>1</v>
      </c>
      <c r="F671" s="247">
        <v>1</v>
      </c>
      <c r="G671" s="247">
        <v>1.35</v>
      </c>
      <c r="H671" s="247">
        <v>1.35</v>
      </c>
      <c r="I671" s="248" t="s">
        <v>1201</v>
      </c>
      <c r="J671" s="249" t="s">
        <v>1199</v>
      </c>
    </row>
    <row r="672" spans="1:10" ht="17.149999999999999" customHeight="1">
      <c r="A672" s="232" t="s">
        <v>842</v>
      </c>
      <c r="B672" s="233" t="s">
        <v>2049</v>
      </c>
      <c r="C672" s="234">
        <v>3.91</v>
      </c>
      <c r="D672" s="235">
        <v>0.51770000000000005</v>
      </c>
      <c r="E672" s="235">
        <v>1</v>
      </c>
      <c r="F672" s="235">
        <v>1</v>
      </c>
      <c r="G672" s="235">
        <v>1.35</v>
      </c>
      <c r="H672" s="235">
        <v>1.35</v>
      </c>
      <c r="I672" s="236" t="s">
        <v>1201</v>
      </c>
      <c r="J672" s="237" t="s">
        <v>1199</v>
      </c>
    </row>
    <row r="673" spans="1:10" ht="17.149999999999999" customHeight="1">
      <c r="A673" s="232" t="s">
        <v>843</v>
      </c>
      <c r="B673" s="233" t="s">
        <v>2049</v>
      </c>
      <c r="C673" s="234">
        <v>5.85</v>
      </c>
      <c r="D673" s="235">
        <v>0.7581</v>
      </c>
      <c r="E673" s="235">
        <v>1</v>
      </c>
      <c r="F673" s="235">
        <v>1</v>
      </c>
      <c r="G673" s="235">
        <v>1.35</v>
      </c>
      <c r="H673" s="235">
        <v>1.35</v>
      </c>
      <c r="I673" s="236" t="s">
        <v>1201</v>
      </c>
      <c r="J673" s="237" t="s">
        <v>1199</v>
      </c>
    </row>
    <row r="674" spans="1:10" ht="17.149999999999999" customHeight="1">
      <c r="A674" s="238" t="s">
        <v>844</v>
      </c>
      <c r="B674" s="239" t="s">
        <v>2049</v>
      </c>
      <c r="C674" s="240">
        <v>9.75</v>
      </c>
      <c r="D674" s="241">
        <v>1.3290999999999999</v>
      </c>
      <c r="E674" s="241">
        <v>1</v>
      </c>
      <c r="F674" s="241">
        <v>1</v>
      </c>
      <c r="G674" s="241">
        <v>1.75</v>
      </c>
      <c r="H674" s="241">
        <v>1.75</v>
      </c>
      <c r="I674" s="242" t="s">
        <v>1201</v>
      </c>
      <c r="J674" s="243" t="s">
        <v>1199</v>
      </c>
    </row>
    <row r="675" spans="1:10" ht="17.149999999999999" customHeight="1">
      <c r="A675" s="244" t="s">
        <v>845</v>
      </c>
      <c r="B675" s="245" t="s">
        <v>2050</v>
      </c>
      <c r="C675" s="246">
        <v>2.7</v>
      </c>
      <c r="D675" s="247">
        <v>0.40760000000000002</v>
      </c>
      <c r="E675" s="247">
        <v>1</v>
      </c>
      <c r="F675" s="247">
        <v>1</v>
      </c>
      <c r="G675" s="247">
        <v>1.35</v>
      </c>
      <c r="H675" s="247">
        <v>1.35</v>
      </c>
      <c r="I675" s="248" t="s">
        <v>1201</v>
      </c>
      <c r="J675" s="249" t="s">
        <v>1199</v>
      </c>
    </row>
    <row r="676" spans="1:10" ht="17.149999999999999" customHeight="1">
      <c r="A676" s="232" t="s">
        <v>846</v>
      </c>
      <c r="B676" s="233" t="s">
        <v>2050</v>
      </c>
      <c r="C676" s="234">
        <v>3.69</v>
      </c>
      <c r="D676" s="235">
        <v>0.54630000000000001</v>
      </c>
      <c r="E676" s="235">
        <v>1</v>
      </c>
      <c r="F676" s="235">
        <v>1</v>
      </c>
      <c r="G676" s="235">
        <v>1.35</v>
      </c>
      <c r="H676" s="235">
        <v>1.35</v>
      </c>
      <c r="I676" s="236" t="s">
        <v>1201</v>
      </c>
      <c r="J676" s="237" t="s">
        <v>1199</v>
      </c>
    </row>
    <row r="677" spans="1:10" ht="17.149999999999999" customHeight="1">
      <c r="A677" s="232" t="s">
        <v>847</v>
      </c>
      <c r="B677" s="233" t="s">
        <v>2050</v>
      </c>
      <c r="C677" s="234">
        <v>5.69</v>
      </c>
      <c r="D677" s="235">
        <v>0.79279999999999995</v>
      </c>
      <c r="E677" s="235">
        <v>1</v>
      </c>
      <c r="F677" s="235">
        <v>1</v>
      </c>
      <c r="G677" s="235">
        <v>1.35</v>
      </c>
      <c r="H677" s="235">
        <v>1.35</v>
      </c>
      <c r="I677" s="236" t="s">
        <v>1201</v>
      </c>
      <c r="J677" s="237" t="s">
        <v>1199</v>
      </c>
    </row>
    <row r="678" spans="1:10" ht="17.149999999999999" customHeight="1">
      <c r="A678" s="238" t="s">
        <v>848</v>
      </c>
      <c r="B678" s="239" t="s">
        <v>2050</v>
      </c>
      <c r="C678" s="240">
        <v>10.220000000000001</v>
      </c>
      <c r="D678" s="241">
        <v>1.4222999999999999</v>
      </c>
      <c r="E678" s="241">
        <v>1</v>
      </c>
      <c r="F678" s="241">
        <v>1</v>
      </c>
      <c r="G678" s="241">
        <v>1.75</v>
      </c>
      <c r="H678" s="241">
        <v>1.75</v>
      </c>
      <c r="I678" s="242" t="s">
        <v>1201</v>
      </c>
      <c r="J678" s="243" t="s">
        <v>1199</v>
      </c>
    </row>
    <row r="679" spans="1:10" ht="17.149999999999999" customHeight="1">
      <c r="A679" s="244" t="s">
        <v>849</v>
      </c>
      <c r="B679" s="245" t="s">
        <v>2051</v>
      </c>
      <c r="C679" s="246">
        <v>3.42</v>
      </c>
      <c r="D679" s="247">
        <v>0.62280000000000002</v>
      </c>
      <c r="E679" s="247">
        <v>1</v>
      </c>
      <c r="F679" s="247">
        <v>1</v>
      </c>
      <c r="G679" s="247">
        <v>1.35</v>
      </c>
      <c r="H679" s="247">
        <v>1.35</v>
      </c>
      <c r="I679" s="248" t="s">
        <v>1201</v>
      </c>
      <c r="J679" s="249" t="s">
        <v>1199</v>
      </c>
    </row>
    <row r="680" spans="1:10" ht="17.149999999999999" customHeight="1">
      <c r="A680" s="232" t="s">
        <v>850</v>
      </c>
      <c r="B680" s="233" t="s">
        <v>2051</v>
      </c>
      <c r="C680" s="234">
        <v>4.88</v>
      </c>
      <c r="D680" s="235">
        <v>0.73460000000000003</v>
      </c>
      <c r="E680" s="235">
        <v>1</v>
      </c>
      <c r="F680" s="235">
        <v>1</v>
      </c>
      <c r="G680" s="235">
        <v>1.35</v>
      </c>
      <c r="H680" s="235">
        <v>1.35</v>
      </c>
      <c r="I680" s="236" t="s">
        <v>1201</v>
      </c>
      <c r="J680" s="237" t="s">
        <v>1199</v>
      </c>
    </row>
    <row r="681" spans="1:10" ht="17.149999999999999" customHeight="1">
      <c r="A681" s="232" t="s">
        <v>851</v>
      </c>
      <c r="B681" s="233" t="s">
        <v>2051</v>
      </c>
      <c r="C681" s="234">
        <v>7.88</v>
      </c>
      <c r="D681" s="235">
        <v>1.0851</v>
      </c>
      <c r="E681" s="235">
        <v>1</v>
      </c>
      <c r="F681" s="235">
        <v>1</v>
      </c>
      <c r="G681" s="235">
        <v>1.35</v>
      </c>
      <c r="H681" s="235">
        <v>1.35</v>
      </c>
      <c r="I681" s="236" t="s">
        <v>1201</v>
      </c>
      <c r="J681" s="237" t="s">
        <v>1199</v>
      </c>
    </row>
    <row r="682" spans="1:10" ht="17.149999999999999" customHeight="1">
      <c r="A682" s="238" t="s">
        <v>852</v>
      </c>
      <c r="B682" s="239" t="s">
        <v>2051</v>
      </c>
      <c r="C682" s="240">
        <v>12.17</v>
      </c>
      <c r="D682" s="241">
        <v>1.7169000000000001</v>
      </c>
      <c r="E682" s="241">
        <v>1</v>
      </c>
      <c r="F682" s="241">
        <v>1</v>
      </c>
      <c r="G682" s="241">
        <v>1.75</v>
      </c>
      <c r="H682" s="241">
        <v>1.75</v>
      </c>
      <c r="I682" s="242" t="s">
        <v>1201</v>
      </c>
      <c r="J682" s="243" t="s">
        <v>1199</v>
      </c>
    </row>
    <row r="683" spans="1:10" ht="17.149999999999999" customHeight="1">
      <c r="A683" s="244" t="s">
        <v>853</v>
      </c>
      <c r="B683" s="245" t="s">
        <v>2052</v>
      </c>
      <c r="C683" s="246">
        <v>4.3</v>
      </c>
      <c r="D683" s="247">
        <v>0.52059999999999995</v>
      </c>
      <c r="E683" s="247">
        <v>1</v>
      </c>
      <c r="F683" s="247">
        <v>1</v>
      </c>
      <c r="G683" s="247">
        <v>1.35</v>
      </c>
      <c r="H683" s="247">
        <v>1.35</v>
      </c>
      <c r="I683" s="248" t="s">
        <v>1201</v>
      </c>
      <c r="J683" s="249" t="s">
        <v>1199</v>
      </c>
    </row>
    <row r="684" spans="1:10" ht="17.149999999999999" customHeight="1">
      <c r="A684" s="232" t="s">
        <v>854</v>
      </c>
      <c r="B684" s="233" t="s">
        <v>2052</v>
      </c>
      <c r="C684" s="234">
        <v>6.26</v>
      </c>
      <c r="D684" s="235">
        <v>0.70309999999999995</v>
      </c>
      <c r="E684" s="235">
        <v>1</v>
      </c>
      <c r="F684" s="235">
        <v>1</v>
      </c>
      <c r="G684" s="235">
        <v>1.35</v>
      </c>
      <c r="H684" s="235">
        <v>1.35</v>
      </c>
      <c r="I684" s="236" t="s">
        <v>1201</v>
      </c>
      <c r="J684" s="237" t="s">
        <v>1199</v>
      </c>
    </row>
    <row r="685" spans="1:10" ht="17.149999999999999" customHeight="1">
      <c r="A685" s="232" t="s">
        <v>855</v>
      </c>
      <c r="B685" s="233" t="s">
        <v>2052</v>
      </c>
      <c r="C685" s="234">
        <v>9.15</v>
      </c>
      <c r="D685" s="235">
        <v>1.0364</v>
      </c>
      <c r="E685" s="235">
        <v>1</v>
      </c>
      <c r="F685" s="235">
        <v>1</v>
      </c>
      <c r="G685" s="235">
        <v>1.35</v>
      </c>
      <c r="H685" s="235">
        <v>1.35</v>
      </c>
      <c r="I685" s="236" t="s">
        <v>1201</v>
      </c>
      <c r="J685" s="237" t="s">
        <v>1199</v>
      </c>
    </row>
    <row r="686" spans="1:10" ht="17.149999999999999" customHeight="1">
      <c r="A686" s="238" t="s">
        <v>856</v>
      </c>
      <c r="B686" s="239" t="s">
        <v>2052</v>
      </c>
      <c r="C686" s="240">
        <v>13.57</v>
      </c>
      <c r="D686" s="241">
        <v>1.6072</v>
      </c>
      <c r="E686" s="241">
        <v>1</v>
      </c>
      <c r="F686" s="241">
        <v>1</v>
      </c>
      <c r="G686" s="241">
        <v>1.75</v>
      </c>
      <c r="H686" s="241">
        <v>1.75</v>
      </c>
      <c r="I686" s="242" t="s">
        <v>1201</v>
      </c>
      <c r="J686" s="243" t="s">
        <v>1199</v>
      </c>
    </row>
    <row r="687" spans="1:10" ht="17.149999999999999" customHeight="1">
      <c r="A687" s="244" t="s">
        <v>857</v>
      </c>
      <c r="B687" s="245" t="s">
        <v>2053</v>
      </c>
      <c r="C687" s="246">
        <v>3.36</v>
      </c>
      <c r="D687" s="247">
        <v>0.52259999999999995</v>
      </c>
      <c r="E687" s="247">
        <v>1</v>
      </c>
      <c r="F687" s="247">
        <v>1</v>
      </c>
      <c r="G687" s="247">
        <v>1.35</v>
      </c>
      <c r="H687" s="247">
        <v>1.35</v>
      </c>
      <c r="I687" s="248" t="s">
        <v>1201</v>
      </c>
      <c r="J687" s="249" t="s">
        <v>1199</v>
      </c>
    </row>
    <row r="688" spans="1:10" ht="17.149999999999999" customHeight="1">
      <c r="A688" s="232" t="s">
        <v>858</v>
      </c>
      <c r="B688" s="233" t="s">
        <v>2053</v>
      </c>
      <c r="C688" s="234">
        <v>4.57</v>
      </c>
      <c r="D688" s="235">
        <v>0.71830000000000005</v>
      </c>
      <c r="E688" s="235">
        <v>1</v>
      </c>
      <c r="F688" s="235">
        <v>1</v>
      </c>
      <c r="G688" s="235">
        <v>1.35</v>
      </c>
      <c r="H688" s="235">
        <v>1.35</v>
      </c>
      <c r="I688" s="236" t="s">
        <v>1201</v>
      </c>
      <c r="J688" s="237" t="s">
        <v>1199</v>
      </c>
    </row>
    <row r="689" spans="1:10" ht="17.149999999999999" customHeight="1">
      <c r="A689" s="232" t="s">
        <v>859</v>
      </c>
      <c r="B689" s="233" t="s">
        <v>2053</v>
      </c>
      <c r="C689" s="234">
        <v>7.17</v>
      </c>
      <c r="D689" s="235">
        <v>1.0784</v>
      </c>
      <c r="E689" s="235">
        <v>1</v>
      </c>
      <c r="F689" s="235">
        <v>1</v>
      </c>
      <c r="G689" s="235">
        <v>1.35</v>
      </c>
      <c r="H689" s="235">
        <v>1.35</v>
      </c>
      <c r="I689" s="236" t="s">
        <v>1201</v>
      </c>
      <c r="J689" s="237" t="s">
        <v>1199</v>
      </c>
    </row>
    <row r="690" spans="1:10" ht="17.149999999999999" customHeight="1">
      <c r="A690" s="238" t="s">
        <v>860</v>
      </c>
      <c r="B690" s="239" t="s">
        <v>2053</v>
      </c>
      <c r="C690" s="240">
        <v>12.34</v>
      </c>
      <c r="D690" s="241">
        <v>2.0657000000000001</v>
      </c>
      <c r="E690" s="241">
        <v>1</v>
      </c>
      <c r="F690" s="241">
        <v>1</v>
      </c>
      <c r="G690" s="241">
        <v>1.75</v>
      </c>
      <c r="H690" s="241">
        <v>1.75</v>
      </c>
      <c r="I690" s="242" t="s">
        <v>1201</v>
      </c>
      <c r="J690" s="243" t="s">
        <v>1199</v>
      </c>
    </row>
    <row r="691" spans="1:10" ht="17.149999999999999" customHeight="1">
      <c r="A691" s="244" t="s">
        <v>861</v>
      </c>
      <c r="B691" s="245" t="s">
        <v>2054</v>
      </c>
      <c r="C691" s="246">
        <v>3.09</v>
      </c>
      <c r="D691" s="247">
        <v>0.47099999999999997</v>
      </c>
      <c r="E691" s="247">
        <v>1</v>
      </c>
      <c r="F691" s="247">
        <v>1</v>
      </c>
      <c r="G691" s="247">
        <v>1.35</v>
      </c>
      <c r="H691" s="247">
        <v>1.35</v>
      </c>
      <c r="I691" s="248" t="s">
        <v>1201</v>
      </c>
      <c r="J691" s="249" t="s">
        <v>1199</v>
      </c>
    </row>
    <row r="692" spans="1:10" ht="17.149999999999999" customHeight="1">
      <c r="A692" s="232" t="s">
        <v>862</v>
      </c>
      <c r="B692" s="233" t="s">
        <v>2054</v>
      </c>
      <c r="C692" s="234">
        <v>4.22</v>
      </c>
      <c r="D692" s="235">
        <v>0.62660000000000005</v>
      </c>
      <c r="E692" s="235">
        <v>1</v>
      </c>
      <c r="F692" s="235">
        <v>1</v>
      </c>
      <c r="G692" s="235">
        <v>1.35</v>
      </c>
      <c r="H692" s="235">
        <v>1.35</v>
      </c>
      <c r="I692" s="236" t="s">
        <v>1201</v>
      </c>
      <c r="J692" s="237" t="s">
        <v>1199</v>
      </c>
    </row>
    <row r="693" spans="1:10" ht="17.149999999999999" customHeight="1">
      <c r="A693" s="232" t="s">
        <v>863</v>
      </c>
      <c r="B693" s="233" t="s">
        <v>2054</v>
      </c>
      <c r="C693" s="234">
        <v>6.48</v>
      </c>
      <c r="D693" s="235">
        <v>0.90269999999999995</v>
      </c>
      <c r="E693" s="235">
        <v>1</v>
      </c>
      <c r="F693" s="235">
        <v>1</v>
      </c>
      <c r="G693" s="235">
        <v>1.35</v>
      </c>
      <c r="H693" s="235">
        <v>1.35</v>
      </c>
      <c r="I693" s="236" t="s">
        <v>1201</v>
      </c>
      <c r="J693" s="237" t="s">
        <v>1199</v>
      </c>
    </row>
    <row r="694" spans="1:10" ht="17.149999999999999" customHeight="1">
      <c r="A694" s="238" t="s">
        <v>864</v>
      </c>
      <c r="B694" s="239" t="s">
        <v>2054</v>
      </c>
      <c r="C694" s="240">
        <v>10.46</v>
      </c>
      <c r="D694" s="241">
        <v>1.5024</v>
      </c>
      <c r="E694" s="241">
        <v>1</v>
      </c>
      <c r="F694" s="241">
        <v>1</v>
      </c>
      <c r="G694" s="241">
        <v>1.75</v>
      </c>
      <c r="H694" s="241">
        <v>1.75</v>
      </c>
      <c r="I694" s="242" t="s">
        <v>1201</v>
      </c>
      <c r="J694" s="243" t="s">
        <v>1199</v>
      </c>
    </row>
    <row r="695" spans="1:10" ht="17.149999999999999" customHeight="1">
      <c r="A695" s="244" t="s">
        <v>865</v>
      </c>
      <c r="B695" s="245" t="s">
        <v>2055</v>
      </c>
      <c r="C695" s="246">
        <v>3.32</v>
      </c>
      <c r="D695" s="247">
        <v>0.434</v>
      </c>
      <c r="E695" s="247">
        <v>1</v>
      </c>
      <c r="F695" s="247">
        <v>1</v>
      </c>
      <c r="G695" s="247">
        <v>1.35</v>
      </c>
      <c r="H695" s="247">
        <v>1.35</v>
      </c>
      <c r="I695" s="248" t="s">
        <v>1201</v>
      </c>
      <c r="J695" s="249" t="s">
        <v>1199</v>
      </c>
    </row>
    <row r="696" spans="1:10" ht="17.149999999999999" customHeight="1">
      <c r="A696" s="232" t="s">
        <v>866</v>
      </c>
      <c r="B696" s="233" t="s">
        <v>2055</v>
      </c>
      <c r="C696" s="234">
        <v>5.18</v>
      </c>
      <c r="D696" s="235">
        <v>0.60719999999999996</v>
      </c>
      <c r="E696" s="235">
        <v>1</v>
      </c>
      <c r="F696" s="235">
        <v>1</v>
      </c>
      <c r="G696" s="235">
        <v>1.35</v>
      </c>
      <c r="H696" s="235">
        <v>1.35</v>
      </c>
      <c r="I696" s="236" t="s">
        <v>1201</v>
      </c>
      <c r="J696" s="237" t="s">
        <v>1199</v>
      </c>
    </row>
    <row r="697" spans="1:10" ht="17.149999999999999" customHeight="1">
      <c r="A697" s="232" t="s">
        <v>867</v>
      </c>
      <c r="B697" s="233" t="s">
        <v>2055</v>
      </c>
      <c r="C697" s="234">
        <v>7.3</v>
      </c>
      <c r="D697" s="235">
        <v>0.87790000000000001</v>
      </c>
      <c r="E697" s="235">
        <v>1</v>
      </c>
      <c r="F697" s="235">
        <v>1</v>
      </c>
      <c r="G697" s="235">
        <v>1.35</v>
      </c>
      <c r="H697" s="235">
        <v>1.35</v>
      </c>
      <c r="I697" s="236" t="s">
        <v>1201</v>
      </c>
      <c r="J697" s="237" t="s">
        <v>1199</v>
      </c>
    </row>
    <row r="698" spans="1:10" ht="17.149999999999999" customHeight="1">
      <c r="A698" s="238" t="s">
        <v>868</v>
      </c>
      <c r="B698" s="239" t="s">
        <v>2055</v>
      </c>
      <c r="C698" s="240">
        <v>10.73</v>
      </c>
      <c r="D698" s="241">
        <v>1.4776</v>
      </c>
      <c r="E698" s="241">
        <v>1</v>
      </c>
      <c r="F698" s="241">
        <v>1</v>
      </c>
      <c r="G698" s="241">
        <v>1.75</v>
      </c>
      <c r="H698" s="241">
        <v>1.75</v>
      </c>
      <c r="I698" s="242" t="s">
        <v>1201</v>
      </c>
      <c r="J698" s="243" t="s">
        <v>1199</v>
      </c>
    </row>
    <row r="699" spans="1:10" ht="17.149999999999999" customHeight="1">
      <c r="A699" s="244" t="s">
        <v>869</v>
      </c>
      <c r="B699" s="245" t="s">
        <v>2056</v>
      </c>
      <c r="C699" s="246">
        <v>2.95</v>
      </c>
      <c r="D699" s="247">
        <v>0.39290000000000003</v>
      </c>
      <c r="E699" s="247">
        <v>1</v>
      </c>
      <c r="F699" s="247">
        <v>1</v>
      </c>
      <c r="G699" s="247">
        <v>1.35</v>
      </c>
      <c r="H699" s="247">
        <v>1.35</v>
      </c>
      <c r="I699" s="248" t="s">
        <v>1201</v>
      </c>
      <c r="J699" s="249" t="s">
        <v>1199</v>
      </c>
    </row>
    <row r="700" spans="1:10" ht="17.149999999999999" customHeight="1">
      <c r="A700" s="232" t="s">
        <v>870</v>
      </c>
      <c r="B700" s="233" t="s">
        <v>2056</v>
      </c>
      <c r="C700" s="234">
        <v>4.08</v>
      </c>
      <c r="D700" s="235">
        <v>0.51980000000000004</v>
      </c>
      <c r="E700" s="235">
        <v>1</v>
      </c>
      <c r="F700" s="235">
        <v>1</v>
      </c>
      <c r="G700" s="235">
        <v>1.35</v>
      </c>
      <c r="H700" s="235">
        <v>1.35</v>
      </c>
      <c r="I700" s="236" t="s">
        <v>1201</v>
      </c>
      <c r="J700" s="237" t="s">
        <v>1199</v>
      </c>
    </row>
    <row r="701" spans="1:10" ht="17.149999999999999" customHeight="1">
      <c r="A701" s="232" t="s">
        <v>871</v>
      </c>
      <c r="B701" s="233" t="s">
        <v>2056</v>
      </c>
      <c r="C701" s="234">
        <v>6.17</v>
      </c>
      <c r="D701" s="235">
        <v>0.76200000000000001</v>
      </c>
      <c r="E701" s="235">
        <v>1</v>
      </c>
      <c r="F701" s="235">
        <v>1</v>
      </c>
      <c r="G701" s="235">
        <v>1.35</v>
      </c>
      <c r="H701" s="235">
        <v>1.35</v>
      </c>
      <c r="I701" s="236" t="s">
        <v>1201</v>
      </c>
      <c r="J701" s="237" t="s">
        <v>1199</v>
      </c>
    </row>
    <row r="702" spans="1:10" ht="17.149999999999999" customHeight="1">
      <c r="A702" s="238" t="s">
        <v>872</v>
      </c>
      <c r="B702" s="239" t="s">
        <v>2056</v>
      </c>
      <c r="C702" s="240">
        <v>10.45</v>
      </c>
      <c r="D702" s="241">
        <v>1.3479000000000001</v>
      </c>
      <c r="E702" s="241">
        <v>1</v>
      </c>
      <c r="F702" s="241">
        <v>1</v>
      </c>
      <c r="G702" s="241">
        <v>1.75</v>
      </c>
      <c r="H702" s="241">
        <v>1.75</v>
      </c>
      <c r="I702" s="242" t="s">
        <v>1201</v>
      </c>
      <c r="J702" s="243" t="s">
        <v>1199</v>
      </c>
    </row>
    <row r="703" spans="1:10" ht="17.149999999999999" customHeight="1">
      <c r="A703" s="244" t="s">
        <v>873</v>
      </c>
      <c r="B703" s="245" t="s">
        <v>2057</v>
      </c>
      <c r="C703" s="246">
        <v>4.92</v>
      </c>
      <c r="D703" s="247">
        <v>1.1034999999999999</v>
      </c>
      <c r="E703" s="247">
        <v>1</v>
      </c>
      <c r="F703" s="247">
        <v>1</v>
      </c>
      <c r="G703" s="247">
        <v>1.35</v>
      </c>
      <c r="H703" s="247">
        <v>1.35</v>
      </c>
      <c r="I703" s="248" t="s">
        <v>1201</v>
      </c>
      <c r="J703" s="249" t="s">
        <v>1199</v>
      </c>
    </row>
    <row r="704" spans="1:10" ht="17.149999999999999" customHeight="1">
      <c r="A704" s="232" t="s">
        <v>874</v>
      </c>
      <c r="B704" s="233" t="s">
        <v>2057</v>
      </c>
      <c r="C704" s="234">
        <v>7.2</v>
      </c>
      <c r="D704" s="235">
        <v>1.466</v>
      </c>
      <c r="E704" s="235">
        <v>1</v>
      </c>
      <c r="F704" s="235">
        <v>1</v>
      </c>
      <c r="G704" s="235">
        <v>1.35</v>
      </c>
      <c r="H704" s="235">
        <v>1.35</v>
      </c>
      <c r="I704" s="236" t="s">
        <v>1201</v>
      </c>
      <c r="J704" s="237" t="s">
        <v>1199</v>
      </c>
    </row>
    <row r="705" spans="1:10" ht="17.149999999999999" customHeight="1">
      <c r="A705" s="232" t="s">
        <v>875</v>
      </c>
      <c r="B705" s="233" t="s">
        <v>2057</v>
      </c>
      <c r="C705" s="234">
        <v>12.92</v>
      </c>
      <c r="D705" s="235">
        <v>2.0268000000000002</v>
      </c>
      <c r="E705" s="235">
        <v>1</v>
      </c>
      <c r="F705" s="235">
        <v>1</v>
      </c>
      <c r="G705" s="235">
        <v>1.35</v>
      </c>
      <c r="H705" s="235">
        <v>1.35</v>
      </c>
      <c r="I705" s="236" t="s">
        <v>1201</v>
      </c>
      <c r="J705" s="237" t="s">
        <v>1199</v>
      </c>
    </row>
    <row r="706" spans="1:10" ht="17.149999999999999" customHeight="1">
      <c r="A706" s="238" t="s">
        <v>876</v>
      </c>
      <c r="B706" s="239" t="s">
        <v>2057</v>
      </c>
      <c r="C706" s="240">
        <v>22.55</v>
      </c>
      <c r="D706" s="241">
        <v>3.8616000000000001</v>
      </c>
      <c r="E706" s="241">
        <v>1</v>
      </c>
      <c r="F706" s="241">
        <v>1</v>
      </c>
      <c r="G706" s="241">
        <v>1.75</v>
      </c>
      <c r="H706" s="241">
        <v>1.75</v>
      </c>
      <c r="I706" s="242" t="s">
        <v>1201</v>
      </c>
      <c r="J706" s="243" t="s">
        <v>1199</v>
      </c>
    </row>
    <row r="707" spans="1:10" ht="17.149999999999999" customHeight="1">
      <c r="A707" s="244" t="s">
        <v>877</v>
      </c>
      <c r="B707" s="245" t="s">
        <v>2058</v>
      </c>
      <c r="C707" s="246">
        <v>2.09</v>
      </c>
      <c r="D707" s="247">
        <v>1.0437000000000001</v>
      </c>
      <c r="E707" s="247">
        <v>1</v>
      </c>
      <c r="F707" s="247">
        <v>1</v>
      </c>
      <c r="G707" s="247">
        <v>1.35</v>
      </c>
      <c r="H707" s="247">
        <v>1.35</v>
      </c>
      <c r="I707" s="248" t="s">
        <v>1201</v>
      </c>
      <c r="J707" s="249" t="s">
        <v>1199</v>
      </c>
    </row>
    <row r="708" spans="1:10" ht="17.149999999999999" customHeight="1">
      <c r="A708" s="232" t="s">
        <v>878</v>
      </c>
      <c r="B708" s="233" t="s">
        <v>2058</v>
      </c>
      <c r="C708" s="234">
        <v>2.15</v>
      </c>
      <c r="D708" s="235">
        <v>1.6278999999999999</v>
      </c>
      <c r="E708" s="235">
        <v>1</v>
      </c>
      <c r="F708" s="235">
        <v>1</v>
      </c>
      <c r="G708" s="235">
        <v>1.35</v>
      </c>
      <c r="H708" s="235">
        <v>1.35</v>
      </c>
      <c r="I708" s="236" t="s">
        <v>1201</v>
      </c>
      <c r="J708" s="237" t="s">
        <v>1199</v>
      </c>
    </row>
    <row r="709" spans="1:10" ht="17.149999999999999" customHeight="1">
      <c r="A709" s="232" t="s">
        <v>879</v>
      </c>
      <c r="B709" s="233" t="s">
        <v>2058</v>
      </c>
      <c r="C709" s="234">
        <v>5.9</v>
      </c>
      <c r="D709" s="235">
        <v>1.6494</v>
      </c>
      <c r="E709" s="235">
        <v>1</v>
      </c>
      <c r="F709" s="235">
        <v>1</v>
      </c>
      <c r="G709" s="235">
        <v>1.35</v>
      </c>
      <c r="H709" s="235">
        <v>1.35</v>
      </c>
      <c r="I709" s="236" t="s">
        <v>1201</v>
      </c>
      <c r="J709" s="237" t="s">
        <v>1199</v>
      </c>
    </row>
    <row r="710" spans="1:10" ht="17.149999999999999" customHeight="1">
      <c r="A710" s="238" t="s">
        <v>880</v>
      </c>
      <c r="B710" s="239" t="s">
        <v>2058</v>
      </c>
      <c r="C710" s="240">
        <v>9.39</v>
      </c>
      <c r="D710" s="241">
        <v>2.5076000000000001</v>
      </c>
      <c r="E710" s="241">
        <v>1</v>
      </c>
      <c r="F710" s="241">
        <v>1</v>
      </c>
      <c r="G710" s="241">
        <v>1.75</v>
      </c>
      <c r="H710" s="241">
        <v>1.75</v>
      </c>
      <c r="I710" s="242" t="s">
        <v>1201</v>
      </c>
      <c r="J710" s="243" t="s">
        <v>1199</v>
      </c>
    </row>
    <row r="711" spans="1:10" ht="17.149999999999999" customHeight="1">
      <c r="A711" s="244" t="s">
        <v>881</v>
      </c>
      <c r="B711" s="245" t="s">
        <v>2059</v>
      </c>
      <c r="C711" s="246">
        <v>2.2799999999999998</v>
      </c>
      <c r="D711" s="247">
        <v>0.89339999999999997</v>
      </c>
      <c r="E711" s="247">
        <v>1</v>
      </c>
      <c r="F711" s="247">
        <v>1</v>
      </c>
      <c r="G711" s="247">
        <v>1.35</v>
      </c>
      <c r="H711" s="247">
        <v>1.35</v>
      </c>
      <c r="I711" s="248" t="s">
        <v>1201</v>
      </c>
      <c r="J711" s="249" t="s">
        <v>1199</v>
      </c>
    </row>
    <row r="712" spans="1:10" ht="17.149999999999999" customHeight="1">
      <c r="A712" s="232" t="s">
        <v>882</v>
      </c>
      <c r="B712" s="233" t="s">
        <v>2059</v>
      </c>
      <c r="C712" s="234">
        <v>3.27</v>
      </c>
      <c r="D712" s="235">
        <v>1.5639000000000001</v>
      </c>
      <c r="E712" s="235">
        <v>1</v>
      </c>
      <c r="F712" s="235">
        <v>1</v>
      </c>
      <c r="G712" s="235">
        <v>1.35</v>
      </c>
      <c r="H712" s="235">
        <v>1.35</v>
      </c>
      <c r="I712" s="236" t="s">
        <v>1201</v>
      </c>
      <c r="J712" s="237" t="s">
        <v>1199</v>
      </c>
    </row>
    <row r="713" spans="1:10" ht="17.149999999999999" customHeight="1">
      <c r="A713" s="232" t="s">
        <v>883</v>
      </c>
      <c r="B713" s="233" t="s">
        <v>2059</v>
      </c>
      <c r="C713" s="234">
        <v>3.75</v>
      </c>
      <c r="D713" s="235">
        <v>2.1474000000000002</v>
      </c>
      <c r="E713" s="235">
        <v>1</v>
      </c>
      <c r="F713" s="235">
        <v>1</v>
      </c>
      <c r="G713" s="235">
        <v>1.35</v>
      </c>
      <c r="H713" s="235">
        <v>1.35</v>
      </c>
      <c r="I713" s="236" t="s">
        <v>1201</v>
      </c>
      <c r="J713" s="237" t="s">
        <v>1199</v>
      </c>
    </row>
    <row r="714" spans="1:10" ht="17.149999999999999" customHeight="1">
      <c r="A714" s="238" t="s">
        <v>884</v>
      </c>
      <c r="B714" s="239" t="s">
        <v>2059</v>
      </c>
      <c r="C714" s="240">
        <v>15.05</v>
      </c>
      <c r="D714" s="241">
        <v>2.5615000000000001</v>
      </c>
      <c r="E714" s="241">
        <v>1</v>
      </c>
      <c r="F714" s="241">
        <v>1</v>
      </c>
      <c r="G714" s="241">
        <v>1.75</v>
      </c>
      <c r="H714" s="241">
        <v>1.75</v>
      </c>
      <c r="I714" s="242" t="s">
        <v>1201</v>
      </c>
      <c r="J714" s="243" t="s">
        <v>1199</v>
      </c>
    </row>
    <row r="715" spans="1:10" ht="17.149999999999999" customHeight="1">
      <c r="A715" s="244" t="s">
        <v>885</v>
      </c>
      <c r="B715" s="245" t="s">
        <v>2060</v>
      </c>
      <c r="C715" s="246">
        <v>3.09</v>
      </c>
      <c r="D715" s="247">
        <v>0.59360000000000002</v>
      </c>
      <c r="E715" s="247">
        <v>1</v>
      </c>
      <c r="F715" s="247">
        <v>1</v>
      </c>
      <c r="G715" s="247">
        <v>1.35</v>
      </c>
      <c r="H715" s="247">
        <v>1.35</v>
      </c>
      <c r="I715" s="248" t="s">
        <v>1201</v>
      </c>
      <c r="J715" s="249" t="s">
        <v>1199</v>
      </c>
    </row>
    <row r="716" spans="1:10" ht="17.149999999999999" customHeight="1">
      <c r="A716" s="232" t="s">
        <v>886</v>
      </c>
      <c r="B716" s="233" t="s">
        <v>2060</v>
      </c>
      <c r="C716" s="234">
        <v>4.8499999999999996</v>
      </c>
      <c r="D716" s="235">
        <v>0.80069999999999997</v>
      </c>
      <c r="E716" s="235">
        <v>1</v>
      </c>
      <c r="F716" s="235">
        <v>1</v>
      </c>
      <c r="G716" s="235">
        <v>1.35</v>
      </c>
      <c r="H716" s="235">
        <v>1.35</v>
      </c>
      <c r="I716" s="236" t="s">
        <v>1201</v>
      </c>
      <c r="J716" s="237" t="s">
        <v>1199</v>
      </c>
    </row>
    <row r="717" spans="1:10" ht="17.149999999999999" customHeight="1">
      <c r="A717" s="232" t="s">
        <v>887</v>
      </c>
      <c r="B717" s="233" t="s">
        <v>2060</v>
      </c>
      <c r="C717" s="234">
        <v>8.5299999999999994</v>
      </c>
      <c r="D717" s="235">
        <v>1.2998000000000001</v>
      </c>
      <c r="E717" s="235">
        <v>1</v>
      </c>
      <c r="F717" s="235">
        <v>1</v>
      </c>
      <c r="G717" s="235">
        <v>1.35</v>
      </c>
      <c r="H717" s="235">
        <v>1.35</v>
      </c>
      <c r="I717" s="236" t="s">
        <v>1201</v>
      </c>
      <c r="J717" s="237" t="s">
        <v>1199</v>
      </c>
    </row>
    <row r="718" spans="1:10" ht="17.149999999999999" customHeight="1">
      <c r="A718" s="238" t="s">
        <v>888</v>
      </c>
      <c r="B718" s="239" t="s">
        <v>2060</v>
      </c>
      <c r="C718" s="240">
        <v>14.27</v>
      </c>
      <c r="D718" s="241">
        <v>2.2046999999999999</v>
      </c>
      <c r="E718" s="241">
        <v>1</v>
      </c>
      <c r="F718" s="241">
        <v>1</v>
      </c>
      <c r="G718" s="241">
        <v>1.75</v>
      </c>
      <c r="H718" s="241">
        <v>1.75</v>
      </c>
      <c r="I718" s="242" t="s">
        <v>1201</v>
      </c>
      <c r="J718" s="243" t="s">
        <v>1199</v>
      </c>
    </row>
    <row r="719" spans="1:10" ht="17.149999999999999" customHeight="1">
      <c r="A719" s="244" t="s">
        <v>889</v>
      </c>
      <c r="B719" s="245" t="s">
        <v>2061</v>
      </c>
      <c r="C719" s="246">
        <v>3.37</v>
      </c>
      <c r="D719" s="247">
        <v>0.42509999999999998</v>
      </c>
      <c r="E719" s="247">
        <v>1</v>
      </c>
      <c r="F719" s="247">
        <v>1</v>
      </c>
      <c r="G719" s="247">
        <v>1.35</v>
      </c>
      <c r="H719" s="247">
        <v>1.35</v>
      </c>
      <c r="I719" s="248" t="s">
        <v>1201</v>
      </c>
      <c r="J719" s="249" t="s">
        <v>1199</v>
      </c>
    </row>
    <row r="720" spans="1:10" ht="17.149999999999999" customHeight="1">
      <c r="A720" s="232" t="s">
        <v>890</v>
      </c>
      <c r="B720" s="233" t="s">
        <v>2061</v>
      </c>
      <c r="C720" s="234">
        <v>4.71</v>
      </c>
      <c r="D720" s="235">
        <v>0.54949999999999999</v>
      </c>
      <c r="E720" s="235">
        <v>1</v>
      </c>
      <c r="F720" s="235">
        <v>1</v>
      </c>
      <c r="G720" s="235">
        <v>1.35</v>
      </c>
      <c r="H720" s="235">
        <v>1.35</v>
      </c>
      <c r="I720" s="236" t="s">
        <v>1201</v>
      </c>
      <c r="J720" s="237" t="s">
        <v>1199</v>
      </c>
    </row>
    <row r="721" spans="1:10" ht="17.149999999999999" customHeight="1">
      <c r="A721" s="232" t="s">
        <v>891</v>
      </c>
      <c r="B721" s="233" t="s">
        <v>2061</v>
      </c>
      <c r="C721" s="234">
        <v>7.31</v>
      </c>
      <c r="D721" s="235">
        <v>0.80300000000000005</v>
      </c>
      <c r="E721" s="235">
        <v>1</v>
      </c>
      <c r="F721" s="235">
        <v>1</v>
      </c>
      <c r="G721" s="235">
        <v>1.35</v>
      </c>
      <c r="H721" s="235">
        <v>1.35</v>
      </c>
      <c r="I721" s="236" t="s">
        <v>1201</v>
      </c>
      <c r="J721" s="237" t="s">
        <v>1199</v>
      </c>
    </row>
    <row r="722" spans="1:10" ht="17.149999999999999" customHeight="1">
      <c r="A722" s="238" t="s">
        <v>892</v>
      </c>
      <c r="B722" s="239" t="s">
        <v>2061</v>
      </c>
      <c r="C722" s="240">
        <v>11.39</v>
      </c>
      <c r="D722" s="241">
        <v>1.3306</v>
      </c>
      <c r="E722" s="241">
        <v>1</v>
      </c>
      <c r="F722" s="241">
        <v>1</v>
      </c>
      <c r="G722" s="241">
        <v>1.75</v>
      </c>
      <c r="H722" s="241">
        <v>1.75</v>
      </c>
      <c r="I722" s="242" t="s">
        <v>1201</v>
      </c>
      <c r="J722" s="243" t="s">
        <v>1199</v>
      </c>
    </row>
    <row r="723" spans="1:10" ht="17.149999999999999" customHeight="1">
      <c r="A723" s="244" t="s">
        <v>893</v>
      </c>
      <c r="B723" s="245" t="s">
        <v>2062</v>
      </c>
      <c r="C723" s="246">
        <v>3.05</v>
      </c>
      <c r="D723" s="247">
        <v>0.30740000000000001</v>
      </c>
      <c r="E723" s="247">
        <v>1</v>
      </c>
      <c r="F723" s="247">
        <v>1</v>
      </c>
      <c r="G723" s="247">
        <v>1.35</v>
      </c>
      <c r="H723" s="247">
        <v>1.35</v>
      </c>
      <c r="I723" s="248" t="s">
        <v>1201</v>
      </c>
      <c r="J723" s="249" t="s">
        <v>1199</v>
      </c>
    </row>
    <row r="724" spans="1:10" ht="17.149999999999999" customHeight="1">
      <c r="A724" s="232" t="s">
        <v>894</v>
      </c>
      <c r="B724" s="233" t="s">
        <v>2062</v>
      </c>
      <c r="C724" s="234">
        <v>5.03</v>
      </c>
      <c r="D724" s="235">
        <v>0.52529999999999999</v>
      </c>
      <c r="E724" s="235">
        <v>1</v>
      </c>
      <c r="F724" s="235">
        <v>1</v>
      </c>
      <c r="G724" s="235">
        <v>1.35</v>
      </c>
      <c r="H724" s="235">
        <v>1.35</v>
      </c>
      <c r="I724" s="236" t="s">
        <v>1201</v>
      </c>
      <c r="J724" s="237" t="s">
        <v>1199</v>
      </c>
    </row>
    <row r="725" spans="1:10" ht="17.149999999999999" customHeight="1">
      <c r="A725" s="232" t="s">
        <v>895</v>
      </c>
      <c r="B725" s="233" t="s">
        <v>2062</v>
      </c>
      <c r="C725" s="234">
        <v>7.65</v>
      </c>
      <c r="D725" s="235">
        <v>0.87229999999999996</v>
      </c>
      <c r="E725" s="235">
        <v>1</v>
      </c>
      <c r="F725" s="235">
        <v>1</v>
      </c>
      <c r="G725" s="235">
        <v>1.35</v>
      </c>
      <c r="H725" s="235">
        <v>1.35</v>
      </c>
      <c r="I725" s="236" t="s">
        <v>1201</v>
      </c>
      <c r="J725" s="237" t="s">
        <v>1199</v>
      </c>
    </row>
    <row r="726" spans="1:10" ht="17.149999999999999" customHeight="1">
      <c r="A726" s="238" t="s">
        <v>896</v>
      </c>
      <c r="B726" s="239" t="s">
        <v>2062</v>
      </c>
      <c r="C726" s="240">
        <v>12.36</v>
      </c>
      <c r="D726" s="241">
        <v>1.7519</v>
      </c>
      <c r="E726" s="241">
        <v>1</v>
      </c>
      <c r="F726" s="241">
        <v>1</v>
      </c>
      <c r="G726" s="241">
        <v>1.75</v>
      </c>
      <c r="H726" s="241">
        <v>1.75</v>
      </c>
      <c r="I726" s="242" t="s">
        <v>1201</v>
      </c>
      <c r="J726" s="243" t="s">
        <v>1199</v>
      </c>
    </row>
    <row r="727" spans="1:10" ht="17.149999999999999" customHeight="1">
      <c r="A727" s="244" t="s">
        <v>897</v>
      </c>
      <c r="B727" s="245" t="s">
        <v>2063</v>
      </c>
      <c r="C727" s="246">
        <v>2.69</v>
      </c>
      <c r="D727" s="247">
        <v>0.42920000000000003</v>
      </c>
      <c r="E727" s="247">
        <v>1</v>
      </c>
      <c r="F727" s="247">
        <v>1</v>
      </c>
      <c r="G727" s="247">
        <v>1.35</v>
      </c>
      <c r="H727" s="247">
        <v>1.35</v>
      </c>
      <c r="I727" s="248" t="s">
        <v>1201</v>
      </c>
      <c r="J727" s="249" t="s">
        <v>1199</v>
      </c>
    </row>
    <row r="728" spans="1:10" ht="17.149999999999999" customHeight="1">
      <c r="A728" s="232" t="s">
        <v>898</v>
      </c>
      <c r="B728" s="233" t="s">
        <v>2063</v>
      </c>
      <c r="C728" s="234">
        <v>4</v>
      </c>
      <c r="D728" s="235">
        <v>0.59150000000000003</v>
      </c>
      <c r="E728" s="235">
        <v>1</v>
      </c>
      <c r="F728" s="235">
        <v>1</v>
      </c>
      <c r="G728" s="235">
        <v>1.35</v>
      </c>
      <c r="H728" s="235">
        <v>1.35</v>
      </c>
      <c r="I728" s="236" t="s">
        <v>1201</v>
      </c>
      <c r="J728" s="237" t="s">
        <v>1199</v>
      </c>
    </row>
    <row r="729" spans="1:10" ht="17.149999999999999" customHeight="1">
      <c r="A729" s="232" t="s">
        <v>899</v>
      </c>
      <c r="B729" s="233" t="s">
        <v>2063</v>
      </c>
      <c r="C729" s="234">
        <v>6.17</v>
      </c>
      <c r="D729" s="235">
        <v>0.82310000000000005</v>
      </c>
      <c r="E729" s="235">
        <v>1</v>
      </c>
      <c r="F729" s="235">
        <v>1</v>
      </c>
      <c r="G729" s="235">
        <v>1.35</v>
      </c>
      <c r="H729" s="235">
        <v>1.35</v>
      </c>
      <c r="I729" s="236" t="s">
        <v>1201</v>
      </c>
      <c r="J729" s="237" t="s">
        <v>1199</v>
      </c>
    </row>
    <row r="730" spans="1:10" ht="17.149999999999999" customHeight="1">
      <c r="A730" s="238" t="s">
        <v>900</v>
      </c>
      <c r="B730" s="239" t="s">
        <v>2063</v>
      </c>
      <c r="C730" s="240">
        <v>10.29</v>
      </c>
      <c r="D730" s="241">
        <v>1.3918999999999999</v>
      </c>
      <c r="E730" s="241">
        <v>1</v>
      </c>
      <c r="F730" s="241">
        <v>1</v>
      </c>
      <c r="G730" s="241">
        <v>1.75</v>
      </c>
      <c r="H730" s="241">
        <v>1.75</v>
      </c>
      <c r="I730" s="242" t="s">
        <v>1201</v>
      </c>
      <c r="J730" s="243" t="s">
        <v>1199</v>
      </c>
    </row>
    <row r="731" spans="1:10" ht="17.149999999999999" customHeight="1">
      <c r="A731" s="244" t="s">
        <v>901</v>
      </c>
      <c r="B731" s="245" t="s">
        <v>2064</v>
      </c>
      <c r="C731" s="246">
        <v>2.85</v>
      </c>
      <c r="D731" s="247">
        <v>0.35320000000000001</v>
      </c>
      <c r="E731" s="247">
        <v>1</v>
      </c>
      <c r="F731" s="247">
        <v>1</v>
      </c>
      <c r="G731" s="247">
        <v>1.35</v>
      </c>
      <c r="H731" s="247">
        <v>1.35</v>
      </c>
      <c r="I731" s="248" t="s">
        <v>1201</v>
      </c>
      <c r="J731" s="249" t="s">
        <v>1199</v>
      </c>
    </row>
    <row r="732" spans="1:10" ht="17.149999999999999" customHeight="1">
      <c r="A732" s="232" t="s">
        <v>902</v>
      </c>
      <c r="B732" s="233" t="s">
        <v>2064</v>
      </c>
      <c r="C732" s="234">
        <v>4</v>
      </c>
      <c r="D732" s="235">
        <v>0.48270000000000002</v>
      </c>
      <c r="E732" s="235">
        <v>1</v>
      </c>
      <c r="F732" s="235">
        <v>1</v>
      </c>
      <c r="G732" s="235">
        <v>1.35</v>
      </c>
      <c r="H732" s="235">
        <v>1.35</v>
      </c>
      <c r="I732" s="236" t="s">
        <v>1201</v>
      </c>
      <c r="J732" s="237" t="s">
        <v>1199</v>
      </c>
    </row>
    <row r="733" spans="1:10" ht="17.149999999999999" customHeight="1">
      <c r="A733" s="232" t="s">
        <v>903</v>
      </c>
      <c r="B733" s="233" t="s">
        <v>2064</v>
      </c>
      <c r="C733" s="234">
        <v>6.12</v>
      </c>
      <c r="D733" s="235">
        <v>0.72929999999999995</v>
      </c>
      <c r="E733" s="235">
        <v>1</v>
      </c>
      <c r="F733" s="235">
        <v>1</v>
      </c>
      <c r="G733" s="235">
        <v>1.35</v>
      </c>
      <c r="H733" s="235">
        <v>1.35</v>
      </c>
      <c r="I733" s="236" t="s">
        <v>1201</v>
      </c>
      <c r="J733" s="237" t="s">
        <v>1199</v>
      </c>
    </row>
    <row r="734" spans="1:10" ht="17.149999999999999" customHeight="1">
      <c r="A734" s="238" t="s">
        <v>904</v>
      </c>
      <c r="B734" s="239" t="s">
        <v>2064</v>
      </c>
      <c r="C734" s="240">
        <v>10.73</v>
      </c>
      <c r="D734" s="241">
        <v>1.3520000000000001</v>
      </c>
      <c r="E734" s="241">
        <v>1</v>
      </c>
      <c r="F734" s="241">
        <v>1</v>
      </c>
      <c r="G734" s="241">
        <v>1.75</v>
      </c>
      <c r="H734" s="241">
        <v>1.75</v>
      </c>
      <c r="I734" s="242" t="s">
        <v>1201</v>
      </c>
      <c r="J734" s="243" t="s">
        <v>1199</v>
      </c>
    </row>
    <row r="735" spans="1:10" ht="17.149999999999999" customHeight="1">
      <c r="A735" s="244" t="s">
        <v>905</v>
      </c>
      <c r="B735" s="245" t="s">
        <v>2065</v>
      </c>
      <c r="C735" s="246">
        <v>2.12</v>
      </c>
      <c r="D735" s="247">
        <v>0.44669999999999999</v>
      </c>
      <c r="E735" s="247">
        <v>1</v>
      </c>
      <c r="F735" s="247">
        <v>1</v>
      </c>
      <c r="G735" s="247">
        <v>1.35</v>
      </c>
      <c r="H735" s="247">
        <v>1.35</v>
      </c>
      <c r="I735" s="248" t="s">
        <v>1201</v>
      </c>
      <c r="J735" s="249" t="s">
        <v>1199</v>
      </c>
    </row>
    <row r="736" spans="1:10" ht="17.149999999999999" customHeight="1">
      <c r="A736" s="232" t="s">
        <v>906</v>
      </c>
      <c r="B736" s="233" t="s">
        <v>2065</v>
      </c>
      <c r="C736" s="234">
        <v>3.21</v>
      </c>
      <c r="D736" s="235">
        <v>0.57920000000000005</v>
      </c>
      <c r="E736" s="235">
        <v>1</v>
      </c>
      <c r="F736" s="235">
        <v>1</v>
      </c>
      <c r="G736" s="235">
        <v>1.35</v>
      </c>
      <c r="H736" s="235">
        <v>1.35</v>
      </c>
      <c r="I736" s="236" t="s">
        <v>1201</v>
      </c>
      <c r="J736" s="237" t="s">
        <v>1199</v>
      </c>
    </row>
    <row r="737" spans="1:10" ht="17.149999999999999" customHeight="1">
      <c r="A737" s="232" t="s">
        <v>907</v>
      </c>
      <c r="B737" s="233" t="s">
        <v>2065</v>
      </c>
      <c r="C737" s="234">
        <v>5.2</v>
      </c>
      <c r="D737" s="235">
        <v>0.84230000000000005</v>
      </c>
      <c r="E737" s="235">
        <v>1</v>
      </c>
      <c r="F737" s="235">
        <v>1</v>
      </c>
      <c r="G737" s="235">
        <v>1.35</v>
      </c>
      <c r="H737" s="235">
        <v>1.35</v>
      </c>
      <c r="I737" s="236" t="s">
        <v>1201</v>
      </c>
      <c r="J737" s="237" t="s">
        <v>1199</v>
      </c>
    </row>
    <row r="738" spans="1:10" ht="17.149999999999999" customHeight="1">
      <c r="A738" s="238" t="s">
        <v>908</v>
      </c>
      <c r="B738" s="239" t="s">
        <v>2065</v>
      </c>
      <c r="C738" s="240">
        <v>8.34</v>
      </c>
      <c r="D738" s="241">
        <v>1.4536</v>
      </c>
      <c r="E738" s="241">
        <v>1</v>
      </c>
      <c r="F738" s="241">
        <v>1</v>
      </c>
      <c r="G738" s="241">
        <v>1.75</v>
      </c>
      <c r="H738" s="241">
        <v>1.75</v>
      </c>
      <c r="I738" s="242" t="s">
        <v>1201</v>
      </c>
      <c r="J738" s="243" t="s">
        <v>1199</v>
      </c>
    </row>
    <row r="739" spans="1:10" ht="17.149999999999999" customHeight="1">
      <c r="A739" s="244" t="s">
        <v>909</v>
      </c>
      <c r="B739" s="245" t="s">
        <v>2066</v>
      </c>
      <c r="C739" s="246">
        <v>2.5299999999999998</v>
      </c>
      <c r="D739" s="247">
        <v>0.3523</v>
      </c>
      <c r="E739" s="247">
        <v>1</v>
      </c>
      <c r="F739" s="247">
        <v>1</v>
      </c>
      <c r="G739" s="247">
        <v>1.35</v>
      </c>
      <c r="H739" s="247">
        <v>1.35</v>
      </c>
      <c r="I739" s="248" t="s">
        <v>1201</v>
      </c>
      <c r="J739" s="249" t="s">
        <v>1199</v>
      </c>
    </row>
    <row r="740" spans="1:10" ht="17.149999999999999" customHeight="1">
      <c r="A740" s="232" t="s">
        <v>910</v>
      </c>
      <c r="B740" s="233" t="s">
        <v>2066</v>
      </c>
      <c r="C740" s="234">
        <v>3.76</v>
      </c>
      <c r="D740" s="235">
        <v>0.47989999999999999</v>
      </c>
      <c r="E740" s="235">
        <v>1</v>
      </c>
      <c r="F740" s="235">
        <v>1</v>
      </c>
      <c r="G740" s="235">
        <v>1.35</v>
      </c>
      <c r="H740" s="235">
        <v>1.35</v>
      </c>
      <c r="I740" s="236" t="s">
        <v>1201</v>
      </c>
      <c r="J740" s="237" t="s">
        <v>1199</v>
      </c>
    </row>
    <row r="741" spans="1:10" ht="17.149999999999999" customHeight="1">
      <c r="A741" s="232" t="s">
        <v>911</v>
      </c>
      <c r="B741" s="233" t="s">
        <v>2066</v>
      </c>
      <c r="C741" s="234">
        <v>6.19</v>
      </c>
      <c r="D741" s="235">
        <v>0.72919999999999996</v>
      </c>
      <c r="E741" s="235">
        <v>1</v>
      </c>
      <c r="F741" s="235">
        <v>1</v>
      </c>
      <c r="G741" s="235">
        <v>1.35</v>
      </c>
      <c r="H741" s="235">
        <v>1.35</v>
      </c>
      <c r="I741" s="236" t="s">
        <v>1201</v>
      </c>
      <c r="J741" s="237" t="s">
        <v>1199</v>
      </c>
    </row>
    <row r="742" spans="1:10" ht="17.149999999999999" customHeight="1">
      <c r="A742" s="238" t="s">
        <v>912</v>
      </c>
      <c r="B742" s="239" t="s">
        <v>2066</v>
      </c>
      <c r="C742" s="240">
        <v>10.23</v>
      </c>
      <c r="D742" s="241">
        <v>1.264</v>
      </c>
      <c r="E742" s="241">
        <v>1</v>
      </c>
      <c r="F742" s="241">
        <v>1</v>
      </c>
      <c r="G742" s="241">
        <v>1.75</v>
      </c>
      <c r="H742" s="241">
        <v>1.75</v>
      </c>
      <c r="I742" s="242" t="s">
        <v>1201</v>
      </c>
      <c r="J742" s="243" t="s">
        <v>1199</v>
      </c>
    </row>
    <row r="743" spans="1:10" ht="17.149999999999999" customHeight="1">
      <c r="A743" s="244" t="s">
        <v>913</v>
      </c>
      <c r="B743" s="245" t="s">
        <v>2067</v>
      </c>
      <c r="C743" s="246">
        <v>1.75</v>
      </c>
      <c r="D743" s="247">
        <v>0.95179999999999998</v>
      </c>
      <c r="E743" s="247">
        <v>1</v>
      </c>
      <c r="F743" s="247">
        <v>1</v>
      </c>
      <c r="G743" s="247">
        <v>1.35</v>
      </c>
      <c r="H743" s="247">
        <v>1.35</v>
      </c>
      <c r="I743" s="248" t="s">
        <v>1201</v>
      </c>
      <c r="J743" s="249" t="s">
        <v>1199</v>
      </c>
    </row>
    <row r="744" spans="1:10" ht="17.149999999999999" customHeight="1">
      <c r="A744" s="232" t="s">
        <v>914</v>
      </c>
      <c r="B744" s="233" t="s">
        <v>2067</v>
      </c>
      <c r="C744" s="234">
        <v>3.39</v>
      </c>
      <c r="D744" s="235">
        <v>1.2335</v>
      </c>
      <c r="E744" s="235">
        <v>1</v>
      </c>
      <c r="F744" s="235">
        <v>1</v>
      </c>
      <c r="G744" s="235">
        <v>1.35</v>
      </c>
      <c r="H744" s="235">
        <v>1.35</v>
      </c>
      <c r="I744" s="236" t="s">
        <v>1201</v>
      </c>
      <c r="J744" s="237" t="s">
        <v>1199</v>
      </c>
    </row>
    <row r="745" spans="1:10" ht="17.149999999999999" customHeight="1">
      <c r="A745" s="232" t="s">
        <v>915</v>
      </c>
      <c r="B745" s="233" t="s">
        <v>2067</v>
      </c>
      <c r="C745" s="234">
        <v>9.1300000000000008</v>
      </c>
      <c r="D745" s="235">
        <v>2.2721</v>
      </c>
      <c r="E745" s="235">
        <v>1</v>
      </c>
      <c r="F745" s="235">
        <v>1</v>
      </c>
      <c r="G745" s="235">
        <v>1.35</v>
      </c>
      <c r="H745" s="235">
        <v>1.35</v>
      </c>
      <c r="I745" s="236" t="s">
        <v>1201</v>
      </c>
      <c r="J745" s="237" t="s">
        <v>1199</v>
      </c>
    </row>
    <row r="746" spans="1:10" ht="17.149999999999999" customHeight="1">
      <c r="A746" s="238" t="s">
        <v>916</v>
      </c>
      <c r="B746" s="239" t="s">
        <v>2067</v>
      </c>
      <c r="C746" s="240">
        <v>17.96</v>
      </c>
      <c r="D746" s="241">
        <v>4.2727000000000004</v>
      </c>
      <c r="E746" s="241">
        <v>1</v>
      </c>
      <c r="F746" s="241">
        <v>1</v>
      </c>
      <c r="G746" s="241">
        <v>1.75</v>
      </c>
      <c r="H746" s="241">
        <v>1.75</v>
      </c>
      <c r="I746" s="242" t="s">
        <v>1201</v>
      </c>
      <c r="J746" s="243" t="s">
        <v>1199</v>
      </c>
    </row>
    <row r="747" spans="1:10" ht="17.149999999999999" customHeight="1">
      <c r="A747" s="244" t="s">
        <v>917</v>
      </c>
      <c r="B747" s="245" t="s">
        <v>2068</v>
      </c>
      <c r="C747" s="246">
        <v>1.4</v>
      </c>
      <c r="D747" s="247">
        <v>0.82599999999999996</v>
      </c>
      <c r="E747" s="247">
        <v>1</v>
      </c>
      <c r="F747" s="247">
        <v>1</v>
      </c>
      <c r="G747" s="247">
        <v>1.35</v>
      </c>
      <c r="H747" s="247">
        <v>1.35</v>
      </c>
      <c r="I747" s="248" t="s">
        <v>1201</v>
      </c>
      <c r="J747" s="249" t="s">
        <v>1199</v>
      </c>
    </row>
    <row r="748" spans="1:10" ht="17.149999999999999" customHeight="1">
      <c r="A748" s="232" t="s">
        <v>918</v>
      </c>
      <c r="B748" s="233" t="s">
        <v>2068</v>
      </c>
      <c r="C748" s="234">
        <v>1.7</v>
      </c>
      <c r="D748" s="235">
        <v>1.0640000000000001</v>
      </c>
      <c r="E748" s="235">
        <v>1</v>
      </c>
      <c r="F748" s="235">
        <v>1</v>
      </c>
      <c r="G748" s="235">
        <v>1.35</v>
      </c>
      <c r="H748" s="235">
        <v>1.35</v>
      </c>
      <c r="I748" s="236" t="s">
        <v>1201</v>
      </c>
      <c r="J748" s="237" t="s">
        <v>1199</v>
      </c>
    </row>
    <row r="749" spans="1:10" ht="17.149999999999999" customHeight="1">
      <c r="A749" s="232" t="s">
        <v>919</v>
      </c>
      <c r="B749" s="233" t="s">
        <v>2068</v>
      </c>
      <c r="C749" s="234">
        <v>4.3899999999999997</v>
      </c>
      <c r="D749" s="235">
        <v>1.5646</v>
      </c>
      <c r="E749" s="235">
        <v>1</v>
      </c>
      <c r="F749" s="235">
        <v>1</v>
      </c>
      <c r="G749" s="235">
        <v>1.35</v>
      </c>
      <c r="H749" s="235">
        <v>1.35</v>
      </c>
      <c r="I749" s="236" t="s">
        <v>1201</v>
      </c>
      <c r="J749" s="237" t="s">
        <v>1199</v>
      </c>
    </row>
    <row r="750" spans="1:10" ht="17.149999999999999" customHeight="1">
      <c r="A750" s="238" t="s">
        <v>920</v>
      </c>
      <c r="B750" s="239" t="s">
        <v>2068</v>
      </c>
      <c r="C750" s="240">
        <v>13.13</v>
      </c>
      <c r="D750" s="241">
        <v>3.4382000000000001</v>
      </c>
      <c r="E750" s="241">
        <v>1</v>
      </c>
      <c r="F750" s="241">
        <v>1</v>
      </c>
      <c r="G750" s="241">
        <v>1.75</v>
      </c>
      <c r="H750" s="241">
        <v>1.75</v>
      </c>
      <c r="I750" s="242" t="s">
        <v>1201</v>
      </c>
      <c r="J750" s="243" t="s">
        <v>1199</v>
      </c>
    </row>
    <row r="751" spans="1:10" ht="17.149999999999999" customHeight="1">
      <c r="A751" s="244" t="s">
        <v>921</v>
      </c>
      <c r="B751" s="245" t="s">
        <v>2069</v>
      </c>
      <c r="C751" s="246">
        <v>1.63</v>
      </c>
      <c r="D751" s="247">
        <v>0.76559999999999995</v>
      </c>
      <c r="E751" s="247">
        <v>1</v>
      </c>
      <c r="F751" s="247">
        <v>1</v>
      </c>
      <c r="G751" s="247">
        <v>1.35</v>
      </c>
      <c r="H751" s="247">
        <v>1.35</v>
      </c>
      <c r="I751" s="248" t="s">
        <v>1201</v>
      </c>
      <c r="J751" s="249" t="s">
        <v>1199</v>
      </c>
    </row>
    <row r="752" spans="1:10" ht="17.149999999999999" customHeight="1">
      <c r="A752" s="232" t="s">
        <v>922</v>
      </c>
      <c r="B752" s="233" t="s">
        <v>2069</v>
      </c>
      <c r="C752" s="234">
        <v>2.87</v>
      </c>
      <c r="D752" s="235">
        <v>1.1036999999999999</v>
      </c>
      <c r="E752" s="235">
        <v>1</v>
      </c>
      <c r="F752" s="235">
        <v>1</v>
      </c>
      <c r="G752" s="235">
        <v>1.35</v>
      </c>
      <c r="H752" s="235">
        <v>1.35</v>
      </c>
      <c r="I752" s="236" t="s">
        <v>1201</v>
      </c>
      <c r="J752" s="237" t="s">
        <v>1199</v>
      </c>
    </row>
    <row r="753" spans="1:10" ht="17.149999999999999" customHeight="1">
      <c r="A753" s="232" t="s">
        <v>923</v>
      </c>
      <c r="B753" s="233" t="s">
        <v>2069</v>
      </c>
      <c r="C753" s="234">
        <v>7.79</v>
      </c>
      <c r="D753" s="235">
        <v>1.8151999999999999</v>
      </c>
      <c r="E753" s="235">
        <v>1</v>
      </c>
      <c r="F753" s="235">
        <v>1</v>
      </c>
      <c r="G753" s="235">
        <v>1.35</v>
      </c>
      <c r="H753" s="235">
        <v>1.35</v>
      </c>
      <c r="I753" s="236" t="s">
        <v>1201</v>
      </c>
      <c r="J753" s="237" t="s">
        <v>1199</v>
      </c>
    </row>
    <row r="754" spans="1:10" ht="17.149999999999999" customHeight="1">
      <c r="A754" s="238" t="s">
        <v>924</v>
      </c>
      <c r="B754" s="239" t="s">
        <v>2069</v>
      </c>
      <c r="C754" s="240">
        <v>14.58</v>
      </c>
      <c r="D754" s="241">
        <v>3.3187000000000002</v>
      </c>
      <c r="E754" s="241">
        <v>1</v>
      </c>
      <c r="F754" s="241">
        <v>1</v>
      </c>
      <c r="G754" s="241">
        <v>1.75</v>
      </c>
      <c r="H754" s="241">
        <v>1.75</v>
      </c>
      <c r="I754" s="242" t="s">
        <v>1201</v>
      </c>
      <c r="J754" s="243" t="s">
        <v>1199</v>
      </c>
    </row>
    <row r="755" spans="1:10" ht="17.149999999999999" customHeight="1">
      <c r="A755" s="244" t="s">
        <v>925</v>
      </c>
      <c r="B755" s="245" t="s">
        <v>2070</v>
      </c>
      <c r="C755" s="246">
        <v>3.69</v>
      </c>
      <c r="D755" s="247">
        <v>0.93430000000000002</v>
      </c>
      <c r="E755" s="247">
        <v>1</v>
      </c>
      <c r="F755" s="247">
        <v>1</v>
      </c>
      <c r="G755" s="247">
        <v>1.35</v>
      </c>
      <c r="H755" s="247">
        <v>1.35</v>
      </c>
      <c r="I755" s="248" t="s">
        <v>1201</v>
      </c>
      <c r="J755" s="249" t="s">
        <v>1199</v>
      </c>
    </row>
    <row r="756" spans="1:10" ht="17.149999999999999" customHeight="1">
      <c r="A756" s="232" t="s">
        <v>926</v>
      </c>
      <c r="B756" s="233" t="s">
        <v>2070</v>
      </c>
      <c r="C756" s="234">
        <v>5.6</v>
      </c>
      <c r="D756" s="235">
        <v>1.1615</v>
      </c>
      <c r="E756" s="235">
        <v>1</v>
      </c>
      <c r="F756" s="235">
        <v>1</v>
      </c>
      <c r="G756" s="235">
        <v>1.35</v>
      </c>
      <c r="H756" s="235">
        <v>1.35</v>
      </c>
      <c r="I756" s="236" t="s">
        <v>1201</v>
      </c>
      <c r="J756" s="237" t="s">
        <v>1199</v>
      </c>
    </row>
    <row r="757" spans="1:10" ht="17.149999999999999" customHeight="1">
      <c r="A757" s="232" t="s">
        <v>927</v>
      </c>
      <c r="B757" s="233" t="s">
        <v>2070</v>
      </c>
      <c r="C757" s="234">
        <v>9.4700000000000006</v>
      </c>
      <c r="D757" s="235">
        <v>1.7310000000000001</v>
      </c>
      <c r="E757" s="235">
        <v>1</v>
      </c>
      <c r="F757" s="235">
        <v>1</v>
      </c>
      <c r="G757" s="235">
        <v>1.35</v>
      </c>
      <c r="H757" s="235">
        <v>1.35</v>
      </c>
      <c r="I757" s="236" t="s">
        <v>1201</v>
      </c>
      <c r="J757" s="237" t="s">
        <v>1199</v>
      </c>
    </row>
    <row r="758" spans="1:10" ht="17.149999999999999" customHeight="1">
      <c r="A758" s="238" t="s">
        <v>928</v>
      </c>
      <c r="B758" s="239" t="s">
        <v>2070</v>
      </c>
      <c r="C758" s="240">
        <v>19.52</v>
      </c>
      <c r="D758" s="241">
        <v>3.4649000000000001</v>
      </c>
      <c r="E758" s="241">
        <v>1</v>
      </c>
      <c r="F758" s="241">
        <v>1</v>
      </c>
      <c r="G758" s="241">
        <v>1.75</v>
      </c>
      <c r="H758" s="241">
        <v>1.75</v>
      </c>
      <c r="I758" s="242" t="s">
        <v>1201</v>
      </c>
      <c r="J758" s="243" t="s">
        <v>1199</v>
      </c>
    </row>
    <row r="759" spans="1:10" ht="17.149999999999999" customHeight="1">
      <c r="A759" s="244" t="s">
        <v>929</v>
      </c>
      <c r="B759" s="245" t="s">
        <v>2071</v>
      </c>
      <c r="C759" s="246">
        <v>2.42</v>
      </c>
      <c r="D759" s="247">
        <v>0.38290000000000002</v>
      </c>
      <c r="E759" s="247">
        <v>1</v>
      </c>
      <c r="F759" s="247">
        <v>1</v>
      </c>
      <c r="G759" s="247">
        <v>1.35</v>
      </c>
      <c r="H759" s="247">
        <v>1.35</v>
      </c>
      <c r="I759" s="248" t="s">
        <v>1201</v>
      </c>
      <c r="J759" s="249" t="s">
        <v>1199</v>
      </c>
    </row>
    <row r="760" spans="1:10" ht="17.149999999999999" customHeight="1">
      <c r="A760" s="232" t="s">
        <v>930</v>
      </c>
      <c r="B760" s="233" t="s">
        <v>2071</v>
      </c>
      <c r="C760" s="234">
        <v>3.25</v>
      </c>
      <c r="D760" s="235">
        <v>0.50870000000000004</v>
      </c>
      <c r="E760" s="235">
        <v>1</v>
      </c>
      <c r="F760" s="235">
        <v>1</v>
      </c>
      <c r="G760" s="235">
        <v>1.35</v>
      </c>
      <c r="H760" s="235">
        <v>1.35</v>
      </c>
      <c r="I760" s="236" t="s">
        <v>1201</v>
      </c>
      <c r="J760" s="237" t="s">
        <v>1199</v>
      </c>
    </row>
    <row r="761" spans="1:10" ht="17.149999999999999" customHeight="1">
      <c r="A761" s="232" t="s">
        <v>931</v>
      </c>
      <c r="B761" s="233" t="s">
        <v>2071</v>
      </c>
      <c r="C761" s="234">
        <v>5</v>
      </c>
      <c r="D761" s="235">
        <v>0.73450000000000004</v>
      </c>
      <c r="E761" s="235">
        <v>1</v>
      </c>
      <c r="F761" s="235">
        <v>1</v>
      </c>
      <c r="G761" s="235">
        <v>1.35</v>
      </c>
      <c r="H761" s="235">
        <v>1.35</v>
      </c>
      <c r="I761" s="236" t="s">
        <v>1201</v>
      </c>
      <c r="J761" s="237" t="s">
        <v>1199</v>
      </c>
    </row>
    <row r="762" spans="1:10" ht="17.149999999999999" customHeight="1">
      <c r="A762" s="238" t="s">
        <v>932</v>
      </c>
      <c r="B762" s="239" t="s">
        <v>2071</v>
      </c>
      <c r="C762" s="240">
        <v>8.6</v>
      </c>
      <c r="D762" s="241">
        <v>1.3511</v>
      </c>
      <c r="E762" s="241">
        <v>1</v>
      </c>
      <c r="F762" s="241">
        <v>1</v>
      </c>
      <c r="G762" s="241">
        <v>1.75</v>
      </c>
      <c r="H762" s="241">
        <v>1.75</v>
      </c>
      <c r="I762" s="242" t="s">
        <v>1201</v>
      </c>
      <c r="J762" s="243" t="s">
        <v>1199</v>
      </c>
    </row>
    <row r="763" spans="1:10" ht="17.149999999999999" customHeight="1">
      <c r="A763" s="244" t="s">
        <v>933</v>
      </c>
      <c r="B763" s="245" t="s">
        <v>2072</v>
      </c>
      <c r="C763" s="246">
        <v>3.27</v>
      </c>
      <c r="D763" s="247">
        <v>0.30009999999999998</v>
      </c>
      <c r="E763" s="247">
        <v>1</v>
      </c>
      <c r="F763" s="247">
        <v>1</v>
      </c>
      <c r="G763" s="247">
        <v>1.35</v>
      </c>
      <c r="H763" s="247">
        <v>1.35</v>
      </c>
      <c r="I763" s="248" t="s">
        <v>1201</v>
      </c>
      <c r="J763" s="249" t="s">
        <v>1199</v>
      </c>
    </row>
    <row r="764" spans="1:10" ht="17.149999999999999" customHeight="1">
      <c r="A764" s="232" t="s">
        <v>934</v>
      </c>
      <c r="B764" s="233" t="s">
        <v>2072</v>
      </c>
      <c r="C764" s="234">
        <v>5.46</v>
      </c>
      <c r="D764" s="235">
        <v>0.50049999999999994</v>
      </c>
      <c r="E764" s="235">
        <v>1</v>
      </c>
      <c r="F764" s="235">
        <v>1</v>
      </c>
      <c r="G764" s="235">
        <v>1.35</v>
      </c>
      <c r="H764" s="235">
        <v>1.35</v>
      </c>
      <c r="I764" s="236" t="s">
        <v>1201</v>
      </c>
      <c r="J764" s="237" t="s">
        <v>1199</v>
      </c>
    </row>
    <row r="765" spans="1:10" ht="17.149999999999999" customHeight="1">
      <c r="A765" s="232" t="s">
        <v>935</v>
      </c>
      <c r="B765" s="233" t="s">
        <v>2072</v>
      </c>
      <c r="C765" s="234">
        <v>7.79</v>
      </c>
      <c r="D765" s="235">
        <v>0.78520000000000001</v>
      </c>
      <c r="E765" s="235">
        <v>1</v>
      </c>
      <c r="F765" s="235">
        <v>1</v>
      </c>
      <c r="G765" s="235">
        <v>1.35</v>
      </c>
      <c r="H765" s="235">
        <v>1.35</v>
      </c>
      <c r="I765" s="236" t="s">
        <v>1201</v>
      </c>
      <c r="J765" s="237" t="s">
        <v>1199</v>
      </c>
    </row>
    <row r="766" spans="1:10" ht="17.149999999999999" customHeight="1">
      <c r="A766" s="238" t="s">
        <v>936</v>
      </c>
      <c r="B766" s="239" t="s">
        <v>2072</v>
      </c>
      <c r="C766" s="240">
        <v>12.48</v>
      </c>
      <c r="D766" s="241">
        <v>1.3704000000000001</v>
      </c>
      <c r="E766" s="241">
        <v>1</v>
      </c>
      <c r="F766" s="241">
        <v>1</v>
      </c>
      <c r="G766" s="241">
        <v>1.75</v>
      </c>
      <c r="H766" s="241">
        <v>1.75</v>
      </c>
      <c r="I766" s="242" t="s">
        <v>1201</v>
      </c>
      <c r="J766" s="243" t="s">
        <v>1199</v>
      </c>
    </row>
    <row r="767" spans="1:10" ht="17.149999999999999" customHeight="1">
      <c r="A767" s="244" t="s">
        <v>937</v>
      </c>
      <c r="B767" s="245" t="s">
        <v>2073</v>
      </c>
      <c r="C767" s="246">
        <v>2.1</v>
      </c>
      <c r="D767" s="247">
        <v>0.30070000000000002</v>
      </c>
      <c r="E767" s="247">
        <v>1</v>
      </c>
      <c r="F767" s="247">
        <v>1</v>
      </c>
      <c r="G767" s="247">
        <v>1.35</v>
      </c>
      <c r="H767" s="247">
        <v>1.35</v>
      </c>
      <c r="I767" s="248" t="s">
        <v>1201</v>
      </c>
      <c r="J767" s="249" t="s">
        <v>1199</v>
      </c>
    </row>
    <row r="768" spans="1:10" ht="17.149999999999999" customHeight="1">
      <c r="A768" s="232" t="s">
        <v>938</v>
      </c>
      <c r="B768" s="233" t="s">
        <v>2073</v>
      </c>
      <c r="C768" s="234">
        <v>3</v>
      </c>
      <c r="D768" s="235">
        <v>0.4294</v>
      </c>
      <c r="E768" s="235">
        <v>1</v>
      </c>
      <c r="F768" s="235">
        <v>1</v>
      </c>
      <c r="G768" s="235">
        <v>1.35</v>
      </c>
      <c r="H768" s="235">
        <v>1.35</v>
      </c>
      <c r="I768" s="236" t="s">
        <v>1201</v>
      </c>
      <c r="J768" s="237" t="s">
        <v>1199</v>
      </c>
    </row>
    <row r="769" spans="1:10" ht="17.149999999999999" customHeight="1">
      <c r="A769" s="232" t="s">
        <v>939</v>
      </c>
      <c r="B769" s="233" t="s">
        <v>2073</v>
      </c>
      <c r="C769" s="234">
        <v>4.76</v>
      </c>
      <c r="D769" s="235">
        <v>0.61260000000000003</v>
      </c>
      <c r="E769" s="235">
        <v>1</v>
      </c>
      <c r="F769" s="235">
        <v>1</v>
      </c>
      <c r="G769" s="235">
        <v>1.35</v>
      </c>
      <c r="H769" s="235">
        <v>1.35</v>
      </c>
      <c r="I769" s="236" t="s">
        <v>1201</v>
      </c>
      <c r="J769" s="237" t="s">
        <v>1199</v>
      </c>
    </row>
    <row r="770" spans="1:10" ht="17.149999999999999" customHeight="1">
      <c r="A770" s="238" t="s">
        <v>940</v>
      </c>
      <c r="B770" s="239" t="s">
        <v>2073</v>
      </c>
      <c r="C770" s="240">
        <v>7.67</v>
      </c>
      <c r="D770" s="241">
        <v>0.95099999999999996</v>
      </c>
      <c r="E770" s="241">
        <v>1</v>
      </c>
      <c r="F770" s="241">
        <v>1</v>
      </c>
      <c r="G770" s="241">
        <v>1.75</v>
      </c>
      <c r="H770" s="241">
        <v>1.75</v>
      </c>
      <c r="I770" s="242" t="s">
        <v>1201</v>
      </c>
      <c r="J770" s="243" t="s">
        <v>1199</v>
      </c>
    </row>
    <row r="771" spans="1:10" ht="17.149999999999999" customHeight="1">
      <c r="A771" s="244" t="s">
        <v>941</v>
      </c>
      <c r="B771" s="245" t="s">
        <v>2074</v>
      </c>
      <c r="C771" s="246">
        <v>3.09</v>
      </c>
      <c r="D771" s="247">
        <v>0.43669999999999998</v>
      </c>
      <c r="E771" s="247">
        <v>1</v>
      </c>
      <c r="F771" s="247">
        <v>1</v>
      </c>
      <c r="G771" s="247">
        <v>1.35</v>
      </c>
      <c r="H771" s="247">
        <v>1.35</v>
      </c>
      <c r="I771" s="248" t="s">
        <v>1201</v>
      </c>
      <c r="J771" s="249" t="s">
        <v>1199</v>
      </c>
    </row>
    <row r="772" spans="1:10" ht="17.149999999999999" customHeight="1">
      <c r="A772" s="232" t="s">
        <v>942</v>
      </c>
      <c r="B772" s="233" t="s">
        <v>2074</v>
      </c>
      <c r="C772" s="234">
        <v>4.07</v>
      </c>
      <c r="D772" s="235">
        <v>0.59960000000000002</v>
      </c>
      <c r="E772" s="235">
        <v>1</v>
      </c>
      <c r="F772" s="235">
        <v>1</v>
      </c>
      <c r="G772" s="235">
        <v>1.35</v>
      </c>
      <c r="H772" s="235">
        <v>1.35</v>
      </c>
      <c r="I772" s="236" t="s">
        <v>1201</v>
      </c>
      <c r="J772" s="237" t="s">
        <v>1199</v>
      </c>
    </row>
    <row r="773" spans="1:10" ht="17.149999999999999" customHeight="1">
      <c r="A773" s="232" t="s">
        <v>943</v>
      </c>
      <c r="B773" s="233" t="s">
        <v>2074</v>
      </c>
      <c r="C773" s="234">
        <v>5.93</v>
      </c>
      <c r="D773" s="235">
        <v>0.91600000000000004</v>
      </c>
      <c r="E773" s="235">
        <v>1</v>
      </c>
      <c r="F773" s="235">
        <v>1</v>
      </c>
      <c r="G773" s="235">
        <v>1.35</v>
      </c>
      <c r="H773" s="235">
        <v>1.35</v>
      </c>
      <c r="I773" s="236" t="s">
        <v>1201</v>
      </c>
      <c r="J773" s="237" t="s">
        <v>1199</v>
      </c>
    </row>
    <row r="774" spans="1:10" ht="17.149999999999999" customHeight="1">
      <c r="A774" s="238" t="s">
        <v>944</v>
      </c>
      <c r="B774" s="239" t="s">
        <v>2074</v>
      </c>
      <c r="C774" s="240">
        <v>13.98</v>
      </c>
      <c r="D774" s="241">
        <v>2.3159999999999998</v>
      </c>
      <c r="E774" s="241">
        <v>1</v>
      </c>
      <c r="F774" s="241">
        <v>1</v>
      </c>
      <c r="G774" s="241">
        <v>1.75</v>
      </c>
      <c r="H774" s="241">
        <v>1.75</v>
      </c>
      <c r="I774" s="242" t="s">
        <v>1201</v>
      </c>
      <c r="J774" s="243" t="s">
        <v>1199</v>
      </c>
    </row>
    <row r="775" spans="1:10" ht="17.149999999999999" customHeight="1">
      <c r="A775" s="244" t="s">
        <v>945</v>
      </c>
      <c r="B775" s="245" t="s">
        <v>2075</v>
      </c>
      <c r="C775" s="246">
        <v>2.88</v>
      </c>
      <c r="D775" s="247">
        <v>0.39229999999999998</v>
      </c>
      <c r="E775" s="247">
        <v>1</v>
      </c>
      <c r="F775" s="247">
        <v>1</v>
      </c>
      <c r="G775" s="247">
        <v>1.35</v>
      </c>
      <c r="H775" s="247">
        <v>1.35</v>
      </c>
      <c r="I775" s="248" t="s">
        <v>1201</v>
      </c>
      <c r="J775" s="249" t="s">
        <v>1199</v>
      </c>
    </row>
    <row r="776" spans="1:10" ht="17.149999999999999" customHeight="1">
      <c r="A776" s="232" t="s">
        <v>946</v>
      </c>
      <c r="B776" s="233" t="s">
        <v>2075</v>
      </c>
      <c r="C776" s="234">
        <v>4.62</v>
      </c>
      <c r="D776" s="235">
        <v>0.56420000000000003</v>
      </c>
      <c r="E776" s="235">
        <v>1</v>
      </c>
      <c r="F776" s="235">
        <v>1</v>
      </c>
      <c r="G776" s="235">
        <v>1.35</v>
      </c>
      <c r="H776" s="235">
        <v>1.35</v>
      </c>
      <c r="I776" s="236" t="s">
        <v>1201</v>
      </c>
      <c r="J776" s="237" t="s">
        <v>1199</v>
      </c>
    </row>
    <row r="777" spans="1:10" ht="17.149999999999999" customHeight="1">
      <c r="A777" s="232" t="s">
        <v>947</v>
      </c>
      <c r="B777" s="233" t="s">
        <v>2075</v>
      </c>
      <c r="C777" s="234">
        <v>6.61</v>
      </c>
      <c r="D777" s="235">
        <v>0.85499999999999998</v>
      </c>
      <c r="E777" s="235">
        <v>1</v>
      </c>
      <c r="F777" s="235">
        <v>1</v>
      </c>
      <c r="G777" s="235">
        <v>1.35</v>
      </c>
      <c r="H777" s="235">
        <v>1.35</v>
      </c>
      <c r="I777" s="236" t="s">
        <v>1201</v>
      </c>
      <c r="J777" s="237" t="s">
        <v>1199</v>
      </c>
    </row>
    <row r="778" spans="1:10" ht="17.149999999999999" customHeight="1">
      <c r="A778" s="238" t="s">
        <v>948</v>
      </c>
      <c r="B778" s="239" t="s">
        <v>2075</v>
      </c>
      <c r="C778" s="240">
        <v>10.55</v>
      </c>
      <c r="D778" s="241">
        <v>1.4519</v>
      </c>
      <c r="E778" s="241">
        <v>1</v>
      </c>
      <c r="F778" s="241">
        <v>1</v>
      </c>
      <c r="G778" s="241">
        <v>1.75</v>
      </c>
      <c r="H778" s="241">
        <v>1.75</v>
      </c>
      <c r="I778" s="242" t="s">
        <v>1201</v>
      </c>
      <c r="J778" s="243" t="s">
        <v>1199</v>
      </c>
    </row>
    <row r="779" spans="1:10" ht="17.149999999999999" customHeight="1">
      <c r="A779" s="244" t="s">
        <v>949</v>
      </c>
      <c r="B779" s="245" t="s">
        <v>2076</v>
      </c>
      <c r="C779" s="246">
        <v>2.38</v>
      </c>
      <c r="D779" s="247">
        <v>0.36509999999999998</v>
      </c>
      <c r="E779" s="247">
        <v>1</v>
      </c>
      <c r="F779" s="247">
        <v>1</v>
      </c>
      <c r="G779" s="247">
        <v>1.35</v>
      </c>
      <c r="H779" s="247">
        <v>1.35</v>
      </c>
      <c r="I779" s="248" t="s">
        <v>1201</v>
      </c>
      <c r="J779" s="249" t="s">
        <v>1199</v>
      </c>
    </row>
    <row r="780" spans="1:10" ht="17.149999999999999" customHeight="1">
      <c r="A780" s="232" t="s">
        <v>950</v>
      </c>
      <c r="B780" s="233" t="s">
        <v>2076</v>
      </c>
      <c r="C780" s="234">
        <v>3.08</v>
      </c>
      <c r="D780" s="235">
        <v>0.45519999999999999</v>
      </c>
      <c r="E780" s="235">
        <v>1</v>
      </c>
      <c r="F780" s="235">
        <v>1</v>
      </c>
      <c r="G780" s="235">
        <v>1.35</v>
      </c>
      <c r="H780" s="235">
        <v>1.35</v>
      </c>
      <c r="I780" s="236" t="s">
        <v>1201</v>
      </c>
      <c r="J780" s="237" t="s">
        <v>1199</v>
      </c>
    </row>
    <row r="781" spans="1:10" ht="17.149999999999999" customHeight="1">
      <c r="A781" s="232" t="s">
        <v>951</v>
      </c>
      <c r="B781" s="233" t="s">
        <v>2076</v>
      </c>
      <c r="C781" s="234">
        <v>4.3899999999999997</v>
      </c>
      <c r="D781" s="235">
        <v>0.64770000000000005</v>
      </c>
      <c r="E781" s="235">
        <v>1</v>
      </c>
      <c r="F781" s="235">
        <v>1</v>
      </c>
      <c r="G781" s="235">
        <v>1.35</v>
      </c>
      <c r="H781" s="235">
        <v>1.35</v>
      </c>
      <c r="I781" s="236" t="s">
        <v>1201</v>
      </c>
      <c r="J781" s="237" t="s">
        <v>1199</v>
      </c>
    </row>
    <row r="782" spans="1:10" ht="17.149999999999999" customHeight="1">
      <c r="A782" s="238" t="s">
        <v>952</v>
      </c>
      <c r="B782" s="239" t="s">
        <v>2076</v>
      </c>
      <c r="C782" s="240">
        <v>8.14</v>
      </c>
      <c r="D782" s="241">
        <v>1.2490000000000001</v>
      </c>
      <c r="E782" s="241">
        <v>1</v>
      </c>
      <c r="F782" s="241">
        <v>1</v>
      </c>
      <c r="G782" s="241">
        <v>1.75</v>
      </c>
      <c r="H782" s="241">
        <v>1.75</v>
      </c>
      <c r="I782" s="242" t="s">
        <v>1201</v>
      </c>
      <c r="J782" s="243" t="s">
        <v>1199</v>
      </c>
    </row>
    <row r="783" spans="1:10" ht="17.149999999999999" customHeight="1">
      <c r="A783" s="244" t="s">
        <v>1648</v>
      </c>
      <c r="B783" s="245" t="s">
        <v>2077</v>
      </c>
      <c r="C783" s="246">
        <v>2.81</v>
      </c>
      <c r="D783" s="247">
        <v>0.37759999999999999</v>
      </c>
      <c r="E783" s="247">
        <v>1</v>
      </c>
      <c r="F783" s="247">
        <v>1</v>
      </c>
      <c r="G783" s="247">
        <v>1.35</v>
      </c>
      <c r="H783" s="247">
        <v>1.35</v>
      </c>
      <c r="I783" s="248" t="s">
        <v>1201</v>
      </c>
      <c r="J783" s="249" t="s">
        <v>1199</v>
      </c>
    </row>
    <row r="784" spans="1:10" ht="17.149999999999999" customHeight="1">
      <c r="A784" s="232" t="s">
        <v>1649</v>
      </c>
      <c r="B784" s="233" t="s">
        <v>2077</v>
      </c>
      <c r="C784" s="234">
        <v>3.77</v>
      </c>
      <c r="D784" s="235">
        <v>0.49959999999999999</v>
      </c>
      <c r="E784" s="235">
        <v>1</v>
      </c>
      <c r="F784" s="235">
        <v>1</v>
      </c>
      <c r="G784" s="235">
        <v>1.35</v>
      </c>
      <c r="H784" s="235">
        <v>1.35</v>
      </c>
      <c r="I784" s="236" t="s">
        <v>1201</v>
      </c>
      <c r="J784" s="237" t="s">
        <v>1199</v>
      </c>
    </row>
    <row r="785" spans="1:10" ht="17.149999999999999" customHeight="1">
      <c r="A785" s="232" t="s">
        <v>1650</v>
      </c>
      <c r="B785" s="233" t="s">
        <v>2077</v>
      </c>
      <c r="C785" s="234">
        <v>5.81</v>
      </c>
      <c r="D785" s="235">
        <v>0.74390000000000001</v>
      </c>
      <c r="E785" s="235">
        <v>1</v>
      </c>
      <c r="F785" s="235">
        <v>1</v>
      </c>
      <c r="G785" s="235">
        <v>1.35</v>
      </c>
      <c r="H785" s="235">
        <v>1.35</v>
      </c>
      <c r="I785" s="236" t="s">
        <v>1201</v>
      </c>
      <c r="J785" s="237" t="s">
        <v>1199</v>
      </c>
    </row>
    <row r="786" spans="1:10" ht="17.149999999999999" customHeight="1">
      <c r="A786" s="238" t="s">
        <v>1651</v>
      </c>
      <c r="B786" s="239" t="s">
        <v>2077</v>
      </c>
      <c r="C786" s="240">
        <v>9.7200000000000006</v>
      </c>
      <c r="D786" s="241">
        <v>1.3088</v>
      </c>
      <c r="E786" s="241">
        <v>1</v>
      </c>
      <c r="F786" s="241">
        <v>1</v>
      </c>
      <c r="G786" s="241">
        <v>1.75</v>
      </c>
      <c r="H786" s="241">
        <v>1.75</v>
      </c>
      <c r="I786" s="242" t="s">
        <v>1201</v>
      </c>
      <c r="J786" s="243" t="s">
        <v>1199</v>
      </c>
    </row>
    <row r="787" spans="1:10" ht="17.149999999999999" customHeight="1">
      <c r="A787" s="244" t="s">
        <v>1652</v>
      </c>
      <c r="B787" s="245" t="s">
        <v>2078</v>
      </c>
      <c r="C787" s="246">
        <v>2.44</v>
      </c>
      <c r="D787" s="247">
        <v>0.36570000000000003</v>
      </c>
      <c r="E787" s="247">
        <v>1</v>
      </c>
      <c r="F787" s="247">
        <v>1</v>
      </c>
      <c r="G787" s="247">
        <v>1.35</v>
      </c>
      <c r="H787" s="247">
        <v>1.35</v>
      </c>
      <c r="I787" s="248" t="s">
        <v>1201</v>
      </c>
      <c r="J787" s="249" t="s">
        <v>1199</v>
      </c>
    </row>
    <row r="788" spans="1:10" ht="17.149999999999999" customHeight="1">
      <c r="A788" s="232" t="s">
        <v>1653</v>
      </c>
      <c r="B788" s="233" t="s">
        <v>2078</v>
      </c>
      <c r="C788" s="234">
        <v>3.58</v>
      </c>
      <c r="D788" s="235">
        <v>0.51490000000000002</v>
      </c>
      <c r="E788" s="235">
        <v>1</v>
      </c>
      <c r="F788" s="235">
        <v>1</v>
      </c>
      <c r="G788" s="235">
        <v>1.35</v>
      </c>
      <c r="H788" s="235">
        <v>1.35</v>
      </c>
      <c r="I788" s="236" t="s">
        <v>1201</v>
      </c>
      <c r="J788" s="237" t="s">
        <v>1199</v>
      </c>
    </row>
    <row r="789" spans="1:10" ht="17.149999999999999" customHeight="1">
      <c r="A789" s="232" t="s">
        <v>1654</v>
      </c>
      <c r="B789" s="233" t="s">
        <v>2078</v>
      </c>
      <c r="C789" s="234">
        <v>6.5</v>
      </c>
      <c r="D789" s="235">
        <v>0.82950000000000002</v>
      </c>
      <c r="E789" s="235">
        <v>1</v>
      </c>
      <c r="F789" s="235">
        <v>1</v>
      </c>
      <c r="G789" s="235">
        <v>1.35</v>
      </c>
      <c r="H789" s="235">
        <v>1.35</v>
      </c>
      <c r="I789" s="236" t="s">
        <v>1201</v>
      </c>
      <c r="J789" s="237" t="s">
        <v>1199</v>
      </c>
    </row>
    <row r="790" spans="1:10" ht="17.149999999999999" customHeight="1">
      <c r="A790" s="238" t="s">
        <v>1655</v>
      </c>
      <c r="B790" s="239" t="s">
        <v>2078</v>
      </c>
      <c r="C790" s="240">
        <v>11</v>
      </c>
      <c r="D790" s="241">
        <v>1.5811999999999999</v>
      </c>
      <c r="E790" s="241">
        <v>1</v>
      </c>
      <c r="F790" s="241">
        <v>1</v>
      </c>
      <c r="G790" s="241">
        <v>1.75</v>
      </c>
      <c r="H790" s="241">
        <v>1.75</v>
      </c>
      <c r="I790" s="242" t="s">
        <v>1201</v>
      </c>
      <c r="J790" s="243" t="s">
        <v>1199</v>
      </c>
    </row>
    <row r="791" spans="1:10" ht="17.149999999999999" customHeight="1">
      <c r="A791" s="244" t="s">
        <v>2254</v>
      </c>
      <c r="B791" s="245" t="s">
        <v>2285</v>
      </c>
      <c r="C791" s="246">
        <v>5.77</v>
      </c>
      <c r="D791" s="247">
        <v>0.39779999999999999</v>
      </c>
      <c r="E791" s="247">
        <v>1</v>
      </c>
      <c r="F791" s="247">
        <v>1</v>
      </c>
      <c r="G791" s="247">
        <v>1.35</v>
      </c>
      <c r="H791" s="247">
        <v>1.35</v>
      </c>
      <c r="I791" s="248" t="s">
        <v>1201</v>
      </c>
      <c r="J791" s="249" t="s">
        <v>1199</v>
      </c>
    </row>
    <row r="792" spans="1:10" ht="17.149999999999999" customHeight="1">
      <c r="A792" s="232" t="s">
        <v>2255</v>
      </c>
      <c r="B792" s="233" t="s">
        <v>2285</v>
      </c>
      <c r="C792" s="234">
        <v>8.67</v>
      </c>
      <c r="D792" s="235">
        <v>0.65839999999999999</v>
      </c>
      <c r="E792" s="235">
        <v>1</v>
      </c>
      <c r="F792" s="235">
        <v>1</v>
      </c>
      <c r="G792" s="235">
        <v>1.35</v>
      </c>
      <c r="H792" s="235">
        <v>1.35</v>
      </c>
      <c r="I792" s="236" t="s">
        <v>1201</v>
      </c>
      <c r="J792" s="237" t="s">
        <v>1199</v>
      </c>
    </row>
    <row r="793" spans="1:10" ht="17.149999999999999" customHeight="1">
      <c r="A793" s="232" t="s">
        <v>2256</v>
      </c>
      <c r="B793" s="233" t="s">
        <v>2285</v>
      </c>
      <c r="C793" s="234">
        <v>17.09</v>
      </c>
      <c r="D793" s="235">
        <v>1.8696999999999999</v>
      </c>
      <c r="E793" s="235">
        <v>1</v>
      </c>
      <c r="F793" s="235">
        <v>1</v>
      </c>
      <c r="G793" s="235">
        <v>1.35</v>
      </c>
      <c r="H793" s="235">
        <v>1.35</v>
      </c>
      <c r="I793" s="236" t="s">
        <v>1201</v>
      </c>
      <c r="J793" s="237" t="s">
        <v>1199</v>
      </c>
    </row>
    <row r="794" spans="1:10" ht="17.149999999999999" customHeight="1">
      <c r="A794" s="238" t="s">
        <v>2257</v>
      </c>
      <c r="B794" s="239" t="s">
        <v>2285</v>
      </c>
      <c r="C794" s="240">
        <v>26.44</v>
      </c>
      <c r="D794" s="241">
        <v>3.4388000000000001</v>
      </c>
      <c r="E794" s="241">
        <v>1</v>
      </c>
      <c r="F794" s="241">
        <v>1</v>
      </c>
      <c r="G794" s="241">
        <v>1.75</v>
      </c>
      <c r="H794" s="241">
        <v>1.75</v>
      </c>
      <c r="I794" s="242" t="s">
        <v>1201</v>
      </c>
      <c r="J794" s="243" t="s">
        <v>1199</v>
      </c>
    </row>
    <row r="795" spans="1:10" ht="17.149999999999999" customHeight="1">
      <c r="A795" s="244" t="s">
        <v>953</v>
      </c>
      <c r="B795" s="245" t="s">
        <v>2079</v>
      </c>
      <c r="C795" s="246">
        <v>4.1900000000000004</v>
      </c>
      <c r="D795" s="247">
        <v>3.8077000000000001</v>
      </c>
      <c r="E795" s="247">
        <v>1</v>
      </c>
      <c r="F795" s="247">
        <v>1</v>
      </c>
      <c r="G795" s="247">
        <v>1.35</v>
      </c>
      <c r="H795" s="247">
        <v>1.35</v>
      </c>
      <c r="I795" s="248" t="s">
        <v>1201</v>
      </c>
      <c r="J795" s="249" t="s">
        <v>1199</v>
      </c>
    </row>
    <row r="796" spans="1:10" ht="17.149999999999999" customHeight="1">
      <c r="A796" s="232" t="s">
        <v>954</v>
      </c>
      <c r="B796" s="233" t="s">
        <v>2079</v>
      </c>
      <c r="C796" s="234">
        <v>5.12</v>
      </c>
      <c r="D796" s="235">
        <v>4.1677999999999997</v>
      </c>
      <c r="E796" s="235">
        <v>1</v>
      </c>
      <c r="F796" s="235">
        <v>1</v>
      </c>
      <c r="G796" s="235">
        <v>1.35</v>
      </c>
      <c r="H796" s="235">
        <v>1.35</v>
      </c>
      <c r="I796" s="236" t="s">
        <v>1201</v>
      </c>
      <c r="J796" s="237" t="s">
        <v>1199</v>
      </c>
    </row>
    <row r="797" spans="1:10" ht="17.149999999999999" customHeight="1">
      <c r="A797" s="232" t="s">
        <v>955</v>
      </c>
      <c r="B797" s="233" t="s">
        <v>2079</v>
      </c>
      <c r="C797" s="234">
        <v>7.91</v>
      </c>
      <c r="D797" s="235">
        <v>4.8285999999999998</v>
      </c>
      <c r="E797" s="235">
        <v>1</v>
      </c>
      <c r="F797" s="235">
        <v>1</v>
      </c>
      <c r="G797" s="235">
        <v>1.35</v>
      </c>
      <c r="H797" s="235">
        <v>1.35</v>
      </c>
      <c r="I797" s="236" t="s">
        <v>1201</v>
      </c>
      <c r="J797" s="237" t="s">
        <v>1199</v>
      </c>
    </row>
    <row r="798" spans="1:10" ht="17.149999999999999" customHeight="1">
      <c r="A798" s="238" t="s">
        <v>956</v>
      </c>
      <c r="B798" s="239" t="s">
        <v>2079</v>
      </c>
      <c r="C798" s="240">
        <v>16.3</v>
      </c>
      <c r="D798" s="241">
        <v>7.2537000000000003</v>
      </c>
      <c r="E798" s="241">
        <v>1</v>
      </c>
      <c r="F798" s="241">
        <v>1</v>
      </c>
      <c r="G798" s="241">
        <v>1.75</v>
      </c>
      <c r="H798" s="241">
        <v>1.75</v>
      </c>
      <c r="I798" s="242" t="s">
        <v>1201</v>
      </c>
      <c r="J798" s="243" t="s">
        <v>1199</v>
      </c>
    </row>
    <row r="799" spans="1:10" ht="17.149999999999999" customHeight="1">
      <c r="A799" s="244" t="s">
        <v>957</v>
      </c>
      <c r="B799" s="245" t="s">
        <v>2080</v>
      </c>
      <c r="C799" s="246">
        <v>4.93</v>
      </c>
      <c r="D799" s="247">
        <v>1.6584000000000001</v>
      </c>
      <c r="E799" s="247">
        <v>1</v>
      </c>
      <c r="F799" s="247">
        <v>1</v>
      </c>
      <c r="G799" s="247">
        <v>1.35</v>
      </c>
      <c r="H799" s="247">
        <v>1.35</v>
      </c>
      <c r="I799" s="248" t="s">
        <v>1201</v>
      </c>
      <c r="J799" s="249" t="s">
        <v>1199</v>
      </c>
    </row>
    <row r="800" spans="1:10" ht="17.149999999999999" customHeight="1">
      <c r="A800" s="232" t="s">
        <v>958</v>
      </c>
      <c r="B800" s="233" t="s">
        <v>2080</v>
      </c>
      <c r="C800" s="234">
        <v>6.39</v>
      </c>
      <c r="D800" s="235">
        <v>2.1063000000000001</v>
      </c>
      <c r="E800" s="235">
        <v>1</v>
      </c>
      <c r="F800" s="235">
        <v>1</v>
      </c>
      <c r="G800" s="235">
        <v>1.35</v>
      </c>
      <c r="H800" s="235">
        <v>1.35</v>
      </c>
      <c r="I800" s="236" t="s">
        <v>1201</v>
      </c>
      <c r="J800" s="237" t="s">
        <v>1199</v>
      </c>
    </row>
    <row r="801" spans="1:10" ht="17.149999999999999" customHeight="1">
      <c r="A801" s="232" t="s">
        <v>959</v>
      </c>
      <c r="B801" s="233" t="s">
        <v>2080</v>
      </c>
      <c r="C801" s="234">
        <v>10.46</v>
      </c>
      <c r="D801" s="235">
        <v>2.6255000000000002</v>
      </c>
      <c r="E801" s="235">
        <v>1</v>
      </c>
      <c r="F801" s="235">
        <v>1</v>
      </c>
      <c r="G801" s="235">
        <v>1.35</v>
      </c>
      <c r="H801" s="235">
        <v>1.35</v>
      </c>
      <c r="I801" s="236" t="s">
        <v>1201</v>
      </c>
      <c r="J801" s="237" t="s">
        <v>1199</v>
      </c>
    </row>
    <row r="802" spans="1:10" ht="17.149999999999999" customHeight="1">
      <c r="A802" s="238" t="s">
        <v>960</v>
      </c>
      <c r="B802" s="239" t="s">
        <v>2080</v>
      </c>
      <c r="C802" s="240">
        <v>17.38</v>
      </c>
      <c r="D802" s="241">
        <v>4.0991</v>
      </c>
      <c r="E802" s="241">
        <v>1</v>
      </c>
      <c r="F802" s="241">
        <v>1</v>
      </c>
      <c r="G802" s="241">
        <v>1.75</v>
      </c>
      <c r="H802" s="241">
        <v>1.75</v>
      </c>
      <c r="I802" s="242" t="s">
        <v>1201</v>
      </c>
      <c r="J802" s="243" t="s">
        <v>1199</v>
      </c>
    </row>
    <row r="803" spans="1:10" ht="17.149999999999999" customHeight="1">
      <c r="A803" s="244" t="s">
        <v>961</v>
      </c>
      <c r="B803" s="245" t="s">
        <v>2081</v>
      </c>
      <c r="C803" s="246">
        <v>2.2200000000000002</v>
      </c>
      <c r="D803" s="247">
        <v>1.1185</v>
      </c>
      <c r="E803" s="247">
        <v>1</v>
      </c>
      <c r="F803" s="247">
        <v>1</v>
      </c>
      <c r="G803" s="247">
        <v>1.35</v>
      </c>
      <c r="H803" s="247">
        <v>1.35</v>
      </c>
      <c r="I803" s="248" t="s">
        <v>1201</v>
      </c>
      <c r="J803" s="249" t="s">
        <v>1199</v>
      </c>
    </row>
    <row r="804" spans="1:10" ht="17.149999999999999" customHeight="1">
      <c r="A804" s="232" t="s">
        <v>962</v>
      </c>
      <c r="B804" s="233" t="s">
        <v>2081</v>
      </c>
      <c r="C804" s="234">
        <v>3.26</v>
      </c>
      <c r="D804" s="235">
        <v>1.3011999999999999</v>
      </c>
      <c r="E804" s="235">
        <v>1</v>
      </c>
      <c r="F804" s="235">
        <v>1</v>
      </c>
      <c r="G804" s="235">
        <v>1.35</v>
      </c>
      <c r="H804" s="235">
        <v>1.35</v>
      </c>
      <c r="I804" s="236" t="s">
        <v>1201</v>
      </c>
      <c r="J804" s="237" t="s">
        <v>1199</v>
      </c>
    </row>
    <row r="805" spans="1:10" ht="17.149999999999999" customHeight="1">
      <c r="A805" s="232" t="s">
        <v>963</v>
      </c>
      <c r="B805" s="233" t="s">
        <v>2081</v>
      </c>
      <c r="C805" s="234">
        <v>6.72</v>
      </c>
      <c r="D805" s="235">
        <v>1.8976</v>
      </c>
      <c r="E805" s="235">
        <v>1</v>
      </c>
      <c r="F805" s="235">
        <v>1</v>
      </c>
      <c r="G805" s="235">
        <v>1.35</v>
      </c>
      <c r="H805" s="235">
        <v>1.35</v>
      </c>
      <c r="I805" s="236" t="s">
        <v>1201</v>
      </c>
      <c r="J805" s="237" t="s">
        <v>1199</v>
      </c>
    </row>
    <row r="806" spans="1:10" ht="17.149999999999999" customHeight="1">
      <c r="A806" s="238" t="s">
        <v>964</v>
      </c>
      <c r="B806" s="239" t="s">
        <v>2081</v>
      </c>
      <c r="C806" s="240">
        <v>12.78</v>
      </c>
      <c r="D806" s="241">
        <v>3.2766000000000002</v>
      </c>
      <c r="E806" s="241">
        <v>1</v>
      </c>
      <c r="F806" s="241">
        <v>1</v>
      </c>
      <c r="G806" s="241">
        <v>1.75</v>
      </c>
      <c r="H806" s="241">
        <v>1.75</v>
      </c>
      <c r="I806" s="242" t="s">
        <v>1201</v>
      </c>
      <c r="J806" s="243" t="s">
        <v>1199</v>
      </c>
    </row>
    <row r="807" spans="1:10" ht="17.149999999999999" customHeight="1">
      <c r="A807" s="244" t="s">
        <v>965</v>
      </c>
      <c r="B807" s="245" t="s">
        <v>2082</v>
      </c>
      <c r="C807" s="246">
        <v>2.29</v>
      </c>
      <c r="D807" s="247">
        <v>0.95689999999999997</v>
      </c>
      <c r="E807" s="247">
        <v>1</v>
      </c>
      <c r="F807" s="247">
        <v>1</v>
      </c>
      <c r="G807" s="247">
        <v>1.35</v>
      </c>
      <c r="H807" s="247">
        <v>1.35</v>
      </c>
      <c r="I807" s="248" t="s">
        <v>1201</v>
      </c>
      <c r="J807" s="249" t="s">
        <v>1199</v>
      </c>
    </row>
    <row r="808" spans="1:10" ht="17.149999999999999" customHeight="1">
      <c r="A808" s="232" t="s">
        <v>966</v>
      </c>
      <c r="B808" s="233" t="s">
        <v>2082</v>
      </c>
      <c r="C808" s="234">
        <v>3.61</v>
      </c>
      <c r="D808" s="235">
        <v>1.1890000000000001</v>
      </c>
      <c r="E808" s="235">
        <v>1</v>
      </c>
      <c r="F808" s="235">
        <v>1</v>
      </c>
      <c r="G808" s="235">
        <v>1.35</v>
      </c>
      <c r="H808" s="235">
        <v>1.35</v>
      </c>
      <c r="I808" s="236" t="s">
        <v>1201</v>
      </c>
      <c r="J808" s="237" t="s">
        <v>1199</v>
      </c>
    </row>
    <row r="809" spans="1:10" ht="17.149999999999999" customHeight="1">
      <c r="A809" s="232" t="s">
        <v>967</v>
      </c>
      <c r="B809" s="233" t="s">
        <v>2082</v>
      </c>
      <c r="C809" s="234">
        <v>7.41</v>
      </c>
      <c r="D809" s="235">
        <v>1.6084000000000001</v>
      </c>
      <c r="E809" s="235">
        <v>1</v>
      </c>
      <c r="F809" s="235">
        <v>1</v>
      </c>
      <c r="G809" s="235">
        <v>1.35</v>
      </c>
      <c r="H809" s="235">
        <v>1.35</v>
      </c>
      <c r="I809" s="236" t="s">
        <v>1201</v>
      </c>
      <c r="J809" s="237" t="s">
        <v>1199</v>
      </c>
    </row>
    <row r="810" spans="1:10" ht="17.149999999999999" customHeight="1">
      <c r="A810" s="238" t="s">
        <v>968</v>
      </c>
      <c r="B810" s="239" t="s">
        <v>2082</v>
      </c>
      <c r="C810" s="240">
        <v>13.97</v>
      </c>
      <c r="D810" s="241">
        <v>2.6701000000000001</v>
      </c>
      <c r="E810" s="241">
        <v>1</v>
      </c>
      <c r="F810" s="241">
        <v>1</v>
      </c>
      <c r="G810" s="241">
        <v>1.75</v>
      </c>
      <c r="H810" s="241">
        <v>1.75</v>
      </c>
      <c r="I810" s="242" t="s">
        <v>1201</v>
      </c>
      <c r="J810" s="243" t="s">
        <v>1199</v>
      </c>
    </row>
    <row r="811" spans="1:10" ht="17.149999999999999" customHeight="1">
      <c r="A811" s="244" t="s">
        <v>969</v>
      </c>
      <c r="B811" s="245" t="s">
        <v>1908</v>
      </c>
      <c r="C811" s="246">
        <v>3.46</v>
      </c>
      <c r="D811" s="247">
        <v>0.84889999999999999</v>
      </c>
      <c r="E811" s="247">
        <v>1</v>
      </c>
      <c r="F811" s="247">
        <v>1</v>
      </c>
      <c r="G811" s="247">
        <v>1.35</v>
      </c>
      <c r="H811" s="247">
        <v>1.35</v>
      </c>
      <c r="I811" s="248" t="s">
        <v>1201</v>
      </c>
      <c r="J811" s="249" t="s">
        <v>1199</v>
      </c>
    </row>
    <row r="812" spans="1:10" ht="17.149999999999999" customHeight="1">
      <c r="A812" s="232" t="s">
        <v>970</v>
      </c>
      <c r="B812" s="233" t="s">
        <v>1908</v>
      </c>
      <c r="C812" s="234">
        <v>6.14</v>
      </c>
      <c r="D812" s="235">
        <v>1.2179</v>
      </c>
      <c r="E812" s="235">
        <v>1</v>
      </c>
      <c r="F812" s="235">
        <v>1</v>
      </c>
      <c r="G812" s="235">
        <v>1.35</v>
      </c>
      <c r="H812" s="235">
        <v>1.35</v>
      </c>
      <c r="I812" s="236" t="s">
        <v>1201</v>
      </c>
      <c r="J812" s="237" t="s">
        <v>1199</v>
      </c>
    </row>
    <row r="813" spans="1:10" ht="17.149999999999999" customHeight="1">
      <c r="A813" s="232" t="s">
        <v>971</v>
      </c>
      <c r="B813" s="233" t="s">
        <v>1908</v>
      </c>
      <c r="C813" s="234">
        <v>9.67</v>
      </c>
      <c r="D813" s="235">
        <v>1.7317</v>
      </c>
      <c r="E813" s="235">
        <v>1</v>
      </c>
      <c r="F813" s="235">
        <v>1</v>
      </c>
      <c r="G813" s="235">
        <v>1.35</v>
      </c>
      <c r="H813" s="235">
        <v>1.35</v>
      </c>
      <c r="I813" s="236" t="s">
        <v>1201</v>
      </c>
      <c r="J813" s="237" t="s">
        <v>1199</v>
      </c>
    </row>
    <row r="814" spans="1:10" ht="17.149999999999999" customHeight="1">
      <c r="A814" s="238" t="s">
        <v>972</v>
      </c>
      <c r="B814" s="239" t="s">
        <v>1908</v>
      </c>
      <c r="C814" s="240">
        <v>15.64</v>
      </c>
      <c r="D814" s="241">
        <v>2.9243999999999999</v>
      </c>
      <c r="E814" s="241">
        <v>1</v>
      </c>
      <c r="F814" s="241">
        <v>1</v>
      </c>
      <c r="G814" s="241">
        <v>1.75</v>
      </c>
      <c r="H814" s="241">
        <v>1.75</v>
      </c>
      <c r="I814" s="242" t="s">
        <v>1201</v>
      </c>
      <c r="J814" s="243" t="s">
        <v>1199</v>
      </c>
    </row>
    <row r="815" spans="1:10" ht="17.149999999999999" customHeight="1">
      <c r="A815" s="244" t="s">
        <v>973</v>
      </c>
      <c r="B815" s="245" t="s">
        <v>2083</v>
      </c>
      <c r="C815" s="246">
        <v>3.23</v>
      </c>
      <c r="D815" s="247">
        <v>0.8085</v>
      </c>
      <c r="E815" s="247">
        <v>1</v>
      </c>
      <c r="F815" s="247">
        <v>1</v>
      </c>
      <c r="G815" s="247">
        <v>1.35</v>
      </c>
      <c r="H815" s="247">
        <v>1.35</v>
      </c>
      <c r="I815" s="248" t="s">
        <v>1201</v>
      </c>
      <c r="J815" s="249" t="s">
        <v>1199</v>
      </c>
    </row>
    <row r="816" spans="1:10" ht="17.149999999999999" customHeight="1">
      <c r="A816" s="232" t="s">
        <v>974</v>
      </c>
      <c r="B816" s="233" t="s">
        <v>2083</v>
      </c>
      <c r="C816" s="234">
        <v>4.29</v>
      </c>
      <c r="D816" s="235">
        <v>1.0733999999999999</v>
      </c>
      <c r="E816" s="235">
        <v>1</v>
      </c>
      <c r="F816" s="235">
        <v>1</v>
      </c>
      <c r="G816" s="235">
        <v>1.35</v>
      </c>
      <c r="H816" s="235">
        <v>1.35</v>
      </c>
      <c r="I816" s="236" t="s">
        <v>1201</v>
      </c>
      <c r="J816" s="237" t="s">
        <v>1199</v>
      </c>
    </row>
    <row r="817" spans="1:10" ht="17.149999999999999" customHeight="1">
      <c r="A817" s="232" t="s">
        <v>975</v>
      </c>
      <c r="B817" s="233" t="s">
        <v>2083</v>
      </c>
      <c r="C817" s="234">
        <v>8.39</v>
      </c>
      <c r="D817" s="235">
        <v>1.5004999999999999</v>
      </c>
      <c r="E817" s="235">
        <v>1</v>
      </c>
      <c r="F817" s="235">
        <v>1</v>
      </c>
      <c r="G817" s="235">
        <v>1.35</v>
      </c>
      <c r="H817" s="235">
        <v>1.35</v>
      </c>
      <c r="I817" s="236" t="s">
        <v>1201</v>
      </c>
      <c r="J817" s="237" t="s">
        <v>1199</v>
      </c>
    </row>
    <row r="818" spans="1:10" ht="17.149999999999999" customHeight="1">
      <c r="A818" s="238" t="s">
        <v>976</v>
      </c>
      <c r="B818" s="239" t="s">
        <v>2083</v>
      </c>
      <c r="C818" s="240">
        <v>13.87</v>
      </c>
      <c r="D818" s="241">
        <v>2.2717999999999998</v>
      </c>
      <c r="E818" s="241">
        <v>1</v>
      </c>
      <c r="F818" s="241">
        <v>1</v>
      </c>
      <c r="G818" s="241">
        <v>1.75</v>
      </c>
      <c r="H818" s="241">
        <v>1.75</v>
      </c>
      <c r="I818" s="242" t="s">
        <v>1201</v>
      </c>
      <c r="J818" s="243" t="s">
        <v>1199</v>
      </c>
    </row>
    <row r="819" spans="1:10" ht="17.149999999999999" customHeight="1">
      <c r="A819" s="244" t="s">
        <v>977</v>
      </c>
      <c r="B819" s="245" t="s">
        <v>2084</v>
      </c>
      <c r="C819" s="246">
        <v>2.0699999999999998</v>
      </c>
      <c r="D819" s="247">
        <v>0.68359999999999999</v>
      </c>
      <c r="E819" s="247">
        <v>1</v>
      </c>
      <c r="F819" s="247">
        <v>1</v>
      </c>
      <c r="G819" s="247">
        <v>1.35</v>
      </c>
      <c r="H819" s="247">
        <v>1.35</v>
      </c>
      <c r="I819" s="248" t="s">
        <v>1201</v>
      </c>
      <c r="J819" s="249" t="s">
        <v>1199</v>
      </c>
    </row>
    <row r="820" spans="1:10" ht="17.149999999999999" customHeight="1">
      <c r="A820" s="232" t="s">
        <v>978</v>
      </c>
      <c r="B820" s="233" t="s">
        <v>2084</v>
      </c>
      <c r="C820" s="234">
        <v>3.92</v>
      </c>
      <c r="D820" s="235">
        <v>0.89949999999999997</v>
      </c>
      <c r="E820" s="235">
        <v>1</v>
      </c>
      <c r="F820" s="235">
        <v>1</v>
      </c>
      <c r="G820" s="235">
        <v>1.35</v>
      </c>
      <c r="H820" s="235">
        <v>1.35</v>
      </c>
      <c r="I820" s="236" t="s">
        <v>1201</v>
      </c>
      <c r="J820" s="237" t="s">
        <v>1199</v>
      </c>
    </row>
    <row r="821" spans="1:10" ht="17.149999999999999" customHeight="1">
      <c r="A821" s="232" t="s">
        <v>979</v>
      </c>
      <c r="B821" s="233" t="s">
        <v>2084</v>
      </c>
      <c r="C821" s="234">
        <v>7.63</v>
      </c>
      <c r="D821" s="235">
        <v>1.3346</v>
      </c>
      <c r="E821" s="235">
        <v>1</v>
      </c>
      <c r="F821" s="235">
        <v>1</v>
      </c>
      <c r="G821" s="235">
        <v>1.35</v>
      </c>
      <c r="H821" s="235">
        <v>1.35</v>
      </c>
      <c r="I821" s="236" t="s">
        <v>1201</v>
      </c>
      <c r="J821" s="237" t="s">
        <v>1199</v>
      </c>
    </row>
    <row r="822" spans="1:10" ht="17.149999999999999" customHeight="1">
      <c r="A822" s="238" t="s">
        <v>980</v>
      </c>
      <c r="B822" s="239" t="s">
        <v>2084</v>
      </c>
      <c r="C822" s="240">
        <v>12.64</v>
      </c>
      <c r="D822" s="241">
        <v>2.1541999999999999</v>
      </c>
      <c r="E822" s="241">
        <v>1</v>
      </c>
      <c r="F822" s="241">
        <v>1</v>
      </c>
      <c r="G822" s="241">
        <v>1.75</v>
      </c>
      <c r="H822" s="241">
        <v>1.75</v>
      </c>
      <c r="I822" s="242" t="s">
        <v>1201</v>
      </c>
      <c r="J822" s="243" t="s">
        <v>1199</v>
      </c>
    </row>
    <row r="823" spans="1:10" ht="17.149999999999999" customHeight="1">
      <c r="A823" s="244" t="s">
        <v>981</v>
      </c>
      <c r="B823" s="245" t="s">
        <v>2286</v>
      </c>
      <c r="C823" s="246">
        <v>2.74</v>
      </c>
      <c r="D823" s="247">
        <v>0.99080000000000001</v>
      </c>
      <c r="E823" s="247">
        <v>1</v>
      </c>
      <c r="F823" s="247">
        <v>1</v>
      </c>
      <c r="G823" s="247">
        <v>1.35</v>
      </c>
      <c r="H823" s="247">
        <v>1.35</v>
      </c>
      <c r="I823" s="248" t="s">
        <v>1201</v>
      </c>
      <c r="J823" s="249" t="s">
        <v>1199</v>
      </c>
    </row>
    <row r="824" spans="1:10" ht="17.149999999999999" customHeight="1">
      <c r="A824" s="232" t="s">
        <v>982</v>
      </c>
      <c r="B824" s="233" t="s">
        <v>2286</v>
      </c>
      <c r="C824" s="234">
        <v>4.91</v>
      </c>
      <c r="D824" s="235">
        <v>1.2310000000000001</v>
      </c>
      <c r="E824" s="235">
        <v>1</v>
      </c>
      <c r="F824" s="235">
        <v>1</v>
      </c>
      <c r="G824" s="235">
        <v>1.35</v>
      </c>
      <c r="H824" s="235">
        <v>1.35</v>
      </c>
      <c r="I824" s="236" t="s">
        <v>1201</v>
      </c>
      <c r="J824" s="237" t="s">
        <v>1199</v>
      </c>
    </row>
    <row r="825" spans="1:10" ht="17.149999999999999" customHeight="1">
      <c r="A825" s="232" t="s">
        <v>983</v>
      </c>
      <c r="B825" s="233" t="s">
        <v>2286</v>
      </c>
      <c r="C825" s="234">
        <v>8.91</v>
      </c>
      <c r="D825" s="235">
        <v>1.7332000000000001</v>
      </c>
      <c r="E825" s="235">
        <v>1</v>
      </c>
      <c r="F825" s="235">
        <v>1</v>
      </c>
      <c r="G825" s="235">
        <v>1.35</v>
      </c>
      <c r="H825" s="235">
        <v>1.35</v>
      </c>
      <c r="I825" s="236" t="s">
        <v>1201</v>
      </c>
      <c r="J825" s="237" t="s">
        <v>1199</v>
      </c>
    </row>
    <row r="826" spans="1:10" ht="17.149999999999999" customHeight="1">
      <c r="A826" s="238" t="s">
        <v>984</v>
      </c>
      <c r="B826" s="239" t="s">
        <v>2286</v>
      </c>
      <c r="C826" s="240">
        <v>18.809999999999999</v>
      </c>
      <c r="D826" s="241">
        <v>3.2850999999999999</v>
      </c>
      <c r="E826" s="241">
        <v>1</v>
      </c>
      <c r="F826" s="241">
        <v>1</v>
      </c>
      <c r="G826" s="241">
        <v>1.75</v>
      </c>
      <c r="H826" s="241">
        <v>1.75</v>
      </c>
      <c r="I826" s="242" t="s">
        <v>1201</v>
      </c>
      <c r="J826" s="243" t="s">
        <v>1199</v>
      </c>
    </row>
    <row r="827" spans="1:10" ht="17.149999999999999" customHeight="1">
      <c r="A827" s="244" t="s">
        <v>2258</v>
      </c>
      <c r="B827" s="245" t="s">
        <v>2287</v>
      </c>
      <c r="C827" s="246">
        <v>4.0199999999999996</v>
      </c>
      <c r="D827" s="247">
        <v>1.0356000000000001</v>
      </c>
      <c r="E827" s="247">
        <v>1</v>
      </c>
      <c r="F827" s="247">
        <v>1</v>
      </c>
      <c r="G827" s="247">
        <v>1.35</v>
      </c>
      <c r="H827" s="247">
        <v>1.35</v>
      </c>
      <c r="I827" s="248" t="s">
        <v>1201</v>
      </c>
      <c r="J827" s="249" t="s">
        <v>1199</v>
      </c>
    </row>
    <row r="828" spans="1:10" ht="17.149999999999999" customHeight="1">
      <c r="A828" s="232" t="s">
        <v>2259</v>
      </c>
      <c r="B828" s="233" t="s">
        <v>2287</v>
      </c>
      <c r="C828" s="234">
        <v>6.05</v>
      </c>
      <c r="D828" s="235">
        <v>1.4702999999999999</v>
      </c>
      <c r="E828" s="235">
        <v>1</v>
      </c>
      <c r="F828" s="235">
        <v>1</v>
      </c>
      <c r="G828" s="235">
        <v>1.35</v>
      </c>
      <c r="H828" s="235">
        <v>1.35</v>
      </c>
      <c r="I828" s="236" t="s">
        <v>1201</v>
      </c>
      <c r="J828" s="237" t="s">
        <v>1199</v>
      </c>
    </row>
    <row r="829" spans="1:10" ht="17.149999999999999" customHeight="1">
      <c r="A829" s="232" t="s">
        <v>2260</v>
      </c>
      <c r="B829" s="233" t="s">
        <v>2287</v>
      </c>
      <c r="C829" s="234">
        <v>8.8699999999999992</v>
      </c>
      <c r="D829" s="235">
        <v>1.9675</v>
      </c>
      <c r="E829" s="235">
        <v>1</v>
      </c>
      <c r="F829" s="235">
        <v>1</v>
      </c>
      <c r="G829" s="235">
        <v>1.35</v>
      </c>
      <c r="H829" s="235">
        <v>1.35</v>
      </c>
      <c r="I829" s="236" t="s">
        <v>1201</v>
      </c>
      <c r="J829" s="237" t="s">
        <v>1199</v>
      </c>
    </row>
    <row r="830" spans="1:10" ht="17.149999999999999" customHeight="1">
      <c r="A830" s="238" t="s">
        <v>2261</v>
      </c>
      <c r="B830" s="239" t="s">
        <v>2287</v>
      </c>
      <c r="C830" s="240">
        <v>13.99</v>
      </c>
      <c r="D830" s="241">
        <v>3.1898</v>
      </c>
      <c r="E830" s="241">
        <v>1</v>
      </c>
      <c r="F830" s="241">
        <v>1</v>
      </c>
      <c r="G830" s="241">
        <v>1.75</v>
      </c>
      <c r="H830" s="241">
        <v>1.75</v>
      </c>
      <c r="I830" s="242" t="s">
        <v>1201</v>
      </c>
      <c r="J830" s="243" t="s">
        <v>1199</v>
      </c>
    </row>
    <row r="831" spans="1:10" ht="17.149999999999999" customHeight="1">
      <c r="A831" s="244" t="s">
        <v>985</v>
      </c>
      <c r="B831" s="245" t="s">
        <v>2085</v>
      </c>
      <c r="C831" s="246">
        <v>2.56</v>
      </c>
      <c r="D831" s="247">
        <v>0.48299999999999998</v>
      </c>
      <c r="E831" s="247">
        <v>1</v>
      </c>
      <c r="F831" s="247">
        <v>1</v>
      </c>
      <c r="G831" s="247">
        <v>1.35</v>
      </c>
      <c r="H831" s="247">
        <v>1.35</v>
      </c>
      <c r="I831" s="248" t="s">
        <v>1201</v>
      </c>
      <c r="J831" s="249" t="s">
        <v>1199</v>
      </c>
    </row>
    <row r="832" spans="1:10" ht="17.149999999999999" customHeight="1">
      <c r="A832" s="232" t="s">
        <v>986</v>
      </c>
      <c r="B832" s="233" t="s">
        <v>2085</v>
      </c>
      <c r="C832" s="234">
        <v>4</v>
      </c>
      <c r="D832" s="235">
        <v>0.61029999999999995</v>
      </c>
      <c r="E832" s="235">
        <v>1</v>
      </c>
      <c r="F832" s="235">
        <v>1</v>
      </c>
      <c r="G832" s="235">
        <v>1.35</v>
      </c>
      <c r="H832" s="235">
        <v>1.35</v>
      </c>
      <c r="I832" s="236" t="s">
        <v>1201</v>
      </c>
      <c r="J832" s="237" t="s">
        <v>1199</v>
      </c>
    </row>
    <row r="833" spans="1:10" ht="17.149999999999999" customHeight="1">
      <c r="A833" s="232" t="s">
        <v>987</v>
      </c>
      <c r="B833" s="233" t="s">
        <v>2085</v>
      </c>
      <c r="C833" s="234">
        <v>6.84</v>
      </c>
      <c r="D833" s="235">
        <v>0.9244</v>
      </c>
      <c r="E833" s="235">
        <v>1</v>
      </c>
      <c r="F833" s="235">
        <v>1</v>
      </c>
      <c r="G833" s="235">
        <v>1.35</v>
      </c>
      <c r="H833" s="235">
        <v>1.35</v>
      </c>
      <c r="I833" s="236" t="s">
        <v>1201</v>
      </c>
      <c r="J833" s="237" t="s">
        <v>1199</v>
      </c>
    </row>
    <row r="834" spans="1:10" ht="17.149999999999999" customHeight="1">
      <c r="A834" s="238" t="s">
        <v>988</v>
      </c>
      <c r="B834" s="239" t="s">
        <v>2085</v>
      </c>
      <c r="C834" s="240">
        <v>10.53</v>
      </c>
      <c r="D834" s="241">
        <v>1.4961</v>
      </c>
      <c r="E834" s="241">
        <v>1</v>
      </c>
      <c r="F834" s="241">
        <v>1</v>
      </c>
      <c r="G834" s="241">
        <v>1.75</v>
      </c>
      <c r="H834" s="241">
        <v>1.75</v>
      </c>
      <c r="I834" s="242" t="s">
        <v>1201</v>
      </c>
      <c r="J834" s="243" t="s">
        <v>1199</v>
      </c>
    </row>
    <row r="835" spans="1:10" ht="17.149999999999999" customHeight="1">
      <c r="A835" s="244" t="s">
        <v>989</v>
      </c>
      <c r="B835" s="245" t="s">
        <v>2086</v>
      </c>
      <c r="C835" s="246">
        <v>2.78</v>
      </c>
      <c r="D835" s="247">
        <v>0.35489999999999999</v>
      </c>
      <c r="E835" s="247">
        <v>1</v>
      </c>
      <c r="F835" s="247">
        <v>1</v>
      </c>
      <c r="G835" s="247">
        <v>1.35</v>
      </c>
      <c r="H835" s="247">
        <v>1.35</v>
      </c>
      <c r="I835" s="248" t="s">
        <v>1201</v>
      </c>
      <c r="J835" s="249" t="s">
        <v>1199</v>
      </c>
    </row>
    <row r="836" spans="1:10" ht="17.149999999999999" customHeight="1">
      <c r="A836" s="232" t="s">
        <v>990</v>
      </c>
      <c r="B836" s="233" t="s">
        <v>2086</v>
      </c>
      <c r="C836" s="234">
        <v>4.62</v>
      </c>
      <c r="D836" s="235">
        <v>0.5615</v>
      </c>
      <c r="E836" s="235">
        <v>1</v>
      </c>
      <c r="F836" s="235">
        <v>1</v>
      </c>
      <c r="G836" s="235">
        <v>1.35</v>
      </c>
      <c r="H836" s="235">
        <v>1.35</v>
      </c>
      <c r="I836" s="236" t="s">
        <v>1201</v>
      </c>
      <c r="J836" s="237" t="s">
        <v>1199</v>
      </c>
    </row>
    <row r="837" spans="1:10" ht="17.149999999999999" customHeight="1">
      <c r="A837" s="232" t="s">
        <v>991</v>
      </c>
      <c r="B837" s="233" t="s">
        <v>2086</v>
      </c>
      <c r="C837" s="234">
        <v>8.17</v>
      </c>
      <c r="D837" s="235">
        <v>1.0158</v>
      </c>
      <c r="E837" s="235">
        <v>1</v>
      </c>
      <c r="F837" s="235">
        <v>1</v>
      </c>
      <c r="G837" s="235">
        <v>1.35</v>
      </c>
      <c r="H837" s="235">
        <v>1.35</v>
      </c>
      <c r="I837" s="236" t="s">
        <v>1201</v>
      </c>
      <c r="J837" s="237" t="s">
        <v>1199</v>
      </c>
    </row>
    <row r="838" spans="1:10" ht="17.149999999999999" customHeight="1">
      <c r="A838" s="238" t="s">
        <v>992</v>
      </c>
      <c r="B838" s="239" t="s">
        <v>2086</v>
      </c>
      <c r="C838" s="240">
        <v>13.47</v>
      </c>
      <c r="D838" s="241">
        <v>1.9829000000000001</v>
      </c>
      <c r="E838" s="241">
        <v>1</v>
      </c>
      <c r="F838" s="241">
        <v>1</v>
      </c>
      <c r="G838" s="241">
        <v>1.75</v>
      </c>
      <c r="H838" s="241">
        <v>1.75</v>
      </c>
      <c r="I838" s="242" t="s">
        <v>1201</v>
      </c>
      <c r="J838" s="243" t="s">
        <v>1199</v>
      </c>
    </row>
    <row r="839" spans="1:10" ht="17.149999999999999" customHeight="1">
      <c r="A839" s="244" t="s">
        <v>993</v>
      </c>
      <c r="B839" s="245" t="s">
        <v>2087</v>
      </c>
      <c r="C839" s="246">
        <v>3.04</v>
      </c>
      <c r="D839" s="247">
        <v>0.39350000000000002</v>
      </c>
      <c r="E839" s="247">
        <v>1</v>
      </c>
      <c r="F839" s="247">
        <v>1</v>
      </c>
      <c r="G839" s="247">
        <v>1.35</v>
      </c>
      <c r="H839" s="247">
        <v>1.35</v>
      </c>
      <c r="I839" s="248" t="s">
        <v>1201</v>
      </c>
      <c r="J839" s="249" t="s">
        <v>1199</v>
      </c>
    </row>
    <row r="840" spans="1:10" ht="17.149999999999999" customHeight="1">
      <c r="A840" s="232" t="s">
        <v>994</v>
      </c>
      <c r="B840" s="233" t="s">
        <v>2087</v>
      </c>
      <c r="C840" s="234">
        <v>3.57</v>
      </c>
      <c r="D840" s="235">
        <v>0.497</v>
      </c>
      <c r="E840" s="235">
        <v>1</v>
      </c>
      <c r="F840" s="235">
        <v>1</v>
      </c>
      <c r="G840" s="235">
        <v>1.35</v>
      </c>
      <c r="H840" s="235">
        <v>1.35</v>
      </c>
      <c r="I840" s="236" t="s">
        <v>1201</v>
      </c>
      <c r="J840" s="237" t="s">
        <v>1199</v>
      </c>
    </row>
    <row r="841" spans="1:10" ht="17.149999999999999" customHeight="1">
      <c r="A841" s="232" t="s">
        <v>995</v>
      </c>
      <c r="B841" s="233" t="s">
        <v>2087</v>
      </c>
      <c r="C841" s="234">
        <v>5.43</v>
      </c>
      <c r="D841" s="235">
        <v>0.66790000000000005</v>
      </c>
      <c r="E841" s="235">
        <v>1</v>
      </c>
      <c r="F841" s="235">
        <v>1</v>
      </c>
      <c r="G841" s="235">
        <v>1.35</v>
      </c>
      <c r="H841" s="235">
        <v>1.35</v>
      </c>
      <c r="I841" s="236" t="s">
        <v>1201</v>
      </c>
      <c r="J841" s="237" t="s">
        <v>1199</v>
      </c>
    </row>
    <row r="842" spans="1:10" ht="17.149999999999999" customHeight="1">
      <c r="A842" s="238" t="s">
        <v>996</v>
      </c>
      <c r="B842" s="239" t="s">
        <v>2087</v>
      </c>
      <c r="C842" s="240">
        <v>8.8800000000000008</v>
      </c>
      <c r="D842" s="241">
        <v>1.0609999999999999</v>
      </c>
      <c r="E842" s="241">
        <v>1</v>
      </c>
      <c r="F842" s="241">
        <v>1</v>
      </c>
      <c r="G842" s="241">
        <v>1.75</v>
      </c>
      <c r="H842" s="241">
        <v>1.75</v>
      </c>
      <c r="I842" s="242" t="s">
        <v>1201</v>
      </c>
      <c r="J842" s="243" t="s">
        <v>1199</v>
      </c>
    </row>
    <row r="843" spans="1:10" ht="17.149999999999999" customHeight="1">
      <c r="A843" s="244" t="s">
        <v>997</v>
      </c>
      <c r="B843" s="245" t="s">
        <v>2088</v>
      </c>
      <c r="C843" s="246">
        <v>1.78</v>
      </c>
      <c r="D843" s="247">
        <v>0.44579999999999997</v>
      </c>
      <c r="E843" s="247">
        <v>1</v>
      </c>
      <c r="F843" s="247">
        <v>1</v>
      </c>
      <c r="G843" s="247">
        <v>1.35</v>
      </c>
      <c r="H843" s="247">
        <v>1.35</v>
      </c>
      <c r="I843" s="248" t="s">
        <v>1201</v>
      </c>
      <c r="J843" s="249" t="s">
        <v>1199</v>
      </c>
    </row>
    <row r="844" spans="1:10" ht="17.149999999999999" customHeight="1">
      <c r="A844" s="232" t="s">
        <v>998</v>
      </c>
      <c r="B844" s="233" t="s">
        <v>2088</v>
      </c>
      <c r="C844" s="234">
        <v>2.79</v>
      </c>
      <c r="D844" s="235">
        <v>0.56540000000000001</v>
      </c>
      <c r="E844" s="235">
        <v>1</v>
      </c>
      <c r="F844" s="235">
        <v>1</v>
      </c>
      <c r="G844" s="235">
        <v>1.35</v>
      </c>
      <c r="H844" s="235">
        <v>1.35</v>
      </c>
      <c r="I844" s="236" t="s">
        <v>1201</v>
      </c>
      <c r="J844" s="237" t="s">
        <v>1199</v>
      </c>
    </row>
    <row r="845" spans="1:10" ht="17.149999999999999" customHeight="1">
      <c r="A845" s="232" t="s">
        <v>999</v>
      </c>
      <c r="B845" s="233" t="s">
        <v>2088</v>
      </c>
      <c r="C845" s="234">
        <v>5.1100000000000003</v>
      </c>
      <c r="D845" s="235">
        <v>0.8327</v>
      </c>
      <c r="E845" s="235">
        <v>1</v>
      </c>
      <c r="F845" s="235">
        <v>1</v>
      </c>
      <c r="G845" s="235">
        <v>1.35</v>
      </c>
      <c r="H845" s="235">
        <v>1.35</v>
      </c>
      <c r="I845" s="236" t="s">
        <v>1201</v>
      </c>
      <c r="J845" s="237" t="s">
        <v>1199</v>
      </c>
    </row>
    <row r="846" spans="1:10" ht="17.149999999999999" customHeight="1">
      <c r="A846" s="238" t="s">
        <v>1000</v>
      </c>
      <c r="B846" s="239" t="s">
        <v>2088</v>
      </c>
      <c r="C846" s="240">
        <v>8.93</v>
      </c>
      <c r="D846" s="241">
        <v>1.4825999999999999</v>
      </c>
      <c r="E846" s="241">
        <v>1</v>
      </c>
      <c r="F846" s="241">
        <v>1</v>
      </c>
      <c r="G846" s="241">
        <v>1.75</v>
      </c>
      <c r="H846" s="241">
        <v>1.75</v>
      </c>
      <c r="I846" s="242" t="s">
        <v>1201</v>
      </c>
      <c r="J846" s="243" t="s">
        <v>1199</v>
      </c>
    </row>
    <row r="847" spans="1:10" ht="17.149999999999999" customHeight="1">
      <c r="A847" s="244" t="s">
        <v>1001</v>
      </c>
      <c r="B847" s="245" t="s">
        <v>2089</v>
      </c>
      <c r="C847" s="246">
        <v>3.28</v>
      </c>
      <c r="D847" s="247">
        <v>0.41770000000000002</v>
      </c>
      <c r="E847" s="247">
        <v>1</v>
      </c>
      <c r="F847" s="247">
        <v>1</v>
      </c>
      <c r="G847" s="247">
        <v>1.35</v>
      </c>
      <c r="H847" s="247">
        <v>1.35</v>
      </c>
      <c r="I847" s="248" t="s">
        <v>1201</v>
      </c>
      <c r="J847" s="249" t="s">
        <v>1199</v>
      </c>
    </row>
    <row r="848" spans="1:10" ht="17.149999999999999" customHeight="1">
      <c r="A848" s="232" t="s">
        <v>1002</v>
      </c>
      <c r="B848" s="233" t="s">
        <v>2089</v>
      </c>
      <c r="C848" s="234">
        <v>4.28</v>
      </c>
      <c r="D848" s="235">
        <v>0.54479999999999995</v>
      </c>
      <c r="E848" s="235">
        <v>1</v>
      </c>
      <c r="F848" s="235">
        <v>1</v>
      </c>
      <c r="G848" s="235">
        <v>1.35</v>
      </c>
      <c r="H848" s="235">
        <v>1.35</v>
      </c>
      <c r="I848" s="236" t="s">
        <v>1201</v>
      </c>
      <c r="J848" s="237" t="s">
        <v>1199</v>
      </c>
    </row>
    <row r="849" spans="1:10" ht="17.149999999999999" customHeight="1">
      <c r="A849" s="232" t="s">
        <v>1003</v>
      </c>
      <c r="B849" s="233" t="s">
        <v>2089</v>
      </c>
      <c r="C849" s="234">
        <v>6.17</v>
      </c>
      <c r="D849" s="235">
        <v>0.81089999999999995</v>
      </c>
      <c r="E849" s="235">
        <v>1</v>
      </c>
      <c r="F849" s="235">
        <v>1</v>
      </c>
      <c r="G849" s="235">
        <v>1.35</v>
      </c>
      <c r="H849" s="235">
        <v>1.35</v>
      </c>
      <c r="I849" s="236" t="s">
        <v>1201</v>
      </c>
      <c r="J849" s="237" t="s">
        <v>1199</v>
      </c>
    </row>
    <row r="850" spans="1:10" ht="17.149999999999999" customHeight="1">
      <c r="A850" s="238" t="s">
        <v>1004</v>
      </c>
      <c r="B850" s="239" t="s">
        <v>2089</v>
      </c>
      <c r="C850" s="240">
        <v>9.33</v>
      </c>
      <c r="D850" s="241">
        <v>1.3975</v>
      </c>
      <c r="E850" s="241">
        <v>1</v>
      </c>
      <c r="F850" s="241">
        <v>1</v>
      </c>
      <c r="G850" s="241">
        <v>1.75</v>
      </c>
      <c r="H850" s="241">
        <v>1.75</v>
      </c>
      <c r="I850" s="242" t="s">
        <v>1201</v>
      </c>
      <c r="J850" s="243" t="s">
        <v>1199</v>
      </c>
    </row>
    <row r="851" spans="1:10" ht="17.149999999999999" customHeight="1">
      <c r="A851" s="244" t="s">
        <v>1005</v>
      </c>
      <c r="B851" s="245" t="s">
        <v>2090</v>
      </c>
      <c r="C851" s="246">
        <v>2.5099999999999998</v>
      </c>
      <c r="D851" s="247">
        <v>0.3725</v>
      </c>
      <c r="E851" s="247">
        <v>1</v>
      </c>
      <c r="F851" s="247">
        <v>1</v>
      </c>
      <c r="G851" s="247">
        <v>1.35</v>
      </c>
      <c r="H851" s="247">
        <v>1.35</v>
      </c>
      <c r="I851" s="248" t="s">
        <v>1201</v>
      </c>
      <c r="J851" s="249" t="s">
        <v>1199</v>
      </c>
    </row>
    <row r="852" spans="1:10" ht="17.149999999999999" customHeight="1">
      <c r="A852" s="232" t="s">
        <v>1006</v>
      </c>
      <c r="B852" s="233" t="s">
        <v>2090</v>
      </c>
      <c r="C852" s="234">
        <v>3.41</v>
      </c>
      <c r="D852" s="235">
        <v>0.49890000000000001</v>
      </c>
      <c r="E852" s="235">
        <v>1</v>
      </c>
      <c r="F852" s="235">
        <v>1</v>
      </c>
      <c r="G852" s="235">
        <v>1.35</v>
      </c>
      <c r="H852" s="235">
        <v>1.35</v>
      </c>
      <c r="I852" s="236" t="s">
        <v>1201</v>
      </c>
      <c r="J852" s="237" t="s">
        <v>1199</v>
      </c>
    </row>
    <row r="853" spans="1:10" ht="17.149999999999999" customHeight="1">
      <c r="A853" s="232" t="s">
        <v>1007</v>
      </c>
      <c r="B853" s="233" t="s">
        <v>2090</v>
      </c>
      <c r="C853" s="234">
        <v>5.69</v>
      </c>
      <c r="D853" s="235">
        <v>0.7571</v>
      </c>
      <c r="E853" s="235">
        <v>1</v>
      </c>
      <c r="F853" s="235">
        <v>1</v>
      </c>
      <c r="G853" s="235">
        <v>1.35</v>
      </c>
      <c r="H853" s="235">
        <v>1.35</v>
      </c>
      <c r="I853" s="236" t="s">
        <v>1201</v>
      </c>
      <c r="J853" s="237" t="s">
        <v>1199</v>
      </c>
    </row>
    <row r="854" spans="1:10" ht="17.149999999999999" customHeight="1">
      <c r="A854" s="238" t="s">
        <v>1008</v>
      </c>
      <c r="B854" s="239" t="s">
        <v>2090</v>
      </c>
      <c r="C854" s="240">
        <v>9.77</v>
      </c>
      <c r="D854" s="241">
        <v>1.3264</v>
      </c>
      <c r="E854" s="241">
        <v>1</v>
      </c>
      <c r="F854" s="241">
        <v>1</v>
      </c>
      <c r="G854" s="241">
        <v>1.75</v>
      </c>
      <c r="H854" s="241">
        <v>1.75</v>
      </c>
      <c r="I854" s="242" t="s">
        <v>1201</v>
      </c>
      <c r="J854" s="243" t="s">
        <v>1199</v>
      </c>
    </row>
    <row r="855" spans="1:10" ht="17.149999999999999" customHeight="1">
      <c r="A855" s="244" t="s">
        <v>1571</v>
      </c>
      <c r="B855" s="245" t="s">
        <v>2091</v>
      </c>
      <c r="C855" s="246">
        <v>2.72</v>
      </c>
      <c r="D855" s="247">
        <v>0.37859999999999999</v>
      </c>
      <c r="E855" s="247">
        <v>1</v>
      </c>
      <c r="F855" s="247">
        <v>1</v>
      </c>
      <c r="G855" s="247">
        <v>1.35</v>
      </c>
      <c r="H855" s="247">
        <v>1.35</v>
      </c>
      <c r="I855" s="248" t="s">
        <v>1201</v>
      </c>
      <c r="J855" s="249" t="s">
        <v>1199</v>
      </c>
    </row>
    <row r="856" spans="1:10" ht="17.149999999999999" customHeight="1">
      <c r="A856" s="232" t="s">
        <v>1572</v>
      </c>
      <c r="B856" s="233" t="s">
        <v>2091</v>
      </c>
      <c r="C856" s="234">
        <v>3.95</v>
      </c>
      <c r="D856" s="235">
        <v>0.51539999999999997</v>
      </c>
      <c r="E856" s="235">
        <v>1</v>
      </c>
      <c r="F856" s="235">
        <v>1</v>
      </c>
      <c r="G856" s="235">
        <v>1.35</v>
      </c>
      <c r="H856" s="235">
        <v>1.35</v>
      </c>
      <c r="I856" s="236" t="s">
        <v>1201</v>
      </c>
      <c r="J856" s="237" t="s">
        <v>1199</v>
      </c>
    </row>
    <row r="857" spans="1:10" ht="17.149999999999999" customHeight="1">
      <c r="A857" s="232" t="s">
        <v>1573</v>
      </c>
      <c r="B857" s="233" t="s">
        <v>2091</v>
      </c>
      <c r="C857" s="234">
        <v>6.64</v>
      </c>
      <c r="D857" s="235">
        <v>0.83830000000000005</v>
      </c>
      <c r="E857" s="235">
        <v>1</v>
      </c>
      <c r="F857" s="235">
        <v>1</v>
      </c>
      <c r="G857" s="235">
        <v>1.35</v>
      </c>
      <c r="H857" s="235">
        <v>1.35</v>
      </c>
      <c r="I857" s="236" t="s">
        <v>1201</v>
      </c>
      <c r="J857" s="237" t="s">
        <v>1199</v>
      </c>
    </row>
    <row r="858" spans="1:10" ht="17.149999999999999" customHeight="1">
      <c r="A858" s="238" t="s">
        <v>1574</v>
      </c>
      <c r="B858" s="239" t="s">
        <v>2091</v>
      </c>
      <c r="C858" s="240">
        <v>11.24</v>
      </c>
      <c r="D858" s="241">
        <v>1.6103000000000001</v>
      </c>
      <c r="E858" s="241">
        <v>1</v>
      </c>
      <c r="F858" s="241">
        <v>1</v>
      </c>
      <c r="G858" s="241">
        <v>1.75</v>
      </c>
      <c r="H858" s="241">
        <v>1.75</v>
      </c>
      <c r="I858" s="242" t="s">
        <v>1201</v>
      </c>
      <c r="J858" s="243" t="s">
        <v>1199</v>
      </c>
    </row>
    <row r="859" spans="1:10" ht="17.149999999999999" customHeight="1">
      <c r="A859" s="244" t="s">
        <v>1575</v>
      </c>
      <c r="B859" s="245" t="s">
        <v>2092</v>
      </c>
      <c r="C859" s="246">
        <v>2.4900000000000002</v>
      </c>
      <c r="D859" s="247">
        <v>0.3634</v>
      </c>
      <c r="E859" s="247">
        <v>1</v>
      </c>
      <c r="F859" s="247">
        <v>1</v>
      </c>
      <c r="G859" s="247">
        <v>1.35</v>
      </c>
      <c r="H859" s="247">
        <v>1.35</v>
      </c>
      <c r="I859" s="248" t="s">
        <v>1201</v>
      </c>
      <c r="J859" s="249" t="s">
        <v>1199</v>
      </c>
    </row>
    <row r="860" spans="1:10" ht="17.149999999999999" customHeight="1">
      <c r="A860" s="232" t="s">
        <v>1576</v>
      </c>
      <c r="B860" s="233" t="s">
        <v>2092</v>
      </c>
      <c r="C860" s="234">
        <v>3.54</v>
      </c>
      <c r="D860" s="235">
        <v>0.46489999999999998</v>
      </c>
      <c r="E860" s="235">
        <v>1</v>
      </c>
      <c r="F860" s="235">
        <v>1</v>
      </c>
      <c r="G860" s="235">
        <v>1.35</v>
      </c>
      <c r="H860" s="235">
        <v>1.35</v>
      </c>
      <c r="I860" s="236" t="s">
        <v>1201</v>
      </c>
      <c r="J860" s="237" t="s">
        <v>1199</v>
      </c>
    </row>
    <row r="861" spans="1:10" ht="17.149999999999999" customHeight="1">
      <c r="A861" s="232" t="s">
        <v>1577</v>
      </c>
      <c r="B861" s="233" t="s">
        <v>2092</v>
      </c>
      <c r="C861" s="234">
        <v>5.74</v>
      </c>
      <c r="D861" s="235">
        <v>0.77190000000000003</v>
      </c>
      <c r="E861" s="235">
        <v>1</v>
      </c>
      <c r="F861" s="235">
        <v>1</v>
      </c>
      <c r="G861" s="235">
        <v>1.35</v>
      </c>
      <c r="H861" s="235">
        <v>1.35</v>
      </c>
      <c r="I861" s="236" t="s">
        <v>1201</v>
      </c>
      <c r="J861" s="237" t="s">
        <v>1199</v>
      </c>
    </row>
    <row r="862" spans="1:10" ht="17.149999999999999" customHeight="1">
      <c r="A862" s="238" t="s">
        <v>1578</v>
      </c>
      <c r="B862" s="239" t="s">
        <v>2092</v>
      </c>
      <c r="C862" s="240">
        <v>10.1</v>
      </c>
      <c r="D862" s="241">
        <v>1.3735999999999999</v>
      </c>
      <c r="E862" s="241">
        <v>1</v>
      </c>
      <c r="F862" s="241">
        <v>1</v>
      </c>
      <c r="G862" s="241">
        <v>1.75</v>
      </c>
      <c r="H862" s="241">
        <v>1.75</v>
      </c>
      <c r="I862" s="242" t="s">
        <v>1201</v>
      </c>
      <c r="J862" s="243" t="s">
        <v>1199</v>
      </c>
    </row>
    <row r="863" spans="1:10" ht="17.149999999999999" customHeight="1">
      <c r="A863" s="244" t="s">
        <v>1009</v>
      </c>
      <c r="B863" s="245" t="s">
        <v>2093</v>
      </c>
      <c r="C863" s="246">
        <v>1.84</v>
      </c>
      <c r="D863" s="247">
        <v>0.58040000000000003</v>
      </c>
      <c r="E863" s="247">
        <v>1</v>
      </c>
      <c r="F863" s="247">
        <v>1</v>
      </c>
      <c r="G863" s="247">
        <v>1.35</v>
      </c>
      <c r="H863" s="247">
        <v>1.35</v>
      </c>
      <c r="I863" s="248" t="s">
        <v>1201</v>
      </c>
      <c r="J863" s="249" t="s">
        <v>1199</v>
      </c>
    </row>
    <row r="864" spans="1:10" ht="17.149999999999999" customHeight="1">
      <c r="A864" s="232" t="s">
        <v>1010</v>
      </c>
      <c r="B864" s="233" t="s">
        <v>2093</v>
      </c>
      <c r="C864" s="234">
        <v>3.68</v>
      </c>
      <c r="D864" s="235">
        <v>0.81510000000000005</v>
      </c>
      <c r="E864" s="235">
        <v>1</v>
      </c>
      <c r="F864" s="235">
        <v>1</v>
      </c>
      <c r="G864" s="235">
        <v>1.35</v>
      </c>
      <c r="H864" s="235">
        <v>1.35</v>
      </c>
      <c r="I864" s="236" t="s">
        <v>1201</v>
      </c>
      <c r="J864" s="237" t="s">
        <v>1199</v>
      </c>
    </row>
    <row r="865" spans="1:10" ht="17.149999999999999" customHeight="1">
      <c r="A865" s="232" t="s">
        <v>1011</v>
      </c>
      <c r="B865" s="233" t="s">
        <v>2093</v>
      </c>
      <c r="C865" s="234">
        <v>7.51</v>
      </c>
      <c r="D865" s="235">
        <v>1.3272999999999999</v>
      </c>
      <c r="E865" s="235">
        <v>1</v>
      </c>
      <c r="F865" s="235">
        <v>1</v>
      </c>
      <c r="G865" s="235">
        <v>1.35</v>
      </c>
      <c r="H865" s="235">
        <v>1.35</v>
      </c>
      <c r="I865" s="236" t="s">
        <v>1201</v>
      </c>
      <c r="J865" s="237" t="s">
        <v>1199</v>
      </c>
    </row>
    <row r="866" spans="1:10" ht="17.149999999999999" customHeight="1">
      <c r="A866" s="238" t="s">
        <v>1012</v>
      </c>
      <c r="B866" s="239" t="s">
        <v>2093</v>
      </c>
      <c r="C866" s="240">
        <v>11.27</v>
      </c>
      <c r="D866" s="241">
        <v>1.9994000000000001</v>
      </c>
      <c r="E866" s="241">
        <v>1</v>
      </c>
      <c r="F866" s="241">
        <v>1</v>
      </c>
      <c r="G866" s="241">
        <v>1.75</v>
      </c>
      <c r="H866" s="241">
        <v>1.75</v>
      </c>
      <c r="I866" s="242" t="s">
        <v>1201</v>
      </c>
      <c r="J866" s="243" t="s">
        <v>1199</v>
      </c>
    </row>
    <row r="867" spans="1:10" ht="17.149999999999999" customHeight="1">
      <c r="A867" s="244" t="s">
        <v>1013</v>
      </c>
      <c r="B867" s="245" t="s">
        <v>2094</v>
      </c>
      <c r="C867" s="246">
        <v>2.2400000000000002</v>
      </c>
      <c r="D867" s="247">
        <v>0.65790000000000004</v>
      </c>
      <c r="E867" s="247">
        <v>1</v>
      </c>
      <c r="F867" s="247">
        <v>1</v>
      </c>
      <c r="G867" s="247">
        <v>1.35</v>
      </c>
      <c r="H867" s="247">
        <v>1.35</v>
      </c>
      <c r="I867" s="248" t="s">
        <v>1201</v>
      </c>
      <c r="J867" s="249" t="s">
        <v>1199</v>
      </c>
    </row>
    <row r="868" spans="1:10" ht="17.149999999999999" customHeight="1">
      <c r="A868" s="232" t="s">
        <v>1014</v>
      </c>
      <c r="B868" s="233" t="s">
        <v>2094</v>
      </c>
      <c r="C868" s="234">
        <v>4.5199999999999996</v>
      </c>
      <c r="D868" s="235">
        <v>1.0114000000000001</v>
      </c>
      <c r="E868" s="235">
        <v>1</v>
      </c>
      <c r="F868" s="235">
        <v>1</v>
      </c>
      <c r="G868" s="235">
        <v>1.35</v>
      </c>
      <c r="H868" s="235">
        <v>1.35</v>
      </c>
      <c r="I868" s="236" t="s">
        <v>1201</v>
      </c>
      <c r="J868" s="237" t="s">
        <v>1199</v>
      </c>
    </row>
    <row r="869" spans="1:10" ht="17.149999999999999" customHeight="1">
      <c r="A869" s="232" t="s">
        <v>1015</v>
      </c>
      <c r="B869" s="233" t="s">
        <v>2094</v>
      </c>
      <c r="C869" s="234">
        <v>9.4</v>
      </c>
      <c r="D869" s="235">
        <v>1.5797000000000001</v>
      </c>
      <c r="E869" s="235">
        <v>1</v>
      </c>
      <c r="F869" s="235">
        <v>1</v>
      </c>
      <c r="G869" s="235">
        <v>1.35</v>
      </c>
      <c r="H869" s="235">
        <v>1.35</v>
      </c>
      <c r="I869" s="236" t="s">
        <v>1201</v>
      </c>
      <c r="J869" s="237" t="s">
        <v>1199</v>
      </c>
    </row>
    <row r="870" spans="1:10" ht="17.149999999999999" customHeight="1">
      <c r="A870" s="238" t="s">
        <v>1016</v>
      </c>
      <c r="B870" s="239" t="s">
        <v>2094</v>
      </c>
      <c r="C870" s="240">
        <v>14.9</v>
      </c>
      <c r="D870" s="241">
        <v>2.5869</v>
      </c>
      <c r="E870" s="241">
        <v>1</v>
      </c>
      <c r="F870" s="241">
        <v>1</v>
      </c>
      <c r="G870" s="241">
        <v>1.75</v>
      </c>
      <c r="H870" s="241">
        <v>1.75</v>
      </c>
      <c r="I870" s="242" t="s">
        <v>1201</v>
      </c>
      <c r="J870" s="243" t="s">
        <v>1199</v>
      </c>
    </row>
    <row r="871" spans="1:10" ht="17.149999999999999" customHeight="1">
      <c r="A871" s="244" t="s">
        <v>1017</v>
      </c>
      <c r="B871" s="245" t="s">
        <v>2095</v>
      </c>
      <c r="C871" s="246">
        <v>2.23</v>
      </c>
      <c r="D871" s="247">
        <v>0.88419999999999999</v>
      </c>
      <c r="E871" s="247">
        <v>1</v>
      </c>
      <c r="F871" s="247">
        <v>1</v>
      </c>
      <c r="G871" s="247">
        <v>1.35</v>
      </c>
      <c r="H871" s="247">
        <v>1.35</v>
      </c>
      <c r="I871" s="248" t="s">
        <v>1201</v>
      </c>
      <c r="J871" s="249" t="s">
        <v>1199</v>
      </c>
    </row>
    <row r="872" spans="1:10" ht="17.149999999999999" customHeight="1">
      <c r="A872" s="232" t="s">
        <v>1018</v>
      </c>
      <c r="B872" s="233" t="s">
        <v>2095</v>
      </c>
      <c r="C872" s="234">
        <v>4.1900000000000004</v>
      </c>
      <c r="D872" s="235">
        <v>1.0809</v>
      </c>
      <c r="E872" s="235">
        <v>1</v>
      </c>
      <c r="F872" s="235">
        <v>1</v>
      </c>
      <c r="G872" s="235">
        <v>1.35</v>
      </c>
      <c r="H872" s="235">
        <v>1.35</v>
      </c>
      <c r="I872" s="236" t="s">
        <v>1201</v>
      </c>
      <c r="J872" s="237" t="s">
        <v>1199</v>
      </c>
    </row>
    <row r="873" spans="1:10" ht="17.149999999999999" customHeight="1">
      <c r="A873" s="232" t="s">
        <v>1019</v>
      </c>
      <c r="B873" s="233" t="s">
        <v>2095</v>
      </c>
      <c r="C873" s="234">
        <v>9.1199999999999992</v>
      </c>
      <c r="D873" s="235">
        <v>1.6681999999999999</v>
      </c>
      <c r="E873" s="235">
        <v>1</v>
      </c>
      <c r="F873" s="235">
        <v>1</v>
      </c>
      <c r="G873" s="235">
        <v>1.35</v>
      </c>
      <c r="H873" s="235">
        <v>1.35</v>
      </c>
      <c r="I873" s="236" t="s">
        <v>1201</v>
      </c>
      <c r="J873" s="237" t="s">
        <v>1199</v>
      </c>
    </row>
    <row r="874" spans="1:10" ht="17.149999999999999" customHeight="1">
      <c r="A874" s="238" t="s">
        <v>1020</v>
      </c>
      <c r="B874" s="239" t="s">
        <v>2095</v>
      </c>
      <c r="C874" s="240">
        <v>17.78</v>
      </c>
      <c r="D874" s="241">
        <v>2.8914</v>
      </c>
      <c r="E874" s="241">
        <v>1</v>
      </c>
      <c r="F874" s="241">
        <v>1</v>
      </c>
      <c r="G874" s="241">
        <v>1.75</v>
      </c>
      <c r="H874" s="241">
        <v>1.75</v>
      </c>
      <c r="I874" s="242" t="s">
        <v>1201</v>
      </c>
      <c r="J874" s="243" t="s">
        <v>1199</v>
      </c>
    </row>
    <row r="875" spans="1:10" ht="17.149999999999999" customHeight="1">
      <c r="A875" s="244" t="s">
        <v>2262</v>
      </c>
      <c r="B875" s="245" t="s">
        <v>2288</v>
      </c>
      <c r="C875" s="246">
        <v>1.43</v>
      </c>
      <c r="D875" s="247">
        <v>1.0992</v>
      </c>
      <c r="E875" s="247">
        <v>1</v>
      </c>
      <c r="F875" s="247">
        <v>1</v>
      </c>
      <c r="G875" s="247">
        <v>1.35</v>
      </c>
      <c r="H875" s="247">
        <v>1.35</v>
      </c>
      <c r="I875" s="248" t="s">
        <v>1201</v>
      </c>
      <c r="J875" s="249" t="s">
        <v>1199</v>
      </c>
    </row>
    <row r="876" spans="1:10" ht="17.149999999999999" customHeight="1">
      <c r="A876" s="232" t="s">
        <v>2263</v>
      </c>
      <c r="B876" s="233" t="s">
        <v>2288</v>
      </c>
      <c r="C876" s="234">
        <v>2.41</v>
      </c>
      <c r="D876" s="235">
        <v>1.228</v>
      </c>
      <c r="E876" s="235">
        <v>1</v>
      </c>
      <c r="F876" s="235">
        <v>1</v>
      </c>
      <c r="G876" s="235">
        <v>1.35</v>
      </c>
      <c r="H876" s="235">
        <v>1.35</v>
      </c>
      <c r="I876" s="236" t="s">
        <v>1201</v>
      </c>
      <c r="J876" s="237" t="s">
        <v>1199</v>
      </c>
    </row>
    <row r="877" spans="1:10" ht="17.149999999999999" customHeight="1">
      <c r="A877" s="232" t="s">
        <v>2264</v>
      </c>
      <c r="B877" s="233" t="s">
        <v>2288</v>
      </c>
      <c r="C877" s="234">
        <v>5.95</v>
      </c>
      <c r="D877" s="235">
        <v>1.8922000000000001</v>
      </c>
      <c r="E877" s="235">
        <v>1</v>
      </c>
      <c r="F877" s="235">
        <v>1</v>
      </c>
      <c r="G877" s="235">
        <v>1.35</v>
      </c>
      <c r="H877" s="235">
        <v>1.35</v>
      </c>
      <c r="I877" s="236" t="s">
        <v>1201</v>
      </c>
      <c r="J877" s="237" t="s">
        <v>1199</v>
      </c>
    </row>
    <row r="878" spans="1:10" ht="17.149999999999999" customHeight="1">
      <c r="A878" s="238" t="s">
        <v>2265</v>
      </c>
      <c r="B878" s="239" t="s">
        <v>2288</v>
      </c>
      <c r="C878" s="240">
        <v>16.059999999999999</v>
      </c>
      <c r="D878" s="241">
        <v>3.9119999999999999</v>
      </c>
      <c r="E878" s="241">
        <v>1</v>
      </c>
      <c r="F878" s="241">
        <v>1</v>
      </c>
      <c r="G878" s="241">
        <v>1.75</v>
      </c>
      <c r="H878" s="241">
        <v>1.75</v>
      </c>
      <c r="I878" s="242" t="s">
        <v>1201</v>
      </c>
      <c r="J878" s="243" t="s">
        <v>1199</v>
      </c>
    </row>
    <row r="879" spans="1:10" ht="17.149999999999999" customHeight="1">
      <c r="A879" s="244" t="s">
        <v>1021</v>
      </c>
      <c r="B879" s="245" t="s">
        <v>2096</v>
      </c>
      <c r="C879" s="246">
        <v>2.94</v>
      </c>
      <c r="D879" s="247">
        <v>0.42430000000000001</v>
      </c>
      <c r="E879" s="247">
        <v>1</v>
      </c>
      <c r="F879" s="247">
        <v>1</v>
      </c>
      <c r="G879" s="247">
        <v>1.35</v>
      </c>
      <c r="H879" s="247">
        <v>1.35</v>
      </c>
      <c r="I879" s="248" t="s">
        <v>1201</v>
      </c>
      <c r="J879" s="249" t="s">
        <v>1199</v>
      </c>
    </row>
    <row r="880" spans="1:10" ht="17.149999999999999" customHeight="1">
      <c r="A880" s="232" t="s">
        <v>1022</v>
      </c>
      <c r="B880" s="233" t="s">
        <v>2096</v>
      </c>
      <c r="C880" s="234">
        <v>4.1900000000000004</v>
      </c>
      <c r="D880" s="235">
        <v>0.56389999999999996</v>
      </c>
      <c r="E880" s="235">
        <v>1</v>
      </c>
      <c r="F880" s="235">
        <v>1</v>
      </c>
      <c r="G880" s="235">
        <v>1.35</v>
      </c>
      <c r="H880" s="235">
        <v>1.35</v>
      </c>
      <c r="I880" s="236" t="s">
        <v>1201</v>
      </c>
      <c r="J880" s="237" t="s">
        <v>1199</v>
      </c>
    </row>
    <row r="881" spans="1:10" ht="17.149999999999999" customHeight="1">
      <c r="A881" s="232" t="s">
        <v>1023</v>
      </c>
      <c r="B881" s="233" t="s">
        <v>2096</v>
      </c>
      <c r="C881" s="234">
        <v>6.8</v>
      </c>
      <c r="D881" s="235">
        <v>0.86539999999999995</v>
      </c>
      <c r="E881" s="235">
        <v>1</v>
      </c>
      <c r="F881" s="235">
        <v>1</v>
      </c>
      <c r="G881" s="235">
        <v>1.35</v>
      </c>
      <c r="H881" s="235">
        <v>1.35</v>
      </c>
      <c r="I881" s="236" t="s">
        <v>1201</v>
      </c>
      <c r="J881" s="237" t="s">
        <v>1199</v>
      </c>
    </row>
    <row r="882" spans="1:10" ht="17.149999999999999" customHeight="1">
      <c r="A882" s="238" t="s">
        <v>1024</v>
      </c>
      <c r="B882" s="239" t="s">
        <v>2096</v>
      </c>
      <c r="C882" s="240">
        <v>10.54</v>
      </c>
      <c r="D882" s="241">
        <v>1.3165</v>
      </c>
      <c r="E882" s="241">
        <v>1</v>
      </c>
      <c r="F882" s="241">
        <v>1</v>
      </c>
      <c r="G882" s="241">
        <v>1.75</v>
      </c>
      <c r="H882" s="241">
        <v>1.75</v>
      </c>
      <c r="I882" s="242" t="s">
        <v>1201</v>
      </c>
      <c r="J882" s="243" t="s">
        <v>1199</v>
      </c>
    </row>
    <row r="883" spans="1:10" ht="17.149999999999999" customHeight="1">
      <c r="A883" s="244" t="s">
        <v>1025</v>
      </c>
      <c r="B883" s="245" t="s">
        <v>2097</v>
      </c>
      <c r="C883" s="246">
        <v>2.61</v>
      </c>
      <c r="D883" s="247">
        <v>0.37</v>
      </c>
      <c r="E883" s="247">
        <v>1</v>
      </c>
      <c r="F883" s="247">
        <v>1</v>
      </c>
      <c r="G883" s="247">
        <v>1.35</v>
      </c>
      <c r="H883" s="247">
        <v>1.35</v>
      </c>
      <c r="I883" s="248" t="s">
        <v>1201</v>
      </c>
      <c r="J883" s="249" t="s">
        <v>1199</v>
      </c>
    </row>
    <row r="884" spans="1:10" ht="17.149999999999999" customHeight="1">
      <c r="A884" s="232" t="s">
        <v>1026</v>
      </c>
      <c r="B884" s="233" t="s">
        <v>2097</v>
      </c>
      <c r="C884" s="234">
        <v>3.6</v>
      </c>
      <c r="D884" s="235">
        <v>0.48970000000000002</v>
      </c>
      <c r="E884" s="235">
        <v>1</v>
      </c>
      <c r="F884" s="235">
        <v>1</v>
      </c>
      <c r="G884" s="235">
        <v>1.35</v>
      </c>
      <c r="H884" s="235">
        <v>1.35</v>
      </c>
      <c r="I884" s="236" t="s">
        <v>1201</v>
      </c>
      <c r="J884" s="237" t="s">
        <v>1199</v>
      </c>
    </row>
    <row r="885" spans="1:10" ht="17.149999999999999" customHeight="1">
      <c r="A885" s="232" t="s">
        <v>1027</v>
      </c>
      <c r="B885" s="233" t="s">
        <v>2097</v>
      </c>
      <c r="C885" s="234">
        <v>5.8</v>
      </c>
      <c r="D885" s="235">
        <v>0.73089999999999999</v>
      </c>
      <c r="E885" s="235">
        <v>1</v>
      </c>
      <c r="F885" s="235">
        <v>1</v>
      </c>
      <c r="G885" s="235">
        <v>1.35</v>
      </c>
      <c r="H885" s="235">
        <v>1.35</v>
      </c>
      <c r="I885" s="236" t="s">
        <v>1201</v>
      </c>
      <c r="J885" s="237" t="s">
        <v>1199</v>
      </c>
    </row>
    <row r="886" spans="1:10" ht="17.149999999999999" customHeight="1">
      <c r="A886" s="238" t="s">
        <v>1028</v>
      </c>
      <c r="B886" s="239" t="s">
        <v>2097</v>
      </c>
      <c r="C886" s="240">
        <v>9.9600000000000009</v>
      </c>
      <c r="D886" s="241">
        <v>1.3421000000000001</v>
      </c>
      <c r="E886" s="241">
        <v>1</v>
      </c>
      <c r="F886" s="241">
        <v>1</v>
      </c>
      <c r="G886" s="241">
        <v>1.75</v>
      </c>
      <c r="H886" s="241">
        <v>1.75</v>
      </c>
      <c r="I886" s="242" t="s">
        <v>1201</v>
      </c>
      <c r="J886" s="243" t="s">
        <v>1199</v>
      </c>
    </row>
    <row r="887" spans="1:10" ht="17.149999999999999" customHeight="1">
      <c r="A887" s="244" t="s">
        <v>1029</v>
      </c>
      <c r="B887" s="245" t="s">
        <v>2098</v>
      </c>
      <c r="C887" s="246">
        <v>2.93</v>
      </c>
      <c r="D887" s="247">
        <v>1.0732999999999999</v>
      </c>
      <c r="E887" s="247">
        <v>1</v>
      </c>
      <c r="F887" s="247">
        <v>1</v>
      </c>
      <c r="G887" s="247">
        <v>1.35</v>
      </c>
      <c r="H887" s="247">
        <v>1.35</v>
      </c>
      <c r="I887" s="248" t="s">
        <v>1201</v>
      </c>
      <c r="J887" s="249" t="s">
        <v>1199</v>
      </c>
    </row>
    <row r="888" spans="1:10" ht="17.149999999999999" customHeight="1">
      <c r="A888" s="232" t="s">
        <v>1030</v>
      </c>
      <c r="B888" s="233" t="s">
        <v>2098</v>
      </c>
      <c r="C888" s="234">
        <v>4.12</v>
      </c>
      <c r="D888" s="235">
        <v>1.3067</v>
      </c>
      <c r="E888" s="235">
        <v>1</v>
      </c>
      <c r="F888" s="235">
        <v>1</v>
      </c>
      <c r="G888" s="235">
        <v>1.35</v>
      </c>
      <c r="H888" s="235">
        <v>1.35</v>
      </c>
      <c r="I888" s="236" t="s">
        <v>1201</v>
      </c>
      <c r="J888" s="237" t="s">
        <v>1199</v>
      </c>
    </row>
    <row r="889" spans="1:10" ht="17.149999999999999" customHeight="1">
      <c r="A889" s="232" t="s">
        <v>1031</v>
      </c>
      <c r="B889" s="233" t="s">
        <v>2098</v>
      </c>
      <c r="C889" s="234">
        <v>7.66</v>
      </c>
      <c r="D889" s="235">
        <v>1.93</v>
      </c>
      <c r="E889" s="235">
        <v>1</v>
      </c>
      <c r="F889" s="235">
        <v>1</v>
      </c>
      <c r="G889" s="235">
        <v>1.35</v>
      </c>
      <c r="H889" s="235">
        <v>1.35</v>
      </c>
      <c r="I889" s="236" t="s">
        <v>1201</v>
      </c>
      <c r="J889" s="237" t="s">
        <v>1199</v>
      </c>
    </row>
    <row r="890" spans="1:10" ht="17.149999999999999" customHeight="1">
      <c r="A890" s="238" t="s">
        <v>1032</v>
      </c>
      <c r="B890" s="239" t="s">
        <v>2098</v>
      </c>
      <c r="C890" s="240">
        <v>15.47</v>
      </c>
      <c r="D890" s="241">
        <v>3.6162999999999998</v>
      </c>
      <c r="E890" s="241">
        <v>1</v>
      </c>
      <c r="F890" s="241">
        <v>1</v>
      </c>
      <c r="G890" s="241">
        <v>1.75</v>
      </c>
      <c r="H890" s="241">
        <v>1.75</v>
      </c>
      <c r="I890" s="242" t="s">
        <v>1201</v>
      </c>
      <c r="J890" s="243" t="s">
        <v>1199</v>
      </c>
    </row>
    <row r="891" spans="1:10" ht="17.149999999999999" customHeight="1">
      <c r="A891" s="244" t="s">
        <v>1033</v>
      </c>
      <c r="B891" s="245" t="s">
        <v>2099</v>
      </c>
      <c r="C891" s="246">
        <v>2.2400000000000002</v>
      </c>
      <c r="D891" s="247">
        <v>1.038</v>
      </c>
      <c r="E891" s="247">
        <v>1</v>
      </c>
      <c r="F891" s="247">
        <v>1</v>
      </c>
      <c r="G891" s="247">
        <v>1.35</v>
      </c>
      <c r="H891" s="247">
        <v>1.35</v>
      </c>
      <c r="I891" s="248" t="s">
        <v>1201</v>
      </c>
      <c r="J891" s="249" t="s">
        <v>1199</v>
      </c>
    </row>
    <row r="892" spans="1:10" ht="17.149999999999999" customHeight="1">
      <c r="A892" s="232" t="s">
        <v>1034</v>
      </c>
      <c r="B892" s="233" t="s">
        <v>2099</v>
      </c>
      <c r="C892" s="234">
        <v>3.32</v>
      </c>
      <c r="D892" s="235">
        <v>1.2181999999999999</v>
      </c>
      <c r="E892" s="235">
        <v>1</v>
      </c>
      <c r="F892" s="235">
        <v>1</v>
      </c>
      <c r="G892" s="235">
        <v>1.35</v>
      </c>
      <c r="H892" s="235">
        <v>1.35</v>
      </c>
      <c r="I892" s="236" t="s">
        <v>1201</v>
      </c>
      <c r="J892" s="237" t="s">
        <v>1199</v>
      </c>
    </row>
    <row r="893" spans="1:10" ht="17.149999999999999" customHeight="1">
      <c r="A893" s="232" t="s">
        <v>1035</v>
      </c>
      <c r="B893" s="233" t="s">
        <v>2099</v>
      </c>
      <c r="C893" s="234">
        <v>7.88</v>
      </c>
      <c r="D893" s="235">
        <v>1.9317</v>
      </c>
      <c r="E893" s="235">
        <v>1</v>
      </c>
      <c r="F893" s="235">
        <v>1</v>
      </c>
      <c r="G893" s="235">
        <v>1.35</v>
      </c>
      <c r="H893" s="235">
        <v>1.35</v>
      </c>
      <c r="I893" s="236" t="s">
        <v>1201</v>
      </c>
      <c r="J893" s="237" t="s">
        <v>1199</v>
      </c>
    </row>
    <row r="894" spans="1:10" ht="17.149999999999999" customHeight="1">
      <c r="A894" s="238" t="s">
        <v>1036</v>
      </c>
      <c r="B894" s="239" t="s">
        <v>2099</v>
      </c>
      <c r="C894" s="240">
        <v>15.74</v>
      </c>
      <c r="D894" s="241">
        <v>3.5985999999999998</v>
      </c>
      <c r="E894" s="241">
        <v>1</v>
      </c>
      <c r="F894" s="241">
        <v>1</v>
      </c>
      <c r="G894" s="241">
        <v>1.75</v>
      </c>
      <c r="H894" s="241">
        <v>1.75</v>
      </c>
      <c r="I894" s="242" t="s">
        <v>1201</v>
      </c>
      <c r="J894" s="243" t="s">
        <v>1199</v>
      </c>
    </row>
    <row r="895" spans="1:10" ht="17.149999999999999" customHeight="1">
      <c r="A895" s="244" t="s">
        <v>1037</v>
      </c>
      <c r="B895" s="245" t="s">
        <v>2100</v>
      </c>
      <c r="C895" s="246">
        <v>1.96</v>
      </c>
      <c r="D895" s="247">
        <v>0.79200000000000004</v>
      </c>
      <c r="E895" s="247">
        <v>1</v>
      </c>
      <c r="F895" s="247">
        <v>1</v>
      </c>
      <c r="G895" s="247">
        <v>1.35</v>
      </c>
      <c r="H895" s="247">
        <v>1.35</v>
      </c>
      <c r="I895" s="248" t="s">
        <v>1201</v>
      </c>
      <c r="J895" s="249" t="s">
        <v>1199</v>
      </c>
    </row>
    <row r="896" spans="1:10" ht="17.149999999999999" customHeight="1">
      <c r="A896" s="232" t="s">
        <v>1038</v>
      </c>
      <c r="B896" s="233" t="s">
        <v>2100</v>
      </c>
      <c r="C896" s="234">
        <v>2.92</v>
      </c>
      <c r="D896" s="235">
        <v>0.97840000000000005</v>
      </c>
      <c r="E896" s="235">
        <v>1</v>
      </c>
      <c r="F896" s="235">
        <v>1</v>
      </c>
      <c r="G896" s="235">
        <v>1.35</v>
      </c>
      <c r="H896" s="235">
        <v>1.35</v>
      </c>
      <c r="I896" s="236" t="s">
        <v>1201</v>
      </c>
      <c r="J896" s="237" t="s">
        <v>1199</v>
      </c>
    </row>
    <row r="897" spans="1:10" ht="17.149999999999999" customHeight="1">
      <c r="A897" s="232" t="s">
        <v>1039</v>
      </c>
      <c r="B897" s="233" t="s">
        <v>2100</v>
      </c>
      <c r="C897" s="234">
        <v>6.23</v>
      </c>
      <c r="D897" s="235">
        <v>1.5407</v>
      </c>
      <c r="E897" s="235">
        <v>1</v>
      </c>
      <c r="F897" s="235">
        <v>1</v>
      </c>
      <c r="G897" s="235">
        <v>1.35</v>
      </c>
      <c r="H897" s="235">
        <v>1.35</v>
      </c>
      <c r="I897" s="236" t="s">
        <v>1201</v>
      </c>
      <c r="J897" s="237" t="s">
        <v>1199</v>
      </c>
    </row>
    <row r="898" spans="1:10" ht="17.149999999999999" customHeight="1">
      <c r="A898" s="238" t="s">
        <v>1040</v>
      </c>
      <c r="B898" s="239" t="s">
        <v>2100</v>
      </c>
      <c r="C898" s="240">
        <v>13.96</v>
      </c>
      <c r="D898" s="241">
        <v>2.8879999999999999</v>
      </c>
      <c r="E898" s="241">
        <v>1</v>
      </c>
      <c r="F898" s="241">
        <v>1</v>
      </c>
      <c r="G898" s="241">
        <v>1.75</v>
      </c>
      <c r="H898" s="241">
        <v>1.75</v>
      </c>
      <c r="I898" s="242" t="s">
        <v>1201</v>
      </c>
      <c r="J898" s="243" t="s">
        <v>1199</v>
      </c>
    </row>
    <row r="899" spans="1:10" ht="17.149999999999999" customHeight="1">
      <c r="A899" s="244" t="s">
        <v>1041</v>
      </c>
      <c r="B899" s="245" t="s">
        <v>2101</v>
      </c>
      <c r="C899" s="246">
        <v>1.7</v>
      </c>
      <c r="D899" s="247">
        <v>0.74939999999999996</v>
      </c>
      <c r="E899" s="247">
        <v>1</v>
      </c>
      <c r="F899" s="247">
        <v>1</v>
      </c>
      <c r="G899" s="247">
        <v>1.35</v>
      </c>
      <c r="H899" s="247">
        <v>1.35</v>
      </c>
      <c r="I899" s="248" t="s">
        <v>1201</v>
      </c>
      <c r="J899" s="249" t="s">
        <v>1199</v>
      </c>
    </row>
    <row r="900" spans="1:10" ht="17.149999999999999" customHeight="1">
      <c r="A900" s="232" t="s">
        <v>1042</v>
      </c>
      <c r="B900" s="233" t="s">
        <v>2101</v>
      </c>
      <c r="C900" s="234">
        <v>2.39</v>
      </c>
      <c r="D900" s="235">
        <v>1.0961000000000001</v>
      </c>
      <c r="E900" s="235">
        <v>1</v>
      </c>
      <c r="F900" s="235">
        <v>1</v>
      </c>
      <c r="G900" s="235">
        <v>1.35</v>
      </c>
      <c r="H900" s="235">
        <v>1.35</v>
      </c>
      <c r="I900" s="236" t="s">
        <v>1201</v>
      </c>
      <c r="J900" s="237" t="s">
        <v>1199</v>
      </c>
    </row>
    <row r="901" spans="1:10" ht="17.149999999999999" customHeight="1">
      <c r="A901" s="232" t="s">
        <v>1043</v>
      </c>
      <c r="B901" s="233" t="s">
        <v>2101</v>
      </c>
      <c r="C901" s="234">
        <v>5.27</v>
      </c>
      <c r="D901" s="235">
        <v>1.4419</v>
      </c>
      <c r="E901" s="235">
        <v>1</v>
      </c>
      <c r="F901" s="235">
        <v>1</v>
      </c>
      <c r="G901" s="235">
        <v>1.35</v>
      </c>
      <c r="H901" s="235">
        <v>1.35</v>
      </c>
      <c r="I901" s="236" t="s">
        <v>1201</v>
      </c>
      <c r="J901" s="237" t="s">
        <v>1199</v>
      </c>
    </row>
    <row r="902" spans="1:10" ht="17.149999999999999" customHeight="1">
      <c r="A902" s="238" t="s">
        <v>1044</v>
      </c>
      <c r="B902" s="239" t="s">
        <v>2101</v>
      </c>
      <c r="C902" s="240">
        <v>12</v>
      </c>
      <c r="D902" s="241">
        <v>2.6612</v>
      </c>
      <c r="E902" s="241">
        <v>1</v>
      </c>
      <c r="F902" s="241">
        <v>1</v>
      </c>
      <c r="G902" s="241">
        <v>1.75</v>
      </c>
      <c r="H902" s="241">
        <v>1.75</v>
      </c>
      <c r="I902" s="242" t="s">
        <v>1201</v>
      </c>
      <c r="J902" s="243" t="s">
        <v>1199</v>
      </c>
    </row>
    <row r="903" spans="1:10" ht="17.149999999999999" customHeight="1">
      <c r="A903" s="244" t="s">
        <v>1045</v>
      </c>
      <c r="B903" s="245" t="s">
        <v>2102</v>
      </c>
      <c r="C903" s="246">
        <v>2.08</v>
      </c>
      <c r="D903" s="247">
        <v>0.58179999999999998</v>
      </c>
      <c r="E903" s="247">
        <v>1</v>
      </c>
      <c r="F903" s="247">
        <v>1</v>
      </c>
      <c r="G903" s="247">
        <v>1.35</v>
      </c>
      <c r="H903" s="247">
        <v>1.35</v>
      </c>
      <c r="I903" s="248" t="s">
        <v>1201</v>
      </c>
      <c r="J903" s="249" t="s">
        <v>1199</v>
      </c>
    </row>
    <row r="904" spans="1:10" ht="17.149999999999999" customHeight="1">
      <c r="A904" s="232" t="s">
        <v>1046</v>
      </c>
      <c r="B904" s="233" t="s">
        <v>2102</v>
      </c>
      <c r="C904" s="234">
        <v>3.94</v>
      </c>
      <c r="D904" s="235">
        <v>0.80389999999999995</v>
      </c>
      <c r="E904" s="235">
        <v>1</v>
      </c>
      <c r="F904" s="235">
        <v>1</v>
      </c>
      <c r="G904" s="235">
        <v>1.35</v>
      </c>
      <c r="H904" s="235">
        <v>1.35</v>
      </c>
      <c r="I904" s="236" t="s">
        <v>1201</v>
      </c>
      <c r="J904" s="237" t="s">
        <v>1199</v>
      </c>
    </row>
    <row r="905" spans="1:10" ht="17.149999999999999" customHeight="1">
      <c r="A905" s="232" t="s">
        <v>1047</v>
      </c>
      <c r="B905" s="233" t="s">
        <v>2102</v>
      </c>
      <c r="C905" s="234">
        <v>7.49</v>
      </c>
      <c r="D905" s="235">
        <v>1.2095</v>
      </c>
      <c r="E905" s="235">
        <v>1</v>
      </c>
      <c r="F905" s="235">
        <v>1</v>
      </c>
      <c r="G905" s="235">
        <v>1.35</v>
      </c>
      <c r="H905" s="235">
        <v>1.35</v>
      </c>
      <c r="I905" s="236" t="s">
        <v>1201</v>
      </c>
      <c r="J905" s="237" t="s">
        <v>1199</v>
      </c>
    </row>
    <row r="906" spans="1:10" ht="17.149999999999999" customHeight="1">
      <c r="A906" s="238" t="s">
        <v>1048</v>
      </c>
      <c r="B906" s="239" t="s">
        <v>2102</v>
      </c>
      <c r="C906" s="240">
        <v>12.37</v>
      </c>
      <c r="D906" s="241">
        <v>2.0701999999999998</v>
      </c>
      <c r="E906" s="241">
        <v>1</v>
      </c>
      <c r="F906" s="241">
        <v>1</v>
      </c>
      <c r="G906" s="241">
        <v>1.75</v>
      </c>
      <c r="H906" s="241">
        <v>1.75</v>
      </c>
      <c r="I906" s="242" t="s">
        <v>1201</v>
      </c>
      <c r="J906" s="243" t="s">
        <v>1199</v>
      </c>
    </row>
    <row r="907" spans="1:10" ht="17.149999999999999" customHeight="1">
      <c r="A907" s="244" t="s">
        <v>1049</v>
      </c>
      <c r="B907" s="245" t="s">
        <v>2103</v>
      </c>
      <c r="C907" s="246">
        <v>2.57</v>
      </c>
      <c r="D907" s="247">
        <v>0.6603</v>
      </c>
      <c r="E907" s="247">
        <v>1</v>
      </c>
      <c r="F907" s="247">
        <v>1</v>
      </c>
      <c r="G907" s="247">
        <v>1.35</v>
      </c>
      <c r="H907" s="247">
        <v>1.35</v>
      </c>
      <c r="I907" s="248" t="s">
        <v>1201</v>
      </c>
      <c r="J907" s="249" t="s">
        <v>1199</v>
      </c>
    </row>
    <row r="908" spans="1:10" ht="17.149999999999999" customHeight="1">
      <c r="A908" s="232" t="s">
        <v>1050</v>
      </c>
      <c r="B908" s="233" t="s">
        <v>2103</v>
      </c>
      <c r="C908" s="234">
        <v>4</v>
      </c>
      <c r="D908" s="235">
        <v>1.073</v>
      </c>
      <c r="E908" s="235">
        <v>1</v>
      </c>
      <c r="F908" s="235">
        <v>1</v>
      </c>
      <c r="G908" s="235">
        <v>1.35</v>
      </c>
      <c r="H908" s="235">
        <v>1.35</v>
      </c>
      <c r="I908" s="236" t="s">
        <v>1201</v>
      </c>
      <c r="J908" s="237" t="s">
        <v>1199</v>
      </c>
    </row>
    <row r="909" spans="1:10" ht="17.149999999999999" customHeight="1">
      <c r="A909" s="232" t="s">
        <v>1051</v>
      </c>
      <c r="B909" s="233" t="s">
        <v>2103</v>
      </c>
      <c r="C909" s="234">
        <v>8.0399999999999991</v>
      </c>
      <c r="D909" s="235">
        <v>1.6991000000000001</v>
      </c>
      <c r="E909" s="235">
        <v>1</v>
      </c>
      <c r="F909" s="235">
        <v>1</v>
      </c>
      <c r="G909" s="235">
        <v>1.35</v>
      </c>
      <c r="H909" s="235">
        <v>1.35</v>
      </c>
      <c r="I909" s="236" t="s">
        <v>1201</v>
      </c>
      <c r="J909" s="237" t="s">
        <v>1199</v>
      </c>
    </row>
    <row r="910" spans="1:10" ht="17.149999999999999" customHeight="1">
      <c r="A910" s="238" t="s">
        <v>1052</v>
      </c>
      <c r="B910" s="239" t="s">
        <v>2103</v>
      </c>
      <c r="C910" s="240">
        <v>14.65</v>
      </c>
      <c r="D910" s="241">
        <v>2.9102000000000001</v>
      </c>
      <c r="E910" s="241">
        <v>1</v>
      </c>
      <c r="F910" s="241">
        <v>1</v>
      </c>
      <c r="G910" s="241">
        <v>1.75</v>
      </c>
      <c r="H910" s="241">
        <v>1.75</v>
      </c>
      <c r="I910" s="242" t="s">
        <v>1201</v>
      </c>
      <c r="J910" s="243" t="s">
        <v>1199</v>
      </c>
    </row>
    <row r="911" spans="1:10" ht="17.149999999999999" customHeight="1">
      <c r="A911" s="244" t="s">
        <v>1053</v>
      </c>
      <c r="B911" s="245" t="s">
        <v>2104</v>
      </c>
      <c r="C911" s="246">
        <v>1.96</v>
      </c>
      <c r="D911" s="247">
        <v>0.73809999999999998</v>
      </c>
      <c r="E911" s="247">
        <v>1</v>
      </c>
      <c r="F911" s="247">
        <v>1</v>
      </c>
      <c r="G911" s="247">
        <v>1.35</v>
      </c>
      <c r="H911" s="247">
        <v>1.35</v>
      </c>
      <c r="I911" s="248" t="s">
        <v>1201</v>
      </c>
      <c r="J911" s="249" t="s">
        <v>1199</v>
      </c>
    </row>
    <row r="912" spans="1:10" ht="17.149999999999999" customHeight="1">
      <c r="A912" s="232" t="s">
        <v>1054</v>
      </c>
      <c r="B912" s="233" t="s">
        <v>2104</v>
      </c>
      <c r="C912" s="234">
        <v>2.72</v>
      </c>
      <c r="D912" s="235">
        <v>0.9385</v>
      </c>
      <c r="E912" s="235">
        <v>1</v>
      </c>
      <c r="F912" s="235">
        <v>1</v>
      </c>
      <c r="G912" s="235">
        <v>1.35</v>
      </c>
      <c r="H912" s="235">
        <v>1.35</v>
      </c>
      <c r="I912" s="236" t="s">
        <v>1201</v>
      </c>
      <c r="J912" s="237" t="s">
        <v>1199</v>
      </c>
    </row>
    <row r="913" spans="1:10" ht="17.149999999999999" customHeight="1">
      <c r="A913" s="232" t="s">
        <v>1055</v>
      </c>
      <c r="B913" s="233" t="s">
        <v>2104</v>
      </c>
      <c r="C913" s="234">
        <v>5.78</v>
      </c>
      <c r="D913" s="235">
        <v>1.6040000000000001</v>
      </c>
      <c r="E913" s="235">
        <v>1</v>
      </c>
      <c r="F913" s="235">
        <v>1</v>
      </c>
      <c r="G913" s="235">
        <v>1.35</v>
      </c>
      <c r="H913" s="235">
        <v>1.35</v>
      </c>
      <c r="I913" s="236" t="s">
        <v>1201</v>
      </c>
      <c r="J913" s="237" t="s">
        <v>1199</v>
      </c>
    </row>
    <row r="914" spans="1:10" ht="17.149999999999999" customHeight="1">
      <c r="A914" s="238" t="s">
        <v>1056</v>
      </c>
      <c r="B914" s="239" t="s">
        <v>2104</v>
      </c>
      <c r="C914" s="240">
        <v>11.93</v>
      </c>
      <c r="D914" s="241">
        <v>2.9552999999999998</v>
      </c>
      <c r="E914" s="241">
        <v>1</v>
      </c>
      <c r="F914" s="241">
        <v>1</v>
      </c>
      <c r="G914" s="241">
        <v>1.75</v>
      </c>
      <c r="H914" s="241">
        <v>1.75</v>
      </c>
      <c r="I914" s="242" t="s">
        <v>1201</v>
      </c>
      <c r="J914" s="243" t="s">
        <v>1199</v>
      </c>
    </row>
    <row r="915" spans="1:10" ht="17.149999999999999" customHeight="1">
      <c r="A915" s="244" t="s">
        <v>2266</v>
      </c>
      <c r="B915" s="245" t="s">
        <v>2289</v>
      </c>
      <c r="C915" s="246">
        <v>2.2999999999999998</v>
      </c>
      <c r="D915" s="247">
        <v>1.0205</v>
      </c>
      <c r="E915" s="247">
        <v>1</v>
      </c>
      <c r="F915" s="247">
        <v>1</v>
      </c>
      <c r="G915" s="247">
        <v>1.35</v>
      </c>
      <c r="H915" s="247">
        <v>1.35</v>
      </c>
      <c r="I915" s="248" t="s">
        <v>1201</v>
      </c>
      <c r="J915" s="249" t="s">
        <v>1199</v>
      </c>
    </row>
    <row r="916" spans="1:10" ht="17.149999999999999" customHeight="1">
      <c r="A916" s="232" t="s">
        <v>2267</v>
      </c>
      <c r="B916" s="233" t="s">
        <v>2289</v>
      </c>
      <c r="C916" s="234">
        <v>3.47</v>
      </c>
      <c r="D916" s="235">
        <v>1.2954000000000001</v>
      </c>
      <c r="E916" s="235">
        <v>1</v>
      </c>
      <c r="F916" s="235">
        <v>1</v>
      </c>
      <c r="G916" s="235">
        <v>1.35</v>
      </c>
      <c r="H916" s="235">
        <v>1.35</v>
      </c>
      <c r="I916" s="236" t="s">
        <v>1201</v>
      </c>
      <c r="J916" s="237" t="s">
        <v>1199</v>
      </c>
    </row>
    <row r="917" spans="1:10" ht="17.149999999999999" customHeight="1">
      <c r="A917" s="232" t="s">
        <v>2268</v>
      </c>
      <c r="B917" s="233" t="s">
        <v>2289</v>
      </c>
      <c r="C917" s="234">
        <v>7.4</v>
      </c>
      <c r="D917" s="235">
        <v>1.9240999999999999</v>
      </c>
      <c r="E917" s="235">
        <v>1</v>
      </c>
      <c r="F917" s="235">
        <v>1</v>
      </c>
      <c r="G917" s="235">
        <v>1.35</v>
      </c>
      <c r="H917" s="235">
        <v>1.35</v>
      </c>
      <c r="I917" s="236" t="s">
        <v>1201</v>
      </c>
      <c r="J917" s="237" t="s">
        <v>1199</v>
      </c>
    </row>
    <row r="918" spans="1:10" ht="17.149999999999999" customHeight="1">
      <c r="A918" s="238" t="s">
        <v>2269</v>
      </c>
      <c r="B918" s="239" t="s">
        <v>2289</v>
      </c>
      <c r="C918" s="240">
        <v>17.11</v>
      </c>
      <c r="D918" s="241">
        <v>4.0542999999999996</v>
      </c>
      <c r="E918" s="241">
        <v>1</v>
      </c>
      <c r="F918" s="241">
        <v>1</v>
      </c>
      <c r="G918" s="241">
        <v>1.75</v>
      </c>
      <c r="H918" s="241">
        <v>1.75</v>
      </c>
      <c r="I918" s="242" t="s">
        <v>1201</v>
      </c>
      <c r="J918" s="243" t="s">
        <v>1199</v>
      </c>
    </row>
    <row r="919" spans="1:10" ht="17.149999999999999" customHeight="1">
      <c r="A919" s="244" t="s">
        <v>1057</v>
      </c>
      <c r="B919" s="245" t="s">
        <v>2105</v>
      </c>
      <c r="C919" s="246">
        <v>2.83</v>
      </c>
      <c r="D919" s="247">
        <v>0.45569999999999999</v>
      </c>
      <c r="E919" s="247">
        <v>1</v>
      </c>
      <c r="F919" s="247">
        <v>1</v>
      </c>
      <c r="G919" s="247">
        <v>1.35</v>
      </c>
      <c r="H919" s="247">
        <v>1.35</v>
      </c>
      <c r="I919" s="248" t="s">
        <v>1201</v>
      </c>
      <c r="J919" s="249" t="s">
        <v>1199</v>
      </c>
    </row>
    <row r="920" spans="1:10" ht="17.149999999999999" customHeight="1">
      <c r="A920" s="232" t="s">
        <v>1058</v>
      </c>
      <c r="B920" s="233" t="s">
        <v>2105</v>
      </c>
      <c r="C920" s="234">
        <v>3.82</v>
      </c>
      <c r="D920" s="235">
        <v>0.60299999999999998</v>
      </c>
      <c r="E920" s="235">
        <v>1</v>
      </c>
      <c r="F920" s="235">
        <v>1</v>
      </c>
      <c r="G920" s="235">
        <v>1.35</v>
      </c>
      <c r="H920" s="235">
        <v>1.35</v>
      </c>
      <c r="I920" s="236" t="s">
        <v>1201</v>
      </c>
      <c r="J920" s="237" t="s">
        <v>1199</v>
      </c>
    </row>
    <row r="921" spans="1:10" ht="17.149999999999999" customHeight="1">
      <c r="A921" s="232" t="s">
        <v>1059</v>
      </c>
      <c r="B921" s="233" t="s">
        <v>2105</v>
      </c>
      <c r="C921" s="234">
        <v>6.51</v>
      </c>
      <c r="D921" s="235">
        <v>0.90800000000000003</v>
      </c>
      <c r="E921" s="235">
        <v>1</v>
      </c>
      <c r="F921" s="235">
        <v>1</v>
      </c>
      <c r="G921" s="235">
        <v>1.35</v>
      </c>
      <c r="H921" s="235">
        <v>1.35</v>
      </c>
      <c r="I921" s="236" t="s">
        <v>1201</v>
      </c>
      <c r="J921" s="237" t="s">
        <v>1199</v>
      </c>
    </row>
    <row r="922" spans="1:10" ht="17.149999999999999" customHeight="1">
      <c r="A922" s="238" t="s">
        <v>1060</v>
      </c>
      <c r="B922" s="239" t="s">
        <v>2105</v>
      </c>
      <c r="C922" s="240">
        <v>9.9600000000000009</v>
      </c>
      <c r="D922" s="241">
        <v>1.361</v>
      </c>
      <c r="E922" s="241">
        <v>1</v>
      </c>
      <c r="F922" s="241">
        <v>1</v>
      </c>
      <c r="G922" s="241">
        <v>1.75</v>
      </c>
      <c r="H922" s="241">
        <v>1.75</v>
      </c>
      <c r="I922" s="242" t="s">
        <v>1201</v>
      </c>
      <c r="J922" s="243" t="s">
        <v>1199</v>
      </c>
    </row>
    <row r="923" spans="1:10" ht="17.149999999999999" customHeight="1">
      <c r="A923" s="244" t="s">
        <v>1061</v>
      </c>
      <c r="B923" s="245" t="s">
        <v>2106</v>
      </c>
      <c r="C923" s="246">
        <v>2.57</v>
      </c>
      <c r="D923" s="247">
        <v>0.39150000000000001</v>
      </c>
      <c r="E923" s="247">
        <v>1</v>
      </c>
      <c r="F923" s="247">
        <v>1</v>
      </c>
      <c r="G923" s="247">
        <v>1.35</v>
      </c>
      <c r="H923" s="247">
        <v>1.35</v>
      </c>
      <c r="I923" s="248" t="s">
        <v>1201</v>
      </c>
      <c r="J923" s="249" t="s">
        <v>1199</v>
      </c>
    </row>
    <row r="924" spans="1:10" ht="17.149999999999999" customHeight="1">
      <c r="A924" s="232" t="s">
        <v>1062</v>
      </c>
      <c r="B924" s="233" t="s">
        <v>2106</v>
      </c>
      <c r="C924" s="234">
        <v>3.62</v>
      </c>
      <c r="D924" s="235">
        <v>0.51170000000000004</v>
      </c>
      <c r="E924" s="235">
        <v>1</v>
      </c>
      <c r="F924" s="235">
        <v>1</v>
      </c>
      <c r="G924" s="235">
        <v>1.35</v>
      </c>
      <c r="H924" s="235">
        <v>1.35</v>
      </c>
      <c r="I924" s="236" t="s">
        <v>1201</v>
      </c>
      <c r="J924" s="237" t="s">
        <v>1199</v>
      </c>
    </row>
    <row r="925" spans="1:10" ht="17.149999999999999" customHeight="1">
      <c r="A925" s="232" t="s">
        <v>1063</v>
      </c>
      <c r="B925" s="233" t="s">
        <v>2106</v>
      </c>
      <c r="C925" s="234">
        <v>5.97</v>
      </c>
      <c r="D925" s="235">
        <v>0.7994</v>
      </c>
      <c r="E925" s="235">
        <v>1</v>
      </c>
      <c r="F925" s="235">
        <v>1</v>
      </c>
      <c r="G925" s="235">
        <v>1.35</v>
      </c>
      <c r="H925" s="235">
        <v>1.35</v>
      </c>
      <c r="I925" s="236" t="s">
        <v>1201</v>
      </c>
      <c r="J925" s="237" t="s">
        <v>1199</v>
      </c>
    </row>
    <row r="926" spans="1:10" ht="17.149999999999999" customHeight="1">
      <c r="A926" s="238" t="s">
        <v>1064</v>
      </c>
      <c r="B926" s="239" t="s">
        <v>2106</v>
      </c>
      <c r="C926" s="240">
        <v>10.18</v>
      </c>
      <c r="D926" s="241">
        <v>1.4853000000000001</v>
      </c>
      <c r="E926" s="241">
        <v>1</v>
      </c>
      <c r="F926" s="241">
        <v>1</v>
      </c>
      <c r="G926" s="241">
        <v>1.75</v>
      </c>
      <c r="H926" s="241">
        <v>1.75</v>
      </c>
      <c r="I926" s="242" t="s">
        <v>1201</v>
      </c>
      <c r="J926" s="243" t="s">
        <v>1199</v>
      </c>
    </row>
    <row r="927" spans="1:10" ht="17.149999999999999" customHeight="1">
      <c r="A927" s="244" t="s">
        <v>1065</v>
      </c>
      <c r="B927" s="245" t="s">
        <v>2107</v>
      </c>
      <c r="C927" s="246">
        <v>1.74</v>
      </c>
      <c r="D927" s="247">
        <v>0.33250000000000002</v>
      </c>
      <c r="E927" s="247">
        <v>1</v>
      </c>
      <c r="F927" s="247">
        <v>1</v>
      </c>
      <c r="G927" s="247">
        <v>1.35</v>
      </c>
      <c r="H927" s="247">
        <v>1.35</v>
      </c>
      <c r="I927" s="248" t="s">
        <v>1201</v>
      </c>
      <c r="J927" s="249" t="s">
        <v>1199</v>
      </c>
    </row>
    <row r="928" spans="1:10" ht="17.149999999999999" customHeight="1">
      <c r="A928" s="232" t="s">
        <v>1066</v>
      </c>
      <c r="B928" s="233" t="s">
        <v>2107</v>
      </c>
      <c r="C928" s="234">
        <v>2.61</v>
      </c>
      <c r="D928" s="235">
        <v>0.45</v>
      </c>
      <c r="E928" s="235">
        <v>1</v>
      </c>
      <c r="F928" s="235">
        <v>1</v>
      </c>
      <c r="G928" s="235">
        <v>1.35</v>
      </c>
      <c r="H928" s="235">
        <v>1.35</v>
      </c>
      <c r="I928" s="236" t="s">
        <v>1201</v>
      </c>
      <c r="J928" s="237" t="s">
        <v>1199</v>
      </c>
    </row>
    <row r="929" spans="1:10" ht="17.149999999999999" customHeight="1">
      <c r="A929" s="232" t="s">
        <v>1067</v>
      </c>
      <c r="B929" s="233" t="s">
        <v>2107</v>
      </c>
      <c r="C929" s="234">
        <v>4.04</v>
      </c>
      <c r="D929" s="235">
        <v>0.65049999999999997</v>
      </c>
      <c r="E929" s="235">
        <v>1</v>
      </c>
      <c r="F929" s="235">
        <v>1</v>
      </c>
      <c r="G929" s="235">
        <v>1.35</v>
      </c>
      <c r="H929" s="235">
        <v>1.35</v>
      </c>
      <c r="I929" s="236" t="s">
        <v>1201</v>
      </c>
      <c r="J929" s="237" t="s">
        <v>1199</v>
      </c>
    </row>
    <row r="930" spans="1:10" ht="17.149999999999999" customHeight="1">
      <c r="A930" s="238" t="s">
        <v>1068</v>
      </c>
      <c r="B930" s="239" t="s">
        <v>2107</v>
      </c>
      <c r="C930" s="240">
        <v>6.65</v>
      </c>
      <c r="D930" s="241">
        <v>1.0804</v>
      </c>
      <c r="E930" s="241">
        <v>1</v>
      </c>
      <c r="F930" s="241">
        <v>1</v>
      </c>
      <c r="G930" s="241">
        <v>1.75</v>
      </c>
      <c r="H930" s="241">
        <v>1.75</v>
      </c>
      <c r="I930" s="242" t="s">
        <v>1201</v>
      </c>
      <c r="J930" s="243" t="s">
        <v>1199</v>
      </c>
    </row>
    <row r="931" spans="1:10" ht="17.149999999999999" customHeight="1">
      <c r="A931" s="244" t="s">
        <v>1840</v>
      </c>
      <c r="B931" s="245" t="s">
        <v>1873</v>
      </c>
      <c r="C931" s="246">
        <v>2.4</v>
      </c>
      <c r="D931" s="247">
        <v>0.47260000000000002</v>
      </c>
      <c r="E931" s="247">
        <v>1.1000000000000001</v>
      </c>
      <c r="F931" s="247">
        <v>1.1000000000000001</v>
      </c>
      <c r="G931" s="247">
        <v>1.1000000000000001</v>
      </c>
      <c r="H931" s="247">
        <v>1.1000000000000001</v>
      </c>
      <c r="I931" s="248" t="s">
        <v>61</v>
      </c>
      <c r="J931" s="249" t="s">
        <v>61</v>
      </c>
    </row>
    <row r="932" spans="1:10" ht="17.149999999999999" customHeight="1">
      <c r="A932" s="232" t="s">
        <v>1841</v>
      </c>
      <c r="B932" s="233" t="s">
        <v>1873</v>
      </c>
      <c r="C932" s="234">
        <v>3.51</v>
      </c>
      <c r="D932" s="235">
        <v>0.58140000000000003</v>
      </c>
      <c r="E932" s="235">
        <v>1.1000000000000001</v>
      </c>
      <c r="F932" s="235">
        <v>1.1000000000000001</v>
      </c>
      <c r="G932" s="235">
        <v>1.1000000000000001</v>
      </c>
      <c r="H932" s="235">
        <v>1.1000000000000001</v>
      </c>
      <c r="I932" s="236" t="s">
        <v>61</v>
      </c>
      <c r="J932" s="237" t="s">
        <v>61</v>
      </c>
    </row>
    <row r="933" spans="1:10" ht="17.149999999999999" customHeight="1">
      <c r="A933" s="232" t="s">
        <v>1842</v>
      </c>
      <c r="B933" s="233" t="s">
        <v>1873</v>
      </c>
      <c r="C933" s="234">
        <v>7.64</v>
      </c>
      <c r="D933" s="235">
        <v>1.0168999999999999</v>
      </c>
      <c r="E933" s="235">
        <v>1.1000000000000001</v>
      </c>
      <c r="F933" s="235">
        <v>1.1000000000000001</v>
      </c>
      <c r="G933" s="235">
        <v>1.1000000000000001</v>
      </c>
      <c r="H933" s="235">
        <v>1.1000000000000001</v>
      </c>
      <c r="I933" s="236" t="s">
        <v>61</v>
      </c>
      <c r="J933" s="237" t="s">
        <v>61</v>
      </c>
    </row>
    <row r="934" spans="1:10" ht="17.149999999999999" customHeight="1">
      <c r="A934" s="238" t="s">
        <v>1843</v>
      </c>
      <c r="B934" s="239" t="s">
        <v>1873</v>
      </c>
      <c r="C934" s="240">
        <v>10.029999999999999</v>
      </c>
      <c r="D934" s="241">
        <v>1.9963</v>
      </c>
      <c r="E934" s="241">
        <v>1.1499999999999999</v>
      </c>
      <c r="F934" s="241">
        <v>1.1499999999999999</v>
      </c>
      <c r="G934" s="241">
        <v>1.1499999999999999</v>
      </c>
      <c r="H934" s="241">
        <v>1.1499999999999999</v>
      </c>
      <c r="I934" s="242" t="s">
        <v>61</v>
      </c>
      <c r="J934" s="243" t="s">
        <v>61</v>
      </c>
    </row>
    <row r="935" spans="1:10" ht="17.149999999999999" customHeight="1">
      <c r="A935" s="244" t="s">
        <v>1069</v>
      </c>
      <c r="B935" s="245" t="s">
        <v>2108</v>
      </c>
      <c r="C935" s="246">
        <v>2.67</v>
      </c>
      <c r="D935" s="247">
        <v>0.4622</v>
      </c>
      <c r="E935" s="247">
        <v>1.1000000000000001</v>
      </c>
      <c r="F935" s="247">
        <v>1.1000000000000001</v>
      </c>
      <c r="G935" s="247">
        <v>1.1000000000000001</v>
      </c>
      <c r="H935" s="247">
        <v>1.1000000000000001</v>
      </c>
      <c r="I935" s="248" t="s">
        <v>61</v>
      </c>
      <c r="J935" s="249" t="s">
        <v>61</v>
      </c>
    </row>
    <row r="936" spans="1:10" ht="17.149999999999999" customHeight="1">
      <c r="A936" s="232" t="s">
        <v>1070</v>
      </c>
      <c r="B936" s="233" t="s">
        <v>2108</v>
      </c>
      <c r="C936" s="234">
        <v>3.68</v>
      </c>
      <c r="D936" s="235">
        <v>0.58320000000000005</v>
      </c>
      <c r="E936" s="235">
        <v>1.1000000000000001</v>
      </c>
      <c r="F936" s="235">
        <v>1.1000000000000001</v>
      </c>
      <c r="G936" s="235">
        <v>1.1000000000000001</v>
      </c>
      <c r="H936" s="235">
        <v>1.1000000000000001</v>
      </c>
      <c r="I936" s="236" t="s">
        <v>61</v>
      </c>
      <c r="J936" s="237" t="s">
        <v>61</v>
      </c>
    </row>
    <row r="937" spans="1:10" ht="17.149999999999999" customHeight="1">
      <c r="A937" s="232" t="s">
        <v>1071</v>
      </c>
      <c r="B937" s="233" t="s">
        <v>2108</v>
      </c>
      <c r="C937" s="234">
        <v>6.4</v>
      </c>
      <c r="D937" s="235">
        <v>0.80259999999999998</v>
      </c>
      <c r="E937" s="235">
        <v>1.1000000000000001</v>
      </c>
      <c r="F937" s="235">
        <v>1.1000000000000001</v>
      </c>
      <c r="G937" s="235">
        <v>1.1000000000000001</v>
      </c>
      <c r="H937" s="235">
        <v>1.1000000000000001</v>
      </c>
      <c r="I937" s="236" t="s">
        <v>61</v>
      </c>
      <c r="J937" s="237" t="s">
        <v>61</v>
      </c>
    </row>
    <row r="938" spans="1:10" ht="17.149999999999999" customHeight="1">
      <c r="A938" s="238" t="s">
        <v>1072</v>
      </c>
      <c r="B938" s="239" t="s">
        <v>2108</v>
      </c>
      <c r="C938" s="240">
        <v>8.74</v>
      </c>
      <c r="D938" s="241">
        <v>1.7269000000000001</v>
      </c>
      <c r="E938" s="241">
        <v>1.1499999999999999</v>
      </c>
      <c r="F938" s="241">
        <v>1.1499999999999999</v>
      </c>
      <c r="G938" s="241">
        <v>1.1499999999999999</v>
      </c>
      <c r="H938" s="241">
        <v>1.1499999999999999</v>
      </c>
      <c r="I938" s="242" t="s">
        <v>61</v>
      </c>
      <c r="J938" s="243" t="s">
        <v>61</v>
      </c>
    </row>
    <row r="939" spans="1:10" ht="17.149999999999999" customHeight="1">
      <c r="A939" s="244" t="s">
        <v>1073</v>
      </c>
      <c r="B939" s="245" t="s">
        <v>2109</v>
      </c>
      <c r="C939" s="246">
        <v>2.06</v>
      </c>
      <c r="D939" s="247">
        <v>0.48149999999999998</v>
      </c>
      <c r="E939" s="247">
        <v>1.1000000000000001</v>
      </c>
      <c r="F939" s="247">
        <v>1.1000000000000001</v>
      </c>
      <c r="G939" s="247">
        <v>1.1000000000000001</v>
      </c>
      <c r="H939" s="247">
        <v>1.1000000000000001</v>
      </c>
      <c r="I939" s="248" t="s">
        <v>61</v>
      </c>
      <c r="J939" s="249" t="s">
        <v>61</v>
      </c>
    </row>
    <row r="940" spans="1:10" ht="17.149999999999999" customHeight="1">
      <c r="A940" s="232" t="s">
        <v>1074</v>
      </c>
      <c r="B940" s="233" t="s">
        <v>2109</v>
      </c>
      <c r="C940" s="234">
        <v>2.54</v>
      </c>
      <c r="D940" s="235">
        <v>0.5222</v>
      </c>
      <c r="E940" s="235">
        <v>1.1000000000000001</v>
      </c>
      <c r="F940" s="235">
        <v>1.1000000000000001</v>
      </c>
      <c r="G940" s="235">
        <v>1.1000000000000001</v>
      </c>
      <c r="H940" s="235">
        <v>1.1000000000000001</v>
      </c>
      <c r="I940" s="236" t="s">
        <v>61</v>
      </c>
      <c r="J940" s="237" t="s">
        <v>61</v>
      </c>
    </row>
    <row r="941" spans="1:10" ht="17.149999999999999" customHeight="1">
      <c r="A941" s="232" t="s">
        <v>1075</v>
      </c>
      <c r="B941" s="233" t="s">
        <v>2109</v>
      </c>
      <c r="C941" s="234">
        <v>5.14</v>
      </c>
      <c r="D941" s="235">
        <v>0.70020000000000004</v>
      </c>
      <c r="E941" s="235">
        <v>1.1000000000000001</v>
      </c>
      <c r="F941" s="235">
        <v>1.1000000000000001</v>
      </c>
      <c r="G941" s="235">
        <v>1.1000000000000001</v>
      </c>
      <c r="H941" s="235">
        <v>1.1000000000000001</v>
      </c>
      <c r="I941" s="236" t="s">
        <v>61</v>
      </c>
      <c r="J941" s="237" t="s">
        <v>61</v>
      </c>
    </row>
    <row r="942" spans="1:10" ht="17.149999999999999" customHeight="1">
      <c r="A942" s="238" t="s">
        <v>1076</v>
      </c>
      <c r="B942" s="239" t="s">
        <v>2109</v>
      </c>
      <c r="C942" s="240">
        <v>6.45</v>
      </c>
      <c r="D942" s="241">
        <v>1.2661</v>
      </c>
      <c r="E942" s="241">
        <v>1.1499999999999999</v>
      </c>
      <c r="F942" s="241">
        <v>1.1499999999999999</v>
      </c>
      <c r="G942" s="241">
        <v>1.1499999999999999</v>
      </c>
      <c r="H942" s="241">
        <v>1.1499999999999999</v>
      </c>
      <c r="I942" s="242" t="s">
        <v>61</v>
      </c>
      <c r="J942" s="243" t="s">
        <v>61</v>
      </c>
    </row>
    <row r="943" spans="1:10" ht="17.149999999999999" customHeight="1">
      <c r="A943" s="244" t="s">
        <v>1077</v>
      </c>
      <c r="B943" s="245" t="s">
        <v>2110</v>
      </c>
      <c r="C943" s="246">
        <v>2.2000000000000002</v>
      </c>
      <c r="D943" s="247">
        <v>0.32019999999999998</v>
      </c>
      <c r="E943" s="247">
        <v>1.1000000000000001</v>
      </c>
      <c r="F943" s="247">
        <v>1.1000000000000001</v>
      </c>
      <c r="G943" s="247">
        <v>1.1000000000000001</v>
      </c>
      <c r="H943" s="247">
        <v>1.1000000000000001</v>
      </c>
      <c r="I943" s="248" t="s">
        <v>61</v>
      </c>
      <c r="J943" s="249" t="s">
        <v>61</v>
      </c>
    </row>
    <row r="944" spans="1:10" ht="17.149999999999999" customHeight="1">
      <c r="A944" s="232" t="s">
        <v>1078</v>
      </c>
      <c r="B944" s="233" t="s">
        <v>2110</v>
      </c>
      <c r="C944" s="234">
        <v>2.57</v>
      </c>
      <c r="D944" s="235">
        <v>0.37230000000000002</v>
      </c>
      <c r="E944" s="235">
        <v>1.1000000000000001</v>
      </c>
      <c r="F944" s="235">
        <v>1.1000000000000001</v>
      </c>
      <c r="G944" s="235">
        <v>1.1000000000000001</v>
      </c>
      <c r="H944" s="235">
        <v>1.1000000000000001</v>
      </c>
      <c r="I944" s="236" t="s">
        <v>61</v>
      </c>
      <c r="J944" s="237" t="s">
        <v>61</v>
      </c>
    </row>
    <row r="945" spans="1:10" ht="17.149999999999999" customHeight="1">
      <c r="A945" s="232" t="s">
        <v>1079</v>
      </c>
      <c r="B945" s="233" t="s">
        <v>2110</v>
      </c>
      <c r="C945" s="234">
        <v>4.29</v>
      </c>
      <c r="D945" s="235">
        <v>0.63390000000000002</v>
      </c>
      <c r="E945" s="235">
        <v>1.1000000000000001</v>
      </c>
      <c r="F945" s="235">
        <v>1.1000000000000001</v>
      </c>
      <c r="G945" s="235">
        <v>1.1000000000000001</v>
      </c>
      <c r="H945" s="235">
        <v>1.1000000000000001</v>
      </c>
      <c r="I945" s="236" t="s">
        <v>61</v>
      </c>
      <c r="J945" s="237" t="s">
        <v>61</v>
      </c>
    </row>
    <row r="946" spans="1:10" ht="17.149999999999999" customHeight="1">
      <c r="A946" s="238" t="s">
        <v>1080</v>
      </c>
      <c r="B946" s="239" t="s">
        <v>2110</v>
      </c>
      <c r="C946" s="240">
        <v>6.95</v>
      </c>
      <c r="D946" s="241">
        <v>1.7806</v>
      </c>
      <c r="E946" s="241">
        <v>1.1499999999999999</v>
      </c>
      <c r="F946" s="241">
        <v>1.1499999999999999</v>
      </c>
      <c r="G946" s="241">
        <v>1.1499999999999999</v>
      </c>
      <c r="H946" s="241">
        <v>1.1499999999999999</v>
      </c>
      <c r="I946" s="242" t="s">
        <v>61</v>
      </c>
      <c r="J946" s="243" t="s">
        <v>61</v>
      </c>
    </row>
    <row r="947" spans="1:10" ht="17.149999999999999" customHeight="1">
      <c r="A947" s="244" t="s">
        <v>1844</v>
      </c>
      <c r="B947" s="245" t="s">
        <v>1874</v>
      </c>
      <c r="C947" s="246">
        <v>1.28</v>
      </c>
      <c r="D947" s="247">
        <v>0.38929999999999998</v>
      </c>
      <c r="E947" s="247">
        <v>1.1000000000000001</v>
      </c>
      <c r="F947" s="247">
        <v>1.1000000000000001</v>
      </c>
      <c r="G947" s="247">
        <v>1.1000000000000001</v>
      </c>
      <c r="H947" s="247">
        <v>1.1000000000000001</v>
      </c>
      <c r="I947" s="248" t="s">
        <v>61</v>
      </c>
      <c r="J947" s="249" t="s">
        <v>61</v>
      </c>
    </row>
    <row r="948" spans="1:10" ht="17.149999999999999" customHeight="1">
      <c r="A948" s="232" t="s">
        <v>1845</v>
      </c>
      <c r="B948" s="233" t="s">
        <v>1874</v>
      </c>
      <c r="C948" s="234">
        <v>1.68</v>
      </c>
      <c r="D948" s="235">
        <v>0.51239999999999997</v>
      </c>
      <c r="E948" s="235">
        <v>1.1000000000000001</v>
      </c>
      <c r="F948" s="235">
        <v>1.1000000000000001</v>
      </c>
      <c r="G948" s="235">
        <v>1.1000000000000001</v>
      </c>
      <c r="H948" s="235">
        <v>1.1000000000000001</v>
      </c>
      <c r="I948" s="236" t="s">
        <v>61</v>
      </c>
      <c r="J948" s="237" t="s">
        <v>61</v>
      </c>
    </row>
    <row r="949" spans="1:10" ht="17.149999999999999" customHeight="1">
      <c r="A949" s="232" t="s">
        <v>1846</v>
      </c>
      <c r="B949" s="233" t="s">
        <v>1874</v>
      </c>
      <c r="C949" s="234">
        <v>3.09</v>
      </c>
      <c r="D949" s="235">
        <v>0.82940000000000003</v>
      </c>
      <c r="E949" s="235">
        <v>1.1000000000000001</v>
      </c>
      <c r="F949" s="235">
        <v>1.1000000000000001</v>
      </c>
      <c r="G949" s="235">
        <v>1.1000000000000001</v>
      </c>
      <c r="H949" s="235">
        <v>1.1000000000000001</v>
      </c>
      <c r="I949" s="236" t="s">
        <v>61</v>
      </c>
      <c r="J949" s="237" t="s">
        <v>61</v>
      </c>
    </row>
    <row r="950" spans="1:10" ht="17.149999999999999" customHeight="1">
      <c r="A950" s="238" t="s">
        <v>1847</v>
      </c>
      <c r="B950" s="239" t="s">
        <v>1874</v>
      </c>
      <c r="C950" s="240">
        <v>6.53</v>
      </c>
      <c r="D950" s="241">
        <v>1.4494</v>
      </c>
      <c r="E950" s="241">
        <v>1.1499999999999999</v>
      </c>
      <c r="F950" s="241">
        <v>1.1499999999999999</v>
      </c>
      <c r="G950" s="241">
        <v>1.1499999999999999</v>
      </c>
      <c r="H950" s="241">
        <v>1.1499999999999999</v>
      </c>
      <c r="I950" s="242" t="s">
        <v>61</v>
      </c>
      <c r="J950" s="243" t="s">
        <v>61</v>
      </c>
    </row>
    <row r="951" spans="1:10" ht="17.149999999999999" customHeight="1">
      <c r="A951" s="244" t="s">
        <v>1848</v>
      </c>
      <c r="B951" s="245" t="s">
        <v>1875</v>
      </c>
      <c r="C951" s="246">
        <v>2.25</v>
      </c>
      <c r="D951" s="247">
        <v>0.37390000000000001</v>
      </c>
      <c r="E951" s="247">
        <v>1.1000000000000001</v>
      </c>
      <c r="F951" s="247">
        <v>1.1000000000000001</v>
      </c>
      <c r="G951" s="247">
        <v>1.1000000000000001</v>
      </c>
      <c r="H951" s="247">
        <v>1.1000000000000001</v>
      </c>
      <c r="I951" s="248" t="s">
        <v>61</v>
      </c>
      <c r="J951" s="249" t="s">
        <v>61</v>
      </c>
    </row>
    <row r="952" spans="1:10" ht="17.149999999999999" customHeight="1">
      <c r="A952" s="232" t="s">
        <v>1849</v>
      </c>
      <c r="B952" s="233" t="s">
        <v>1875</v>
      </c>
      <c r="C952" s="234">
        <v>2.25</v>
      </c>
      <c r="D952" s="235">
        <v>0.73460000000000003</v>
      </c>
      <c r="E952" s="235">
        <v>1.1000000000000001</v>
      </c>
      <c r="F952" s="235">
        <v>1.1000000000000001</v>
      </c>
      <c r="G952" s="235">
        <v>1.1000000000000001</v>
      </c>
      <c r="H952" s="235">
        <v>1.1000000000000001</v>
      </c>
      <c r="I952" s="236" t="s">
        <v>61</v>
      </c>
      <c r="J952" s="237" t="s">
        <v>61</v>
      </c>
    </row>
    <row r="953" spans="1:10" ht="17.149999999999999" customHeight="1">
      <c r="A953" s="232" t="s">
        <v>1850</v>
      </c>
      <c r="B953" s="233" t="s">
        <v>1875</v>
      </c>
      <c r="C953" s="234">
        <v>4.67</v>
      </c>
      <c r="D953" s="235">
        <v>1.1335999999999999</v>
      </c>
      <c r="E953" s="235">
        <v>1.1000000000000001</v>
      </c>
      <c r="F953" s="235">
        <v>1.1000000000000001</v>
      </c>
      <c r="G953" s="235">
        <v>1.1000000000000001</v>
      </c>
      <c r="H953" s="235">
        <v>1.1000000000000001</v>
      </c>
      <c r="I953" s="236" t="s">
        <v>61</v>
      </c>
      <c r="J953" s="237" t="s">
        <v>61</v>
      </c>
    </row>
    <row r="954" spans="1:10" ht="17.149999999999999" customHeight="1">
      <c r="A954" s="238" t="s">
        <v>1851</v>
      </c>
      <c r="B954" s="239" t="s">
        <v>1875</v>
      </c>
      <c r="C954" s="240">
        <v>9.8699999999999992</v>
      </c>
      <c r="D954" s="241">
        <v>2.1031</v>
      </c>
      <c r="E954" s="241">
        <v>1.1499999999999999</v>
      </c>
      <c r="F954" s="241">
        <v>1.1499999999999999</v>
      </c>
      <c r="G954" s="241">
        <v>1.1499999999999999</v>
      </c>
      <c r="H954" s="241">
        <v>1.1499999999999999</v>
      </c>
      <c r="I954" s="242" t="s">
        <v>61</v>
      </c>
      <c r="J954" s="243" t="s">
        <v>61</v>
      </c>
    </row>
    <row r="955" spans="1:10" ht="17.149999999999999" customHeight="1">
      <c r="A955" s="244" t="s">
        <v>1852</v>
      </c>
      <c r="B955" s="245" t="s">
        <v>1876</v>
      </c>
      <c r="C955" s="246">
        <v>1.86</v>
      </c>
      <c r="D955" s="247">
        <v>0.28970000000000001</v>
      </c>
      <c r="E955" s="247">
        <v>1.1000000000000001</v>
      </c>
      <c r="F955" s="247">
        <v>1.1000000000000001</v>
      </c>
      <c r="G955" s="247">
        <v>1.1000000000000001</v>
      </c>
      <c r="H955" s="247">
        <v>1.1000000000000001</v>
      </c>
      <c r="I955" s="248" t="s">
        <v>61</v>
      </c>
      <c r="J955" s="249" t="s">
        <v>61</v>
      </c>
    </row>
    <row r="956" spans="1:10" ht="17.149999999999999" customHeight="1">
      <c r="A956" s="232" t="s">
        <v>1853</v>
      </c>
      <c r="B956" s="233" t="s">
        <v>1876</v>
      </c>
      <c r="C956" s="234">
        <v>2.9</v>
      </c>
      <c r="D956" s="235">
        <v>0.79749999999999999</v>
      </c>
      <c r="E956" s="235">
        <v>1.1000000000000001</v>
      </c>
      <c r="F956" s="235">
        <v>1.1000000000000001</v>
      </c>
      <c r="G956" s="235">
        <v>1.1000000000000001</v>
      </c>
      <c r="H956" s="235">
        <v>1.1000000000000001</v>
      </c>
      <c r="I956" s="236" t="s">
        <v>61</v>
      </c>
      <c r="J956" s="237" t="s">
        <v>61</v>
      </c>
    </row>
    <row r="957" spans="1:10" ht="17.149999999999999" customHeight="1">
      <c r="A957" s="232" t="s">
        <v>1854</v>
      </c>
      <c r="B957" s="233" t="s">
        <v>1876</v>
      </c>
      <c r="C957" s="234">
        <v>5.14</v>
      </c>
      <c r="D957" s="235">
        <v>1.2526999999999999</v>
      </c>
      <c r="E957" s="235">
        <v>1.1000000000000001</v>
      </c>
      <c r="F957" s="235">
        <v>1.1000000000000001</v>
      </c>
      <c r="G957" s="235">
        <v>1.1000000000000001</v>
      </c>
      <c r="H957" s="235">
        <v>1.1000000000000001</v>
      </c>
      <c r="I957" s="236" t="s">
        <v>61</v>
      </c>
      <c r="J957" s="237" t="s">
        <v>61</v>
      </c>
    </row>
    <row r="958" spans="1:10" ht="17.149999999999999" customHeight="1">
      <c r="A958" s="238" t="s">
        <v>1855</v>
      </c>
      <c r="B958" s="239" t="s">
        <v>1876</v>
      </c>
      <c r="C958" s="240">
        <v>9.44</v>
      </c>
      <c r="D958" s="241">
        <v>2.3167</v>
      </c>
      <c r="E958" s="241">
        <v>1.1499999999999999</v>
      </c>
      <c r="F958" s="241">
        <v>1.1499999999999999</v>
      </c>
      <c r="G958" s="241">
        <v>1.1499999999999999</v>
      </c>
      <c r="H958" s="241">
        <v>1.1499999999999999</v>
      </c>
      <c r="I958" s="242" t="s">
        <v>61</v>
      </c>
      <c r="J958" s="243" t="s">
        <v>61</v>
      </c>
    </row>
    <row r="959" spans="1:10" ht="17.149999999999999" customHeight="1">
      <c r="A959" s="244" t="s">
        <v>1081</v>
      </c>
      <c r="B959" s="245" t="s">
        <v>2111</v>
      </c>
      <c r="C959" s="246">
        <v>1.96</v>
      </c>
      <c r="D959" s="247">
        <v>0.27679999999999999</v>
      </c>
      <c r="E959" s="247">
        <v>1.1000000000000001</v>
      </c>
      <c r="F959" s="247">
        <v>1.1000000000000001</v>
      </c>
      <c r="G959" s="247">
        <v>1.1000000000000001</v>
      </c>
      <c r="H959" s="247">
        <v>1.1000000000000001</v>
      </c>
      <c r="I959" s="248" t="s">
        <v>61</v>
      </c>
      <c r="J959" s="249" t="s">
        <v>61</v>
      </c>
    </row>
    <row r="960" spans="1:10" ht="17.149999999999999" customHeight="1">
      <c r="A960" s="232" t="s">
        <v>1082</v>
      </c>
      <c r="B960" s="233" t="s">
        <v>2111</v>
      </c>
      <c r="C960" s="234">
        <v>2.3199999999999998</v>
      </c>
      <c r="D960" s="235">
        <v>0.32129999999999997</v>
      </c>
      <c r="E960" s="235">
        <v>1.1000000000000001</v>
      </c>
      <c r="F960" s="235">
        <v>1.1000000000000001</v>
      </c>
      <c r="G960" s="235">
        <v>1.1000000000000001</v>
      </c>
      <c r="H960" s="235">
        <v>1.1000000000000001</v>
      </c>
      <c r="I960" s="236" t="s">
        <v>61</v>
      </c>
      <c r="J960" s="237" t="s">
        <v>61</v>
      </c>
    </row>
    <row r="961" spans="1:10" ht="17.149999999999999" customHeight="1">
      <c r="A961" s="232" t="s">
        <v>1083</v>
      </c>
      <c r="B961" s="233" t="s">
        <v>2111</v>
      </c>
      <c r="C961" s="234">
        <v>3.63</v>
      </c>
      <c r="D961" s="235">
        <v>0.45329999999999998</v>
      </c>
      <c r="E961" s="235">
        <v>1.1000000000000001</v>
      </c>
      <c r="F961" s="235">
        <v>1.1000000000000001</v>
      </c>
      <c r="G961" s="235">
        <v>1.1000000000000001</v>
      </c>
      <c r="H961" s="235">
        <v>1.1000000000000001</v>
      </c>
      <c r="I961" s="236" t="s">
        <v>61</v>
      </c>
      <c r="J961" s="237" t="s">
        <v>61</v>
      </c>
    </row>
    <row r="962" spans="1:10" ht="17.149999999999999" customHeight="1">
      <c r="A962" s="238" t="s">
        <v>1084</v>
      </c>
      <c r="B962" s="239" t="s">
        <v>2111</v>
      </c>
      <c r="C962" s="240">
        <v>7.56</v>
      </c>
      <c r="D962" s="241">
        <v>0.80210000000000004</v>
      </c>
      <c r="E962" s="241">
        <v>1.1499999999999999</v>
      </c>
      <c r="F962" s="241">
        <v>1.1499999999999999</v>
      </c>
      <c r="G962" s="241">
        <v>1.1499999999999999</v>
      </c>
      <c r="H962" s="241">
        <v>1.1499999999999999</v>
      </c>
      <c r="I962" s="242" t="s">
        <v>61</v>
      </c>
      <c r="J962" s="243" t="s">
        <v>61</v>
      </c>
    </row>
    <row r="963" spans="1:10" ht="17.149999999999999" customHeight="1">
      <c r="A963" s="244" t="s">
        <v>1085</v>
      </c>
      <c r="B963" s="245" t="s">
        <v>2112</v>
      </c>
      <c r="C963" s="246">
        <v>1.94</v>
      </c>
      <c r="D963" s="247">
        <v>0.19470000000000001</v>
      </c>
      <c r="E963" s="247">
        <v>1.1000000000000001</v>
      </c>
      <c r="F963" s="247">
        <v>1.1000000000000001</v>
      </c>
      <c r="G963" s="247">
        <v>1.1000000000000001</v>
      </c>
      <c r="H963" s="247">
        <v>1.1000000000000001</v>
      </c>
      <c r="I963" s="248" t="s">
        <v>61</v>
      </c>
      <c r="J963" s="249" t="s">
        <v>61</v>
      </c>
    </row>
    <row r="964" spans="1:10" ht="17.149999999999999" customHeight="1">
      <c r="A964" s="232" t="s">
        <v>1086</v>
      </c>
      <c r="B964" s="233" t="s">
        <v>2112</v>
      </c>
      <c r="C964" s="234">
        <v>2.54</v>
      </c>
      <c r="D964" s="235">
        <v>0.30320000000000003</v>
      </c>
      <c r="E964" s="235">
        <v>1.1000000000000001</v>
      </c>
      <c r="F964" s="235">
        <v>1.1000000000000001</v>
      </c>
      <c r="G964" s="235">
        <v>1.1000000000000001</v>
      </c>
      <c r="H964" s="235">
        <v>1.1000000000000001</v>
      </c>
      <c r="I964" s="236" t="s">
        <v>61</v>
      </c>
      <c r="J964" s="237" t="s">
        <v>61</v>
      </c>
    </row>
    <row r="965" spans="1:10" ht="17.149999999999999" customHeight="1">
      <c r="A965" s="232" t="s">
        <v>1087</v>
      </c>
      <c r="B965" s="233" t="s">
        <v>2112</v>
      </c>
      <c r="C965" s="234">
        <v>3.7</v>
      </c>
      <c r="D965" s="235">
        <v>0.54379999999999995</v>
      </c>
      <c r="E965" s="235">
        <v>1.1000000000000001</v>
      </c>
      <c r="F965" s="235">
        <v>1.1000000000000001</v>
      </c>
      <c r="G965" s="235">
        <v>1.1000000000000001</v>
      </c>
      <c r="H965" s="235">
        <v>1.1000000000000001</v>
      </c>
      <c r="I965" s="236" t="s">
        <v>61</v>
      </c>
      <c r="J965" s="237" t="s">
        <v>61</v>
      </c>
    </row>
    <row r="966" spans="1:10" ht="17.149999999999999" customHeight="1">
      <c r="A966" s="238" t="s">
        <v>1088</v>
      </c>
      <c r="B966" s="239" t="s">
        <v>2112</v>
      </c>
      <c r="C966" s="240">
        <v>6.43</v>
      </c>
      <c r="D966" s="241">
        <v>1.0468</v>
      </c>
      <c r="E966" s="241">
        <v>1.1499999999999999</v>
      </c>
      <c r="F966" s="241">
        <v>1.1499999999999999</v>
      </c>
      <c r="G966" s="241">
        <v>1.1499999999999999</v>
      </c>
      <c r="H966" s="241">
        <v>1.1499999999999999</v>
      </c>
      <c r="I966" s="242" t="s">
        <v>61</v>
      </c>
      <c r="J966" s="243" t="s">
        <v>61</v>
      </c>
    </row>
    <row r="967" spans="1:10" ht="17.149999999999999" customHeight="1">
      <c r="A967" s="244" t="s">
        <v>1089</v>
      </c>
      <c r="B967" s="245" t="s">
        <v>2113</v>
      </c>
      <c r="C967" s="246">
        <v>1.22</v>
      </c>
      <c r="D967" s="247">
        <v>0.25069999999999998</v>
      </c>
      <c r="E967" s="247">
        <v>1.1000000000000001</v>
      </c>
      <c r="F967" s="247">
        <v>1.1000000000000001</v>
      </c>
      <c r="G967" s="247">
        <v>1.1000000000000001</v>
      </c>
      <c r="H967" s="247">
        <v>1.1000000000000001</v>
      </c>
      <c r="I967" s="248" t="s">
        <v>61</v>
      </c>
      <c r="J967" s="249" t="s">
        <v>61</v>
      </c>
    </row>
    <row r="968" spans="1:10" ht="17.149999999999999" customHeight="1">
      <c r="A968" s="232" t="s">
        <v>1090</v>
      </c>
      <c r="B968" s="233" t="s">
        <v>2113</v>
      </c>
      <c r="C968" s="234">
        <v>1.68</v>
      </c>
      <c r="D968" s="235">
        <v>0.32119999999999999</v>
      </c>
      <c r="E968" s="235">
        <v>1.1000000000000001</v>
      </c>
      <c r="F968" s="235">
        <v>1.1000000000000001</v>
      </c>
      <c r="G968" s="235">
        <v>1.1000000000000001</v>
      </c>
      <c r="H968" s="235">
        <v>1.1000000000000001</v>
      </c>
      <c r="I968" s="236" t="s">
        <v>61</v>
      </c>
      <c r="J968" s="237" t="s">
        <v>61</v>
      </c>
    </row>
    <row r="969" spans="1:10" ht="17.149999999999999" customHeight="1">
      <c r="A969" s="232" t="s">
        <v>1091</v>
      </c>
      <c r="B969" s="233" t="s">
        <v>2113</v>
      </c>
      <c r="C969" s="234">
        <v>2.82</v>
      </c>
      <c r="D969" s="235">
        <v>0.54910000000000003</v>
      </c>
      <c r="E969" s="235">
        <v>1.1000000000000001</v>
      </c>
      <c r="F969" s="235">
        <v>1.1000000000000001</v>
      </c>
      <c r="G969" s="235">
        <v>1.1000000000000001</v>
      </c>
      <c r="H969" s="235">
        <v>1.1000000000000001</v>
      </c>
      <c r="I969" s="236" t="s">
        <v>61</v>
      </c>
      <c r="J969" s="237" t="s">
        <v>61</v>
      </c>
    </row>
    <row r="970" spans="1:10" ht="17.149999999999999" customHeight="1">
      <c r="A970" s="238" t="s">
        <v>1092</v>
      </c>
      <c r="B970" s="239" t="s">
        <v>2113</v>
      </c>
      <c r="C970" s="240">
        <v>6.53</v>
      </c>
      <c r="D970" s="241">
        <v>1.1803999999999999</v>
      </c>
      <c r="E970" s="241">
        <v>1.1499999999999999</v>
      </c>
      <c r="F970" s="241">
        <v>1.1499999999999999</v>
      </c>
      <c r="G970" s="241">
        <v>1.1499999999999999</v>
      </c>
      <c r="H970" s="241">
        <v>1.1499999999999999</v>
      </c>
      <c r="I970" s="242" t="s">
        <v>61</v>
      </c>
      <c r="J970" s="243" t="s">
        <v>61</v>
      </c>
    </row>
    <row r="971" spans="1:10" ht="17.149999999999999" customHeight="1">
      <c r="A971" s="244" t="s">
        <v>1093</v>
      </c>
      <c r="B971" s="245" t="s">
        <v>1877</v>
      </c>
      <c r="C971" s="246">
        <v>2.04</v>
      </c>
      <c r="D971" s="247">
        <v>0.19450000000000001</v>
      </c>
      <c r="E971" s="247">
        <v>1.1000000000000001</v>
      </c>
      <c r="F971" s="247">
        <v>1.1000000000000001</v>
      </c>
      <c r="G971" s="247">
        <v>1.1000000000000001</v>
      </c>
      <c r="H971" s="247">
        <v>1.1000000000000001</v>
      </c>
      <c r="I971" s="248" t="s">
        <v>61</v>
      </c>
      <c r="J971" s="249" t="s">
        <v>61</v>
      </c>
    </row>
    <row r="972" spans="1:10" ht="17.149999999999999" customHeight="1">
      <c r="A972" s="232" t="s">
        <v>1094</v>
      </c>
      <c r="B972" s="233" t="s">
        <v>1877</v>
      </c>
      <c r="C972" s="234">
        <v>3.08</v>
      </c>
      <c r="D972" s="235">
        <v>0.27860000000000001</v>
      </c>
      <c r="E972" s="235">
        <v>1.1000000000000001</v>
      </c>
      <c r="F972" s="235">
        <v>1.1000000000000001</v>
      </c>
      <c r="G972" s="235">
        <v>1.1000000000000001</v>
      </c>
      <c r="H972" s="235">
        <v>1.1000000000000001</v>
      </c>
      <c r="I972" s="236" t="s">
        <v>61</v>
      </c>
      <c r="J972" s="237" t="s">
        <v>61</v>
      </c>
    </row>
    <row r="973" spans="1:10" ht="17.149999999999999" customHeight="1">
      <c r="A973" s="232" t="s">
        <v>1095</v>
      </c>
      <c r="B973" s="233" t="s">
        <v>1877</v>
      </c>
      <c r="C973" s="234">
        <v>4.75</v>
      </c>
      <c r="D973" s="235">
        <v>0.51649999999999996</v>
      </c>
      <c r="E973" s="235">
        <v>1.1000000000000001</v>
      </c>
      <c r="F973" s="235">
        <v>1.1000000000000001</v>
      </c>
      <c r="G973" s="235">
        <v>1.1000000000000001</v>
      </c>
      <c r="H973" s="235">
        <v>1.1000000000000001</v>
      </c>
      <c r="I973" s="236" t="s">
        <v>61</v>
      </c>
      <c r="J973" s="237" t="s">
        <v>61</v>
      </c>
    </row>
    <row r="974" spans="1:10" ht="17.149999999999999" customHeight="1">
      <c r="A974" s="238" t="s">
        <v>1096</v>
      </c>
      <c r="B974" s="239" t="s">
        <v>1877</v>
      </c>
      <c r="C974" s="240">
        <v>7.75</v>
      </c>
      <c r="D974" s="241">
        <v>1.0871999999999999</v>
      </c>
      <c r="E974" s="241">
        <v>1.1499999999999999</v>
      </c>
      <c r="F974" s="241">
        <v>1.1499999999999999</v>
      </c>
      <c r="G974" s="241">
        <v>1.1499999999999999</v>
      </c>
      <c r="H974" s="241">
        <v>1.1499999999999999</v>
      </c>
      <c r="I974" s="242" t="s">
        <v>61</v>
      </c>
      <c r="J974" s="243" t="s">
        <v>61</v>
      </c>
    </row>
    <row r="975" spans="1:10" ht="17.149999999999999" customHeight="1">
      <c r="A975" s="244" t="s">
        <v>1097</v>
      </c>
      <c r="B975" s="245" t="s">
        <v>2114</v>
      </c>
      <c r="C975" s="246">
        <v>1.44</v>
      </c>
      <c r="D975" s="247">
        <v>0.22900000000000001</v>
      </c>
      <c r="E975" s="247">
        <v>1.25</v>
      </c>
      <c r="F975" s="247">
        <v>1.75</v>
      </c>
      <c r="G975" s="247">
        <v>1.25</v>
      </c>
      <c r="H975" s="247">
        <v>1.75</v>
      </c>
      <c r="I975" s="248" t="s">
        <v>60</v>
      </c>
      <c r="J975" s="249" t="s">
        <v>60</v>
      </c>
    </row>
    <row r="976" spans="1:10" ht="17.149999999999999" customHeight="1">
      <c r="A976" s="232" t="s">
        <v>1098</v>
      </c>
      <c r="B976" s="233" t="s">
        <v>2114</v>
      </c>
      <c r="C976" s="234">
        <v>1.59</v>
      </c>
      <c r="D976" s="235">
        <v>0.3266</v>
      </c>
      <c r="E976" s="235">
        <v>1.25</v>
      </c>
      <c r="F976" s="235">
        <v>1.75</v>
      </c>
      <c r="G976" s="235">
        <v>1.25</v>
      </c>
      <c r="H976" s="235">
        <v>1.75</v>
      </c>
      <c r="I976" s="236" t="s">
        <v>60</v>
      </c>
      <c r="J976" s="237" t="s">
        <v>60</v>
      </c>
    </row>
    <row r="977" spans="1:10" ht="17.149999999999999" customHeight="1">
      <c r="A977" s="232" t="s">
        <v>1099</v>
      </c>
      <c r="B977" s="233" t="s">
        <v>2114</v>
      </c>
      <c r="C977" s="234">
        <v>1.83</v>
      </c>
      <c r="D977" s="235">
        <v>0.57740000000000002</v>
      </c>
      <c r="E977" s="235">
        <v>1.25</v>
      </c>
      <c r="F977" s="235">
        <v>1.75</v>
      </c>
      <c r="G977" s="235">
        <v>1.25</v>
      </c>
      <c r="H977" s="235">
        <v>1.75</v>
      </c>
      <c r="I977" s="236" t="s">
        <v>60</v>
      </c>
      <c r="J977" s="237" t="s">
        <v>60</v>
      </c>
    </row>
    <row r="978" spans="1:10" ht="17.149999999999999" customHeight="1">
      <c r="A978" s="238" t="s">
        <v>1100</v>
      </c>
      <c r="B978" s="239" t="s">
        <v>2114</v>
      </c>
      <c r="C978" s="240">
        <v>1.83</v>
      </c>
      <c r="D978" s="241">
        <v>0.90539999999999998</v>
      </c>
      <c r="E978" s="241">
        <v>1.6</v>
      </c>
      <c r="F978" s="241">
        <v>2.1</v>
      </c>
      <c r="G978" s="241">
        <v>1.6</v>
      </c>
      <c r="H978" s="241">
        <v>2.1</v>
      </c>
      <c r="I978" s="242" t="s">
        <v>60</v>
      </c>
      <c r="J978" s="243" t="s">
        <v>60</v>
      </c>
    </row>
    <row r="979" spans="1:10" ht="17.149999999999999" customHeight="1">
      <c r="A979" s="244" t="s">
        <v>1101</v>
      </c>
      <c r="B979" s="245" t="s">
        <v>2115</v>
      </c>
      <c r="C979" s="246">
        <v>1.22</v>
      </c>
      <c r="D979" s="247">
        <v>8.2500000000000004E-2</v>
      </c>
      <c r="E979" s="247">
        <v>1.25</v>
      </c>
      <c r="F979" s="247">
        <v>1.75</v>
      </c>
      <c r="G979" s="247">
        <v>1.25</v>
      </c>
      <c r="H979" s="247">
        <v>1.75</v>
      </c>
      <c r="I979" s="248" t="s">
        <v>60</v>
      </c>
      <c r="J979" s="249" t="s">
        <v>60</v>
      </c>
    </row>
    <row r="980" spans="1:10" ht="17.149999999999999" customHeight="1">
      <c r="A980" s="232" t="s">
        <v>1102</v>
      </c>
      <c r="B980" s="233" t="s">
        <v>2115</v>
      </c>
      <c r="C980" s="234">
        <v>1.28</v>
      </c>
      <c r="D980" s="235">
        <v>0.11940000000000001</v>
      </c>
      <c r="E980" s="235">
        <v>1.25</v>
      </c>
      <c r="F980" s="235">
        <v>1.75</v>
      </c>
      <c r="G980" s="235">
        <v>1.25</v>
      </c>
      <c r="H980" s="235">
        <v>1.75</v>
      </c>
      <c r="I980" s="236" t="s">
        <v>60</v>
      </c>
      <c r="J980" s="237" t="s">
        <v>60</v>
      </c>
    </row>
    <row r="981" spans="1:10" ht="17.149999999999999" customHeight="1">
      <c r="A981" s="232" t="s">
        <v>1103</v>
      </c>
      <c r="B981" s="233" t="s">
        <v>2115</v>
      </c>
      <c r="C981" s="234">
        <v>1.32</v>
      </c>
      <c r="D981" s="235">
        <v>0.20519999999999999</v>
      </c>
      <c r="E981" s="235">
        <v>1.25</v>
      </c>
      <c r="F981" s="235">
        <v>1.75</v>
      </c>
      <c r="G981" s="235">
        <v>1.25</v>
      </c>
      <c r="H981" s="235">
        <v>1.75</v>
      </c>
      <c r="I981" s="236" t="s">
        <v>60</v>
      </c>
      <c r="J981" s="237" t="s">
        <v>60</v>
      </c>
    </row>
    <row r="982" spans="1:10" ht="17.149999999999999" customHeight="1">
      <c r="A982" s="238" t="s">
        <v>1104</v>
      </c>
      <c r="B982" s="239" t="s">
        <v>2115</v>
      </c>
      <c r="C982" s="240">
        <v>1.32</v>
      </c>
      <c r="D982" s="241">
        <v>0.35510000000000003</v>
      </c>
      <c r="E982" s="241">
        <v>1.6</v>
      </c>
      <c r="F982" s="241">
        <v>2.1</v>
      </c>
      <c r="G982" s="241">
        <v>1.6</v>
      </c>
      <c r="H982" s="241">
        <v>2.1</v>
      </c>
      <c r="I982" s="242" t="s">
        <v>60</v>
      </c>
      <c r="J982" s="243" t="s">
        <v>60</v>
      </c>
    </row>
    <row r="983" spans="1:10" ht="17.149999999999999" customHeight="1">
      <c r="A983" s="244" t="s">
        <v>1105</v>
      </c>
      <c r="B983" s="245" t="s">
        <v>2116</v>
      </c>
      <c r="C983" s="246">
        <v>40.21</v>
      </c>
      <c r="D983" s="247">
        <v>14.260899999999999</v>
      </c>
      <c r="E983" s="247">
        <v>1.25</v>
      </c>
      <c r="F983" s="247">
        <v>1.75</v>
      </c>
      <c r="G983" s="247">
        <v>1.25</v>
      </c>
      <c r="H983" s="247">
        <v>1.75</v>
      </c>
      <c r="I983" s="248" t="s">
        <v>60</v>
      </c>
      <c r="J983" s="249" t="s">
        <v>60</v>
      </c>
    </row>
    <row r="984" spans="1:10" ht="17.149999999999999" customHeight="1">
      <c r="A984" s="232" t="s">
        <v>1106</v>
      </c>
      <c r="B984" s="233" t="s">
        <v>2116</v>
      </c>
      <c r="C984" s="234">
        <v>40.21</v>
      </c>
      <c r="D984" s="235">
        <v>16.901800000000001</v>
      </c>
      <c r="E984" s="235">
        <v>1.25</v>
      </c>
      <c r="F984" s="235">
        <v>1.75</v>
      </c>
      <c r="G984" s="235">
        <v>1.25</v>
      </c>
      <c r="H984" s="235">
        <v>1.75</v>
      </c>
      <c r="I984" s="236" t="s">
        <v>60</v>
      </c>
      <c r="J984" s="237" t="s">
        <v>60</v>
      </c>
    </row>
    <row r="985" spans="1:10" ht="17.149999999999999" customHeight="1">
      <c r="A985" s="232" t="s">
        <v>1107</v>
      </c>
      <c r="B985" s="233" t="s">
        <v>2116</v>
      </c>
      <c r="C985" s="234">
        <v>84.8</v>
      </c>
      <c r="D985" s="235">
        <v>26.934200000000001</v>
      </c>
      <c r="E985" s="235">
        <v>1.25</v>
      </c>
      <c r="F985" s="235">
        <v>1.75</v>
      </c>
      <c r="G985" s="235">
        <v>1.25</v>
      </c>
      <c r="H985" s="235">
        <v>1.75</v>
      </c>
      <c r="I985" s="236" t="s">
        <v>60</v>
      </c>
      <c r="J985" s="237" t="s">
        <v>60</v>
      </c>
    </row>
    <row r="986" spans="1:10" ht="17.149999999999999" customHeight="1">
      <c r="A986" s="238" t="s">
        <v>1108</v>
      </c>
      <c r="B986" s="239" t="s">
        <v>2116</v>
      </c>
      <c r="C986" s="240">
        <v>139.72999999999999</v>
      </c>
      <c r="D986" s="241">
        <v>44.609699999999997</v>
      </c>
      <c r="E986" s="241">
        <v>1.6</v>
      </c>
      <c r="F986" s="241">
        <v>2.1</v>
      </c>
      <c r="G986" s="241">
        <v>1.6</v>
      </c>
      <c r="H986" s="241">
        <v>2.1</v>
      </c>
      <c r="I986" s="242" t="s">
        <v>60</v>
      </c>
      <c r="J986" s="243" t="s">
        <v>60</v>
      </c>
    </row>
    <row r="987" spans="1:10" ht="17.149999999999999" customHeight="1">
      <c r="A987" s="244" t="s">
        <v>1109</v>
      </c>
      <c r="B987" s="245" t="s">
        <v>2117</v>
      </c>
      <c r="C987" s="246">
        <v>93.84</v>
      </c>
      <c r="D987" s="247">
        <v>11.707700000000001</v>
      </c>
      <c r="E987" s="247">
        <v>1.25</v>
      </c>
      <c r="F987" s="247">
        <v>1.75</v>
      </c>
      <c r="G987" s="247">
        <v>1.25</v>
      </c>
      <c r="H987" s="247">
        <v>1.75</v>
      </c>
      <c r="I987" s="248" t="s">
        <v>60</v>
      </c>
      <c r="J987" s="249" t="s">
        <v>60</v>
      </c>
    </row>
    <row r="988" spans="1:10" ht="17.149999999999999" customHeight="1">
      <c r="A988" s="232" t="s">
        <v>1110</v>
      </c>
      <c r="B988" s="233" t="s">
        <v>2117</v>
      </c>
      <c r="C988" s="234">
        <v>98.78</v>
      </c>
      <c r="D988" s="235">
        <v>17.602599999999999</v>
      </c>
      <c r="E988" s="235">
        <v>1.25</v>
      </c>
      <c r="F988" s="235">
        <v>1.75</v>
      </c>
      <c r="G988" s="235">
        <v>1.25</v>
      </c>
      <c r="H988" s="235">
        <v>1.75</v>
      </c>
      <c r="I988" s="236" t="s">
        <v>60</v>
      </c>
      <c r="J988" s="237" t="s">
        <v>60</v>
      </c>
    </row>
    <row r="989" spans="1:10" ht="17.149999999999999" customHeight="1">
      <c r="A989" s="232" t="s">
        <v>1111</v>
      </c>
      <c r="B989" s="233" t="s">
        <v>2117</v>
      </c>
      <c r="C989" s="234">
        <v>106.18</v>
      </c>
      <c r="D989" s="235">
        <v>18.2516</v>
      </c>
      <c r="E989" s="235">
        <v>1.25</v>
      </c>
      <c r="F989" s="235">
        <v>1.75</v>
      </c>
      <c r="G989" s="235">
        <v>1.25</v>
      </c>
      <c r="H989" s="235">
        <v>1.75</v>
      </c>
      <c r="I989" s="236" t="s">
        <v>60</v>
      </c>
      <c r="J989" s="237" t="s">
        <v>60</v>
      </c>
    </row>
    <row r="990" spans="1:10" ht="17.149999999999999" customHeight="1">
      <c r="A990" s="238" t="s">
        <v>1112</v>
      </c>
      <c r="B990" s="239" t="s">
        <v>2117</v>
      </c>
      <c r="C990" s="240">
        <v>139.22</v>
      </c>
      <c r="D990" s="241">
        <v>28.195</v>
      </c>
      <c r="E990" s="241">
        <v>1.6</v>
      </c>
      <c r="F990" s="241">
        <v>2.1</v>
      </c>
      <c r="G990" s="241">
        <v>1.6</v>
      </c>
      <c r="H990" s="241">
        <v>2.1</v>
      </c>
      <c r="I990" s="242" t="s">
        <v>60</v>
      </c>
      <c r="J990" s="243" t="s">
        <v>60</v>
      </c>
    </row>
    <row r="991" spans="1:10" ht="17.149999999999999" customHeight="1">
      <c r="A991" s="244" t="s">
        <v>1113</v>
      </c>
      <c r="B991" s="245" t="s">
        <v>2118</v>
      </c>
      <c r="C991" s="246">
        <v>87.96</v>
      </c>
      <c r="D991" s="247">
        <v>14.9747</v>
      </c>
      <c r="E991" s="247">
        <v>1.25</v>
      </c>
      <c r="F991" s="247">
        <v>1.75</v>
      </c>
      <c r="G991" s="247">
        <v>1.25</v>
      </c>
      <c r="H991" s="247">
        <v>1.75</v>
      </c>
      <c r="I991" s="248" t="s">
        <v>60</v>
      </c>
      <c r="J991" s="249" t="s">
        <v>60</v>
      </c>
    </row>
    <row r="992" spans="1:10" ht="17.149999999999999" customHeight="1">
      <c r="A992" s="232" t="s">
        <v>1114</v>
      </c>
      <c r="B992" s="233" t="s">
        <v>2118</v>
      </c>
      <c r="C992" s="234">
        <v>74.64</v>
      </c>
      <c r="D992" s="235">
        <v>14.9747</v>
      </c>
      <c r="E992" s="235">
        <v>1.25</v>
      </c>
      <c r="F992" s="235">
        <v>1.75</v>
      </c>
      <c r="G992" s="235">
        <v>1.25</v>
      </c>
      <c r="H992" s="235">
        <v>1.75</v>
      </c>
      <c r="I992" s="236" t="s">
        <v>60</v>
      </c>
      <c r="J992" s="237" t="s">
        <v>60</v>
      </c>
    </row>
    <row r="993" spans="1:10" ht="17.149999999999999" customHeight="1">
      <c r="A993" s="232" t="s">
        <v>1115</v>
      </c>
      <c r="B993" s="233" t="s">
        <v>2118</v>
      </c>
      <c r="C993" s="234">
        <v>2.02</v>
      </c>
      <c r="D993" s="235">
        <v>14.9747</v>
      </c>
      <c r="E993" s="235">
        <v>1.25</v>
      </c>
      <c r="F993" s="235">
        <v>1.75</v>
      </c>
      <c r="G993" s="235">
        <v>1.25</v>
      </c>
      <c r="H993" s="235">
        <v>1.75</v>
      </c>
      <c r="I993" s="236" t="s">
        <v>60</v>
      </c>
      <c r="J993" s="237" t="s">
        <v>60</v>
      </c>
    </row>
    <row r="994" spans="1:10" ht="17.149999999999999" customHeight="1">
      <c r="A994" s="238" t="s">
        <v>1116</v>
      </c>
      <c r="B994" s="239" t="s">
        <v>2118</v>
      </c>
      <c r="C994" s="240">
        <v>2.02</v>
      </c>
      <c r="D994" s="241">
        <v>5.4199999999999998E-2</v>
      </c>
      <c r="E994" s="241">
        <v>1.6</v>
      </c>
      <c r="F994" s="241">
        <v>2.1</v>
      </c>
      <c r="G994" s="241">
        <v>1.6</v>
      </c>
      <c r="H994" s="241">
        <v>2.1</v>
      </c>
      <c r="I994" s="242" t="s">
        <v>60</v>
      </c>
      <c r="J994" s="243" t="s">
        <v>60</v>
      </c>
    </row>
    <row r="995" spans="1:10" ht="17.149999999999999" customHeight="1">
      <c r="A995" s="244" t="s">
        <v>1117</v>
      </c>
      <c r="B995" s="245" t="s">
        <v>2119</v>
      </c>
      <c r="C995" s="246">
        <v>15.67</v>
      </c>
      <c r="D995" s="247">
        <v>0.31219999999999998</v>
      </c>
      <c r="E995" s="247">
        <v>1.25</v>
      </c>
      <c r="F995" s="247">
        <v>1.75</v>
      </c>
      <c r="G995" s="247">
        <v>1.25</v>
      </c>
      <c r="H995" s="247">
        <v>1.75</v>
      </c>
      <c r="I995" s="248" t="s">
        <v>60</v>
      </c>
      <c r="J995" s="249" t="s">
        <v>60</v>
      </c>
    </row>
    <row r="996" spans="1:10" ht="17.149999999999999" customHeight="1">
      <c r="A996" s="232" t="s">
        <v>1118</v>
      </c>
      <c r="B996" s="233" t="s">
        <v>2119</v>
      </c>
      <c r="C996" s="234">
        <v>81.89</v>
      </c>
      <c r="D996" s="235">
        <v>11.968999999999999</v>
      </c>
      <c r="E996" s="235">
        <v>1.25</v>
      </c>
      <c r="F996" s="235">
        <v>1.75</v>
      </c>
      <c r="G996" s="235">
        <v>1.25</v>
      </c>
      <c r="H996" s="235">
        <v>1.75</v>
      </c>
      <c r="I996" s="236" t="s">
        <v>60</v>
      </c>
      <c r="J996" s="237" t="s">
        <v>60</v>
      </c>
    </row>
    <row r="997" spans="1:10" ht="17.149999999999999" customHeight="1">
      <c r="A997" s="232" t="s">
        <v>1119</v>
      </c>
      <c r="B997" s="233" t="s">
        <v>2119</v>
      </c>
      <c r="C997" s="234">
        <v>92.18</v>
      </c>
      <c r="D997" s="235">
        <v>14.740399999999999</v>
      </c>
      <c r="E997" s="235">
        <v>1.25</v>
      </c>
      <c r="F997" s="235">
        <v>1.75</v>
      </c>
      <c r="G997" s="235">
        <v>1.25</v>
      </c>
      <c r="H997" s="235">
        <v>1.75</v>
      </c>
      <c r="I997" s="236" t="s">
        <v>60</v>
      </c>
      <c r="J997" s="237" t="s">
        <v>60</v>
      </c>
    </row>
    <row r="998" spans="1:10" ht="17.149999999999999" customHeight="1">
      <c r="A998" s="238" t="s">
        <v>1120</v>
      </c>
      <c r="B998" s="239" t="s">
        <v>2119</v>
      </c>
      <c r="C998" s="240">
        <v>111</v>
      </c>
      <c r="D998" s="241">
        <v>19.399899999999999</v>
      </c>
      <c r="E998" s="241">
        <v>1.6</v>
      </c>
      <c r="F998" s="241">
        <v>2.1</v>
      </c>
      <c r="G998" s="241">
        <v>1.6</v>
      </c>
      <c r="H998" s="241">
        <v>2.1</v>
      </c>
      <c r="I998" s="242" t="s">
        <v>60</v>
      </c>
      <c r="J998" s="243" t="s">
        <v>60</v>
      </c>
    </row>
    <row r="999" spans="1:10" ht="17.149999999999999" customHeight="1">
      <c r="A999" s="244" t="s">
        <v>1121</v>
      </c>
      <c r="B999" s="245" t="s">
        <v>2120</v>
      </c>
      <c r="C999" s="246">
        <v>55.73</v>
      </c>
      <c r="D999" s="247">
        <v>4.7152000000000003</v>
      </c>
      <c r="E999" s="247">
        <v>1.25</v>
      </c>
      <c r="F999" s="247">
        <v>1.75</v>
      </c>
      <c r="G999" s="247">
        <v>1.25</v>
      </c>
      <c r="H999" s="247">
        <v>1.75</v>
      </c>
      <c r="I999" s="248" t="s">
        <v>60</v>
      </c>
      <c r="J999" s="249" t="s">
        <v>60</v>
      </c>
    </row>
    <row r="1000" spans="1:10" ht="17.149999999999999" customHeight="1">
      <c r="A1000" s="232" t="s">
        <v>1122</v>
      </c>
      <c r="B1000" s="233" t="s">
        <v>2120</v>
      </c>
      <c r="C1000" s="234">
        <v>69.63</v>
      </c>
      <c r="D1000" s="235">
        <v>9.5116999999999994</v>
      </c>
      <c r="E1000" s="235">
        <v>1.25</v>
      </c>
      <c r="F1000" s="235">
        <v>1.75</v>
      </c>
      <c r="G1000" s="235">
        <v>1.25</v>
      </c>
      <c r="H1000" s="235">
        <v>1.75</v>
      </c>
      <c r="I1000" s="236" t="s">
        <v>60</v>
      </c>
      <c r="J1000" s="237" t="s">
        <v>60</v>
      </c>
    </row>
    <row r="1001" spans="1:10" ht="17.149999999999999" customHeight="1">
      <c r="A1001" s="232" t="s">
        <v>1123</v>
      </c>
      <c r="B1001" s="233" t="s">
        <v>2120</v>
      </c>
      <c r="C1001" s="234">
        <v>83.08</v>
      </c>
      <c r="D1001" s="235">
        <v>12.2334</v>
      </c>
      <c r="E1001" s="235">
        <v>1.25</v>
      </c>
      <c r="F1001" s="235">
        <v>1.75</v>
      </c>
      <c r="G1001" s="235">
        <v>1.25</v>
      </c>
      <c r="H1001" s="235">
        <v>1.75</v>
      </c>
      <c r="I1001" s="236" t="s">
        <v>60</v>
      </c>
      <c r="J1001" s="237" t="s">
        <v>60</v>
      </c>
    </row>
    <row r="1002" spans="1:10" ht="17.149999999999999" customHeight="1">
      <c r="A1002" s="238" t="s">
        <v>1124</v>
      </c>
      <c r="B1002" s="239" t="s">
        <v>2120</v>
      </c>
      <c r="C1002" s="240">
        <v>101.52</v>
      </c>
      <c r="D1002" s="241">
        <v>17.124500000000001</v>
      </c>
      <c r="E1002" s="241">
        <v>1.6</v>
      </c>
      <c r="F1002" s="241">
        <v>2.1</v>
      </c>
      <c r="G1002" s="241">
        <v>1.6</v>
      </c>
      <c r="H1002" s="241">
        <v>2.1</v>
      </c>
      <c r="I1002" s="242" t="s">
        <v>60</v>
      </c>
      <c r="J1002" s="243" t="s">
        <v>60</v>
      </c>
    </row>
    <row r="1003" spans="1:10" ht="17.149999999999999" customHeight="1">
      <c r="A1003" s="244" t="s">
        <v>1125</v>
      </c>
      <c r="B1003" s="245" t="s">
        <v>2121</v>
      </c>
      <c r="C1003" s="246">
        <v>40.770000000000003</v>
      </c>
      <c r="D1003" s="247">
        <v>3.7374000000000001</v>
      </c>
      <c r="E1003" s="247">
        <v>1.25</v>
      </c>
      <c r="F1003" s="247">
        <v>1.75</v>
      </c>
      <c r="G1003" s="247">
        <v>1.25</v>
      </c>
      <c r="H1003" s="247">
        <v>1.75</v>
      </c>
      <c r="I1003" s="248" t="s">
        <v>60</v>
      </c>
      <c r="J1003" s="249" t="s">
        <v>60</v>
      </c>
    </row>
    <row r="1004" spans="1:10" ht="17.149999999999999" customHeight="1">
      <c r="A1004" s="232" t="s">
        <v>1126</v>
      </c>
      <c r="B1004" s="233" t="s">
        <v>2121</v>
      </c>
      <c r="C1004" s="234">
        <v>52.95</v>
      </c>
      <c r="D1004" s="235">
        <v>6.3737000000000004</v>
      </c>
      <c r="E1004" s="235">
        <v>1.25</v>
      </c>
      <c r="F1004" s="235">
        <v>1.75</v>
      </c>
      <c r="G1004" s="235">
        <v>1.25</v>
      </c>
      <c r="H1004" s="235">
        <v>1.75</v>
      </c>
      <c r="I1004" s="236" t="s">
        <v>60</v>
      </c>
      <c r="J1004" s="237" t="s">
        <v>60</v>
      </c>
    </row>
    <row r="1005" spans="1:10" ht="17.149999999999999" customHeight="1">
      <c r="A1005" s="232" t="s">
        <v>1127</v>
      </c>
      <c r="B1005" s="233" t="s">
        <v>2121</v>
      </c>
      <c r="C1005" s="234">
        <v>65.650000000000006</v>
      </c>
      <c r="D1005" s="235">
        <v>8.7185000000000006</v>
      </c>
      <c r="E1005" s="235">
        <v>1.25</v>
      </c>
      <c r="F1005" s="235">
        <v>1.75</v>
      </c>
      <c r="G1005" s="235">
        <v>1.25</v>
      </c>
      <c r="H1005" s="235">
        <v>1.75</v>
      </c>
      <c r="I1005" s="236" t="s">
        <v>60</v>
      </c>
      <c r="J1005" s="237" t="s">
        <v>60</v>
      </c>
    </row>
    <row r="1006" spans="1:10" ht="17.149999999999999" customHeight="1">
      <c r="A1006" s="238" t="s">
        <v>1128</v>
      </c>
      <c r="B1006" s="239" t="s">
        <v>2121</v>
      </c>
      <c r="C1006" s="240">
        <v>80.239999999999995</v>
      </c>
      <c r="D1006" s="241">
        <v>12.5075</v>
      </c>
      <c r="E1006" s="241">
        <v>1.6</v>
      </c>
      <c r="F1006" s="241">
        <v>2.1</v>
      </c>
      <c r="G1006" s="241">
        <v>1.6</v>
      </c>
      <c r="H1006" s="241">
        <v>2.1</v>
      </c>
      <c r="I1006" s="242" t="s">
        <v>60</v>
      </c>
      <c r="J1006" s="243" t="s">
        <v>60</v>
      </c>
    </row>
    <row r="1007" spans="1:10" ht="17.149999999999999" customHeight="1">
      <c r="A1007" s="244" t="s">
        <v>1129</v>
      </c>
      <c r="B1007" s="245" t="s">
        <v>2122</v>
      </c>
      <c r="C1007" s="246">
        <v>7.4</v>
      </c>
      <c r="D1007" s="247">
        <v>0.2137</v>
      </c>
      <c r="E1007" s="247">
        <v>1.25</v>
      </c>
      <c r="F1007" s="247">
        <v>1.75</v>
      </c>
      <c r="G1007" s="247">
        <v>1.25</v>
      </c>
      <c r="H1007" s="247">
        <v>1.75</v>
      </c>
      <c r="I1007" s="248" t="s">
        <v>60</v>
      </c>
      <c r="J1007" s="249" t="s">
        <v>60</v>
      </c>
    </row>
    <row r="1008" spans="1:10" ht="17.149999999999999" customHeight="1">
      <c r="A1008" s="232" t="s">
        <v>1130</v>
      </c>
      <c r="B1008" s="233" t="s">
        <v>2122</v>
      </c>
      <c r="C1008" s="234">
        <v>38.33</v>
      </c>
      <c r="D1008" s="235">
        <v>3.1852999999999998</v>
      </c>
      <c r="E1008" s="235">
        <v>1.25</v>
      </c>
      <c r="F1008" s="235">
        <v>1.75</v>
      </c>
      <c r="G1008" s="235">
        <v>1.25</v>
      </c>
      <c r="H1008" s="235">
        <v>1.75</v>
      </c>
      <c r="I1008" s="236" t="s">
        <v>60</v>
      </c>
      <c r="J1008" s="237" t="s">
        <v>60</v>
      </c>
    </row>
    <row r="1009" spans="1:10" ht="17.149999999999999" customHeight="1">
      <c r="A1009" s="232" t="s">
        <v>1131</v>
      </c>
      <c r="B1009" s="233" t="s">
        <v>2122</v>
      </c>
      <c r="C1009" s="234">
        <v>52.34</v>
      </c>
      <c r="D1009" s="235">
        <v>3.7023000000000001</v>
      </c>
      <c r="E1009" s="235">
        <v>1.25</v>
      </c>
      <c r="F1009" s="235">
        <v>1.75</v>
      </c>
      <c r="G1009" s="235">
        <v>1.25</v>
      </c>
      <c r="H1009" s="235">
        <v>1.75</v>
      </c>
      <c r="I1009" s="236" t="s">
        <v>60</v>
      </c>
      <c r="J1009" s="237" t="s">
        <v>60</v>
      </c>
    </row>
    <row r="1010" spans="1:10" ht="17.149999999999999" customHeight="1">
      <c r="A1010" s="238" t="s">
        <v>1132</v>
      </c>
      <c r="B1010" s="239" t="s">
        <v>2122</v>
      </c>
      <c r="C1010" s="240">
        <v>69.92</v>
      </c>
      <c r="D1010" s="241">
        <v>9.0462000000000007</v>
      </c>
      <c r="E1010" s="241">
        <v>1.6</v>
      </c>
      <c r="F1010" s="241">
        <v>2.1</v>
      </c>
      <c r="G1010" s="241">
        <v>1.6</v>
      </c>
      <c r="H1010" s="241">
        <v>2.1</v>
      </c>
      <c r="I1010" s="242" t="s">
        <v>60</v>
      </c>
      <c r="J1010" s="243" t="s">
        <v>60</v>
      </c>
    </row>
    <row r="1011" spans="1:10" ht="17.149999999999999" customHeight="1">
      <c r="A1011" s="244" t="s">
        <v>1133</v>
      </c>
      <c r="B1011" s="245" t="s">
        <v>2123</v>
      </c>
      <c r="C1011" s="246">
        <v>29.59</v>
      </c>
      <c r="D1011" s="247">
        <v>2.7835999999999999</v>
      </c>
      <c r="E1011" s="247">
        <v>1.25</v>
      </c>
      <c r="F1011" s="247">
        <v>1.75</v>
      </c>
      <c r="G1011" s="247">
        <v>1.25</v>
      </c>
      <c r="H1011" s="247">
        <v>1.75</v>
      </c>
      <c r="I1011" s="248" t="s">
        <v>60</v>
      </c>
      <c r="J1011" s="249" t="s">
        <v>60</v>
      </c>
    </row>
    <row r="1012" spans="1:10" ht="17.149999999999999" customHeight="1">
      <c r="A1012" s="232" t="s">
        <v>1134</v>
      </c>
      <c r="B1012" s="233" t="s">
        <v>2123</v>
      </c>
      <c r="C1012" s="234">
        <v>40.409999999999997</v>
      </c>
      <c r="D1012" s="235">
        <v>4.4534000000000002</v>
      </c>
      <c r="E1012" s="235">
        <v>1.25</v>
      </c>
      <c r="F1012" s="235">
        <v>1.75</v>
      </c>
      <c r="G1012" s="235">
        <v>1.25</v>
      </c>
      <c r="H1012" s="235">
        <v>1.75</v>
      </c>
      <c r="I1012" s="236" t="s">
        <v>60</v>
      </c>
      <c r="J1012" s="237" t="s">
        <v>60</v>
      </c>
    </row>
    <row r="1013" spans="1:10" ht="17.149999999999999" customHeight="1">
      <c r="A1013" s="232" t="s">
        <v>1135</v>
      </c>
      <c r="B1013" s="233" t="s">
        <v>2123</v>
      </c>
      <c r="C1013" s="234">
        <v>53.01</v>
      </c>
      <c r="D1013" s="235">
        <v>6.5381999999999998</v>
      </c>
      <c r="E1013" s="235">
        <v>1.25</v>
      </c>
      <c r="F1013" s="235">
        <v>1.75</v>
      </c>
      <c r="G1013" s="235">
        <v>1.25</v>
      </c>
      <c r="H1013" s="235">
        <v>1.75</v>
      </c>
      <c r="I1013" s="236" t="s">
        <v>60</v>
      </c>
      <c r="J1013" s="237" t="s">
        <v>60</v>
      </c>
    </row>
    <row r="1014" spans="1:10" ht="17.149999999999999" customHeight="1">
      <c r="A1014" s="238" t="s">
        <v>1136</v>
      </c>
      <c r="B1014" s="239" t="s">
        <v>2123</v>
      </c>
      <c r="C1014" s="240">
        <v>65.97</v>
      </c>
      <c r="D1014" s="241">
        <v>9.3101000000000003</v>
      </c>
      <c r="E1014" s="241">
        <v>1.6</v>
      </c>
      <c r="F1014" s="241">
        <v>2.1</v>
      </c>
      <c r="G1014" s="241">
        <v>1.6</v>
      </c>
      <c r="H1014" s="241">
        <v>2.1</v>
      </c>
      <c r="I1014" s="242" t="s">
        <v>60</v>
      </c>
      <c r="J1014" s="243" t="s">
        <v>60</v>
      </c>
    </row>
    <row r="1015" spans="1:10" ht="17.149999999999999" customHeight="1">
      <c r="A1015" s="244" t="s">
        <v>1137</v>
      </c>
      <c r="B1015" s="245" t="s">
        <v>2124</v>
      </c>
      <c r="C1015" s="246">
        <v>18.12</v>
      </c>
      <c r="D1015" s="247">
        <v>1.1867000000000001</v>
      </c>
      <c r="E1015" s="247">
        <v>1.25</v>
      </c>
      <c r="F1015" s="247">
        <v>1.75</v>
      </c>
      <c r="G1015" s="247">
        <v>1.25</v>
      </c>
      <c r="H1015" s="247">
        <v>1.75</v>
      </c>
      <c r="I1015" s="248" t="s">
        <v>60</v>
      </c>
      <c r="J1015" s="249" t="s">
        <v>60</v>
      </c>
    </row>
    <row r="1016" spans="1:10" ht="17.149999999999999" customHeight="1">
      <c r="A1016" s="232" t="s">
        <v>1138</v>
      </c>
      <c r="B1016" s="233" t="s">
        <v>2124</v>
      </c>
      <c r="C1016" s="234">
        <v>29.85</v>
      </c>
      <c r="D1016" s="235">
        <v>2.7501000000000002</v>
      </c>
      <c r="E1016" s="235">
        <v>1.25</v>
      </c>
      <c r="F1016" s="235">
        <v>1.75</v>
      </c>
      <c r="G1016" s="235">
        <v>1.25</v>
      </c>
      <c r="H1016" s="235">
        <v>1.75</v>
      </c>
      <c r="I1016" s="236" t="s">
        <v>60</v>
      </c>
      <c r="J1016" s="237" t="s">
        <v>60</v>
      </c>
    </row>
    <row r="1017" spans="1:10" ht="17.149999999999999" customHeight="1">
      <c r="A1017" s="232" t="s">
        <v>1139</v>
      </c>
      <c r="B1017" s="233" t="s">
        <v>2124</v>
      </c>
      <c r="C1017" s="234">
        <v>45.61</v>
      </c>
      <c r="D1017" s="235">
        <v>4.5590999999999999</v>
      </c>
      <c r="E1017" s="235">
        <v>1.25</v>
      </c>
      <c r="F1017" s="235">
        <v>1.75</v>
      </c>
      <c r="G1017" s="235">
        <v>1.25</v>
      </c>
      <c r="H1017" s="235">
        <v>1.75</v>
      </c>
      <c r="I1017" s="236" t="s">
        <v>60</v>
      </c>
      <c r="J1017" s="237" t="s">
        <v>60</v>
      </c>
    </row>
    <row r="1018" spans="1:10" ht="17.149999999999999" customHeight="1">
      <c r="A1018" s="238" t="s">
        <v>1140</v>
      </c>
      <c r="B1018" s="239" t="s">
        <v>2124</v>
      </c>
      <c r="C1018" s="240">
        <v>61.71</v>
      </c>
      <c r="D1018" s="241">
        <v>4.5590999999999999</v>
      </c>
      <c r="E1018" s="241">
        <v>1.6</v>
      </c>
      <c r="F1018" s="241">
        <v>2.1</v>
      </c>
      <c r="G1018" s="241">
        <v>1.6</v>
      </c>
      <c r="H1018" s="241">
        <v>2.1</v>
      </c>
      <c r="I1018" s="242" t="s">
        <v>60</v>
      </c>
      <c r="J1018" s="243" t="s">
        <v>60</v>
      </c>
    </row>
    <row r="1019" spans="1:10" ht="17.149999999999999" customHeight="1">
      <c r="A1019" s="244" t="s">
        <v>1141</v>
      </c>
      <c r="B1019" s="245" t="s">
        <v>2125</v>
      </c>
      <c r="C1019" s="246">
        <v>7.6</v>
      </c>
      <c r="D1019" s="247">
        <v>3.1381999999999999</v>
      </c>
      <c r="E1019" s="247">
        <v>1.25</v>
      </c>
      <c r="F1019" s="247">
        <v>1.75</v>
      </c>
      <c r="G1019" s="247">
        <v>1.25</v>
      </c>
      <c r="H1019" s="247">
        <v>1.75</v>
      </c>
      <c r="I1019" s="248" t="s">
        <v>60</v>
      </c>
      <c r="J1019" s="249" t="s">
        <v>60</v>
      </c>
    </row>
    <row r="1020" spans="1:10" ht="17.149999999999999" customHeight="1">
      <c r="A1020" s="232" t="s">
        <v>1142</v>
      </c>
      <c r="B1020" s="233" t="s">
        <v>2125</v>
      </c>
      <c r="C1020" s="234">
        <v>26.57</v>
      </c>
      <c r="D1020" s="235">
        <v>3.8988</v>
      </c>
      <c r="E1020" s="235">
        <v>1.25</v>
      </c>
      <c r="F1020" s="235">
        <v>1.75</v>
      </c>
      <c r="G1020" s="235">
        <v>1.25</v>
      </c>
      <c r="H1020" s="235">
        <v>1.75</v>
      </c>
      <c r="I1020" s="236" t="s">
        <v>60</v>
      </c>
      <c r="J1020" s="237" t="s">
        <v>60</v>
      </c>
    </row>
    <row r="1021" spans="1:10" ht="17.149999999999999" customHeight="1">
      <c r="A1021" s="232" t="s">
        <v>1143</v>
      </c>
      <c r="B1021" s="233" t="s">
        <v>2125</v>
      </c>
      <c r="C1021" s="234">
        <v>37.549999999999997</v>
      </c>
      <c r="D1021" s="235">
        <v>6.0885999999999996</v>
      </c>
      <c r="E1021" s="235">
        <v>1.25</v>
      </c>
      <c r="F1021" s="235">
        <v>1.75</v>
      </c>
      <c r="G1021" s="235">
        <v>1.25</v>
      </c>
      <c r="H1021" s="235">
        <v>1.75</v>
      </c>
      <c r="I1021" s="236" t="s">
        <v>60</v>
      </c>
      <c r="J1021" s="237" t="s">
        <v>60</v>
      </c>
    </row>
    <row r="1022" spans="1:10" ht="17.149999999999999" customHeight="1">
      <c r="A1022" s="238" t="s">
        <v>1144</v>
      </c>
      <c r="B1022" s="239" t="s">
        <v>2125</v>
      </c>
      <c r="C1022" s="240">
        <v>98.32</v>
      </c>
      <c r="D1022" s="241">
        <v>19.826899999999998</v>
      </c>
      <c r="E1022" s="241">
        <v>1.6</v>
      </c>
      <c r="F1022" s="241">
        <v>2.1</v>
      </c>
      <c r="G1022" s="241">
        <v>1.6</v>
      </c>
      <c r="H1022" s="241">
        <v>2.1</v>
      </c>
      <c r="I1022" s="242" t="s">
        <v>60</v>
      </c>
      <c r="J1022" s="243" t="s">
        <v>60</v>
      </c>
    </row>
    <row r="1023" spans="1:10" ht="17.149999999999999" customHeight="1">
      <c r="A1023" s="244" t="s">
        <v>1145</v>
      </c>
      <c r="B1023" s="245" t="s">
        <v>2126</v>
      </c>
      <c r="C1023" s="246">
        <v>12.98</v>
      </c>
      <c r="D1023" s="247">
        <v>0.87460000000000004</v>
      </c>
      <c r="E1023" s="247">
        <v>1.25</v>
      </c>
      <c r="F1023" s="247">
        <v>1.75</v>
      </c>
      <c r="G1023" s="247">
        <v>1.25</v>
      </c>
      <c r="H1023" s="247">
        <v>1.75</v>
      </c>
      <c r="I1023" s="248" t="s">
        <v>60</v>
      </c>
      <c r="J1023" s="249" t="s">
        <v>60</v>
      </c>
    </row>
    <row r="1024" spans="1:10" ht="17.149999999999999" customHeight="1">
      <c r="A1024" s="232" t="s">
        <v>1146</v>
      </c>
      <c r="B1024" s="233" t="s">
        <v>2126</v>
      </c>
      <c r="C1024" s="234">
        <v>22.17</v>
      </c>
      <c r="D1024" s="235">
        <v>1.9970000000000001</v>
      </c>
      <c r="E1024" s="235">
        <v>1.25</v>
      </c>
      <c r="F1024" s="235">
        <v>1.75</v>
      </c>
      <c r="G1024" s="235">
        <v>1.25</v>
      </c>
      <c r="H1024" s="235">
        <v>1.75</v>
      </c>
      <c r="I1024" s="236" t="s">
        <v>60</v>
      </c>
      <c r="J1024" s="237" t="s">
        <v>60</v>
      </c>
    </row>
    <row r="1025" spans="1:10" ht="17.149999999999999" customHeight="1">
      <c r="A1025" s="232" t="s">
        <v>1147</v>
      </c>
      <c r="B1025" s="233" t="s">
        <v>2126</v>
      </c>
      <c r="C1025" s="234">
        <v>34.33</v>
      </c>
      <c r="D1025" s="235">
        <v>3.4106000000000001</v>
      </c>
      <c r="E1025" s="235">
        <v>1.25</v>
      </c>
      <c r="F1025" s="235">
        <v>1.75</v>
      </c>
      <c r="G1025" s="235">
        <v>1.25</v>
      </c>
      <c r="H1025" s="235">
        <v>1.75</v>
      </c>
      <c r="I1025" s="236" t="s">
        <v>60</v>
      </c>
      <c r="J1025" s="237" t="s">
        <v>60</v>
      </c>
    </row>
    <row r="1026" spans="1:10" ht="17.149999999999999" customHeight="1">
      <c r="A1026" s="238" t="s">
        <v>1148</v>
      </c>
      <c r="B1026" s="239" t="s">
        <v>2126</v>
      </c>
      <c r="C1026" s="240">
        <v>52.88</v>
      </c>
      <c r="D1026" s="241">
        <v>7.8455000000000004</v>
      </c>
      <c r="E1026" s="241">
        <v>1.6</v>
      </c>
      <c r="F1026" s="241">
        <v>2.1</v>
      </c>
      <c r="G1026" s="241">
        <v>1.6</v>
      </c>
      <c r="H1026" s="241">
        <v>2.1</v>
      </c>
      <c r="I1026" s="242" t="s">
        <v>60</v>
      </c>
      <c r="J1026" s="243" t="s">
        <v>60</v>
      </c>
    </row>
    <row r="1027" spans="1:10" ht="17.149999999999999" customHeight="1">
      <c r="A1027" s="244" t="s">
        <v>1149</v>
      </c>
      <c r="B1027" s="245" t="s">
        <v>2127</v>
      </c>
      <c r="C1027" s="246">
        <v>17.97</v>
      </c>
      <c r="D1027" s="247">
        <v>1.7606999999999999</v>
      </c>
      <c r="E1027" s="247">
        <v>1.25</v>
      </c>
      <c r="F1027" s="247">
        <v>1.75</v>
      </c>
      <c r="G1027" s="247">
        <v>1.25</v>
      </c>
      <c r="H1027" s="247">
        <v>1.75</v>
      </c>
      <c r="I1027" s="248" t="s">
        <v>60</v>
      </c>
      <c r="J1027" s="249" t="s">
        <v>60</v>
      </c>
    </row>
    <row r="1028" spans="1:10" ht="17.149999999999999" customHeight="1">
      <c r="A1028" s="232" t="s">
        <v>1150</v>
      </c>
      <c r="B1028" s="233" t="s">
        <v>2127</v>
      </c>
      <c r="C1028" s="234">
        <v>26.22</v>
      </c>
      <c r="D1028" s="235">
        <v>2.6191</v>
      </c>
      <c r="E1028" s="235">
        <v>1.25</v>
      </c>
      <c r="F1028" s="235">
        <v>1.75</v>
      </c>
      <c r="G1028" s="235">
        <v>1.25</v>
      </c>
      <c r="H1028" s="235">
        <v>1.75</v>
      </c>
      <c r="I1028" s="236" t="s">
        <v>60</v>
      </c>
      <c r="J1028" s="237" t="s">
        <v>60</v>
      </c>
    </row>
    <row r="1029" spans="1:10" ht="17.149999999999999" customHeight="1">
      <c r="A1029" s="232" t="s">
        <v>1151</v>
      </c>
      <c r="B1029" s="233" t="s">
        <v>2127</v>
      </c>
      <c r="C1029" s="234">
        <v>36.64</v>
      </c>
      <c r="D1029" s="235">
        <v>3.9782000000000002</v>
      </c>
      <c r="E1029" s="235">
        <v>1.25</v>
      </c>
      <c r="F1029" s="235">
        <v>1.75</v>
      </c>
      <c r="G1029" s="235">
        <v>1.25</v>
      </c>
      <c r="H1029" s="235">
        <v>1.75</v>
      </c>
      <c r="I1029" s="236" t="s">
        <v>60</v>
      </c>
      <c r="J1029" s="237" t="s">
        <v>60</v>
      </c>
    </row>
    <row r="1030" spans="1:10" ht="17.149999999999999" customHeight="1">
      <c r="A1030" s="238" t="s">
        <v>1152</v>
      </c>
      <c r="B1030" s="239" t="s">
        <v>2127</v>
      </c>
      <c r="C1030" s="240">
        <v>45</v>
      </c>
      <c r="D1030" s="241">
        <v>5.7495000000000003</v>
      </c>
      <c r="E1030" s="241">
        <v>1.6</v>
      </c>
      <c r="F1030" s="241">
        <v>2.1</v>
      </c>
      <c r="G1030" s="241">
        <v>1.6</v>
      </c>
      <c r="H1030" s="241">
        <v>2.1</v>
      </c>
      <c r="I1030" s="242" t="s">
        <v>60</v>
      </c>
      <c r="J1030" s="243" t="s">
        <v>60</v>
      </c>
    </row>
    <row r="1031" spans="1:10" ht="17.149999999999999" customHeight="1">
      <c r="A1031" s="244" t="s">
        <v>1153</v>
      </c>
      <c r="B1031" s="245" t="s">
        <v>2128</v>
      </c>
      <c r="C1031" s="246">
        <v>14.37</v>
      </c>
      <c r="D1031" s="247">
        <v>1.2566999999999999</v>
      </c>
      <c r="E1031" s="247">
        <v>1.25</v>
      </c>
      <c r="F1031" s="247">
        <v>1.75</v>
      </c>
      <c r="G1031" s="247">
        <v>1.25</v>
      </c>
      <c r="H1031" s="247">
        <v>1.75</v>
      </c>
      <c r="I1031" s="248" t="s">
        <v>60</v>
      </c>
      <c r="J1031" s="249" t="s">
        <v>60</v>
      </c>
    </row>
    <row r="1032" spans="1:10" ht="17.149999999999999" customHeight="1">
      <c r="A1032" s="232" t="s">
        <v>1154</v>
      </c>
      <c r="B1032" s="233" t="s">
        <v>2128</v>
      </c>
      <c r="C1032" s="234">
        <v>21.98</v>
      </c>
      <c r="D1032" s="235">
        <v>2.0286</v>
      </c>
      <c r="E1032" s="235">
        <v>1.25</v>
      </c>
      <c r="F1032" s="235">
        <v>1.75</v>
      </c>
      <c r="G1032" s="235">
        <v>1.25</v>
      </c>
      <c r="H1032" s="235">
        <v>1.75</v>
      </c>
      <c r="I1032" s="236" t="s">
        <v>60</v>
      </c>
      <c r="J1032" s="237" t="s">
        <v>60</v>
      </c>
    </row>
    <row r="1033" spans="1:10" ht="17.149999999999999" customHeight="1">
      <c r="A1033" s="232" t="s">
        <v>1155</v>
      </c>
      <c r="B1033" s="233" t="s">
        <v>2128</v>
      </c>
      <c r="C1033" s="234">
        <v>33.4</v>
      </c>
      <c r="D1033" s="235">
        <v>3.6926000000000001</v>
      </c>
      <c r="E1033" s="235">
        <v>1.25</v>
      </c>
      <c r="F1033" s="235">
        <v>1.75</v>
      </c>
      <c r="G1033" s="235">
        <v>1.25</v>
      </c>
      <c r="H1033" s="235">
        <v>1.75</v>
      </c>
      <c r="I1033" s="236" t="s">
        <v>60</v>
      </c>
      <c r="J1033" s="237" t="s">
        <v>60</v>
      </c>
    </row>
    <row r="1034" spans="1:10" ht="17.149999999999999" customHeight="1">
      <c r="A1034" s="238" t="s">
        <v>1156</v>
      </c>
      <c r="B1034" s="239" t="s">
        <v>2128</v>
      </c>
      <c r="C1034" s="240">
        <v>33.4</v>
      </c>
      <c r="D1034" s="241">
        <v>5.0075000000000003</v>
      </c>
      <c r="E1034" s="241">
        <v>1.6</v>
      </c>
      <c r="F1034" s="241">
        <v>2.1</v>
      </c>
      <c r="G1034" s="241">
        <v>1.6</v>
      </c>
      <c r="H1034" s="241">
        <v>2.1</v>
      </c>
      <c r="I1034" s="242" t="s">
        <v>60</v>
      </c>
      <c r="J1034" s="243" t="s">
        <v>60</v>
      </c>
    </row>
    <row r="1035" spans="1:10" ht="17.149999999999999" customHeight="1">
      <c r="A1035" s="244" t="s">
        <v>1157</v>
      </c>
      <c r="B1035" s="245" t="s">
        <v>2129</v>
      </c>
      <c r="C1035" s="246">
        <v>10.210000000000001</v>
      </c>
      <c r="D1035" s="247">
        <v>0.65769999999999995</v>
      </c>
      <c r="E1035" s="247">
        <v>1.25</v>
      </c>
      <c r="F1035" s="247">
        <v>1.75</v>
      </c>
      <c r="G1035" s="247">
        <v>1.25</v>
      </c>
      <c r="H1035" s="247">
        <v>1.75</v>
      </c>
      <c r="I1035" s="248" t="s">
        <v>60</v>
      </c>
      <c r="J1035" s="249" t="s">
        <v>60</v>
      </c>
    </row>
    <row r="1036" spans="1:10" ht="17.149999999999999" customHeight="1">
      <c r="A1036" s="232" t="s">
        <v>1158</v>
      </c>
      <c r="B1036" s="233" t="s">
        <v>2129</v>
      </c>
      <c r="C1036" s="234">
        <v>19.12</v>
      </c>
      <c r="D1036" s="235">
        <v>1.6297999999999999</v>
      </c>
      <c r="E1036" s="235">
        <v>1.25</v>
      </c>
      <c r="F1036" s="235">
        <v>1.75</v>
      </c>
      <c r="G1036" s="235">
        <v>1.25</v>
      </c>
      <c r="H1036" s="235">
        <v>1.75</v>
      </c>
      <c r="I1036" s="236" t="s">
        <v>60</v>
      </c>
      <c r="J1036" s="237" t="s">
        <v>60</v>
      </c>
    </row>
    <row r="1037" spans="1:10" ht="17.149999999999999" customHeight="1">
      <c r="A1037" s="232" t="s">
        <v>1159</v>
      </c>
      <c r="B1037" s="233" t="s">
        <v>2129</v>
      </c>
      <c r="C1037" s="234">
        <v>31.6</v>
      </c>
      <c r="D1037" s="235">
        <v>3.1417999999999999</v>
      </c>
      <c r="E1037" s="235">
        <v>1.25</v>
      </c>
      <c r="F1037" s="235">
        <v>1.75</v>
      </c>
      <c r="G1037" s="235">
        <v>1.25</v>
      </c>
      <c r="H1037" s="235">
        <v>1.75</v>
      </c>
      <c r="I1037" s="236" t="s">
        <v>60</v>
      </c>
      <c r="J1037" s="237" t="s">
        <v>60</v>
      </c>
    </row>
    <row r="1038" spans="1:10" ht="17.149999999999999" customHeight="1">
      <c r="A1038" s="238" t="s">
        <v>1160</v>
      </c>
      <c r="B1038" s="239" t="s">
        <v>2129</v>
      </c>
      <c r="C1038" s="240">
        <v>43.89</v>
      </c>
      <c r="D1038" s="241">
        <v>3.7905000000000002</v>
      </c>
      <c r="E1038" s="241">
        <v>1.6</v>
      </c>
      <c r="F1038" s="241">
        <v>2.1</v>
      </c>
      <c r="G1038" s="241">
        <v>1.6</v>
      </c>
      <c r="H1038" s="241">
        <v>2.1</v>
      </c>
      <c r="I1038" s="242" t="s">
        <v>60</v>
      </c>
      <c r="J1038" s="243" t="s">
        <v>60</v>
      </c>
    </row>
    <row r="1039" spans="1:10" ht="17.149999999999999" customHeight="1">
      <c r="A1039" s="244" t="s">
        <v>1161</v>
      </c>
      <c r="B1039" s="245" t="s">
        <v>2130</v>
      </c>
      <c r="C1039" s="246">
        <v>5.0599999999999996</v>
      </c>
      <c r="D1039" s="247">
        <v>0.26290000000000002</v>
      </c>
      <c r="E1039" s="247">
        <v>1.25</v>
      </c>
      <c r="F1039" s="247">
        <v>1.75</v>
      </c>
      <c r="G1039" s="247">
        <v>1.25</v>
      </c>
      <c r="H1039" s="247">
        <v>1.75</v>
      </c>
      <c r="I1039" s="248" t="s">
        <v>60</v>
      </c>
      <c r="J1039" s="249" t="s">
        <v>60</v>
      </c>
    </row>
    <row r="1040" spans="1:10" ht="17.149999999999999" customHeight="1">
      <c r="A1040" s="232" t="s">
        <v>1162</v>
      </c>
      <c r="B1040" s="233" t="s">
        <v>2130</v>
      </c>
      <c r="C1040" s="234">
        <v>13.42</v>
      </c>
      <c r="D1040" s="235">
        <v>0.99219999999999997</v>
      </c>
      <c r="E1040" s="235">
        <v>1.25</v>
      </c>
      <c r="F1040" s="235">
        <v>1.75</v>
      </c>
      <c r="G1040" s="235">
        <v>1.25</v>
      </c>
      <c r="H1040" s="235">
        <v>1.75</v>
      </c>
      <c r="I1040" s="236" t="s">
        <v>60</v>
      </c>
      <c r="J1040" s="237" t="s">
        <v>60</v>
      </c>
    </row>
    <row r="1041" spans="1:10" ht="17.149999999999999" customHeight="1">
      <c r="A1041" s="232" t="s">
        <v>1163</v>
      </c>
      <c r="B1041" s="233" t="s">
        <v>2130</v>
      </c>
      <c r="C1041" s="234">
        <v>23.96</v>
      </c>
      <c r="D1041" s="235">
        <v>2.3279999999999998</v>
      </c>
      <c r="E1041" s="235">
        <v>1.25</v>
      </c>
      <c r="F1041" s="235">
        <v>1.75</v>
      </c>
      <c r="G1041" s="235">
        <v>1.25</v>
      </c>
      <c r="H1041" s="235">
        <v>1.75</v>
      </c>
      <c r="I1041" s="236" t="s">
        <v>60</v>
      </c>
      <c r="J1041" s="237" t="s">
        <v>60</v>
      </c>
    </row>
    <row r="1042" spans="1:10" ht="17.149999999999999" customHeight="1">
      <c r="A1042" s="238" t="s">
        <v>1164</v>
      </c>
      <c r="B1042" s="239" t="s">
        <v>2130</v>
      </c>
      <c r="C1042" s="240">
        <v>35.93</v>
      </c>
      <c r="D1042" s="241">
        <v>5.3715999999999999</v>
      </c>
      <c r="E1042" s="241">
        <v>1.6</v>
      </c>
      <c r="F1042" s="241">
        <v>2.1</v>
      </c>
      <c r="G1042" s="241">
        <v>1.6</v>
      </c>
      <c r="H1042" s="241">
        <v>2.1</v>
      </c>
      <c r="I1042" s="242" t="s">
        <v>60</v>
      </c>
      <c r="J1042" s="243" t="s">
        <v>60</v>
      </c>
    </row>
    <row r="1043" spans="1:10" ht="17.149999999999999" customHeight="1">
      <c r="A1043" s="244" t="s">
        <v>1165</v>
      </c>
      <c r="B1043" s="245" t="s">
        <v>2131</v>
      </c>
      <c r="C1043" s="246">
        <v>10.85</v>
      </c>
      <c r="D1043" s="247">
        <v>1.0243</v>
      </c>
      <c r="E1043" s="247">
        <v>1.25</v>
      </c>
      <c r="F1043" s="247">
        <v>1.75</v>
      </c>
      <c r="G1043" s="247">
        <v>1.25</v>
      </c>
      <c r="H1043" s="247">
        <v>1.75</v>
      </c>
      <c r="I1043" s="248" t="s">
        <v>60</v>
      </c>
      <c r="J1043" s="249" t="s">
        <v>60</v>
      </c>
    </row>
    <row r="1044" spans="1:10" ht="17.149999999999999" customHeight="1">
      <c r="A1044" s="232" t="s">
        <v>1166</v>
      </c>
      <c r="B1044" s="233" t="s">
        <v>2131</v>
      </c>
      <c r="C1044" s="234">
        <v>16.03</v>
      </c>
      <c r="D1044" s="235">
        <v>1.5617000000000001</v>
      </c>
      <c r="E1044" s="235">
        <v>1.25</v>
      </c>
      <c r="F1044" s="235">
        <v>1.75</v>
      </c>
      <c r="G1044" s="235">
        <v>1.25</v>
      </c>
      <c r="H1044" s="235">
        <v>1.75</v>
      </c>
      <c r="I1044" s="236" t="s">
        <v>60</v>
      </c>
      <c r="J1044" s="237" t="s">
        <v>60</v>
      </c>
    </row>
    <row r="1045" spans="1:10" ht="17.149999999999999" customHeight="1">
      <c r="A1045" s="232" t="s">
        <v>1167</v>
      </c>
      <c r="B1045" s="233" t="s">
        <v>2131</v>
      </c>
      <c r="C1045" s="234">
        <v>22.78</v>
      </c>
      <c r="D1045" s="235">
        <v>2.3757999999999999</v>
      </c>
      <c r="E1045" s="235">
        <v>1.25</v>
      </c>
      <c r="F1045" s="235">
        <v>1.75</v>
      </c>
      <c r="G1045" s="235">
        <v>1.25</v>
      </c>
      <c r="H1045" s="235">
        <v>1.75</v>
      </c>
      <c r="I1045" s="236" t="s">
        <v>60</v>
      </c>
      <c r="J1045" s="237" t="s">
        <v>60</v>
      </c>
    </row>
    <row r="1046" spans="1:10" ht="17.149999999999999" customHeight="1">
      <c r="A1046" s="238" t="s">
        <v>1168</v>
      </c>
      <c r="B1046" s="239" t="s">
        <v>2131</v>
      </c>
      <c r="C1046" s="240">
        <v>24.13</v>
      </c>
      <c r="D1046" s="241">
        <v>3.3578999999999999</v>
      </c>
      <c r="E1046" s="241">
        <v>1.6</v>
      </c>
      <c r="F1046" s="241">
        <v>2.1</v>
      </c>
      <c r="G1046" s="241">
        <v>1.6</v>
      </c>
      <c r="H1046" s="241">
        <v>2.1</v>
      </c>
      <c r="I1046" s="242" t="s">
        <v>60</v>
      </c>
      <c r="J1046" s="243" t="s">
        <v>60</v>
      </c>
    </row>
    <row r="1047" spans="1:10" ht="17.149999999999999" customHeight="1">
      <c r="A1047" s="244" t="s">
        <v>1169</v>
      </c>
      <c r="B1047" s="245" t="s">
        <v>2132</v>
      </c>
      <c r="C1047" s="246">
        <v>8.92</v>
      </c>
      <c r="D1047" s="247">
        <v>0.65300000000000002</v>
      </c>
      <c r="E1047" s="247">
        <v>1.25</v>
      </c>
      <c r="F1047" s="247">
        <v>1.75</v>
      </c>
      <c r="G1047" s="247">
        <v>1.25</v>
      </c>
      <c r="H1047" s="247">
        <v>1.75</v>
      </c>
      <c r="I1047" s="248" t="s">
        <v>60</v>
      </c>
      <c r="J1047" s="249" t="s">
        <v>60</v>
      </c>
    </row>
    <row r="1048" spans="1:10" ht="17.149999999999999" customHeight="1">
      <c r="A1048" s="232" t="s">
        <v>1170</v>
      </c>
      <c r="B1048" s="233" t="s">
        <v>2132</v>
      </c>
      <c r="C1048" s="234">
        <v>13.73</v>
      </c>
      <c r="D1048" s="235">
        <v>1.2141</v>
      </c>
      <c r="E1048" s="235">
        <v>1.25</v>
      </c>
      <c r="F1048" s="235">
        <v>1.75</v>
      </c>
      <c r="G1048" s="235">
        <v>1.25</v>
      </c>
      <c r="H1048" s="235">
        <v>1.75</v>
      </c>
      <c r="I1048" s="236" t="s">
        <v>60</v>
      </c>
      <c r="J1048" s="237" t="s">
        <v>60</v>
      </c>
    </row>
    <row r="1049" spans="1:10" ht="17.149999999999999" customHeight="1">
      <c r="A1049" s="232" t="s">
        <v>1171</v>
      </c>
      <c r="B1049" s="233" t="s">
        <v>2132</v>
      </c>
      <c r="C1049" s="234">
        <v>23.3</v>
      </c>
      <c r="D1049" s="235">
        <v>2.4437000000000002</v>
      </c>
      <c r="E1049" s="235">
        <v>1.25</v>
      </c>
      <c r="F1049" s="235">
        <v>1.75</v>
      </c>
      <c r="G1049" s="235">
        <v>1.25</v>
      </c>
      <c r="H1049" s="235">
        <v>1.75</v>
      </c>
      <c r="I1049" s="236" t="s">
        <v>60</v>
      </c>
      <c r="J1049" s="237" t="s">
        <v>60</v>
      </c>
    </row>
    <row r="1050" spans="1:10" ht="17.149999999999999" customHeight="1">
      <c r="A1050" s="238" t="s">
        <v>1172</v>
      </c>
      <c r="B1050" s="239" t="s">
        <v>2132</v>
      </c>
      <c r="C1050" s="240">
        <v>32.75</v>
      </c>
      <c r="D1050" s="241">
        <v>3.2277</v>
      </c>
      <c r="E1050" s="241">
        <v>1.6</v>
      </c>
      <c r="F1050" s="241">
        <v>2.1</v>
      </c>
      <c r="G1050" s="241">
        <v>1.6</v>
      </c>
      <c r="H1050" s="241">
        <v>2.1</v>
      </c>
      <c r="I1050" s="242" t="s">
        <v>60</v>
      </c>
      <c r="J1050" s="243" t="s">
        <v>60</v>
      </c>
    </row>
    <row r="1051" spans="1:10" ht="17.149999999999999" customHeight="1">
      <c r="A1051" s="244" t="s">
        <v>1173</v>
      </c>
      <c r="B1051" s="245" t="s">
        <v>2133</v>
      </c>
      <c r="C1051" s="246">
        <v>9.76</v>
      </c>
      <c r="D1051" s="247">
        <v>0.69169999999999998</v>
      </c>
      <c r="E1051" s="247">
        <v>1.25</v>
      </c>
      <c r="F1051" s="247">
        <v>1.75</v>
      </c>
      <c r="G1051" s="247">
        <v>1.25</v>
      </c>
      <c r="H1051" s="247">
        <v>1.75</v>
      </c>
      <c r="I1051" s="248" t="s">
        <v>60</v>
      </c>
      <c r="J1051" s="249" t="s">
        <v>60</v>
      </c>
    </row>
    <row r="1052" spans="1:10" ht="17.149999999999999" customHeight="1">
      <c r="A1052" s="232" t="s">
        <v>0</v>
      </c>
      <c r="B1052" s="233" t="s">
        <v>2133</v>
      </c>
      <c r="C1052" s="234">
        <v>13.85</v>
      </c>
      <c r="D1052" s="235">
        <v>1.0446</v>
      </c>
      <c r="E1052" s="235">
        <v>1.25</v>
      </c>
      <c r="F1052" s="235">
        <v>1.75</v>
      </c>
      <c r="G1052" s="235">
        <v>1.25</v>
      </c>
      <c r="H1052" s="235">
        <v>1.75</v>
      </c>
      <c r="I1052" s="236" t="s">
        <v>60</v>
      </c>
      <c r="J1052" s="237" t="s">
        <v>60</v>
      </c>
    </row>
    <row r="1053" spans="1:10" ht="17.149999999999999" customHeight="1">
      <c r="A1053" s="232" t="s">
        <v>1</v>
      </c>
      <c r="B1053" s="233" t="s">
        <v>2133</v>
      </c>
      <c r="C1053" s="234">
        <v>23.43</v>
      </c>
      <c r="D1053" s="235">
        <v>2.1110000000000002</v>
      </c>
      <c r="E1053" s="235">
        <v>1.25</v>
      </c>
      <c r="F1053" s="235">
        <v>1.75</v>
      </c>
      <c r="G1053" s="235">
        <v>1.25</v>
      </c>
      <c r="H1053" s="235">
        <v>1.75</v>
      </c>
      <c r="I1053" s="236" t="s">
        <v>60</v>
      </c>
      <c r="J1053" s="237" t="s">
        <v>60</v>
      </c>
    </row>
    <row r="1054" spans="1:10" ht="17.149999999999999" customHeight="1">
      <c r="A1054" s="238" t="s">
        <v>2</v>
      </c>
      <c r="B1054" s="239" t="s">
        <v>2133</v>
      </c>
      <c r="C1054" s="240">
        <v>26</v>
      </c>
      <c r="D1054" s="241">
        <v>3.0659999999999998</v>
      </c>
      <c r="E1054" s="241">
        <v>1.6</v>
      </c>
      <c r="F1054" s="241">
        <v>2.1</v>
      </c>
      <c r="G1054" s="241">
        <v>1.6</v>
      </c>
      <c r="H1054" s="241">
        <v>2.1</v>
      </c>
      <c r="I1054" s="242" t="s">
        <v>60</v>
      </c>
      <c r="J1054" s="243" t="s">
        <v>60</v>
      </c>
    </row>
    <row r="1055" spans="1:10" ht="17.149999999999999" customHeight="1">
      <c r="A1055" s="244" t="s">
        <v>3</v>
      </c>
      <c r="B1055" s="245" t="s">
        <v>2134</v>
      </c>
      <c r="C1055" s="246">
        <v>2.34</v>
      </c>
      <c r="D1055" s="247">
        <v>0.112</v>
      </c>
      <c r="E1055" s="247">
        <v>1.1000000000000001</v>
      </c>
      <c r="F1055" s="247">
        <v>1.1000000000000001</v>
      </c>
      <c r="G1055" s="247">
        <v>1.1000000000000001</v>
      </c>
      <c r="H1055" s="247">
        <v>1.1000000000000001</v>
      </c>
      <c r="I1055" s="248" t="s">
        <v>1175</v>
      </c>
      <c r="J1055" s="249" t="s">
        <v>1175</v>
      </c>
    </row>
    <row r="1056" spans="1:10" ht="17.149999999999999" customHeight="1">
      <c r="A1056" s="232" t="s">
        <v>4</v>
      </c>
      <c r="B1056" s="233" t="s">
        <v>2134</v>
      </c>
      <c r="C1056" s="234">
        <v>3.72</v>
      </c>
      <c r="D1056" s="235">
        <v>0.18529999999999999</v>
      </c>
      <c r="E1056" s="235">
        <v>1.1000000000000001</v>
      </c>
      <c r="F1056" s="235">
        <v>1.1000000000000001</v>
      </c>
      <c r="G1056" s="235">
        <v>1.1000000000000001</v>
      </c>
      <c r="H1056" s="235">
        <v>1.1000000000000001</v>
      </c>
      <c r="I1056" s="236" t="s">
        <v>1175</v>
      </c>
      <c r="J1056" s="237" t="s">
        <v>1175</v>
      </c>
    </row>
    <row r="1057" spans="1:10" ht="17.149999999999999" customHeight="1">
      <c r="A1057" s="232" t="s">
        <v>5</v>
      </c>
      <c r="B1057" s="233" t="s">
        <v>2134</v>
      </c>
      <c r="C1057" s="234">
        <v>8.0500000000000007</v>
      </c>
      <c r="D1057" s="235">
        <v>0.52439999999999998</v>
      </c>
      <c r="E1057" s="235">
        <v>1.25</v>
      </c>
      <c r="F1057" s="235">
        <v>1.75</v>
      </c>
      <c r="G1057" s="235">
        <v>1.25</v>
      </c>
      <c r="H1057" s="235">
        <v>1.75</v>
      </c>
      <c r="I1057" s="236" t="s">
        <v>60</v>
      </c>
      <c r="J1057" s="237" t="s">
        <v>60</v>
      </c>
    </row>
    <row r="1058" spans="1:10" ht="17.149999999999999" customHeight="1">
      <c r="A1058" s="238" t="s">
        <v>6</v>
      </c>
      <c r="B1058" s="239" t="s">
        <v>2134</v>
      </c>
      <c r="C1058" s="240">
        <v>13.75</v>
      </c>
      <c r="D1058" s="241">
        <v>1.6615</v>
      </c>
      <c r="E1058" s="241">
        <v>1.6</v>
      </c>
      <c r="F1058" s="241">
        <v>2.1</v>
      </c>
      <c r="G1058" s="241">
        <v>1.6</v>
      </c>
      <c r="H1058" s="241">
        <v>2.1</v>
      </c>
      <c r="I1058" s="242" t="s">
        <v>60</v>
      </c>
      <c r="J1058" s="243" t="s">
        <v>60</v>
      </c>
    </row>
    <row r="1059" spans="1:10" ht="17.149999999999999" customHeight="1">
      <c r="A1059" s="244" t="s">
        <v>7</v>
      </c>
      <c r="B1059" s="245" t="s">
        <v>2135</v>
      </c>
      <c r="C1059" s="246">
        <v>4.75</v>
      </c>
      <c r="D1059" s="247">
        <v>1.7486999999999999</v>
      </c>
      <c r="E1059" s="247">
        <v>1.25</v>
      </c>
      <c r="F1059" s="247">
        <v>1.75</v>
      </c>
      <c r="G1059" s="247">
        <v>1.25</v>
      </c>
      <c r="H1059" s="247">
        <v>1.75</v>
      </c>
      <c r="I1059" s="248" t="s">
        <v>60</v>
      </c>
      <c r="J1059" s="249" t="s">
        <v>60</v>
      </c>
    </row>
    <row r="1060" spans="1:10" ht="17.149999999999999" customHeight="1">
      <c r="A1060" s="232" t="s">
        <v>8</v>
      </c>
      <c r="B1060" s="233" t="s">
        <v>2135</v>
      </c>
      <c r="C1060" s="234">
        <v>11.46</v>
      </c>
      <c r="D1060" s="235">
        <v>3.0760999999999998</v>
      </c>
      <c r="E1060" s="235">
        <v>1.25</v>
      </c>
      <c r="F1060" s="235">
        <v>1.75</v>
      </c>
      <c r="G1060" s="235">
        <v>1.25</v>
      </c>
      <c r="H1060" s="235">
        <v>1.75</v>
      </c>
      <c r="I1060" s="236" t="s">
        <v>60</v>
      </c>
      <c r="J1060" s="237" t="s">
        <v>60</v>
      </c>
    </row>
    <row r="1061" spans="1:10" ht="17.149999999999999" customHeight="1">
      <c r="A1061" s="232" t="s">
        <v>9</v>
      </c>
      <c r="B1061" s="233" t="s">
        <v>2135</v>
      </c>
      <c r="C1061" s="234">
        <v>24.88</v>
      </c>
      <c r="D1061" s="235">
        <v>7.8094000000000001</v>
      </c>
      <c r="E1061" s="235">
        <v>1.25</v>
      </c>
      <c r="F1061" s="235">
        <v>1.75</v>
      </c>
      <c r="G1061" s="235">
        <v>1.25</v>
      </c>
      <c r="H1061" s="235">
        <v>1.75</v>
      </c>
      <c r="I1061" s="236" t="s">
        <v>60</v>
      </c>
      <c r="J1061" s="237" t="s">
        <v>60</v>
      </c>
    </row>
    <row r="1062" spans="1:10" ht="17.149999999999999" customHeight="1">
      <c r="A1062" s="238" t="s">
        <v>10</v>
      </c>
      <c r="B1062" s="239" t="s">
        <v>2135</v>
      </c>
      <c r="C1062" s="240">
        <v>45.72</v>
      </c>
      <c r="D1062" s="241">
        <v>14.379300000000001</v>
      </c>
      <c r="E1062" s="241">
        <v>1.6</v>
      </c>
      <c r="F1062" s="241">
        <v>2.1</v>
      </c>
      <c r="G1062" s="241">
        <v>1.6</v>
      </c>
      <c r="H1062" s="241">
        <v>2.1</v>
      </c>
      <c r="I1062" s="242" t="s">
        <v>60</v>
      </c>
      <c r="J1062" s="243" t="s">
        <v>60</v>
      </c>
    </row>
    <row r="1063" spans="1:10" ht="17.149999999999999" customHeight="1">
      <c r="A1063" s="244" t="s">
        <v>11</v>
      </c>
      <c r="B1063" s="245" t="s">
        <v>2136</v>
      </c>
      <c r="C1063" s="246">
        <v>4.3</v>
      </c>
      <c r="D1063" s="247">
        <v>0.3337</v>
      </c>
      <c r="E1063" s="247">
        <v>1.25</v>
      </c>
      <c r="F1063" s="247">
        <v>1.75</v>
      </c>
      <c r="G1063" s="247">
        <v>1.25</v>
      </c>
      <c r="H1063" s="247">
        <v>1.75</v>
      </c>
      <c r="I1063" s="248" t="s">
        <v>60</v>
      </c>
      <c r="J1063" s="249" t="s">
        <v>60</v>
      </c>
    </row>
    <row r="1064" spans="1:10" ht="17.149999999999999" customHeight="1">
      <c r="A1064" s="232" t="s">
        <v>12</v>
      </c>
      <c r="B1064" s="233" t="s">
        <v>2136</v>
      </c>
      <c r="C1064" s="234">
        <v>16.39</v>
      </c>
      <c r="D1064" s="235">
        <v>2.4799000000000002</v>
      </c>
      <c r="E1064" s="235">
        <v>1.25</v>
      </c>
      <c r="F1064" s="235">
        <v>1.75</v>
      </c>
      <c r="G1064" s="235">
        <v>1.25</v>
      </c>
      <c r="H1064" s="235">
        <v>1.75</v>
      </c>
      <c r="I1064" s="236" t="s">
        <v>60</v>
      </c>
      <c r="J1064" s="237" t="s">
        <v>60</v>
      </c>
    </row>
    <row r="1065" spans="1:10" ht="17.149999999999999" customHeight="1">
      <c r="A1065" s="232" t="s">
        <v>13</v>
      </c>
      <c r="B1065" s="233" t="s">
        <v>2136</v>
      </c>
      <c r="C1065" s="234">
        <v>30.41</v>
      </c>
      <c r="D1065" s="235">
        <v>4.6798999999999999</v>
      </c>
      <c r="E1065" s="235">
        <v>1.25</v>
      </c>
      <c r="F1065" s="235">
        <v>1.75</v>
      </c>
      <c r="G1065" s="235">
        <v>1.25</v>
      </c>
      <c r="H1065" s="235">
        <v>1.75</v>
      </c>
      <c r="I1065" s="236" t="s">
        <v>60</v>
      </c>
      <c r="J1065" s="237" t="s">
        <v>60</v>
      </c>
    </row>
    <row r="1066" spans="1:10" ht="17.149999999999999" customHeight="1">
      <c r="A1066" s="238" t="s">
        <v>14</v>
      </c>
      <c r="B1066" s="239" t="s">
        <v>2136</v>
      </c>
      <c r="C1066" s="240">
        <v>82.91</v>
      </c>
      <c r="D1066" s="241">
        <v>16.9221</v>
      </c>
      <c r="E1066" s="241">
        <v>1.6</v>
      </c>
      <c r="F1066" s="241">
        <v>2.1</v>
      </c>
      <c r="G1066" s="241">
        <v>1.6</v>
      </c>
      <c r="H1066" s="241">
        <v>2.1</v>
      </c>
      <c r="I1066" s="242" t="s">
        <v>60</v>
      </c>
      <c r="J1066" s="243" t="s">
        <v>60</v>
      </c>
    </row>
    <row r="1067" spans="1:10" ht="17.149999999999999" customHeight="1">
      <c r="A1067" s="244" t="s">
        <v>15</v>
      </c>
      <c r="B1067" s="245" t="s">
        <v>2137</v>
      </c>
      <c r="C1067" s="246">
        <v>2.4700000000000002</v>
      </c>
      <c r="D1067" s="247">
        <v>0.14280000000000001</v>
      </c>
      <c r="E1067" s="247">
        <v>1.25</v>
      </c>
      <c r="F1067" s="247">
        <v>1.75</v>
      </c>
      <c r="G1067" s="247">
        <v>1.25</v>
      </c>
      <c r="H1067" s="247">
        <v>1.75</v>
      </c>
      <c r="I1067" s="248" t="s">
        <v>60</v>
      </c>
      <c r="J1067" s="249" t="s">
        <v>60</v>
      </c>
    </row>
    <row r="1068" spans="1:10" ht="17.149999999999999" customHeight="1">
      <c r="A1068" s="232" t="s">
        <v>16</v>
      </c>
      <c r="B1068" s="233" t="s">
        <v>2137</v>
      </c>
      <c r="C1068" s="234">
        <v>7.34</v>
      </c>
      <c r="D1068" s="235">
        <v>0.49309999999999998</v>
      </c>
      <c r="E1068" s="235">
        <v>1.25</v>
      </c>
      <c r="F1068" s="235">
        <v>1.75</v>
      </c>
      <c r="G1068" s="235">
        <v>1.25</v>
      </c>
      <c r="H1068" s="235">
        <v>1.75</v>
      </c>
      <c r="I1068" s="236" t="s">
        <v>60</v>
      </c>
      <c r="J1068" s="237" t="s">
        <v>60</v>
      </c>
    </row>
    <row r="1069" spans="1:10" ht="17.149999999999999" customHeight="1">
      <c r="A1069" s="232" t="s">
        <v>17</v>
      </c>
      <c r="B1069" s="233" t="s">
        <v>2137</v>
      </c>
      <c r="C1069" s="234">
        <v>16.670000000000002</v>
      </c>
      <c r="D1069" s="235">
        <v>1.6607000000000001</v>
      </c>
      <c r="E1069" s="235">
        <v>1.25</v>
      </c>
      <c r="F1069" s="235">
        <v>1.75</v>
      </c>
      <c r="G1069" s="235">
        <v>1.25</v>
      </c>
      <c r="H1069" s="235">
        <v>1.75</v>
      </c>
      <c r="I1069" s="236" t="s">
        <v>60</v>
      </c>
      <c r="J1069" s="237" t="s">
        <v>60</v>
      </c>
    </row>
    <row r="1070" spans="1:10" ht="17.149999999999999" customHeight="1">
      <c r="A1070" s="238" t="s">
        <v>18</v>
      </c>
      <c r="B1070" s="239" t="s">
        <v>2137</v>
      </c>
      <c r="C1070" s="240">
        <v>30.34</v>
      </c>
      <c r="D1070" s="241">
        <v>5.6283000000000003</v>
      </c>
      <c r="E1070" s="241">
        <v>1.6</v>
      </c>
      <c r="F1070" s="241">
        <v>2.1</v>
      </c>
      <c r="G1070" s="241">
        <v>1.6</v>
      </c>
      <c r="H1070" s="241">
        <v>2.1</v>
      </c>
      <c r="I1070" s="242" t="s">
        <v>60</v>
      </c>
      <c r="J1070" s="243" t="s">
        <v>60</v>
      </c>
    </row>
    <row r="1071" spans="1:10" ht="17.149999999999999" customHeight="1">
      <c r="A1071" s="244" t="s">
        <v>19</v>
      </c>
      <c r="B1071" s="245" t="s">
        <v>2138</v>
      </c>
      <c r="C1071" s="246">
        <v>4.62</v>
      </c>
      <c r="D1071" s="247">
        <v>0.41949999999999998</v>
      </c>
      <c r="E1071" s="247">
        <v>1.25</v>
      </c>
      <c r="F1071" s="247">
        <v>1.75</v>
      </c>
      <c r="G1071" s="247">
        <v>1.25</v>
      </c>
      <c r="H1071" s="247">
        <v>1.75</v>
      </c>
      <c r="I1071" s="248" t="s">
        <v>60</v>
      </c>
      <c r="J1071" s="249" t="s">
        <v>60</v>
      </c>
    </row>
    <row r="1072" spans="1:10" ht="17.149999999999999" customHeight="1">
      <c r="A1072" s="232" t="s">
        <v>20</v>
      </c>
      <c r="B1072" s="233" t="s">
        <v>2138</v>
      </c>
      <c r="C1072" s="234">
        <v>7.34</v>
      </c>
      <c r="D1072" s="235">
        <v>0.70150000000000001</v>
      </c>
      <c r="E1072" s="235">
        <v>1.25</v>
      </c>
      <c r="F1072" s="235">
        <v>1.75</v>
      </c>
      <c r="G1072" s="235">
        <v>1.25</v>
      </c>
      <c r="H1072" s="235">
        <v>1.75</v>
      </c>
      <c r="I1072" s="236" t="s">
        <v>60</v>
      </c>
      <c r="J1072" s="237" t="s">
        <v>60</v>
      </c>
    </row>
    <row r="1073" spans="1:10" ht="17.149999999999999" customHeight="1">
      <c r="A1073" s="232" t="s">
        <v>21</v>
      </c>
      <c r="B1073" s="233" t="s">
        <v>2138</v>
      </c>
      <c r="C1073" s="234">
        <v>13.68</v>
      </c>
      <c r="D1073" s="235">
        <v>1.5681</v>
      </c>
      <c r="E1073" s="235">
        <v>1.25</v>
      </c>
      <c r="F1073" s="235">
        <v>1.75</v>
      </c>
      <c r="G1073" s="235">
        <v>1.25</v>
      </c>
      <c r="H1073" s="235">
        <v>1.75</v>
      </c>
      <c r="I1073" s="236" t="s">
        <v>60</v>
      </c>
      <c r="J1073" s="237" t="s">
        <v>60</v>
      </c>
    </row>
    <row r="1074" spans="1:10" ht="17.149999999999999" customHeight="1">
      <c r="A1074" s="238" t="s">
        <v>22</v>
      </c>
      <c r="B1074" s="239" t="s">
        <v>2138</v>
      </c>
      <c r="C1074" s="240">
        <v>19.3</v>
      </c>
      <c r="D1074" s="241">
        <v>3.1880999999999999</v>
      </c>
      <c r="E1074" s="241">
        <v>1.6</v>
      </c>
      <c r="F1074" s="241">
        <v>2.1</v>
      </c>
      <c r="G1074" s="241">
        <v>1.6</v>
      </c>
      <c r="H1074" s="241">
        <v>2.1</v>
      </c>
      <c r="I1074" s="242" t="s">
        <v>60</v>
      </c>
      <c r="J1074" s="243" t="s">
        <v>60</v>
      </c>
    </row>
    <row r="1075" spans="1:10" ht="17.149999999999999" customHeight="1">
      <c r="A1075" s="244" t="s">
        <v>23</v>
      </c>
      <c r="B1075" s="245" t="s">
        <v>2139</v>
      </c>
      <c r="C1075" s="246">
        <v>5.75</v>
      </c>
      <c r="D1075" s="247">
        <v>0.41120000000000001</v>
      </c>
      <c r="E1075" s="247">
        <v>1.25</v>
      </c>
      <c r="F1075" s="247">
        <v>1.75</v>
      </c>
      <c r="G1075" s="247">
        <v>1.25</v>
      </c>
      <c r="H1075" s="247">
        <v>1.75</v>
      </c>
      <c r="I1075" s="248" t="s">
        <v>60</v>
      </c>
      <c r="J1075" s="249" t="s">
        <v>60</v>
      </c>
    </row>
    <row r="1076" spans="1:10" ht="17.149999999999999" customHeight="1">
      <c r="A1076" s="232" t="s">
        <v>24</v>
      </c>
      <c r="B1076" s="233" t="s">
        <v>2139</v>
      </c>
      <c r="C1076" s="234">
        <v>8.3699999999999992</v>
      </c>
      <c r="D1076" s="235">
        <v>0.64910000000000001</v>
      </c>
      <c r="E1076" s="235">
        <v>1.25</v>
      </c>
      <c r="F1076" s="235">
        <v>1.75</v>
      </c>
      <c r="G1076" s="235">
        <v>1.25</v>
      </c>
      <c r="H1076" s="235">
        <v>1.75</v>
      </c>
      <c r="I1076" s="236" t="s">
        <v>60</v>
      </c>
      <c r="J1076" s="237" t="s">
        <v>60</v>
      </c>
    </row>
    <row r="1077" spans="1:10" ht="17.149999999999999" customHeight="1">
      <c r="A1077" s="232" t="s">
        <v>25</v>
      </c>
      <c r="B1077" s="233" t="s">
        <v>2139</v>
      </c>
      <c r="C1077" s="234">
        <v>16.690000000000001</v>
      </c>
      <c r="D1077" s="235">
        <v>1.6800999999999999</v>
      </c>
      <c r="E1077" s="235">
        <v>1.25</v>
      </c>
      <c r="F1077" s="235">
        <v>1.75</v>
      </c>
      <c r="G1077" s="235">
        <v>1.25</v>
      </c>
      <c r="H1077" s="235">
        <v>1.75</v>
      </c>
      <c r="I1077" s="236" t="s">
        <v>60</v>
      </c>
      <c r="J1077" s="237" t="s">
        <v>60</v>
      </c>
    </row>
    <row r="1078" spans="1:10" ht="17.149999999999999" customHeight="1">
      <c r="A1078" s="238" t="s">
        <v>26</v>
      </c>
      <c r="B1078" s="239" t="s">
        <v>2139</v>
      </c>
      <c r="C1078" s="240">
        <v>16.87</v>
      </c>
      <c r="D1078" s="241">
        <v>2.0686</v>
      </c>
      <c r="E1078" s="241">
        <v>1.6</v>
      </c>
      <c r="F1078" s="241">
        <v>2.1</v>
      </c>
      <c r="G1078" s="241">
        <v>1.6</v>
      </c>
      <c r="H1078" s="241">
        <v>2.1</v>
      </c>
      <c r="I1078" s="242" t="s">
        <v>60</v>
      </c>
      <c r="J1078" s="243" t="s">
        <v>60</v>
      </c>
    </row>
    <row r="1079" spans="1:10" ht="17.149999999999999" customHeight="1">
      <c r="A1079" s="244" t="s">
        <v>27</v>
      </c>
      <c r="B1079" s="245" t="s">
        <v>2140</v>
      </c>
      <c r="C1079" s="246">
        <v>3.13</v>
      </c>
      <c r="D1079" s="247">
        <v>0.19950000000000001</v>
      </c>
      <c r="E1079" s="247">
        <v>1.25</v>
      </c>
      <c r="F1079" s="247">
        <v>1.75</v>
      </c>
      <c r="G1079" s="247">
        <v>1.25</v>
      </c>
      <c r="H1079" s="247">
        <v>1.75</v>
      </c>
      <c r="I1079" s="248" t="s">
        <v>60</v>
      </c>
      <c r="J1079" s="249" t="s">
        <v>60</v>
      </c>
    </row>
    <row r="1080" spans="1:10" ht="17.149999999999999" customHeight="1">
      <c r="A1080" s="232" t="s">
        <v>28</v>
      </c>
      <c r="B1080" s="233" t="s">
        <v>2140</v>
      </c>
      <c r="C1080" s="234">
        <v>6.27</v>
      </c>
      <c r="D1080" s="235">
        <v>0.35489999999999999</v>
      </c>
      <c r="E1080" s="235">
        <v>1.25</v>
      </c>
      <c r="F1080" s="235">
        <v>1.75</v>
      </c>
      <c r="G1080" s="235">
        <v>1.25</v>
      </c>
      <c r="H1080" s="235">
        <v>1.75</v>
      </c>
      <c r="I1080" s="236" t="s">
        <v>60</v>
      </c>
      <c r="J1080" s="237" t="s">
        <v>60</v>
      </c>
    </row>
    <row r="1081" spans="1:10" ht="17.149999999999999" customHeight="1">
      <c r="A1081" s="232" t="s">
        <v>29</v>
      </c>
      <c r="B1081" s="233" t="s">
        <v>2140</v>
      </c>
      <c r="C1081" s="234">
        <v>14.49</v>
      </c>
      <c r="D1081" s="235">
        <v>1.2513000000000001</v>
      </c>
      <c r="E1081" s="235">
        <v>1.25</v>
      </c>
      <c r="F1081" s="235">
        <v>1.75</v>
      </c>
      <c r="G1081" s="235">
        <v>1.25</v>
      </c>
      <c r="H1081" s="235">
        <v>1.75</v>
      </c>
      <c r="I1081" s="236" t="s">
        <v>60</v>
      </c>
      <c r="J1081" s="237" t="s">
        <v>60</v>
      </c>
    </row>
    <row r="1082" spans="1:10" ht="17.149999999999999" customHeight="1">
      <c r="A1082" s="238" t="s">
        <v>30</v>
      </c>
      <c r="B1082" s="239" t="s">
        <v>2140</v>
      </c>
      <c r="C1082" s="240">
        <v>14.68</v>
      </c>
      <c r="D1082" s="241">
        <v>1.7935000000000001</v>
      </c>
      <c r="E1082" s="241">
        <v>1.6</v>
      </c>
      <c r="F1082" s="241">
        <v>2.1</v>
      </c>
      <c r="G1082" s="241">
        <v>1.6</v>
      </c>
      <c r="H1082" s="241">
        <v>2.1</v>
      </c>
      <c r="I1082" s="242" t="s">
        <v>60</v>
      </c>
      <c r="J1082" s="243" t="s">
        <v>60</v>
      </c>
    </row>
    <row r="1083" spans="1:10" ht="17.149999999999999" customHeight="1">
      <c r="A1083" s="244" t="s">
        <v>31</v>
      </c>
      <c r="B1083" s="245" t="s">
        <v>2141</v>
      </c>
      <c r="C1083" s="246">
        <v>1.81</v>
      </c>
      <c r="D1083" s="247">
        <v>8.4099999999999994E-2</v>
      </c>
      <c r="E1083" s="247">
        <v>1.1000000000000001</v>
      </c>
      <c r="F1083" s="247">
        <v>1.1000000000000001</v>
      </c>
      <c r="G1083" s="247">
        <v>1.1000000000000001</v>
      </c>
      <c r="H1083" s="247">
        <v>1.1000000000000001</v>
      </c>
      <c r="I1083" s="248" t="s">
        <v>1175</v>
      </c>
      <c r="J1083" s="249" t="s">
        <v>1175</v>
      </c>
    </row>
    <row r="1084" spans="1:10" ht="17.149999999999999" customHeight="1">
      <c r="A1084" s="232" t="s">
        <v>32</v>
      </c>
      <c r="B1084" s="233" t="s">
        <v>2141</v>
      </c>
      <c r="C1084" s="234">
        <v>2.25</v>
      </c>
      <c r="D1084" s="235">
        <v>0.1154</v>
      </c>
      <c r="E1084" s="235">
        <v>1.1000000000000001</v>
      </c>
      <c r="F1084" s="235">
        <v>1.1000000000000001</v>
      </c>
      <c r="G1084" s="235">
        <v>1.1000000000000001</v>
      </c>
      <c r="H1084" s="235">
        <v>1.1000000000000001</v>
      </c>
      <c r="I1084" s="236" t="s">
        <v>1175</v>
      </c>
      <c r="J1084" s="237" t="s">
        <v>1175</v>
      </c>
    </row>
    <row r="1085" spans="1:10" ht="17.149999999999999" customHeight="1">
      <c r="A1085" s="232" t="s">
        <v>33</v>
      </c>
      <c r="B1085" s="233" t="s">
        <v>2141</v>
      </c>
      <c r="C1085" s="234">
        <v>3.39</v>
      </c>
      <c r="D1085" s="235">
        <v>0.2157</v>
      </c>
      <c r="E1085" s="235">
        <v>1.1000000000000001</v>
      </c>
      <c r="F1085" s="235">
        <v>1.1000000000000001</v>
      </c>
      <c r="G1085" s="235">
        <v>1.1000000000000001</v>
      </c>
      <c r="H1085" s="235">
        <v>1.1000000000000001</v>
      </c>
      <c r="I1085" s="236" t="s">
        <v>1175</v>
      </c>
      <c r="J1085" s="237" t="s">
        <v>1175</v>
      </c>
    </row>
    <row r="1086" spans="1:10" ht="17.149999999999999" customHeight="1">
      <c r="A1086" s="238" t="s">
        <v>34</v>
      </c>
      <c r="B1086" s="239" t="s">
        <v>2141</v>
      </c>
      <c r="C1086" s="240">
        <v>10</v>
      </c>
      <c r="D1086" s="241">
        <v>1.5476000000000001</v>
      </c>
      <c r="E1086" s="241">
        <v>1.6</v>
      </c>
      <c r="F1086" s="241">
        <v>2.1</v>
      </c>
      <c r="G1086" s="241">
        <v>1.6</v>
      </c>
      <c r="H1086" s="241">
        <v>2.1</v>
      </c>
      <c r="I1086" s="242" t="s">
        <v>60</v>
      </c>
      <c r="J1086" s="243" t="s">
        <v>60</v>
      </c>
    </row>
    <row r="1087" spans="1:10" ht="17.149999999999999" customHeight="1">
      <c r="A1087" s="244" t="s">
        <v>35</v>
      </c>
      <c r="B1087" s="245" t="s">
        <v>2290</v>
      </c>
      <c r="C1087" s="246">
        <v>3.07</v>
      </c>
      <c r="D1087" s="247">
        <v>1.1572</v>
      </c>
      <c r="E1087" s="247">
        <v>1</v>
      </c>
      <c r="F1087" s="247">
        <v>1</v>
      </c>
      <c r="G1087" s="247">
        <v>1.35</v>
      </c>
      <c r="H1087" s="247">
        <v>1.35</v>
      </c>
      <c r="I1087" s="248" t="s">
        <v>1201</v>
      </c>
      <c r="J1087" s="249" t="s">
        <v>1199</v>
      </c>
    </row>
    <row r="1088" spans="1:10" ht="17.149999999999999" customHeight="1">
      <c r="A1088" s="232" t="s">
        <v>36</v>
      </c>
      <c r="B1088" s="233" t="s">
        <v>2290</v>
      </c>
      <c r="C1088" s="234">
        <v>5.41</v>
      </c>
      <c r="D1088" s="235">
        <v>1.5942000000000001</v>
      </c>
      <c r="E1088" s="235">
        <v>1</v>
      </c>
      <c r="F1088" s="235">
        <v>1</v>
      </c>
      <c r="G1088" s="235">
        <v>1.35</v>
      </c>
      <c r="H1088" s="235">
        <v>1.35</v>
      </c>
      <c r="I1088" s="236" t="s">
        <v>1201</v>
      </c>
      <c r="J1088" s="237" t="s">
        <v>1199</v>
      </c>
    </row>
    <row r="1089" spans="1:10" ht="17.149999999999999" customHeight="1">
      <c r="A1089" s="232" t="s">
        <v>37</v>
      </c>
      <c r="B1089" s="233" t="s">
        <v>2290</v>
      </c>
      <c r="C1089" s="234">
        <v>7.63</v>
      </c>
      <c r="D1089" s="235">
        <v>2.0911</v>
      </c>
      <c r="E1089" s="235">
        <v>1</v>
      </c>
      <c r="F1089" s="235">
        <v>1</v>
      </c>
      <c r="G1089" s="235">
        <v>1.35</v>
      </c>
      <c r="H1089" s="235">
        <v>1.35</v>
      </c>
      <c r="I1089" s="236" t="s">
        <v>1201</v>
      </c>
      <c r="J1089" s="237" t="s">
        <v>1199</v>
      </c>
    </row>
    <row r="1090" spans="1:10" ht="17.149999999999999" customHeight="1">
      <c r="A1090" s="238" t="s">
        <v>38</v>
      </c>
      <c r="B1090" s="239" t="s">
        <v>2290</v>
      </c>
      <c r="C1090" s="240">
        <v>11.42</v>
      </c>
      <c r="D1090" s="241">
        <v>3.3062</v>
      </c>
      <c r="E1090" s="241">
        <v>1</v>
      </c>
      <c r="F1090" s="241">
        <v>1</v>
      </c>
      <c r="G1090" s="241">
        <v>1.75</v>
      </c>
      <c r="H1090" s="241">
        <v>1.75</v>
      </c>
      <c r="I1090" s="242" t="s">
        <v>1201</v>
      </c>
      <c r="J1090" s="243" t="s">
        <v>1199</v>
      </c>
    </row>
    <row r="1091" spans="1:10" ht="17.149999999999999" customHeight="1">
      <c r="A1091" s="244" t="s">
        <v>39</v>
      </c>
      <c r="B1091" s="245" t="s">
        <v>2142</v>
      </c>
      <c r="C1091" s="246">
        <v>2.68</v>
      </c>
      <c r="D1091" s="247">
        <v>0.89529999999999998</v>
      </c>
      <c r="E1091" s="247">
        <v>1</v>
      </c>
      <c r="F1091" s="247">
        <v>1</v>
      </c>
      <c r="G1091" s="247">
        <v>1.35</v>
      </c>
      <c r="H1091" s="247">
        <v>1.35</v>
      </c>
      <c r="I1091" s="248" t="s">
        <v>1201</v>
      </c>
      <c r="J1091" s="249" t="s">
        <v>1199</v>
      </c>
    </row>
    <row r="1092" spans="1:10" ht="17.149999999999999" customHeight="1">
      <c r="A1092" s="232" t="s">
        <v>40</v>
      </c>
      <c r="B1092" s="233" t="s">
        <v>2142</v>
      </c>
      <c r="C1092" s="234">
        <v>5.01</v>
      </c>
      <c r="D1092" s="235">
        <v>1.2967</v>
      </c>
      <c r="E1092" s="235">
        <v>1</v>
      </c>
      <c r="F1092" s="235">
        <v>1</v>
      </c>
      <c r="G1092" s="235">
        <v>1.35</v>
      </c>
      <c r="H1092" s="235">
        <v>1.35</v>
      </c>
      <c r="I1092" s="236" t="s">
        <v>1201</v>
      </c>
      <c r="J1092" s="237" t="s">
        <v>1199</v>
      </c>
    </row>
    <row r="1093" spans="1:10" ht="17.149999999999999" customHeight="1">
      <c r="A1093" s="232" t="s">
        <v>41</v>
      </c>
      <c r="B1093" s="233" t="s">
        <v>2142</v>
      </c>
      <c r="C1093" s="234">
        <v>8.5</v>
      </c>
      <c r="D1093" s="235">
        <v>1.7141999999999999</v>
      </c>
      <c r="E1093" s="235">
        <v>1</v>
      </c>
      <c r="F1093" s="235">
        <v>1</v>
      </c>
      <c r="G1093" s="235">
        <v>1.35</v>
      </c>
      <c r="H1093" s="235">
        <v>1.35</v>
      </c>
      <c r="I1093" s="236" t="s">
        <v>1201</v>
      </c>
      <c r="J1093" s="237" t="s">
        <v>1199</v>
      </c>
    </row>
    <row r="1094" spans="1:10" ht="17.149999999999999" customHeight="1">
      <c r="A1094" s="238" t="s">
        <v>42</v>
      </c>
      <c r="B1094" s="239" t="s">
        <v>2142</v>
      </c>
      <c r="C1094" s="240">
        <v>16.75</v>
      </c>
      <c r="D1094" s="241">
        <v>3.6339999999999999</v>
      </c>
      <c r="E1094" s="241">
        <v>1</v>
      </c>
      <c r="F1094" s="241">
        <v>1</v>
      </c>
      <c r="G1094" s="241">
        <v>1.75</v>
      </c>
      <c r="H1094" s="241">
        <v>1.75</v>
      </c>
      <c r="I1094" s="242" t="s">
        <v>1201</v>
      </c>
      <c r="J1094" s="243" t="s">
        <v>1199</v>
      </c>
    </row>
    <row r="1095" spans="1:10" ht="17.149999999999999" customHeight="1">
      <c r="A1095" s="244" t="s">
        <v>43</v>
      </c>
      <c r="B1095" s="245" t="s">
        <v>2143</v>
      </c>
      <c r="C1095" s="246">
        <v>2.97</v>
      </c>
      <c r="D1095" s="247">
        <v>0.46529999999999999</v>
      </c>
      <c r="E1095" s="247">
        <v>1</v>
      </c>
      <c r="F1095" s="247">
        <v>1</v>
      </c>
      <c r="G1095" s="247">
        <v>1.35</v>
      </c>
      <c r="H1095" s="247">
        <v>1.35</v>
      </c>
      <c r="I1095" s="248" t="s">
        <v>1201</v>
      </c>
      <c r="J1095" s="249" t="s">
        <v>1199</v>
      </c>
    </row>
    <row r="1096" spans="1:10" ht="17.149999999999999" customHeight="1">
      <c r="A1096" s="232" t="s">
        <v>44</v>
      </c>
      <c r="B1096" s="233" t="s">
        <v>2143</v>
      </c>
      <c r="C1096" s="234">
        <v>3.98</v>
      </c>
      <c r="D1096" s="235">
        <v>0.6028</v>
      </c>
      <c r="E1096" s="235">
        <v>1</v>
      </c>
      <c r="F1096" s="235">
        <v>1</v>
      </c>
      <c r="G1096" s="235">
        <v>1.35</v>
      </c>
      <c r="H1096" s="235">
        <v>1.35</v>
      </c>
      <c r="I1096" s="236" t="s">
        <v>1201</v>
      </c>
      <c r="J1096" s="237" t="s">
        <v>1199</v>
      </c>
    </row>
    <row r="1097" spans="1:10" ht="17.149999999999999" customHeight="1">
      <c r="A1097" s="232" t="s">
        <v>45</v>
      </c>
      <c r="B1097" s="233" t="s">
        <v>2143</v>
      </c>
      <c r="C1097" s="234">
        <v>6.17</v>
      </c>
      <c r="D1097" s="235">
        <v>0.93559999999999999</v>
      </c>
      <c r="E1097" s="235">
        <v>1</v>
      </c>
      <c r="F1097" s="235">
        <v>1</v>
      </c>
      <c r="G1097" s="235">
        <v>1.35</v>
      </c>
      <c r="H1097" s="235">
        <v>1.35</v>
      </c>
      <c r="I1097" s="236" t="s">
        <v>1201</v>
      </c>
      <c r="J1097" s="237" t="s">
        <v>1199</v>
      </c>
    </row>
    <row r="1098" spans="1:10" ht="17.149999999999999" customHeight="1">
      <c r="A1098" s="238" t="s">
        <v>46</v>
      </c>
      <c r="B1098" s="239" t="s">
        <v>2143</v>
      </c>
      <c r="C1098" s="240">
        <v>10.54</v>
      </c>
      <c r="D1098" s="241">
        <v>1.712</v>
      </c>
      <c r="E1098" s="241">
        <v>1</v>
      </c>
      <c r="F1098" s="241">
        <v>1</v>
      </c>
      <c r="G1098" s="241">
        <v>1.75</v>
      </c>
      <c r="H1098" s="241">
        <v>1.75</v>
      </c>
      <c r="I1098" s="242" t="s">
        <v>1201</v>
      </c>
      <c r="J1098" s="243" t="s">
        <v>1199</v>
      </c>
    </row>
    <row r="1099" spans="1:10" ht="17.149999999999999" customHeight="1">
      <c r="A1099" s="244" t="s">
        <v>47</v>
      </c>
      <c r="B1099" s="245" t="s">
        <v>2144</v>
      </c>
      <c r="C1099" s="246">
        <v>3.7</v>
      </c>
      <c r="D1099" s="247">
        <v>0.57340000000000002</v>
      </c>
      <c r="E1099" s="247">
        <v>1</v>
      </c>
      <c r="F1099" s="247">
        <v>1</v>
      </c>
      <c r="G1099" s="247">
        <v>1.35</v>
      </c>
      <c r="H1099" s="247">
        <v>1.35</v>
      </c>
      <c r="I1099" s="248" t="s">
        <v>1201</v>
      </c>
      <c r="J1099" s="249" t="s">
        <v>1199</v>
      </c>
    </row>
    <row r="1100" spans="1:10" ht="17.149999999999999" customHeight="1">
      <c r="A1100" s="232" t="s">
        <v>48</v>
      </c>
      <c r="B1100" s="233" t="s">
        <v>2144</v>
      </c>
      <c r="C1100" s="234">
        <v>3.75</v>
      </c>
      <c r="D1100" s="235">
        <v>0.72770000000000001</v>
      </c>
      <c r="E1100" s="235">
        <v>1</v>
      </c>
      <c r="F1100" s="235">
        <v>1</v>
      </c>
      <c r="G1100" s="235">
        <v>1.35</v>
      </c>
      <c r="H1100" s="235">
        <v>1.35</v>
      </c>
      <c r="I1100" s="236" t="s">
        <v>1201</v>
      </c>
      <c r="J1100" s="237" t="s">
        <v>1199</v>
      </c>
    </row>
    <row r="1101" spans="1:10" ht="17.149999999999999" customHeight="1">
      <c r="A1101" s="232" t="s">
        <v>49</v>
      </c>
      <c r="B1101" s="233" t="s">
        <v>2144</v>
      </c>
      <c r="C1101" s="234">
        <v>5.59</v>
      </c>
      <c r="D1101" s="235">
        <v>1.0573999999999999</v>
      </c>
      <c r="E1101" s="235">
        <v>1</v>
      </c>
      <c r="F1101" s="235">
        <v>1</v>
      </c>
      <c r="G1101" s="235">
        <v>1.35</v>
      </c>
      <c r="H1101" s="235">
        <v>1.35</v>
      </c>
      <c r="I1101" s="236" t="s">
        <v>1201</v>
      </c>
      <c r="J1101" s="237" t="s">
        <v>1199</v>
      </c>
    </row>
    <row r="1102" spans="1:10" ht="17.149999999999999" customHeight="1">
      <c r="A1102" s="238" t="s">
        <v>50</v>
      </c>
      <c r="B1102" s="239" t="s">
        <v>2144</v>
      </c>
      <c r="C1102" s="240">
        <v>10.11</v>
      </c>
      <c r="D1102" s="241">
        <v>1.8204</v>
      </c>
      <c r="E1102" s="241">
        <v>1</v>
      </c>
      <c r="F1102" s="241">
        <v>1</v>
      </c>
      <c r="G1102" s="241">
        <v>1.75</v>
      </c>
      <c r="H1102" s="241">
        <v>1.75</v>
      </c>
      <c r="I1102" s="242" t="s">
        <v>1201</v>
      </c>
      <c r="J1102" s="243" t="s">
        <v>1199</v>
      </c>
    </row>
    <row r="1103" spans="1:10" ht="17.149999999999999" customHeight="1">
      <c r="A1103" s="244" t="s">
        <v>51</v>
      </c>
      <c r="B1103" s="245" t="s">
        <v>2145</v>
      </c>
      <c r="C1103" s="246">
        <v>4.25</v>
      </c>
      <c r="D1103" s="247">
        <v>0.42499999999999999</v>
      </c>
      <c r="E1103" s="247">
        <v>1</v>
      </c>
      <c r="F1103" s="247">
        <v>1</v>
      </c>
      <c r="G1103" s="247">
        <v>1.35</v>
      </c>
      <c r="H1103" s="247">
        <v>1.35</v>
      </c>
      <c r="I1103" s="248" t="s">
        <v>1201</v>
      </c>
      <c r="J1103" s="249" t="s">
        <v>1199</v>
      </c>
    </row>
    <row r="1104" spans="1:10" ht="17.149999999999999" customHeight="1">
      <c r="A1104" s="232" t="s">
        <v>52</v>
      </c>
      <c r="B1104" s="233" t="s">
        <v>2145</v>
      </c>
      <c r="C1104" s="234">
        <v>5.5</v>
      </c>
      <c r="D1104" s="235">
        <v>0.57110000000000005</v>
      </c>
      <c r="E1104" s="235">
        <v>1</v>
      </c>
      <c r="F1104" s="235">
        <v>1</v>
      </c>
      <c r="G1104" s="235">
        <v>1.35</v>
      </c>
      <c r="H1104" s="235">
        <v>1.35</v>
      </c>
      <c r="I1104" s="236" t="s">
        <v>1201</v>
      </c>
      <c r="J1104" s="237" t="s">
        <v>1199</v>
      </c>
    </row>
    <row r="1105" spans="1:10" ht="17.149999999999999" customHeight="1">
      <c r="A1105" s="232" t="s">
        <v>53</v>
      </c>
      <c r="B1105" s="233" t="s">
        <v>2145</v>
      </c>
      <c r="C1105" s="234">
        <v>7.62</v>
      </c>
      <c r="D1105" s="235">
        <v>0.89510000000000001</v>
      </c>
      <c r="E1105" s="235">
        <v>1</v>
      </c>
      <c r="F1105" s="235">
        <v>1</v>
      </c>
      <c r="G1105" s="235">
        <v>1.35</v>
      </c>
      <c r="H1105" s="235">
        <v>1.35</v>
      </c>
      <c r="I1105" s="236" t="s">
        <v>1201</v>
      </c>
      <c r="J1105" s="237" t="s">
        <v>1199</v>
      </c>
    </row>
    <row r="1106" spans="1:10" ht="17.149999999999999" customHeight="1">
      <c r="A1106" s="238" t="s">
        <v>54</v>
      </c>
      <c r="B1106" s="239" t="s">
        <v>2145</v>
      </c>
      <c r="C1106" s="240">
        <v>11.09</v>
      </c>
      <c r="D1106" s="241">
        <v>1.6756</v>
      </c>
      <c r="E1106" s="241">
        <v>1</v>
      </c>
      <c r="F1106" s="241">
        <v>1</v>
      </c>
      <c r="G1106" s="241">
        <v>1.75</v>
      </c>
      <c r="H1106" s="241">
        <v>1.75</v>
      </c>
      <c r="I1106" s="242" t="s">
        <v>1201</v>
      </c>
      <c r="J1106" s="243" t="s">
        <v>1199</v>
      </c>
    </row>
    <row r="1107" spans="1:10" ht="17.149999999999999" customHeight="1">
      <c r="A1107" s="244" t="s">
        <v>55</v>
      </c>
      <c r="B1107" s="245" t="s">
        <v>2146</v>
      </c>
      <c r="C1107" s="246">
        <v>2.35</v>
      </c>
      <c r="D1107" s="247">
        <v>0.38890000000000002</v>
      </c>
      <c r="E1107" s="247">
        <v>1</v>
      </c>
      <c r="F1107" s="247">
        <v>1</v>
      </c>
      <c r="G1107" s="247">
        <v>1.35</v>
      </c>
      <c r="H1107" s="247">
        <v>1.35</v>
      </c>
      <c r="I1107" s="248" t="s">
        <v>1201</v>
      </c>
      <c r="J1107" s="249" t="s">
        <v>1199</v>
      </c>
    </row>
    <row r="1108" spans="1:10" ht="17.149999999999999" customHeight="1">
      <c r="A1108" s="232" t="s">
        <v>56</v>
      </c>
      <c r="B1108" s="233" t="s">
        <v>2146</v>
      </c>
      <c r="C1108" s="234">
        <v>3.22</v>
      </c>
      <c r="D1108" s="235">
        <v>0.5534</v>
      </c>
      <c r="E1108" s="235">
        <v>1</v>
      </c>
      <c r="F1108" s="235">
        <v>1</v>
      </c>
      <c r="G1108" s="235">
        <v>1.35</v>
      </c>
      <c r="H1108" s="235">
        <v>1.35</v>
      </c>
      <c r="I1108" s="236" t="s">
        <v>1201</v>
      </c>
      <c r="J1108" s="237" t="s">
        <v>1199</v>
      </c>
    </row>
    <row r="1109" spans="1:10" ht="17.149999999999999" customHeight="1">
      <c r="A1109" s="232" t="s">
        <v>57</v>
      </c>
      <c r="B1109" s="233" t="s">
        <v>2146</v>
      </c>
      <c r="C1109" s="234">
        <v>4.87</v>
      </c>
      <c r="D1109" s="235">
        <v>0.77080000000000004</v>
      </c>
      <c r="E1109" s="235">
        <v>1</v>
      </c>
      <c r="F1109" s="235">
        <v>1</v>
      </c>
      <c r="G1109" s="235">
        <v>1.35</v>
      </c>
      <c r="H1109" s="235">
        <v>1.35</v>
      </c>
      <c r="I1109" s="236" t="s">
        <v>1201</v>
      </c>
      <c r="J1109" s="237" t="s">
        <v>1199</v>
      </c>
    </row>
    <row r="1110" spans="1:10" ht="17.149999999999999" customHeight="1">
      <c r="A1110" s="238" t="s">
        <v>58</v>
      </c>
      <c r="B1110" s="239" t="s">
        <v>2146</v>
      </c>
      <c r="C1110" s="240">
        <v>8.84</v>
      </c>
      <c r="D1110" s="241">
        <v>1.3207</v>
      </c>
      <c r="E1110" s="241">
        <v>1</v>
      </c>
      <c r="F1110" s="241">
        <v>1</v>
      </c>
      <c r="G1110" s="241">
        <v>1.75</v>
      </c>
      <c r="H1110" s="241">
        <v>1.75</v>
      </c>
      <c r="I1110" s="242" t="s">
        <v>1201</v>
      </c>
      <c r="J1110" s="243" t="s">
        <v>1199</v>
      </c>
    </row>
    <row r="1111" spans="1:10" ht="17.149999999999999" customHeight="1">
      <c r="A1111" s="244" t="s">
        <v>59</v>
      </c>
      <c r="B1111" s="245" t="s">
        <v>2147</v>
      </c>
      <c r="C1111" s="246">
        <v>3.28</v>
      </c>
      <c r="D1111" s="247">
        <v>1.222</v>
      </c>
      <c r="E1111" s="247">
        <v>1</v>
      </c>
      <c r="F1111" s="247">
        <v>1</v>
      </c>
      <c r="G1111" s="247">
        <v>1.35</v>
      </c>
      <c r="H1111" s="247">
        <v>1.35</v>
      </c>
      <c r="I1111" s="248" t="s">
        <v>1201</v>
      </c>
      <c r="J1111" s="249" t="s">
        <v>1199</v>
      </c>
    </row>
    <row r="1112" spans="1:10" ht="17.149999999999999" customHeight="1">
      <c r="A1112" s="232" t="s">
        <v>62</v>
      </c>
      <c r="B1112" s="233" t="s">
        <v>2147</v>
      </c>
      <c r="C1112" s="234">
        <v>5.73</v>
      </c>
      <c r="D1112" s="235">
        <v>1.6738999999999999</v>
      </c>
      <c r="E1112" s="235">
        <v>1</v>
      </c>
      <c r="F1112" s="235">
        <v>1</v>
      </c>
      <c r="G1112" s="235">
        <v>1.35</v>
      </c>
      <c r="H1112" s="235">
        <v>1.35</v>
      </c>
      <c r="I1112" s="236" t="s">
        <v>1201</v>
      </c>
      <c r="J1112" s="237" t="s">
        <v>1199</v>
      </c>
    </row>
    <row r="1113" spans="1:10" ht="17.149999999999999" customHeight="1">
      <c r="A1113" s="232" t="s">
        <v>63</v>
      </c>
      <c r="B1113" s="233" t="s">
        <v>2147</v>
      </c>
      <c r="C1113" s="234">
        <v>10.97</v>
      </c>
      <c r="D1113" s="235">
        <v>2.6537000000000002</v>
      </c>
      <c r="E1113" s="235">
        <v>1</v>
      </c>
      <c r="F1113" s="235">
        <v>1</v>
      </c>
      <c r="G1113" s="235">
        <v>1.35</v>
      </c>
      <c r="H1113" s="235">
        <v>1.35</v>
      </c>
      <c r="I1113" s="236" t="s">
        <v>1201</v>
      </c>
      <c r="J1113" s="237" t="s">
        <v>1199</v>
      </c>
    </row>
    <row r="1114" spans="1:10" ht="17.149999999999999" customHeight="1">
      <c r="A1114" s="238" t="s">
        <v>64</v>
      </c>
      <c r="B1114" s="239" t="s">
        <v>2147</v>
      </c>
      <c r="C1114" s="240">
        <v>21.06</v>
      </c>
      <c r="D1114" s="241">
        <v>4.9988000000000001</v>
      </c>
      <c r="E1114" s="241">
        <v>1</v>
      </c>
      <c r="F1114" s="241">
        <v>1</v>
      </c>
      <c r="G1114" s="241">
        <v>1.75</v>
      </c>
      <c r="H1114" s="241">
        <v>1.75</v>
      </c>
      <c r="I1114" s="242" t="s">
        <v>1201</v>
      </c>
      <c r="J1114" s="243" t="s">
        <v>1199</v>
      </c>
    </row>
    <row r="1115" spans="1:10" ht="17.149999999999999" customHeight="1">
      <c r="A1115" s="244" t="s">
        <v>65</v>
      </c>
      <c r="B1115" s="245" t="s">
        <v>2148</v>
      </c>
      <c r="C1115" s="246">
        <v>2.4500000000000002</v>
      </c>
      <c r="D1115" s="247">
        <v>0.9496</v>
      </c>
      <c r="E1115" s="247">
        <v>1</v>
      </c>
      <c r="F1115" s="247">
        <v>1</v>
      </c>
      <c r="G1115" s="247">
        <v>1.35</v>
      </c>
      <c r="H1115" s="247">
        <v>1.35</v>
      </c>
      <c r="I1115" s="248" t="s">
        <v>1201</v>
      </c>
      <c r="J1115" s="249" t="s">
        <v>1199</v>
      </c>
    </row>
    <row r="1116" spans="1:10" ht="17.149999999999999" customHeight="1">
      <c r="A1116" s="232" t="s">
        <v>66</v>
      </c>
      <c r="B1116" s="233" t="s">
        <v>2148</v>
      </c>
      <c r="C1116" s="234">
        <v>5.33</v>
      </c>
      <c r="D1116" s="235">
        <v>1.2483</v>
      </c>
      <c r="E1116" s="235">
        <v>1</v>
      </c>
      <c r="F1116" s="235">
        <v>1</v>
      </c>
      <c r="G1116" s="235">
        <v>1.35</v>
      </c>
      <c r="H1116" s="235">
        <v>1.35</v>
      </c>
      <c r="I1116" s="236" t="s">
        <v>1201</v>
      </c>
      <c r="J1116" s="237" t="s">
        <v>1199</v>
      </c>
    </row>
    <row r="1117" spans="1:10" ht="17.149999999999999" customHeight="1">
      <c r="A1117" s="232" t="s">
        <v>67</v>
      </c>
      <c r="B1117" s="233" t="s">
        <v>2148</v>
      </c>
      <c r="C1117" s="234">
        <v>10.11</v>
      </c>
      <c r="D1117" s="235">
        <v>1.9458</v>
      </c>
      <c r="E1117" s="235">
        <v>1</v>
      </c>
      <c r="F1117" s="235">
        <v>1</v>
      </c>
      <c r="G1117" s="235">
        <v>1.35</v>
      </c>
      <c r="H1117" s="235">
        <v>1.35</v>
      </c>
      <c r="I1117" s="236" t="s">
        <v>1201</v>
      </c>
      <c r="J1117" s="237" t="s">
        <v>1199</v>
      </c>
    </row>
    <row r="1118" spans="1:10" ht="17.149999999999999" customHeight="1">
      <c r="A1118" s="238" t="s">
        <v>68</v>
      </c>
      <c r="B1118" s="239" t="s">
        <v>2148</v>
      </c>
      <c r="C1118" s="240">
        <v>20.81</v>
      </c>
      <c r="D1118" s="241">
        <v>4.0407000000000002</v>
      </c>
      <c r="E1118" s="241">
        <v>1</v>
      </c>
      <c r="F1118" s="241">
        <v>1</v>
      </c>
      <c r="G1118" s="241">
        <v>1.75</v>
      </c>
      <c r="H1118" s="241">
        <v>1.75</v>
      </c>
      <c r="I1118" s="242" t="s">
        <v>1201</v>
      </c>
      <c r="J1118" s="243" t="s">
        <v>1199</v>
      </c>
    </row>
    <row r="1119" spans="1:10" ht="17.149999999999999" customHeight="1">
      <c r="A1119" s="244" t="s">
        <v>69</v>
      </c>
      <c r="B1119" s="245" t="s">
        <v>2149</v>
      </c>
      <c r="C1119" s="246">
        <v>5.18</v>
      </c>
      <c r="D1119" s="247">
        <v>0.81069999999999998</v>
      </c>
      <c r="E1119" s="247">
        <v>1</v>
      </c>
      <c r="F1119" s="247">
        <v>1</v>
      </c>
      <c r="G1119" s="247">
        <v>1.35</v>
      </c>
      <c r="H1119" s="247">
        <v>1.35</v>
      </c>
      <c r="I1119" s="248" t="s">
        <v>1201</v>
      </c>
      <c r="J1119" s="249" t="s">
        <v>1199</v>
      </c>
    </row>
    <row r="1120" spans="1:10" ht="17.149999999999999" customHeight="1">
      <c r="A1120" s="232" t="s">
        <v>70</v>
      </c>
      <c r="B1120" s="233" t="s">
        <v>2149</v>
      </c>
      <c r="C1120" s="234">
        <v>9.57</v>
      </c>
      <c r="D1120" s="235">
        <v>1.4349000000000001</v>
      </c>
      <c r="E1120" s="235">
        <v>1</v>
      </c>
      <c r="F1120" s="235">
        <v>1</v>
      </c>
      <c r="G1120" s="235">
        <v>1.35</v>
      </c>
      <c r="H1120" s="235">
        <v>1.35</v>
      </c>
      <c r="I1120" s="236" t="s">
        <v>1201</v>
      </c>
      <c r="J1120" s="237" t="s">
        <v>1199</v>
      </c>
    </row>
    <row r="1121" spans="1:10" ht="17.149999999999999" customHeight="1">
      <c r="A1121" s="232" t="s">
        <v>71</v>
      </c>
      <c r="B1121" s="233" t="s">
        <v>2149</v>
      </c>
      <c r="C1121" s="234">
        <v>15.94</v>
      </c>
      <c r="D1121" s="235">
        <v>2.4287000000000001</v>
      </c>
      <c r="E1121" s="235">
        <v>1</v>
      </c>
      <c r="F1121" s="235">
        <v>1</v>
      </c>
      <c r="G1121" s="235">
        <v>1.35</v>
      </c>
      <c r="H1121" s="235">
        <v>1.35</v>
      </c>
      <c r="I1121" s="236" t="s">
        <v>1201</v>
      </c>
      <c r="J1121" s="237" t="s">
        <v>1199</v>
      </c>
    </row>
    <row r="1122" spans="1:10" ht="17.149999999999999" customHeight="1">
      <c r="A1122" s="238" t="s">
        <v>72</v>
      </c>
      <c r="B1122" s="239" t="s">
        <v>2149</v>
      </c>
      <c r="C1122" s="240">
        <v>21.74</v>
      </c>
      <c r="D1122" s="241">
        <v>4.2523</v>
      </c>
      <c r="E1122" s="241">
        <v>1</v>
      </c>
      <c r="F1122" s="241">
        <v>1</v>
      </c>
      <c r="G1122" s="241">
        <v>1.75</v>
      </c>
      <c r="H1122" s="241">
        <v>1.75</v>
      </c>
      <c r="I1122" s="242" t="s">
        <v>1201</v>
      </c>
      <c r="J1122" s="243" t="s">
        <v>1199</v>
      </c>
    </row>
    <row r="1123" spans="1:10" ht="17.149999999999999" customHeight="1">
      <c r="A1123" s="244" t="s">
        <v>73</v>
      </c>
      <c r="B1123" s="245" t="s">
        <v>2150</v>
      </c>
      <c r="C1123" s="246">
        <v>3.78</v>
      </c>
      <c r="D1123" s="247">
        <v>0.67920000000000003</v>
      </c>
      <c r="E1123" s="247">
        <v>1</v>
      </c>
      <c r="F1123" s="247">
        <v>1</v>
      </c>
      <c r="G1123" s="247">
        <v>1.35</v>
      </c>
      <c r="H1123" s="247">
        <v>1.35</v>
      </c>
      <c r="I1123" s="248" t="s">
        <v>1201</v>
      </c>
      <c r="J1123" s="249" t="s">
        <v>1199</v>
      </c>
    </row>
    <row r="1124" spans="1:10" ht="17.149999999999999" customHeight="1">
      <c r="A1124" s="232" t="s">
        <v>74</v>
      </c>
      <c r="B1124" s="233" t="s">
        <v>2150</v>
      </c>
      <c r="C1124" s="234">
        <v>5.55</v>
      </c>
      <c r="D1124" s="235">
        <v>0.9405</v>
      </c>
      <c r="E1124" s="235">
        <v>1</v>
      </c>
      <c r="F1124" s="235">
        <v>1</v>
      </c>
      <c r="G1124" s="235">
        <v>1.35</v>
      </c>
      <c r="H1124" s="235">
        <v>1.35</v>
      </c>
      <c r="I1124" s="236" t="s">
        <v>1201</v>
      </c>
      <c r="J1124" s="237" t="s">
        <v>1199</v>
      </c>
    </row>
    <row r="1125" spans="1:10" ht="17.149999999999999" customHeight="1">
      <c r="A1125" s="232" t="s">
        <v>75</v>
      </c>
      <c r="B1125" s="233" t="s">
        <v>2150</v>
      </c>
      <c r="C1125" s="234">
        <v>8.99</v>
      </c>
      <c r="D1125" s="235">
        <v>1.4192</v>
      </c>
      <c r="E1125" s="235">
        <v>1</v>
      </c>
      <c r="F1125" s="235">
        <v>1</v>
      </c>
      <c r="G1125" s="235">
        <v>1.35</v>
      </c>
      <c r="H1125" s="235">
        <v>1.35</v>
      </c>
      <c r="I1125" s="236" t="s">
        <v>1201</v>
      </c>
      <c r="J1125" s="237" t="s">
        <v>1199</v>
      </c>
    </row>
    <row r="1126" spans="1:10" ht="17.149999999999999" customHeight="1">
      <c r="A1126" s="238" t="s">
        <v>76</v>
      </c>
      <c r="B1126" s="239" t="s">
        <v>2150</v>
      </c>
      <c r="C1126" s="240">
        <v>14.54</v>
      </c>
      <c r="D1126" s="241">
        <v>2.5087999999999999</v>
      </c>
      <c r="E1126" s="241">
        <v>1</v>
      </c>
      <c r="F1126" s="241">
        <v>1</v>
      </c>
      <c r="G1126" s="241">
        <v>1.75</v>
      </c>
      <c r="H1126" s="241">
        <v>1.75</v>
      </c>
      <c r="I1126" s="242" t="s">
        <v>1201</v>
      </c>
      <c r="J1126" s="243" t="s">
        <v>1199</v>
      </c>
    </row>
    <row r="1127" spans="1:10" ht="17.149999999999999" customHeight="1">
      <c r="A1127" s="244" t="s">
        <v>77</v>
      </c>
      <c r="B1127" s="245" t="s">
        <v>2151</v>
      </c>
      <c r="C1127" s="246">
        <v>3.96</v>
      </c>
      <c r="D1127" s="247">
        <v>0.53459999999999996</v>
      </c>
      <c r="E1127" s="247">
        <v>1</v>
      </c>
      <c r="F1127" s="247">
        <v>1</v>
      </c>
      <c r="G1127" s="247">
        <v>1.35</v>
      </c>
      <c r="H1127" s="247">
        <v>1.35</v>
      </c>
      <c r="I1127" s="248" t="s">
        <v>1201</v>
      </c>
      <c r="J1127" s="249" t="s">
        <v>1199</v>
      </c>
    </row>
    <row r="1128" spans="1:10" ht="17.149999999999999" customHeight="1">
      <c r="A1128" s="232" t="s">
        <v>78</v>
      </c>
      <c r="B1128" s="233" t="s">
        <v>2151</v>
      </c>
      <c r="C1128" s="234">
        <v>6.36</v>
      </c>
      <c r="D1128" s="235">
        <v>1.0855999999999999</v>
      </c>
      <c r="E1128" s="235">
        <v>1</v>
      </c>
      <c r="F1128" s="235">
        <v>1</v>
      </c>
      <c r="G1128" s="235">
        <v>1.35</v>
      </c>
      <c r="H1128" s="235">
        <v>1.35</v>
      </c>
      <c r="I1128" s="236" t="s">
        <v>1201</v>
      </c>
      <c r="J1128" s="237" t="s">
        <v>1199</v>
      </c>
    </row>
    <row r="1129" spans="1:10" ht="17.149999999999999" customHeight="1">
      <c r="A1129" s="232" t="s">
        <v>79</v>
      </c>
      <c r="B1129" s="233" t="s">
        <v>2151</v>
      </c>
      <c r="C1129" s="234">
        <v>9.93</v>
      </c>
      <c r="D1129" s="235">
        <v>1.7676000000000001</v>
      </c>
      <c r="E1129" s="235">
        <v>1</v>
      </c>
      <c r="F1129" s="235">
        <v>1</v>
      </c>
      <c r="G1129" s="235">
        <v>1.35</v>
      </c>
      <c r="H1129" s="235">
        <v>1.35</v>
      </c>
      <c r="I1129" s="236" t="s">
        <v>1201</v>
      </c>
      <c r="J1129" s="237" t="s">
        <v>1199</v>
      </c>
    </row>
    <row r="1130" spans="1:10" ht="17.149999999999999" customHeight="1">
      <c r="A1130" s="238" t="s">
        <v>80</v>
      </c>
      <c r="B1130" s="239" t="s">
        <v>2151</v>
      </c>
      <c r="C1130" s="240">
        <v>13.7</v>
      </c>
      <c r="D1130" s="241">
        <v>2.2589000000000001</v>
      </c>
      <c r="E1130" s="241">
        <v>1</v>
      </c>
      <c r="F1130" s="241">
        <v>1</v>
      </c>
      <c r="G1130" s="241">
        <v>1.75</v>
      </c>
      <c r="H1130" s="241">
        <v>1.75</v>
      </c>
      <c r="I1130" s="242" t="s">
        <v>1201</v>
      </c>
      <c r="J1130" s="243" t="s">
        <v>1199</v>
      </c>
    </row>
    <row r="1131" spans="1:10" ht="17.149999999999999" customHeight="1">
      <c r="A1131" s="244" t="s">
        <v>81</v>
      </c>
      <c r="B1131" s="245" t="s">
        <v>2152</v>
      </c>
      <c r="C1131" s="246">
        <v>2.65</v>
      </c>
      <c r="D1131" s="247">
        <v>0.46700000000000003</v>
      </c>
      <c r="E1131" s="247">
        <v>1</v>
      </c>
      <c r="F1131" s="247">
        <v>1</v>
      </c>
      <c r="G1131" s="247">
        <v>1.35</v>
      </c>
      <c r="H1131" s="247">
        <v>1.35</v>
      </c>
      <c r="I1131" s="248" t="s">
        <v>1201</v>
      </c>
      <c r="J1131" s="249" t="s">
        <v>1199</v>
      </c>
    </row>
    <row r="1132" spans="1:10" ht="17.149999999999999" customHeight="1">
      <c r="A1132" s="232" t="s">
        <v>82</v>
      </c>
      <c r="B1132" s="233" t="s">
        <v>2152</v>
      </c>
      <c r="C1132" s="234">
        <v>4.1399999999999997</v>
      </c>
      <c r="D1132" s="235">
        <v>0.63939999999999997</v>
      </c>
      <c r="E1132" s="235">
        <v>1</v>
      </c>
      <c r="F1132" s="235">
        <v>1</v>
      </c>
      <c r="G1132" s="235">
        <v>1.35</v>
      </c>
      <c r="H1132" s="235">
        <v>1.35</v>
      </c>
      <c r="I1132" s="236" t="s">
        <v>1201</v>
      </c>
      <c r="J1132" s="237" t="s">
        <v>1199</v>
      </c>
    </row>
    <row r="1133" spans="1:10" ht="17.149999999999999" customHeight="1">
      <c r="A1133" s="232" t="s">
        <v>83</v>
      </c>
      <c r="B1133" s="233" t="s">
        <v>2152</v>
      </c>
      <c r="C1133" s="234">
        <v>6.66</v>
      </c>
      <c r="D1133" s="235">
        <v>0.94530000000000003</v>
      </c>
      <c r="E1133" s="235">
        <v>1</v>
      </c>
      <c r="F1133" s="235">
        <v>1</v>
      </c>
      <c r="G1133" s="235">
        <v>1.35</v>
      </c>
      <c r="H1133" s="235">
        <v>1.35</v>
      </c>
      <c r="I1133" s="236" t="s">
        <v>1201</v>
      </c>
      <c r="J1133" s="237" t="s">
        <v>1199</v>
      </c>
    </row>
    <row r="1134" spans="1:10" ht="17.149999999999999" customHeight="1">
      <c r="A1134" s="238" t="s">
        <v>84</v>
      </c>
      <c r="B1134" s="239" t="s">
        <v>2152</v>
      </c>
      <c r="C1134" s="240">
        <v>10.52</v>
      </c>
      <c r="D1134" s="241">
        <v>1.5551999999999999</v>
      </c>
      <c r="E1134" s="241">
        <v>1</v>
      </c>
      <c r="F1134" s="241">
        <v>1</v>
      </c>
      <c r="G1134" s="241">
        <v>1.75</v>
      </c>
      <c r="H1134" s="241">
        <v>1.75</v>
      </c>
      <c r="I1134" s="242" t="s">
        <v>1201</v>
      </c>
      <c r="J1134" s="243" t="s">
        <v>1199</v>
      </c>
    </row>
    <row r="1135" spans="1:10" ht="17.149999999999999" customHeight="1">
      <c r="A1135" s="244" t="s">
        <v>1579</v>
      </c>
      <c r="B1135" s="245" t="s">
        <v>2153</v>
      </c>
      <c r="C1135" s="246">
        <v>3.87</v>
      </c>
      <c r="D1135" s="247">
        <v>0.55149999999999999</v>
      </c>
      <c r="E1135" s="247">
        <v>1</v>
      </c>
      <c r="F1135" s="247">
        <v>1</v>
      </c>
      <c r="G1135" s="247">
        <v>1.35</v>
      </c>
      <c r="H1135" s="247">
        <v>1.35</v>
      </c>
      <c r="I1135" s="248" t="s">
        <v>1201</v>
      </c>
      <c r="J1135" s="249" t="s">
        <v>1199</v>
      </c>
    </row>
    <row r="1136" spans="1:10" ht="17.149999999999999" customHeight="1">
      <c r="A1136" s="232" t="s">
        <v>1580</v>
      </c>
      <c r="B1136" s="233" t="s">
        <v>2153</v>
      </c>
      <c r="C1136" s="234">
        <v>6.13</v>
      </c>
      <c r="D1136" s="235">
        <v>0.79800000000000004</v>
      </c>
      <c r="E1136" s="235">
        <v>1</v>
      </c>
      <c r="F1136" s="235">
        <v>1</v>
      </c>
      <c r="G1136" s="235">
        <v>1.35</v>
      </c>
      <c r="H1136" s="235">
        <v>1.35</v>
      </c>
      <c r="I1136" s="236" t="s">
        <v>1201</v>
      </c>
      <c r="J1136" s="237" t="s">
        <v>1199</v>
      </c>
    </row>
    <row r="1137" spans="1:10" ht="17.149999999999999" customHeight="1">
      <c r="A1137" s="232" t="s">
        <v>1581</v>
      </c>
      <c r="B1137" s="233" t="s">
        <v>2153</v>
      </c>
      <c r="C1137" s="234">
        <v>12.22</v>
      </c>
      <c r="D1137" s="235">
        <v>1.5686</v>
      </c>
      <c r="E1137" s="235">
        <v>1</v>
      </c>
      <c r="F1137" s="235">
        <v>1</v>
      </c>
      <c r="G1137" s="235">
        <v>1.35</v>
      </c>
      <c r="H1137" s="235">
        <v>1.35</v>
      </c>
      <c r="I1137" s="236" t="s">
        <v>1201</v>
      </c>
      <c r="J1137" s="237" t="s">
        <v>1199</v>
      </c>
    </row>
    <row r="1138" spans="1:10" ht="17.149999999999999" customHeight="1">
      <c r="A1138" s="238" t="s">
        <v>1582</v>
      </c>
      <c r="B1138" s="239" t="s">
        <v>2153</v>
      </c>
      <c r="C1138" s="240">
        <v>22.88</v>
      </c>
      <c r="D1138" s="241">
        <v>3.6812999999999998</v>
      </c>
      <c r="E1138" s="241">
        <v>1</v>
      </c>
      <c r="F1138" s="241">
        <v>1</v>
      </c>
      <c r="G1138" s="241">
        <v>1.75</v>
      </c>
      <c r="H1138" s="241">
        <v>1.75</v>
      </c>
      <c r="I1138" s="242" t="s">
        <v>1201</v>
      </c>
      <c r="J1138" s="243" t="s">
        <v>1199</v>
      </c>
    </row>
    <row r="1139" spans="1:10" ht="17.149999999999999" customHeight="1">
      <c r="A1139" s="244" t="s">
        <v>1583</v>
      </c>
      <c r="B1139" s="245" t="s">
        <v>2154</v>
      </c>
      <c r="C1139" s="246">
        <v>3.11</v>
      </c>
      <c r="D1139" s="247">
        <v>0.49609999999999999</v>
      </c>
      <c r="E1139" s="247">
        <v>1</v>
      </c>
      <c r="F1139" s="247">
        <v>1</v>
      </c>
      <c r="G1139" s="247">
        <v>1.35</v>
      </c>
      <c r="H1139" s="247">
        <v>1.35</v>
      </c>
      <c r="I1139" s="248" t="s">
        <v>1201</v>
      </c>
      <c r="J1139" s="249" t="s">
        <v>1199</v>
      </c>
    </row>
    <row r="1140" spans="1:10" ht="17.149999999999999" customHeight="1">
      <c r="A1140" s="232" t="s">
        <v>1584</v>
      </c>
      <c r="B1140" s="233" t="s">
        <v>2154</v>
      </c>
      <c r="C1140" s="234">
        <v>3.83</v>
      </c>
      <c r="D1140" s="235">
        <v>0.63400000000000001</v>
      </c>
      <c r="E1140" s="235">
        <v>1</v>
      </c>
      <c r="F1140" s="235">
        <v>1</v>
      </c>
      <c r="G1140" s="235">
        <v>1.35</v>
      </c>
      <c r="H1140" s="235">
        <v>1.35</v>
      </c>
      <c r="I1140" s="236" t="s">
        <v>1201</v>
      </c>
      <c r="J1140" s="237" t="s">
        <v>1199</v>
      </c>
    </row>
    <row r="1141" spans="1:10" ht="17.149999999999999" customHeight="1">
      <c r="A1141" s="232" t="s">
        <v>1585</v>
      </c>
      <c r="B1141" s="233" t="s">
        <v>2154</v>
      </c>
      <c r="C1141" s="234">
        <v>5.54</v>
      </c>
      <c r="D1141" s="235">
        <v>0.95499999999999996</v>
      </c>
      <c r="E1141" s="235">
        <v>1</v>
      </c>
      <c r="F1141" s="235">
        <v>1</v>
      </c>
      <c r="G1141" s="235">
        <v>1.35</v>
      </c>
      <c r="H1141" s="235">
        <v>1.35</v>
      </c>
      <c r="I1141" s="236" t="s">
        <v>1201</v>
      </c>
      <c r="J1141" s="237" t="s">
        <v>1199</v>
      </c>
    </row>
    <row r="1142" spans="1:10" ht="17.149999999999999" customHeight="1">
      <c r="A1142" s="238" t="s">
        <v>1586</v>
      </c>
      <c r="B1142" s="239" t="s">
        <v>2154</v>
      </c>
      <c r="C1142" s="240">
        <v>11.13</v>
      </c>
      <c r="D1142" s="241">
        <v>1.7885</v>
      </c>
      <c r="E1142" s="241">
        <v>1</v>
      </c>
      <c r="F1142" s="241">
        <v>1</v>
      </c>
      <c r="G1142" s="241">
        <v>1.75</v>
      </c>
      <c r="H1142" s="241">
        <v>1.75</v>
      </c>
      <c r="I1142" s="242" t="s">
        <v>1201</v>
      </c>
      <c r="J1142" s="243" t="s">
        <v>1199</v>
      </c>
    </row>
    <row r="1143" spans="1:10" ht="17.149999999999999" customHeight="1">
      <c r="A1143" s="244" t="s">
        <v>85</v>
      </c>
      <c r="B1143" s="245" t="s">
        <v>2155</v>
      </c>
      <c r="C1143" s="246">
        <v>4.71</v>
      </c>
      <c r="D1143" s="247">
        <v>0.94869999999999999</v>
      </c>
      <c r="E1143" s="247">
        <v>1</v>
      </c>
      <c r="F1143" s="247">
        <v>1</v>
      </c>
      <c r="G1143" s="247">
        <v>1.35</v>
      </c>
      <c r="H1143" s="247">
        <v>1.35</v>
      </c>
      <c r="I1143" s="248" t="s">
        <v>1201</v>
      </c>
      <c r="J1143" s="249" t="s">
        <v>1199</v>
      </c>
    </row>
    <row r="1144" spans="1:10" ht="17.149999999999999" customHeight="1">
      <c r="A1144" s="232" t="s">
        <v>86</v>
      </c>
      <c r="B1144" s="233" t="s">
        <v>2155</v>
      </c>
      <c r="C1144" s="234">
        <v>7.69</v>
      </c>
      <c r="D1144" s="235">
        <v>1.4676</v>
      </c>
      <c r="E1144" s="235">
        <v>1</v>
      </c>
      <c r="F1144" s="235">
        <v>1</v>
      </c>
      <c r="G1144" s="235">
        <v>1.35</v>
      </c>
      <c r="H1144" s="235">
        <v>1.35</v>
      </c>
      <c r="I1144" s="236" t="s">
        <v>1201</v>
      </c>
      <c r="J1144" s="237" t="s">
        <v>1199</v>
      </c>
    </row>
    <row r="1145" spans="1:10" ht="17.149999999999999" customHeight="1">
      <c r="A1145" s="232" t="s">
        <v>87</v>
      </c>
      <c r="B1145" s="233" t="s">
        <v>2155</v>
      </c>
      <c r="C1145" s="234">
        <v>11.8</v>
      </c>
      <c r="D1145" s="235">
        <v>2.1919</v>
      </c>
      <c r="E1145" s="235">
        <v>1</v>
      </c>
      <c r="F1145" s="235">
        <v>1</v>
      </c>
      <c r="G1145" s="235">
        <v>1.35</v>
      </c>
      <c r="H1145" s="235">
        <v>1.35</v>
      </c>
      <c r="I1145" s="236" t="s">
        <v>1201</v>
      </c>
      <c r="J1145" s="237" t="s">
        <v>1199</v>
      </c>
    </row>
    <row r="1146" spans="1:10" ht="17.149999999999999" customHeight="1">
      <c r="A1146" s="238" t="s">
        <v>88</v>
      </c>
      <c r="B1146" s="239" t="s">
        <v>2155</v>
      </c>
      <c r="C1146" s="240">
        <v>15.83</v>
      </c>
      <c r="D1146" s="241">
        <v>3.4809000000000001</v>
      </c>
      <c r="E1146" s="241">
        <v>1</v>
      </c>
      <c r="F1146" s="241">
        <v>1</v>
      </c>
      <c r="G1146" s="241">
        <v>1.75</v>
      </c>
      <c r="H1146" s="241">
        <v>1.75</v>
      </c>
      <c r="I1146" s="242" t="s">
        <v>1201</v>
      </c>
      <c r="J1146" s="243" t="s">
        <v>1199</v>
      </c>
    </row>
    <row r="1147" spans="1:10" ht="17.149999999999999" customHeight="1">
      <c r="A1147" s="244" t="s">
        <v>89</v>
      </c>
      <c r="B1147" s="245" t="s">
        <v>2156</v>
      </c>
      <c r="C1147" s="246">
        <v>4.3600000000000003</v>
      </c>
      <c r="D1147" s="247">
        <v>0.81769999999999998</v>
      </c>
      <c r="E1147" s="247">
        <v>1</v>
      </c>
      <c r="F1147" s="247">
        <v>1</v>
      </c>
      <c r="G1147" s="247">
        <v>1.35</v>
      </c>
      <c r="H1147" s="247">
        <v>1.35</v>
      </c>
      <c r="I1147" s="248" t="s">
        <v>1201</v>
      </c>
      <c r="J1147" s="249" t="s">
        <v>1199</v>
      </c>
    </row>
    <row r="1148" spans="1:10" ht="17.149999999999999" customHeight="1">
      <c r="A1148" s="232" t="s">
        <v>90</v>
      </c>
      <c r="B1148" s="233" t="s">
        <v>2156</v>
      </c>
      <c r="C1148" s="234">
        <v>6.66</v>
      </c>
      <c r="D1148" s="235">
        <v>1.1854</v>
      </c>
      <c r="E1148" s="235">
        <v>1</v>
      </c>
      <c r="F1148" s="235">
        <v>1</v>
      </c>
      <c r="G1148" s="235">
        <v>1.35</v>
      </c>
      <c r="H1148" s="235">
        <v>1.35</v>
      </c>
      <c r="I1148" s="236" t="s">
        <v>1201</v>
      </c>
      <c r="J1148" s="237" t="s">
        <v>1199</v>
      </c>
    </row>
    <row r="1149" spans="1:10" ht="17.149999999999999" customHeight="1">
      <c r="A1149" s="232" t="s">
        <v>91</v>
      </c>
      <c r="B1149" s="233" t="s">
        <v>2156</v>
      </c>
      <c r="C1149" s="234">
        <v>10.87</v>
      </c>
      <c r="D1149" s="235">
        <v>1.8828</v>
      </c>
      <c r="E1149" s="235">
        <v>1</v>
      </c>
      <c r="F1149" s="235">
        <v>1</v>
      </c>
      <c r="G1149" s="235">
        <v>1.35</v>
      </c>
      <c r="H1149" s="235">
        <v>1.35</v>
      </c>
      <c r="I1149" s="236" t="s">
        <v>1201</v>
      </c>
      <c r="J1149" s="237" t="s">
        <v>1199</v>
      </c>
    </row>
    <row r="1150" spans="1:10" ht="17.149999999999999" customHeight="1">
      <c r="A1150" s="238" t="s">
        <v>92</v>
      </c>
      <c r="B1150" s="239" t="s">
        <v>2156</v>
      </c>
      <c r="C1150" s="240">
        <v>16.989999999999998</v>
      </c>
      <c r="D1150" s="241">
        <v>3.3653</v>
      </c>
      <c r="E1150" s="241">
        <v>1</v>
      </c>
      <c r="F1150" s="241">
        <v>1</v>
      </c>
      <c r="G1150" s="241">
        <v>1.75</v>
      </c>
      <c r="H1150" s="241">
        <v>1.75</v>
      </c>
      <c r="I1150" s="242" t="s">
        <v>1201</v>
      </c>
      <c r="J1150" s="243" t="s">
        <v>1199</v>
      </c>
    </row>
    <row r="1151" spans="1:10" ht="17.149999999999999" customHeight="1">
      <c r="A1151" s="244" t="s">
        <v>93</v>
      </c>
      <c r="B1151" s="245" t="s">
        <v>2157</v>
      </c>
      <c r="C1151" s="246">
        <v>3.19</v>
      </c>
      <c r="D1151" s="247">
        <v>0.48920000000000002</v>
      </c>
      <c r="E1151" s="247">
        <v>1</v>
      </c>
      <c r="F1151" s="247">
        <v>1</v>
      </c>
      <c r="G1151" s="247">
        <v>1.35</v>
      </c>
      <c r="H1151" s="247">
        <v>1.35</v>
      </c>
      <c r="I1151" s="248" t="s">
        <v>1201</v>
      </c>
      <c r="J1151" s="249" t="s">
        <v>1199</v>
      </c>
    </row>
    <row r="1152" spans="1:10" ht="17.149999999999999" customHeight="1">
      <c r="A1152" s="232" t="s">
        <v>94</v>
      </c>
      <c r="B1152" s="233" t="s">
        <v>2157</v>
      </c>
      <c r="C1152" s="234">
        <v>4.62</v>
      </c>
      <c r="D1152" s="235">
        <v>0.66990000000000005</v>
      </c>
      <c r="E1152" s="235">
        <v>1</v>
      </c>
      <c r="F1152" s="235">
        <v>1</v>
      </c>
      <c r="G1152" s="235">
        <v>1.35</v>
      </c>
      <c r="H1152" s="235">
        <v>1.35</v>
      </c>
      <c r="I1152" s="236" t="s">
        <v>1201</v>
      </c>
      <c r="J1152" s="237" t="s">
        <v>1199</v>
      </c>
    </row>
    <row r="1153" spans="1:10" ht="17.149999999999999" customHeight="1">
      <c r="A1153" s="232" t="s">
        <v>95</v>
      </c>
      <c r="B1153" s="233" t="s">
        <v>2157</v>
      </c>
      <c r="C1153" s="234">
        <v>6.93</v>
      </c>
      <c r="D1153" s="235">
        <v>1.0158</v>
      </c>
      <c r="E1153" s="235">
        <v>1</v>
      </c>
      <c r="F1153" s="235">
        <v>1</v>
      </c>
      <c r="G1153" s="235">
        <v>1.35</v>
      </c>
      <c r="H1153" s="235">
        <v>1.35</v>
      </c>
      <c r="I1153" s="236" t="s">
        <v>1201</v>
      </c>
      <c r="J1153" s="237" t="s">
        <v>1199</v>
      </c>
    </row>
    <row r="1154" spans="1:10" ht="17.149999999999999" customHeight="1">
      <c r="A1154" s="238" t="s">
        <v>96</v>
      </c>
      <c r="B1154" s="239" t="s">
        <v>2157</v>
      </c>
      <c r="C1154" s="240">
        <v>10.35</v>
      </c>
      <c r="D1154" s="241">
        <v>1.8494999999999999</v>
      </c>
      <c r="E1154" s="241">
        <v>1</v>
      </c>
      <c r="F1154" s="241">
        <v>1</v>
      </c>
      <c r="G1154" s="241">
        <v>1.75</v>
      </c>
      <c r="H1154" s="241">
        <v>1.75</v>
      </c>
      <c r="I1154" s="242" t="s">
        <v>1201</v>
      </c>
      <c r="J1154" s="243" t="s">
        <v>1199</v>
      </c>
    </row>
    <row r="1155" spans="1:10" ht="17.149999999999999" customHeight="1">
      <c r="A1155" s="244" t="s">
        <v>97</v>
      </c>
      <c r="B1155" s="245" t="s">
        <v>2158</v>
      </c>
      <c r="C1155" s="246">
        <v>3.4</v>
      </c>
      <c r="D1155" s="247">
        <v>0.45540000000000003</v>
      </c>
      <c r="E1155" s="247">
        <v>1</v>
      </c>
      <c r="F1155" s="247">
        <v>1</v>
      </c>
      <c r="G1155" s="247">
        <v>1.35</v>
      </c>
      <c r="H1155" s="247">
        <v>1.35</v>
      </c>
      <c r="I1155" s="248" t="s">
        <v>1201</v>
      </c>
      <c r="J1155" s="249" t="s">
        <v>1199</v>
      </c>
    </row>
    <row r="1156" spans="1:10" ht="17.149999999999999" customHeight="1">
      <c r="A1156" s="232" t="s">
        <v>98</v>
      </c>
      <c r="B1156" s="233" t="s">
        <v>2158</v>
      </c>
      <c r="C1156" s="234">
        <v>4.71</v>
      </c>
      <c r="D1156" s="235">
        <v>0.63200000000000001</v>
      </c>
      <c r="E1156" s="235">
        <v>1</v>
      </c>
      <c r="F1156" s="235">
        <v>1</v>
      </c>
      <c r="G1156" s="235">
        <v>1.35</v>
      </c>
      <c r="H1156" s="235">
        <v>1.35</v>
      </c>
      <c r="I1156" s="236" t="s">
        <v>1201</v>
      </c>
      <c r="J1156" s="237" t="s">
        <v>1199</v>
      </c>
    </row>
    <row r="1157" spans="1:10" ht="17.149999999999999" customHeight="1">
      <c r="A1157" s="232" t="s">
        <v>99</v>
      </c>
      <c r="B1157" s="233" t="s">
        <v>2158</v>
      </c>
      <c r="C1157" s="234">
        <v>7.49</v>
      </c>
      <c r="D1157" s="235">
        <v>1.0392999999999999</v>
      </c>
      <c r="E1157" s="235">
        <v>1</v>
      </c>
      <c r="F1157" s="235">
        <v>1</v>
      </c>
      <c r="G1157" s="235">
        <v>1.35</v>
      </c>
      <c r="H1157" s="235">
        <v>1.35</v>
      </c>
      <c r="I1157" s="236" t="s">
        <v>1201</v>
      </c>
      <c r="J1157" s="237" t="s">
        <v>1199</v>
      </c>
    </row>
    <row r="1158" spans="1:10" ht="17.149999999999999" customHeight="1">
      <c r="A1158" s="238" t="s">
        <v>100</v>
      </c>
      <c r="B1158" s="239" t="s">
        <v>2158</v>
      </c>
      <c r="C1158" s="240">
        <v>11.27</v>
      </c>
      <c r="D1158" s="241">
        <v>1.8183</v>
      </c>
      <c r="E1158" s="241">
        <v>1</v>
      </c>
      <c r="F1158" s="241">
        <v>1</v>
      </c>
      <c r="G1158" s="241">
        <v>1.75</v>
      </c>
      <c r="H1158" s="241">
        <v>1.75</v>
      </c>
      <c r="I1158" s="242" t="s">
        <v>1201</v>
      </c>
      <c r="J1158" s="243" t="s">
        <v>1199</v>
      </c>
    </row>
    <row r="1159" spans="1:10" ht="17.149999999999999" customHeight="1">
      <c r="A1159" s="244" t="s">
        <v>101</v>
      </c>
      <c r="B1159" s="245" t="s">
        <v>1878</v>
      </c>
      <c r="C1159" s="246">
        <v>2.2799999999999998</v>
      </c>
      <c r="D1159" s="247">
        <v>0.31950000000000001</v>
      </c>
      <c r="E1159" s="247">
        <v>1</v>
      </c>
      <c r="F1159" s="247">
        <v>1</v>
      </c>
      <c r="G1159" s="247">
        <v>1.35</v>
      </c>
      <c r="H1159" s="247">
        <v>1.35</v>
      </c>
      <c r="I1159" s="248" t="s">
        <v>1201</v>
      </c>
      <c r="J1159" s="249" t="s">
        <v>1199</v>
      </c>
    </row>
    <row r="1160" spans="1:10" ht="17.149999999999999" customHeight="1">
      <c r="A1160" s="232" t="s">
        <v>102</v>
      </c>
      <c r="B1160" s="233" t="s">
        <v>1878</v>
      </c>
      <c r="C1160" s="234">
        <v>2.94</v>
      </c>
      <c r="D1160" s="235">
        <v>0.44800000000000001</v>
      </c>
      <c r="E1160" s="235">
        <v>1</v>
      </c>
      <c r="F1160" s="235">
        <v>1</v>
      </c>
      <c r="G1160" s="235">
        <v>1.35</v>
      </c>
      <c r="H1160" s="235">
        <v>1.35</v>
      </c>
      <c r="I1160" s="236" t="s">
        <v>1201</v>
      </c>
      <c r="J1160" s="237" t="s">
        <v>1199</v>
      </c>
    </row>
    <row r="1161" spans="1:10" ht="17.149999999999999" customHeight="1">
      <c r="A1161" s="232" t="s">
        <v>103</v>
      </c>
      <c r="B1161" s="233" t="s">
        <v>1878</v>
      </c>
      <c r="C1161" s="234">
        <v>4.0599999999999996</v>
      </c>
      <c r="D1161" s="235">
        <v>0.6079</v>
      </c>
      <c r="E1161" s="235">
        <v>1</v>
      </c>
      <c r="F1161" s="235">
        <v>1</v>
      </c>
      <c r="G1161" s="235">
        <v>1.35</v>
      </c>
      <c r="H1161" s="235">
        <v>1.35</v>
      </c>
      <c r="I1161" s="236" t="s">
        <v>1201</v>
      </c>
      <c r="J1161" s="237" t="s">
        <v>1199</v>
      </c>
    </row>
    <row r="1162" spans="1:10" ht="17.149999999999999" customHeight="1">
      <c r="A1162" s="238" t="s">
        <v>104</v>
      </c>
      <c r="B1162" s="239" t="s">
        <v>1878</v>
      </c>
      <c r="C1162" s="240">
        <v>5.96</v>
      </c>
      <c r="D1162" s="241">
        <v>0.84130000000000005</v>
      </c>
      <c r="E1162" s="241">
        <v>1</v>
      </c>
      <c r="F1162" s="241">
        <v>1</v>
      </c>
      <c r="G1162" s="241">
        <v>1.75</v>
      </c>
      <c r="H1162" s="241">
        <v>1.75</v>
      </c>
      <c r="I1162" s="242" t="s">
        <v>1201</v>
      </c>
      <c r="J1162" s="243" t="s">
        <v>1199</v>
      </c>
    </row>
    <row r="1163" spans="1:10" ht="17.149999999999999" customHeight="1">
      <c r="A1163" s="244" t="s">
        <v>105</v>
      </c>
      <c r="B1163" s="245" t="s">
        <v>2159</v>
      </c>
      <c r="C1163" s="246">
        <v>2.1</v>
      </c>
      <c r="D1163" s="247">
        <v>0.29420000000000002</v>
      </c>
      <c r="E1163" s="247">
        <v>1</v>
      </c>
      <c r="F1163" s="247">
        <v>1</v>
      </c>
      <c r="G1163" s="247">
        <v>1.35</v>
      </c>
      <c r="H1163" s="247">
        <v>1.35</v>
      </c>
      <c r="I1163" s="248" t="s">
        <v>1201</v>
      </c>
      <c r="J1163" s="249" t="s">
        <v>1199</v>
      </c>
    </row>
    <row r="1164" spans="1:10" ht="17.149999999999999" customHeight="1">
      <c r="A1164" s="232" t="s">
        <v>106</v>
      </c>
      <c r="B1164" s="233" t="s">
        <v>2159</v>
      </c>
      <c r="C1164" s="234">
        <v>3.07</v>
      </c>
      <c r="D1164" s="235">
        <v>0.43230000000000002</v>
      </c>
      <c r="E1164" s="235">
        <v>1</v>
      </c>
      <c r="F1164" s="235">
        <v>1</v>
      </c>
      <c r="G1164" s="235">
        <v>1.35</v>
      </c>
      <c r="H1164" s="235">
        <v>1.35</v>
      </c>
      <c r="I1164" s="236" t="s">
        <v>1201</v>
      </c>
      <c r="J1164" s="237" t="s">
        <v>1199</v>
      </c>
    </row>
    <row r="1165" spans="1:10" ht="17.149999999999999" customHeight="1">
      <c r="A1165" s="232" t="s">
        <v>107</v>
      </c>
      <c r="B1165" s="233" t="s">
        <v>2159</v>
      </c>
      <c r="C1165" s="234">
        <v>5.05</v>
      </c>
      <c r="D1165" s="235">
        <v>0.67259999999999998</v>
      </c>
      <c r="E1165" s="235">
        <v>1</v>
      </c>
      <c r="F1165" s="235">
        <v>1</v>
      </c>
      <c r="G1165" s="235">
        <v>1.35</v>
      </c>
      <c r="H1165" s="235">
        <v>1.35</v>
      </c>
      <c r="I1165" s="236" t="s">
        <v>1201</v>
      </c>
      <c r="J1165" s="237" t="s">
        <v>1199</v>
      </c>
    </row>
    <row r="1166" spans="1:10" ht="17.149999999999999" customHeight="1">
      <c r="A1166" s="238" t="s">
        <v>108</v>
      </c>
      <c r="B1166" s="239" t="s">
        <v>2159</v>
      </c>
      <c r="C1166" s="240">
        <v>9.27</v>
      </c>
      <c r="D1166" s="241">
        <v>1.2350000000000001</v>
      </c>
      <c r="E1166" s="241">
        <v>1</v>
      </c>
      <c r="F1166" s="241">
        <v>1</v>
      </c>
      <c r="G1166" s="241">
        <v>1.75</v>
      </c>
      <c r="H1166" s="241">
        <v>1.75</v>
      </c>
      <c r="I1166" s="242" t="s">
        <v>1201</v>
      </c>
      <c r="J1166" s="243" t="s">
        <v>1199</v>
      </c>
    </row>
    <row r="1167" spans="1:10" ht="17.149999999999999" customHeight="1">
      <c r="A1167" s="244" t="s">
        <v>109</v>
      </c>
      <c r="B1167" s="245" t="s">
        <v>2160</v>
      </c>
      <c r="C1167" s="246">
        <v>3.33</v>
      </c>
      <c r="D1167" s="247">
        <v>0.39419999999999999</v>
      </c>
      <c r="E1167" s="247">
        <v>1</v>
      </c>
      <c r="F1167" s="247">
        <v>1</v>
      </c>
      <c r="G1167" s="247">
        <v>1.35</v>
      </c>
      <c r="H1167" s="247">
        <v>1.35</v>
      </c>
      <c r="I1167" s="248" t="s">
        <v>1201</v>
      </c>
      <c r="J1167" s="249" t="s">
        <v>1199</v>
      </c>
    </row>
    <row r="1168" spans="1:10" ht="17.149999999999999" customHeight="1">
      <c r="A1168" s="232" t="s">
        <v>110</v>
      </c>
      <c r="B1168" s="233" t="s">
        <v>2160</v>
      </c>
      <c r="C1168" s="234">
        <v>4.66</v>
      </c>
      <c r="D1168" s="235">
        <v>0.57969999999999999</v>
      </c>
      <c r="E1168" s="235">
        <v>1</v>
      </c>
      <c r="F1168" s="235">
        <v>1</v>
      </c>
      <c r="G1168" s="235">
        <v>1.35</v>
      </c>
      <c r="H1168" s="235">
        <v>1.35</v>
      </c>
      <c r="I1168" s="236" t="s">
        <v>1201</v>
      </c>
      <c r="J1168" s="237" t="s">
        <v>1199</v>
      </c>
    </row>
    <row r="1169" spans="1:10" ht="17.149999999999999" customHeight="1">
      <c r="A1169" s="232" t="s">
        <v>111</v>
      </c>
      <c r="B1169" s="233" t="s">
        <v>2160</v>
      </c>
      <c r="C1169" s="234">
        <v>6.94</v>
      </c>
      <c r="D1169" s="235">
        <v>0.91210000000000002</v>
      </c>
      <c r="E1169" s="235">
        <v>1</v>
      </c>
      <c r="F1169" s="235">
        <v>1</v>
      </c>
      <c r="G1169" s="235">
        <v>1.35</v>
      </c>
      <c r="H1169" s="235">
        <v>1.35</v>
      </c>
      <c r="I1169" s="236" t="s">
        <v>1201</v>
      </c>
      <c r="J1169" s="237" t="s">
        <v>1199</v>
      </c>
    </row>
    <row r="1170" spans="1:10" ht="17.149999999999999" customHeight="1">
      <c r="A1170" s="238" t="s">
        <v>112</v>
      </c>
      <c r="B1170" s="239" t="s">
        <v>2160</v>
      </c>
      <c r="C1170" s="240">
        <v>11.86</v>
      </c>
      <c r="D1170" s="241">
        <v>1.7145999999999999</v>
      </c>
      <c r="E1170" s="241">
        <v>1</v>
      </c>
      <c r="F1170" s="241">
        <v>1</v>
      </c>
      <c r="G1170" s="241">
        <v>1.75</v>
      </c>
      <c r="H1170" s="241">
        <v>1.75</v>
      </c>
      <c r="I1170" s="242" t="s">
        <v>1201</v>
      </c>
      <c r="J1170" s="243" t="s">
        <v>1199</v>
      </c>
    </row>
    <row r="1171" spans="1:10" ht="17.149999999999999" customHeight="1">
      <c r="A1171" s="244" t="s">
        <v>113</v>
      </c>
      <c r="B1171" s="245" t="s">
        <v>2161</v>
      </c>
      <c r="C1171" s="246">
        <v>5.81</v>
      </c>
      <c r="D1171" s="247">
        <v>0.60119999999999996</v>
      </c>
      <c r="E1171" s="247">
        <v>1</v>
      </c>
      <c r="F1171" s="247">
        <v>1</v>
      </c>
      <c r="G1171" s="247">
        <v>1</v>
      </c>
      <c r="H1171" s="247">
        <v>1</v>
      </c>
      <c r="I1171" s="248" t="s">
        <v>1205</v>
      </c>
      <c r="J1171" s="249" t="s">
        <v>1205</v>
      </c>
    </row>
    <row r="1172" spans="1:10" ht="17.149999999999999" customHeight="1">
      <c r="A1172" s="232" t="s">
        <v>114</v>
      </c>
      <c r="B1172" s="233" t="s">
        <v>2161</v>
      </c>
      <c r="C1172" s="234">
        <v>12.66</v>
      </c>
      <c r="D1172" s="235">
        <v>1.0289999999999999</v>
      </c>
      <c r="E1172" s="235">
        <v>1</v>
      </c>
      <c r="F1172" s="235">
        <v>1</v>
      </c>
      <c r="G1172" s="235">
        <v>1</v>
      </c>
      <c r="H1172" s="235">
        <v>1</v>
      </c>
      <c r="I1172" s="236" t="s">
        <v>1205</v>
      </c>
      <c r="J1172" s="237" t="s">
        <v>1205</v>
      </c>
    </row>
    <row r="1173" spans="1:10" ht="17.149999999999999" customHeight="1">
      <c r="A1173" s="232" t="s">
        <v>115</v>
      </c>
      <c r="B1173" s="233" t="s">
        <v>2161</v>
      </c>
      <c r="C1173" s="234">
        <v>19.47</v>
      </c>
      <c r="D1173" s="235">
        <v>1.843</v>
      </c>
      <c r="E1173" s="235">
        <v>1</v>
      </c>
      <c r="F1173" s="235">
        <v>1</v>
      </c>
      <c r="G1173" s="235">
        <v>1</v>
      </c>
      <c r="H1173" s="235">
        <v>1</v>
      </c>
      <c r="I1173" s="236" t="s">
        <v>1205</v>
      </c>
      <c r="J1173" s="237" t="s">
        <v>1205</v>
      </c>
    </row>
    <row r="1174" spans="1:10" ht="17.149999999999999" customHeight="1">
      <c r="A1174" s="238" t="s">
        <v>116</v>
      </c>
      <c r="B1174" s="239" t="s">
        <v>2161</v>
      </c>
      <c r="C1174" s="240">
        <v>41.85</v>
      </c>
      <c r="D1174" s="241">
        <v>4.2953000000000001</v>
      </c>
      <c r="E1174" s="241">
        <v>1</v>
      </c>
      <c r="F1174" s="241">
        <v>1</v>
      </c>
      <c r="G1174" s="241">
        <v>1</v>
      </c>
      <c r="H1174" s="241">
        <v>1</v>
      </c>
      <c r="I1174" s="242" t="s">
        <v>1205</v>
      </c>
      <c r="J1174" s="243" t="s">
        <v>1205</v>
      </c>
    </row>
    <row r="1175" spans="1:10" ht="17.149999999999999" customHeight="1">
      <c r="A1175" s="244" t="s">
        <v>117</v>
      </c>
      <c r="B1175" s="245" t="s">
        <v>2291</v>
      </c>
      <c r="C1175" s="246">
        <v>7.98</v>
      </c>
      <c r="D1175" s="247">
        <v>0.41089999999999999</v>
      </c>
      <c r="E1175" s="247">
        <v>1</v>
      </c>
      <c r="F1175" s="247">
        <v>1</v>
      </c>
      <c r="G1175" s="247">
        <v>1</v>
      </c>
      <c r="H1175" s="247">
        <v>1</v>
      </c>
      <c r="I1175" s="248" t="s">
        <v>1205</v>
      </c>
      <c r="J1175" s="249" t="s">
        <v>1205</v>
      </c>
    </row>
    <row r="1176" spans="1:10" ht="17.149999999999999" customHeight="1">
      <c r="A1176" s="232" t="s">
        <v>118</v>
      </c>
      <c r="B1176" s="233" t="s">
        <v>2291</v>
      </c>
      <c r="C1176" s="234">
        <v>10.84</v>
      </c>
      <c r="D1176" s="235">
        <v>0.53300000000000003</v>
      </c>
      <c r="E1176" s="235">
        <v>1</v>
      </c>
      <c r="F1176" s="235">
        <v>1</v>
      </c>
      <c r="G1176" s="235">
        <v>1</v>
      </c>
      <c r="H1176" s="235">
        <v>1</v>
      </c>
      <c r="I1176" s="236" t="s">
        <v>1205</v>
      </c>
      <c r="J1176" s="237" t="s">
        <v>1205</v>
      </c>
    </row>
    <row r="1177" spans="1:10" ht="17.149999999999999" customHeight="1">
      <c r="A1177" s="232" t="s">
        <v>119</v>
      </c>
      <c r="B1177" s="233" t="s">
        <v>2291</v>
      </c>
      <c r="C1177" s="234">
        <v>14.64</v>
      </c>
      <c r="D1177" s="235">
        <v>0.79649999999999999</v>
      </c>
      <c r="E1177" s="235">
        <v>1</v>
      </c>
      <c r="F1177" s="235">
        <v>1</v>
      </c>
      <c r="G1177" s="235">
        <v>1</v>
      </c>
      <c r="H1177" s="235">
        <v>1</v>
      </c>
      <c r="I1177" s="236" t="s">
        <v>1205</v>
      </c>
      <c r="J1177" s="237" t="s">
        <v>1205</v>
      </c>
    </row>
    <row r="1178" spans="1:10" ht="17.149999999999999" customHeight="1">
      <c r="A1178" s="238" t="s">
        <v>120</v>
      </c>
      <c r="B1178" s="239" t="s">
        <v>2291</v>
      </c>
      <c r="C1178" s="240">
        <v>26.32</v>
      </c>
      <c r="D1178" s="241">
        <v>1.6769000000000001</v>
      </c>
      <c r="E1178" s="241">
        <v>1</v>
      </c>
      <c r="F1178" s="241">
        <v>1</v>
      </c>
      <c r="G1178" s="241">
        <v>1</v>
      </c>
      <c r="H1178" s="241">
        <v>1</v>
      </c>
      <c r="I1178" s="242" t="s">
        <v>1205</v>
      </c>
      <c r="J1178" s="243" t="s">
        <v>1205</v>
      </c>
    </row>
    <row r="1179" spans="1:10" ht="17.149999999999999" customHeight="1">
      <c r="A1179" s="244" t="s">
        <v>121</v>
      </c>
      <c r="B1179" s="245" t="s">
        <v>2292</v>
      </c>
      <c r="C1179" s="246">
        <v>5.03</v>
      </c>
      <c r="D1179" s="247">
        <v>0.2868</v>
      </c>
      <c r="E1179" s="247">
        <v>1</v>
      </c>
      <c r="F1179" s="247">
        <v>1</v>
      </c>
      <c r="G1179" s="247">
        <v>1</v>
      </c>
      <c r="H1179" s="247">
        <v>1</v>
      </c>
      <c r="I1179" s="248" t="s">
        <v>1205</v>
      </c>
      <c r="J1179" s="249" t="s">
        <v>1205</v>
      </c>
    </row>
    <row r="1180" spans="1:10" ht="17.149999999999999" customHeight="1">
      <c r="A1180" s="232" t="s">
        <v>122</v>
      </c>
      <c r="B1180" s="233" t="s">
        <v>2292</v>
      </c>
      <c r="C1180" s="234">
        <v>6.55</v>
      </c>
      <c r="D1180" s="235">
        <v>0.36480000000000001</v>
      </c>
      <c r="E1180" s="235">
        <v>1</v>
      </c>
      <c r="F1180" s="235">
        <v>1</v>
      </c>
      <c r="G1180" s="235">
        <v>1</v>
      </c>
      <c r="H1180" s="235">
        <v>1</v>
      </c>
      <c r="I1180" s="236" t="s">
        <v>1205</v>
      </c>
      <c r="J1180" s="237" t="s">
        <v>1205</v>
      </c>
    </row>
    <row r="1181" spans="1:10" ht="17.149999999999999" customHeight="1">
      <c r="A1181" s="232" t="s">
        <v>123</v>
      </c>
      <c r="B1181" s="233" t="s">
        <v>2292</v>
      </c>
      <c r="C1181" s="234">
        <v>11.15</v>
      </c>
      <c r="D1181" s="235">
        <v>0.66759999999999997</v>
      </c>
      <c r="E1181" s="235">
        <v>1</v>
      </c>
      <c r="F1181" s="235">
        <v>1</v>
      </c>
      <c r="G1181" s="235">
        <v>1</v>
      </c>
      <c r="H1181" s="235">
        <v>1</v>
      </c>
      <c r="I1181" s="236" t="s">
        <v>1205</v>
      </c>
      <c r="J1181" s="237" t="s">
        <v>1205</v>
      </c>
    </row>
    <row r="1182" spans="1:10" ht="17.149999999999999" customHeight="1">
      <c r="A1182" s="238" t="s">
        <v>124</v>
      </c>
      <c r="B1182" s="239" t="s">
        <v>2292</v>
      </c>
      <c r="C1182" s="240">
        <v>21.28</v>
      </c>
      <c r="D1182" s="241">
        <v>1.4051</v>
      </c>
      <c r="E1182" s="241">
        <v>1</v>
      </c>
      <c r="F1182" s="241">
        <v>1</v>
      </c>
      <c r="G1182" s="241">
        <v>1</v>
      </c>
      <c r="H1182" s="241">
        <v>1</v>
      </c>
      <c r="I1182" s="242" t="s">
        <v>1205</v>
      </c>
      <c r="J1182" s="243" t="s">
        <v>1205</v>
      </c>
    </row>
    <row r="1183" spans="1:10" ht="17.149999999999999" customHeight="1">
      <c r="A1183" s="244" t="s">
        <v>125</v>
      </c>
      <c r="B1183" s="245" t="s">
        <v>2293</v>
      </c>
      <c r="C1183" s="246">
        <v>4.5999999999999996</v>
      </c>
      <c r="D1183" s="247">
        <v>0.26579999999999998</v>
      </c>
      <c r="E1183" s="247">
        <v>1</v>
      </c>
      <c r="F1183" s="247">
        <v>1</v>
      </c>
      <c r="G1183" s="247">
        <v>1</v>
      </c>
      <c r="H1183" s="247">
        <v>1</v>
      </c>
      <c r="I1183" s="248" t="s">
        <v>1205</v>
      </c>
      <c r="J1183" s="249" t="s">
        <v>1205</v>
      </c>
    </row>
    <row r="1184" spans="1:10" ht="17.149999999999999" customHeight="1">
      <c r="A1184" s="232" t="s">
        <v>126</v>
      </c>
      <c r="B1184" s="233" t="s">
        <v>2293</v>
      </c>
      <c r="C1184" s="234">
        <v>6.1</v>
      </c>
      <c r="D1184" s="235">
        <v>0.3463</v>
      </c>
      <c r="E1184" s="235">
        <v>1</v>
      </c>
      <c r="F1184" s="235">
        <v>1</v>
      </c>
      <c r="G1184" s="235">
        <v>1</v>
      </c>
      <c r="H1184" s="235">
        <v>1</v>
      </c>
      <c r="I1184" s="236" t="s">
        <v>1205</v>
      </c>
      <c r="J1184" s="237" t="s">
        <v>1205</v>
      </c>
    </row>
    <row r="1185" spans="1:10" ht="17.149999999999999" customHeight="1">
      <c r="A1185" s="232" t="s">
        <v>127</v>
      </c>
      <c r="B1185" s="233" t="s">
        <v>2293</v>
      </c>
      <c r="C1185" s="234">
        <v>12.62</v>
      </c>
      <c r="D1185" s="235">
        <v>0.71870000000000001</v>
      </c>
      <c r="E1185" s="235">
        <v>1</v>
      </c>
      <c r="F1185" s="235">
        <v>1</v>
      </c>
      <c r="G1185" s="235">
        <v>1</v>
      </c>
      <c r="H1185" s="235">
        <v>1</v>
      </c>
      <c r="I1185" s="236" t="s">
        <v>1205</v>
      </c>
      <c r="J1185" s="237" t="s">
        <v>1205</v>
      </c>
    </row>
    <row r="1186" spans="1:10" ht="17.149999999999999" customHeight="1">
      <c r="A1186" s="238" t="s">
        <v>128</v>
      </c>
      <c r="B1186" s="239" t="s">
        <v>2293</v>
      </c>
      <c r="C1186" s="240">
        <v>12.62</v>
      </c>
      <c r="D1186" s="241">
        <v>3.1425000000000001</v>
      </c>
      <c r="E1186" s="241">
        <v>1</v>
      </c>
      <c r="F1186" s="241">
        <v>1</v>
      </c>
      <c r="G1186" s="241">
        <v>1</v>
      </c>
      <c r="H1186" s="241">
        <v>1</v>
      </c>
      <c r="I1186" s="242" t="s">
        <v>1205</v>
      </c>
      <c r="J1186" s="243" t="s">
        <v>1205</v>
      </c>
    </row>
    <row r="1187" spans="1:10" ht="17.149999999999999" customHeight="1">
      <c r="A1187" s="244" t="s">
        <v>129</v>
      </c>
      <c r="B1187" s="245" t="s">
        <v>2162</v>
      </c>
      <c r="C1187" s="246">
        <v>5.73</v>
      </c>
      <c r="D1187" s="247">
        <v>0.32129999999999997</v>
      </c>
      <c r="E1187" s="247">
        <v>1</v>
      </c>
      <c r="F1187" s="247">
        <v>1</v>
      </c>
      <c r="G1187" s="247">
        <v>1</v>
      </c>
      <c r="H1187" s="247">
        <v>1</v>
      </c>
      <c r="I1187" s="248" t="s">
        <v>1205</v>
      </c>
      <c r="J1187" s="249" t="s">
        <v>1205</v>
      </c>
    </row>
    <row r="1188" spans="1:10" ht="17.149999999999999" customHeight="1">
      <c r="A1188" s="232" t="s">
        <v>130</v>
      </c>
      <c r="B1188" s="233" t="s">
        <v>2162</v>
      </c>
      <c r="C1188" s="234">
        <v>7.44</v>
      </c>
      <c r="D1188" s="235">
        <v>0.4032</v>
      </c>
      <c r="E1188" s="235">
        <v>1</v>
      </c>
      <c r="F1188" s="235">
        <v>1</v>
      </c>
      <c r="G1188" s="235">
        <v>1</v>
      </c>
      <c r="H1188" s="235">
        <v>1</v>
      </c>
      <c r="I1188" s="236" t="s">
        <v>1205</v>
      </c>
      <c r="J1188" s="237" t="s">
        <v>1205</v>
      </c>
    </row>
    <row r="1189" spans="1:10" ht="17.149999999999999" customHeight="1">
      <c r="A1189" s="232" t="s">
        <v>131</v>
      </c>
      <c r="B1189" s="233" t="s">
        <v>2162</v>
      </c>
      <c r="C1189" s="234">
        <v>12.05</v>
      </c>
      <c r="D1189" s="235">
        <v>0.69020000000000004</v>
      </c>
      <c r="E1189" s="235">
        <v>1</v>
      </c>
      <c r="F1189" s="235">
        <v>1</v>
      </c>
      <c r="G1189" s="235">
        <v>1</v>
      </c>
      <c r="H1189" s="235">
        <v>1</v>
      </c>
      <c r="I1189" s="236" t="s">
        <v>1205</v>
      </c>
      <c r="J1189" s="237" t="s">
        <v>1205</v>
      </c>
    </row>
    <row r="1190" spans="1:10" ht="17.149999999999999" customHeight="1">
      <c r="A1190" s="238" t="s">
        <v>132</v>
      </c>
      <c r="B1190" s="239" t="s">
        <v>2162</v>
      </c>
      <c r="C1190" s="240">
        <v>20.05</v>
      </c>
      <c r="D1190" s="241">
        <v>1.2882</v>
      </c>
      <c r="E1190" s="241">
        <v>1</v>
      </c>
      <c r="F1190" s="241">
        <v>1</v>
      </c>
      <c r="G1190" s="241">
        <v>1</v>
      </c>
      <c r="H1190" s="241">
        <v>1</v>
      </c>
      <c r="I1190" s="242" t="s">
        <v>1205</v>
      </c>
      <c r="J1190" s="243" t="s">
        <v>1205</v>
      </c>
    </row>
    <row r="1191" spans="1:10" ht="17.149999999999999" customHeight="1">
      <c r="A1191" s="244" t="s">
        <v>133</v>
      </c>
      <c r="B1191" s="245" t="s">
        <v>2294</v>
      </c>
      <c r="C1191" s="246">
        <v>3.4</v>
      </c>
      <c r="D1191" s="247">
        <v>0.20569999999999999</v>
      </c>
      <c r="E1191" s="247">
        <v>1</v>
      </c>
      <c r="F1191" s="247">
        <v>1</v>
      </c>
      <c r="G1191" s="247">
        <v>1</v>
      </c>
      <c r="H1191" s="247">
        <v>1</v>
      </c>
      <c r="I1191" s="248" t="s">
        <v>1205</v>
      </c>
      <c r="J1191" s="249" t="s">
        <v>1205</v>
      </c>
    </row>
    <row r="1192" spans="1:10" ht="17.149999999999999" customHeight="1">
      <c r="A1192" s="232" t="s">
        <v>134</v>
      </c>
      <c r="B1192" s="233" t="s">
        <v>2294</v>
      </c>
      <c r="C1192" s="234">
        <v>4.6399999999999997</v>
      </c>
      <c r="D1192" s="235">
        <v>0.27700000000000002</v>
      </c>
      <c r="E1192" s="235">
        <v>1</v>
      </c>
      <c r="F1192" s="235">
        <v>1</v>
      </c>
      <c r="G1192" s="235">
        <v>1</v>
      </c>
      <c r="H1192" s="235">
        <v>1</v>
      </c>
      <c r="I1192" s="236" t="s">
        <v>1205</v>
      </c>
      <c r="J1192" s="237" t="s">
        <v>1205</v>
      </c>
    </row>
    <row r="1193" spans="1:10" ht="17.149999999999999" customHeight="1">
      <c r="A1193" s="232" t="s">
        <v>135</v>
      </c>
      <c r="B1193" s="233" t="s">
        <v>2294</v>
      </c>
      <c r="C1193" s="234">
        <v>7.28</v>
      </c>
      <c r="D1193" s="235">
        <v>0.51339999999999997</v>
      </c>
      <c r="E1193" s="235">
        <v>1</v>
      </c>
      <c r="F1193" s="235">
        <v>1</v>
      </c>
      <c r="G1193" s="235">
        <v>1</v>
      </c>
      <c r="H1193" s="235">
        <v>1</v>
      </c>
      <c r="I1193" s="236" t="s">
        <v>1205</v>
      </c>
      <c r="J1193" s="237" t="s">
        <v>1205</v>
      </c>
    </row>
    <row r="1194" spans="1:10" ht="17.149999999999999" customHeight="1">
      <c r="A1194" s="238" t="s">
        <v>136</v>
      </c>
      <c r="B1194" s="239" t="s">
        <v>2294</v>
      </c>
      <c r="C1194" s="240">
        <v>9.7100000000000009</v>
      </c>
      <c r="D1194" s="241">
        <v>0.81489999999999996</v>
      </c>
      <c r="E1194" s="241">
        <v>1</v>
      </c>
      <c r="F1194" s="241">
        <v>1</v>
      </c>
      <c r="G1194" s="241">
        <v>1</v>
      </c>
      <c r="H1194" s="241">
        <v>1</v>
      </c>
      <c r="I1194" s="242" t="s">
        <v>1205</v>
      </c>
      <c r="J1194" s="243" t="s">
        <v>1205</v>
      </c>
    </row>
    <row r="1195" spans="1:10" ht="17.149999999999999" customHeight="1">
      <c r="A1195" s="244" t="s">
        <v>137</v>
      </c>
      <c r="B1195" s="245" t="s">
        <v>2295</v>
      </c>
      <c r="C1195" s="246">
        <v>3.89</v>
      </c>
      <c r="D1195" s="247">
        <v>0.31430000000000002</v>
      </c>
      <c r="E1195" s="247">
        <v>1</v>
      </c>
      <c r="F1195" s="247">
        <v>1</v>
      </c>
      <c r="G1195" s="247">
        <v>1</v>
      </c>
      <c r="H1195" s="247">
        <v>1</v>
      </c>
      <c r="I1195" s="248" t="s">
        <v>1205</v>
      </c>
      <c r="J1195" s="249" t="s">
        <v>1205</v>
      </c>
    </row>
    <row r="1196" spans="1:10" ht="17.149999999999999" customHeight="1">
      <c r="A1196" s="232" t="s">
        <v>138</v>
      </c>
      <c r="B1196" s="233" t="s">
        <v>2295</v>
      </c>
      <c r="C1196" s="234">
        <v>4.58</v>
      </c>
      <c r="D1196" s="235">
        <v>0.46879999999999999</v>
      </c>
      <c r="E1196" s="235">
        <v>1</v>
      </c>
      <c r="F1196" s="235">
        <v>1</v>
      </c>
      <c r="G1196" s="235">
        <v>1</v>
      </c>
      <c r="H1196" s="235">
        <v>1</v>
      </c>
      <c r="I1196" s="236" t="s">
        <v>1205</v>
      </c>
      <c r="J1196" s="237" t="s">
        <v>1205</v>
      </c>
    </row>
    <row r="1197" spans="1:10" ht="17.149999999999999" customHeight="1">
      <c r="A1197" s="232" t="s">
        <v>139</v>
      </c>
      <c r="B1197" s="233" t="s">
        <v>2295</v>
      </c>
      <c r="C1197" s="234">
        <v>5.32</v>
      </c>
      <c r="D1197" s="235">
        <v>0.66310000000000002</v>
      </c>
      <c r="E1197" s="235">
        <v>1</v>
      </c>
      <c r="F1197" s="235">
        <v>1</v>
      </c>
      <c r="G1197" s="235">
        <v>1</v>
      </c>
      <c r="H1197" s="235">
        <v>1</v>
      </c>
      <c r="I1197" s="236" t="s">
        <v>1205</v>
      </c>
      <c r="J1197" s="237" t="s">
        <v>1205</v>
      </c>
    </row>
    <row r="1198" spans="1:10" ht="17.149999999999999" customHeight="1">
      <c r="A1198" s="238" t="s">
        <v>140</v>
      </c>
      <c r="B1198" s="239" t="s">
        <v>2295</v>
      </c>
      <c r="C1198" s="240">
        <v>8.0399999999999991</v>
      </c>
      <c r="D1198" s="241">
        <v>1.0353000000000001</v>
      </c>
      <c r="E1198" s="241">
        <v>1</v>
      </c>
      <c r="F1198" s="241">
        <v>1</v>
      </c>
      <c r="G1198" s="241">
        <v>1</v>
      </c>
      <c r="H1198" s="241">
        <v>1</v>
      </c>
      <c r="I1198" s="242" t="s">
        <v>1205</v>
      </c>
      <c r="J1198" s="243" t="s">
        <v>1205</v>
      </c>
    </row>
    <row r="1199" spans="1:10" ht="17.149999999999999" customHeight="1">
      <c r="A1199" s="244" t="s">
        <v>141</v>
      </c>
      <c r="B1199" s="245" t="s">
        <v>2296</v>
      </c>
      <c r="C1199" s="246">
        <v>6.45</v>
      </c>
      <c r="D1199" s="247">
        <v>0.34849999999999998</v>
      </c>
      <c r="E1199" s="247">
        <v>1</v>
      </c>
      <c r="F1199" s="247">
        <v>1</v>
      </c>
      <c r="G1199" s="247">
        <v>1</v>
      </c>
      <c r="H1199" s="247">
        <v>1</v>
      </c>
      <c r="I1199" s="248" t="s">
        <v>1205</v>
      </c>
      <c r="J1199" s="249" t="s">
        <v>1205</v>
      </c>
    </row>
    <row r="1200" spans="1:10" ht="17.149999999999999" customHeight="1">
      <c r="A1200" s="232" t="s">
        <v>142</v>
      </c>
      <c r="B1200" s="233" t="s">
        <v>2296</v>
      </c>
      <c r="C1200" s="234">
        <v>9.0299999999999994</v>
      </c>
      <c r="D1200" s="235">
        <v>0.52910000000000001</v>
      </c>
      <c r="E1200" s="235">
        <v>1</v>
      </c>
      <c r="F1200" s="235">
        <v>1</v>
      </c>
      <c r="G1200" s="235">
        <v>1</v>
      </c>
      <c r="H1200" s="235">
        <v>1</v>
      </c>
      <c r="I1200" s="236" t="s">
        <v>1205</v>
      </c>
      <c r="J1200" s="237" t="s">
        <v>1205</v>
      </c>
    </row>
    <row r="1201" spans="1:10" ht="17.149999999999999" customHeight="1">
      <c r="A1201" s="232" t="s">
        <v>143</v>
      </c>
      <c r="B1201" s="233" t="s">
        <v>2296</v>
      </c>
      <c r="C1201" s="234">
        <v>11.08</v>
      </c>
      <c r="D1201" s="235">
        <v>0.76419999999999999</v>
      </c>
      <c r="E1201" s="235">
        <v>1</v>
      </c>
      <c r="F1201" s="235">
        <v>1</v>
      </c>
      <c r="G1201" s="235">
        <v>1</v>
      </c>
      <c r="H1201" s="235">
        <v>1</v>
      </c>
      <c r="I1201" s="236" t="s">
        <v>1205</v>
      </c>
      <c r="J1201" s="237" t="s">
        <v>1205</v>
      </c>
    </row>
    <row r="1202" spans="1:10" ht="17.149999999999999" customHeight="1">
      <c r="A1202" s="238" t="s">
        <v>144</v>
      </c>
      <c r="B1202" s="239" t="s">
        <v>2296</v>
      </c>
      <c r="C1202" s="240">
        <v>24.26</v>
      </c>
      <c r="D1202" s="241">
        <v>1.8353999999999999</v>
      </c>
      <c r="E1202" s="241">
        <v>1</v>
      </c>
      <c r="F1202" s="241">
        <v>1</v>
      </c>
      <c r="G1202" s="241">
        <v>1</v>
      </c>
      <c r="H1202" s="241">
        <v>1</v>
      </c>
      <c r="I1202" s="242" t="s">
        <v>1205</v>
      </c>
      <c r="J1202" s="243" t="s">
        <v>1205</v>
      </c>
    </row>
    <row r="1203" spans="1:10" ht="17.149999999999999" customHeight="1">
      <c r="A1203" s="244" t="s">
        <v>145</v>
      </c>
      <c r="B1203" s="245" t="s">
        <v>2297</v>
      </c>
      <c r="C1203" s="246">
        <v>6.07</v>
      </c>
      <c r="D1203" s="247">
        <v>0.318</v>
      </c>
      <c r="E1203" s="247">
        <v>1</v>
      </c>
      <c r="F1203" s="247">
        <v>1</v>
      </c>
      <c r="G1203" s="247">
        <v>1</v>
      </c>
      <c r="H1203" s="247">
        <v>1</v>
      </c>
      <c r="I1203" s="248" t="s">
        <v>1205</v>
      </c>
      <c r="J1203" s="249" t="s">
        <v>1205</v>
      </c>
    </row>
    <row r="1204" spans="1:10" ht="17.149999999999999" customHeight="1">
      <c r="A1204" s="232" t="s">
        <v>146</v>
      </c>
      <c r="B1204" s="233" t="s">
        <v>2297</v>
      </c>
      <c r="C1204" s="234">
        <v>8.18</v>
      </c>
      <c r="D1204" s="235">
        <v>0.39379999999999998</v>
      </c>
      <c r="E1204" s="235">
        <v>1</v>
      </c>
      <c r="F1204" s="235">
        <v>1</v>
      </c>
      <c r="G1204" s="235">
        <v>1</v>
      </c>
      <c r="H1204" s="235">
        <v>1</v>
      </c>
      <c r="I1204" s="236" t="s">
        <v>1205</v>
      </c>
      <c r="J1204" s="237" t="s">
        <v>1205</v>
      </c>
    </row>
    <row r="1205" spans="1:10" ht="17.149999999999999" customHeight="1">
      <c r="A1205" s="232" t="s">
        <v>147</v>
      </c>
      <c r="B1205" s="233" t="s">
        <v>2297</v>
      </c>
      <c r="C1205" s="234">
        <v>11.61</v>
      </c>
      <c r="D1205" s="235">
        <v>0.64080000000000004</v>
      </c>
      <c r="E1205" s="235">
        <v>1</v>
      </c>
      <c r="F1205" s="235">
        <v>1</v>
      </c>
      <c r="G1205" s="235">
        <v>1</v>
      </c>
      <c r="H1205" s="235">
        <v>1</v>
      </c>
      <c r="I1205" s="236" t="s">
        <v>1205</v>
      </c>
      <c r="J1205" s="237" t="s">
        <v>1205</v>
      </c>
    </row>
    <row r="1206" spans="1:10" ht="17.149999999999999" customHeight="1">
      <c r="A1206" s="238" t="s">
        <v>148</v>
      </c>
      <c r="B1206" s="239" t="s">
        <v>2297</v>
      </c>
      <c r="C1206" s="240">
        <v>25.55</v>
      </c>
      <c r="D1206" s="241">
        <v>2.1486999999999998</v>
      </c>
      <c r="E1206" s="241">
        <v>1</v>
      </c>
      <c r="F1206" s="241">
        <v>1</v>
      </c>
      <c r="G1206" s="241">
        <v>1</v>
      </c>
      <c r="H1206" s="241">
        <v>1</v>
      </c>
      <c r="I1206" s="242" t="s">
        <v>1205</v>
      </c>
      <c r="J1206" s="243" t="s">
        <v>1205</v>
      </c>
    </row>
    <row r="1207" spans="1:10" ht="17.149999999999999" customHeight="1">
      <c r="A1207" s="244" t="s">
        <v>149</v>
      </c>
      <c r="B1207" s="245" t="s">
        <v>2163</v>
      </c>
      <c r="C1207" s="246">
        <v>10.55</v>
      </c>
      <c r="D1207" s="247">
        <v>0.58240000000000003</v>
      </c>
      <c r="E1207" s="247">
        <v>1</v>
      </c>
      <c r="F1207" s="247">
        <v>1</v>
      </c>
      <c r="G1207" s="247">
        <v>1</v>
      </c>
      <c r="H1207" s="247">
        <v>1</v>
      </c>
      <c r="I1207" s="248" t="s">
        <v>1205</v>
      </c>
      <c r="J1207" s="249" t="s">
        <v>1205</v>
      </c>
    </row>
    <row r="1208" spans="1:10" ht="17.149999999999999" customHeight="1">
      <c r="A1208" s="232" t="s">
        <v>150</v>
      </c>
      <c r="B1208" s="233" t="s">
        <v>2163</v>
      </c>
      <c r="C1208" s="234">
        <v>11.53</v>
      </c>
      <c r="D1208" s="235">
        <v>0.79300000000000004</v>
      </c>
      <c r="E1208" s="235">
        <v>1</v>
      </c>
      <c r="F1208" s="235">
        <v>1</v>
      </c>
      <c r="G1208" s="235">
        <v>1</v>
      </c>
      <c r="H1208" s="235">
        <v>1</v>
      </c>
      <c r="I1208" s="236" t="s">
        <v>1205</v>
      </c>
      <c r="J1208" s="237" t="s">
        <v>1205</v>
      </c>
    </row>
    <row r="1209" spans="1:10" ht="17.149999999999999" customHeight="1">
      <c r="A1209" s="232" t="s">
        <v>151</v>
      </c>
      <c r="B1209" s="233" t="s">
        <v>2163</v>
      </c>
      <c r="C1209" s="234">
        <v>16.55</v>
      </c>
      <c r="D1209" s="235">
        <v>1.2306999999999999</v>
      </c>
      <c r="E1209" s="235">
        <v>1</v>
      </c>
      <c r="F1209" s="235">
        <v>1</v>
      </c>
      <c r="G1209" s="235">
        <v>1</v>
      </c>
      <c r="H1209" s="235">
        <v>1</v>
      </c>
      <c r="I1209" s="236" t="s">
        <v>1205</v>
      </c>
      <c r="J1209" s="237" t="s">
        <v>1205</v>
      </c>
    </row>
    <row r="1210" spans="1:10" ht="17.149999999999999" customHeight="1">
      <c r="A1210" s="238" t="s">
        <v>152</v>
      </c>
      <c r="B1210" s="239" t="s">
        <v>2163</v>
      </c>
      <c r="C1210" s="240">
        <v>30.41</v>
      </c>
      <c r="D1210" s="241">
        <v>2.2593999999999999</v>
      </c>
      <c r="E1210" s="241">
        <v>1</v>
      </c>
      <c r="F1210" s="241">
        <v>1</v>
      </c>
      <c r="G1210" s="241">
        <v>1</v>
      </c>
      <c r="H1210" s="241">
        <v>1</v>
      </c>
      <c r="I1210" s="242" t="s">
        <v>1205</v>
      </c>
      <c r="J1210" s="243" t="s">
        <v>1205</v>
      </c>
    </row>
    <row r="1211" spans="1:10" ht="17.149999999999999" customHeight="1">
      <c r="A1211" s="244" t="s">
        <v>153</v>
      </c>
      <c r="B1211" s="245" t="s">
        <v>2298</v>
      </c>
      <c r="C1211" s="246">
        <v>4.7300000000000004</v>
      </c>
      <c r="D1211" s="247">
        <v>0.3024</v>
      </c>
      <c r="E1211" s="247">
        <v>1</v>
      </c>
      <c r="F1211" s="247">
        <v>1</v>
      </c>
      <c r="G1211" s="247">
        <v>1</v>
      </c>
      <c r="H1211" s="247">
        <v>1</v>
      </c>
      <c r="I1211" s="248" t="s">
        <v>1205</v>
      </c>
      <c r="J1211" s="249" t="s">
        <v>1205</v>
      </c>
    </row>
    <row r="1212" spans="1:10" ht="17.149999999999999" customHeight="1">
      <c r="A1212" s="232" t="s">
        <v>154</v>
      </c>
      <c r="B1212" s="233" t="s">
        <v>2298</v>
      </c>
      <c r="C1212" s="234">
        <v>5.14</v>
      </c>
      <c r="D1212" s="235">
        <v>0.4113</v>
      </c>
      <c r="E1212" s="235">
        <v>1</v>
      </c>
      <c r="F1212" s="235">
        <v>1</v>
      </c>
      <c r="G1212" s="235">
        <v>1</v>
      </c>
      <c r="H1212" s="235">
        <v>1</v>
      </c>
      <c r="I1212" s="236" t="s">
        <v>1205</v>
      </c>
      <c r="J1212" s="237" t="s">
        <v>1205</v>
      </c>
    </row>
    <row r="1213" spans="1:10" ht="17.149999999999999" customHeight="1">
      <c r="A1213" s="232" t="s">
        <v>155</v>
      </c>
      <c r="B1213" s="233" t="s">
        <v>2298</v>
      </c>
      <c r="C1213" s="234">
        <v>7.12</v>
      </c>
      <c r="D1213" s="235">
        <v>0.55930000000000002</v>
      </c>
      <c r="E1213" s="235">
        <v>1</v>
      </c>
      <c r="F1213" s="235">
        <v>1</v>
      </c>
      <c r="G1213" s="235">
        <v>1</v>
      </c>
      <c r="H1213" s="235">
        <v>1</v>
      </c>
      <c r="I1213" s="236" t="s">
        <v>1205</v>
      </c>
      <c r="J1213" s="237" t="s">
        <v>1205</v>
      </c>
    </row>
    <row r="1214" spans="1:10" ht="17.149999999999999" customHeight="1">
      <c r="A1214" s="238" t="s">
        <v>156</v>
      </c>
      <c r="B1214" s="239" t="s">
        <v>2298</v>
      </c>
      <c r="C1214" s="240">
        <v>9</v>
      </c>
      <c r="D1214" s="241">
        <v>1.1258999999999999</v>
      </c>
      <c r="E1214" s="241">
        <v>1</v>
      </c>
      <c r="F1214" s="241">
        <v>1</v>
      </c>
      <c r="G1214" s="241">
        <v>1</v>
      </c>
      <c r="H1214" s="241">
        <v>1</v>
      </c>
      <c r="I1214" s="242" t="s">
        <v>1205</v>
      </c>
      <c r="J1214" s="243" t="s">
        <v>1205</v>
      </c>
    </row>
    <row r="1215" spans="1:10" ht="17.149999999999999" customHeight="1">
      <c r="A1215" s="244" t="s">
        <v>2270</v>
      </c>
      <c r="B1215" s="245" t="s">
        <v>2299</v>
      </c>
      <c r="C1215" s="246">
        <v>10.28</v>
      </c>
      <c r="D1215" s="247">
        <v>0.4909</v>
      </c>
      <c r="E1215" s="247">
        <v>1</v>
      </c>
      <c r="F1215" s="247">
        <v>1</v>
      </c>
      <c r="G1215" s="247">
        <v>1</v>
      </c>
      <c r="H1215" s="247">
        <v>1</v>
      </c>
      <c r="I1215" s="248" t="s">
        <v>1205</v>
      </c>
      <c r="J1215" s="249" t="s">
        <v>1205</v>
      </c>
    </row>
    <row r="1216" spans="1:10" ht="17.149999999999999" customHeight="1">
      <c r="A1216" s="232" t="s">
        <v>2271</v>
      </c>
      <c r="B1216" s="233" t="s">
        <v>2299</v>
      </c>
      <c r="C1216" s="234">
        <v>10.78</v>
      </c>
      <c r="D1216" s="235">
        <v>0.50660000000000005</v>
      </c>
      <c r="E1216" s="235">
        <v>1</v>
      </c>
      <c r="F1216" s="235">
        <v>1</v>
      </c>
      <c r="G1216" s="235">
        <v>1</v>
      </c>
      <c r="H1216" s="235">
        <v>1</v>
      </c>
      <c r="I1216" s="236" t="s">
        <v>1205</v>
      </c>
      <c r="J1216" s="237" t="s">
        <v>1205</v>
      </c>
    </row>
    <row r="1217" spans="1:10" ht="17.149999999999999" customHeight="1">
      <c r="A1217" s="232" t="s">
        <v>2272</v>
      </c>
      <c r="B1217" s="233" t="s">
        <v>2299</v>
      </c>
      <c r="C1217" s="234">
        <v>18.7</v>
      </c>
      <c r="D1217" s="235">
        <v>0.90880000000000005</v>
      </c>
      <c r="E1217" s="235">
        <v>1</v>
      </c>
      <c r="F1217" s="235">
        <v>1</v>
      </c>
      <c r="G1217" s="235">
        <v>1</v>
      </c>
      <c r="H1217" s="235">
        <v>1</v>
      </c>
      <c r="I1217" s="236" t="s">
        <v>1205</v>
      </c>
      <c r="J1217" s="237" t="s">
        <v>1205</v>
      </c>
    </row>
    <row r="1218" spans="1:10" ht="17.149999999999999" customHeight="1">
      <c r="A1218" s="238" t="s">
        <v>2273</v>
      </c>
      <c r="B1218" s="239" t="s">
        <v>2299</v>
      </c>
      <c r="C1218" s="240">
        <v>27.16</v>
      </c>
      <c r="D1218" s="241">
        <v>1.8274999999999999</v>
      </c>
      <c r="E1218" s="241">
        <v>1</v>
      </c>
      <c r="F1218" s="241">
        <v>1</v>
      </c>
      <c r="G1218" s="241">
        <v>1</v>
      </c>
      <c r="H1218" s="241">
        <v>1</v>
      </c>
      <c r="I1218" s="242" t="s">
        <v>1205</v>
      </c>
      <c r="J1218" s="243" t="s">
        <v>1205</v>
      </c>
    </row>
    <row r="1219" spans="1:10" ht="17.149999999999999" customHeight="1">
      <c r="A1219" s="244" t="s">
        <v>2274</v>
      </c>
      <c r="B1219" s="245" t="s">
        <v>2300</v>
      </c>
      <c r="C1219" s="246">
        <v>5.24</v>
      </c>
      <c r="D1219" s="247">
        <v>0.41899999999999998</v>
      </c>
      <c r="E1219" s="247">
        <v>1</v>
      </c>
      <c r="F1219" s="247">
        <v>1</v>
      </c>
      <c r="G1219" s="247">
        <v>1</v>
      </c>
      <c r="H1219" s="247">
        <v>1</v>
      </c>
      <c r="I1219" s="248" t="s">
        <v>1205</v>
      </c>
      <c r="J1219" s="249" t="s">
        <v>1205</v>
      </c>
    </row>
    <row r="1220" spans="1:10" ht="17.149999999999999" customHeight="1">
      <c r="A1220" s="232" t="s">
        <v>2275</v>
      </c>
      <c r="B1220" s="233" t="s">
        <v>2300</v>
      </c>
      <c r="C1220" s="234">
        <v>6.17</v>
      </c>
      <c r="D1220" s="235">
        <v>0.48859999999999998</v>
      </c>
      <c r="E1220" s="235">
        <v>1</v>
      </c>
      <c r="F1220" s="235">
        <v>1</v>
      </c>
      <c r="G1220" s="235">
        <v>1</v>
      </c>
      <c r="H1220" s="235">
        <v>1</v>
      </c>
      <c r="I1220" s="236" t="s">
        <v>1205</v>
      </c>
      <c r="J1220" s="237" t="s">
        <v>1205</v>
      </c>
    </row>
    <row r="1221" spans="1:10" ht="17.149999999999999" customHeight="1">
      <c r="A1221" s="232" t="s">
        <v>2276</v>
      </c>
      <c r="B1221" s="233" t="s">
        <v>2300</v>
      </c>
      <c r="C1221" s="234">
        <v>6.89</v>
      </c>
      <c r="D1221" s="235">
        <v>0.79710000000000003</v>
      </c>
      <c r="E1221" s="235">
        <v>1</v>
      </c>
      <c r="F1221" s="235">
        <v>1</v>
      </c>
      <c r="G1221" s="235">
        <v>1</v>
      </c>
      <c r="H1221" s="235">
        <v>1</v>
      </c>
      <c r="I1221" s="236" t="s">
        <v>1205</v>
      </c>
      <c r="J1221" s="237" t="s">
        <v>1205</v>
      </c>
    </row>
    <row r="1222" spans="1:10" ht="17.149999999999999" customHeight="1">
      <c r="A1222" s="238" t="s">
        <v>2277</v>
      </c>
      <c r="B1222" s="239" t="s">
        <v>2300</v>
      </c>
      <c r="C1222" s="240">
        <v>6.89</v>
      </c>
      <c r="D1222" s="241">
        <v>1.226</v>
      </c>
      <c r="E1222" s="241">
        <v>1</v>
      </c>
      <c r="F1222" s="241">
        <v>1</v>
      </c>
      <c r="G1222" s="241">
        <v>1</v>
      </c>
      <c r="H1222" s="241">
        <v>1</v>
      </c>
      <c r="I1222" s="242" t="s">
        <v>1205</v>
      </c>
      <c r="J1222" s="243" t="s">
        <v>1205</v>
      </c>
    </row>
    <row r="1223" spans="1:10" ht="17.149999999999999" customHeight="1">
      <c r="A1223" s="244" t="s">
        <v>157</v>
      </c>
      <c r="B1223" s="245" t="s">
        <v>2164</v>
      </c>
      <c r="C1223" s="246">
        <v>2.15</v>
      </c>
      <c r="D1223" s="247">
        <v>0.20330000000000001</v>
      </c>
      <c r="E1223" s="247">
        <v>1</v>
      </c>
      <c r="F1223" s="247">
        <v>1</v>
      </c>
      <c r="G1223" s="247">
        <v>1</v>
      </c>
      <c r="H1223" s="247">
        <v>1</v>
      </c>
      <c r="I1223" s="248" t="s">
        <v>1205</v>
      </c>
      <c r="J1223" s="249" t="s">
        <v>1205</v>
      </c>
    </row>
    <row r="1224" spans="1:10" ht="17.149999999999999" customHeight="1">
      <c r="A1224" s="232" t="s">
        <v>158</v>
      </c>
      <c r="B1224" s="233" t="s">
        <v>2164</v>
      </c>
      <c r="C1224" s="234">
        <v>2.19</v>
      </c>
      <c r="D1224" s="235">
        <v>0.31869999999999998</v>
      </c>
      <c r="E1224" s="235">
        <v>1</v>
      </c>
      <c r="F1224" s="235">
        <v>1</v>
      </c>
      <c r="G1224" s="235">
        <v>1</v>
      </c>
      <c r="H1224" s="235">
        <v>1</v>
      </c>
      <c r="I1224" s="236" t="s">
        <v>1205</v>
      </c>
      <c r="J1224" s="237" t="s">
        <v>1205</v>
      </c>
    </row>
    <row r="1225" spans="1:10" ht="17.149999999999999" customHeight="1">
      <c r="A1225" s="232" t="s">
        <v>159</v>
      </c>
      <c r="B1225" s="233" t="s">
        <v>2164</v>
      </c>
      <c r="C1225" s="234">
        <v>3.12</v>
      </c>
      <c r="D1225" s="235">
        <v>0.5171</v>
      </c>
      <c r="E1225" s="235">
        <v>1</v>
      </c>
      <c r="F1225" s="235">
        <v>1</v>
      </c>
      <c r="G1225" s="235">
        <v>1</v>
      </c>
      <c r="H1225" s="235">
        <v>1</v>
      </c>
      <c r="I1225" s="236" t="s">
        <v>1205</v>
      </c>
      <c r="J1225" s="237" t="s">
        <v>1205</v>
      </c>
    </row>
    <row r="1226" spans="1:10" ht="17.149999999999999" customHeight="1">
      <c r="A1226" s="238" t="s">
        <v>160</v>
      </c>
      <c r="B1226" s="239" t="s">
        <v>2164</v>
      </c>
      <c r="C1226" s="240">
        <v>6.74</v>
      </c>
      <c r="D1226" s="241">
        <v>1.0375000000000001</v>
      </c>
      <c r="E1226" s="241">
        <v>1</v>
      </c>
      <c r="F1226" s="241">
        <v>1</v>
      </c>
      <c r="G1226" s="241">
        <v>1</v>
      </c>
      <c r="H1226" s="241">
        <v>1</v>
      </c>
      <c r="I1226" s="242" t="s">
        <v>1205</v>
      </c>
      <c r="J1226" s="243" t="s">
        <v>1205</v>
      </c>
    </row>
    <row r="1227" spans="1:10" ht="17.149999999999999" customHeight="1">
      <c r="A1227" s="244" t="s">
        <v>161</v>
      </c>
      <c r="B1227" s="245" t="s">
        <v>2165</v>
      </c>
      <c r="C1227" s="246">
        <v>8.44</v>
      </c>
      <c r="D1227" s="247">
        <v>0.36380000000000001</v>
      </c>
      <c r="E1227" s="247">
        <v>1</v>
      </c>
      <c r="F1227" s="247">
        <v>1</v>
      </c>
      <c r="G1227" s="247">
        <v>1</v>
      </c>
      <c r="H1227" s="247">
        <v>1</v>
      </c>
      <c r="I1227" s="248" t="s">
        <v>1205</v>
      </c>
      <c r="J1227" s="249" t="s">
        <v>1205</v>
      </c>
    </row>
    <row r="1228" spans="1:10" ht="17.149999999999999" customHeight="1">
      <c r="A1228" s="232" t="s">
        <v>162</v>
      </c>
      <c r="B1228" s="233" t="s">
        <v>2165</v>
      </c>
      <c r="C1228" s="234">
        <v>8.69</v>
      </c>
      <c r="D1228" s="235">
        <v>0.42759999999999998</v>
      </c>
      <c r="E1228" s="235">
        <v>1</v>
      </c>
      <c r="F1228" s="235">
        <v>1</v>
      </c>
      <c r="G1228" s="235">
        <v>1</v>
      </c>
      <c r="H1228" s="235">
        <v>1</v>
      </c>
      <c r="I1228" s="236" t="s">
        <v>1205</v>
      </c>
      <c r="J1228" s="237" t="s">
        <v>1205</v>
      </c>
    </row>
    <row r="1229" spans="1:10" ht="17.149999999999999" customHeight="1">
      <c r="A1229" s="232" t="s">
        <v>163</v>
      </c>
      <c r="B1229" s="233" t="s">
        <v>2165</v>
      </c>
      <c r="C1229" s="234">
        <v>18.09</v>
      </c>
      <c r="D1229" s="235">
        <v>0.6472</v>
      </c>
      <c r="E1229" s="235">
        <v>1</v>
      </c>
      <c r="F1229" s="235">
        <v>1</v>
      </c>
      <c r="G1229" s="235">
        <v>1</v>
      </c>
      <c r="H1229" s="235">
        <v>1</v>
      </c>
      <c r="I1229" s="236" t="s">
        <v>1205</v>
      </c>
      <c r="J1229" s="237" t="s">
        <v>1205</v>
      </c>
    </row>
    <row r="1230" spans="1:10" ht="17.149999999999999" customHeight="1">
      <c r="A1230" s="238" t="s">
        <v>164</v>
      </c>
      <c r="B1230" s="239" t="s">
        <v>2165</v>
      </c>
      <c r="C1230" s="240">
        <v>18.09</v>
      </c>
      <c r="D1230" s="241">
        <v>1.7873000000000001</v>
      </c>
      <c r="E1230" s="241">
        <v>1</v>
      </c>
      <c r="F1230" s="241">
        <v>1</v>
      </c>
      <c r="G1230" s="241">
        <v>1</v>
      </c>
      <c r="H1230" s="241">
        <v>1</v>
      </c>
      <c r="I1230" s="242" t="s">
        <v>1205</v>
      </c>
      <c r="J1230" s="243" t="s">
        <v>1205</v>
      </c>
    </row>
    <row r="1231" spans="1:10" ht="17.149999999999999" customHeight="1">
      <c r="A1231" s="244" t="s">
        <v>165</v>
      </c>
      <c r="B1231" s="245" t="s">
        <v>2166</v>
      </c>
      <c r="C1231" s="246">
        <v>3.99</v>
      </c>
      <c r="D1231" s="247">
        <v>0.247</v>
      </c>
      <c r="E1231" s="247">
        <v>1</v>
      </c>
      <c r="F1231" s="247">
        <v>1</v>
      </c>
      <c r="G1231" s="247">
        <v>1</v>
      </c>
      <c r="H1231" s="247">
        <v>1</v>
      </c>
      <c r="I1231" s="248" t="s">
        <v>1205</v>
      </c>
      <c r="J1231" s="249" t="s">
        <v>1205</v>
      </c>
    </row>
    <row r="1232" spans="1:10" ht="17.149999999999999" customHeight="1">
      <c r="A1232" s="232" t="s">
        <v>166</v>
      </c>
      <c r="B1232" s="233" t="s">
        <v>2166</v>
      </c>
      <c r="C1232" s="234">
        <v>4.46</v>
      </c>
      <c r="D1232" s="235">
        <v>0.3478</v>
      </c>
      <c r="E1232" s="235">
        <v>1</v>
      </c>
      <c r="F1232" s="235">
        <v>1</v>
      </c>
      <c r="G1232" s="235">
        <v>1</v>
      </c>
      <c r="H1232" s="235">
        <v>1</v>
      </c>
      <c r="I1232" s="236" t="s">
        <v>1205</v>
      </c>
      <c r="J1232" s="237" t="s">
        <v>1205</v>
      </c>
    </row>
    <row r="1233" spans="1:10" ht="17.149999999999999" customHeight="1">
      <c r="A1233" s="232" t="s">
        <v>167</v>
      </c>
      <c r="B1233" s="233" t="s">
        <v>2166</v>
      </c>
      <c r="C1233" s="234">
        <v>5.44</v>
      </c>
      <c r="D1233" s="235">
        <v>0.64829999999999999</v>
      </c>
      <c r="E1233" s="235">
        <v>1</v>
      </c>
      <c r="F1233" s="235">
        <v>1</v>
      </c>
      <c r="G1233" s="235">
        <v>1</v>
      </c>
      <c r="H1233" s="235">
        <v>1</v>
      </c>
      <c r="I1233" s="236" t="s">
        <v>1205</v>
      </c>
      <c r="J1233" s="237" t="s">
        <v>1205</v>
      </c>
    </row>
    <row r="1234" spans="1:10" ht="17.149999999999999" customHeight="1">
      <c r="A1234" s="238" t="s">
        <v>168</v>
      </c>
      <c r="B1234" s="239" t="s">
        <v>2166</v>
      </c>
      <c r="C1234" s="240">
        <v>10.09</v>
      </c>
      <c r="D1234" s="241">
        <v>1.3953</v>
      </c>
      <c r="E1234" s="241">
        <v>1</v>
      </c>
      <c r="F1234" s="241">
        <v>1</v>
      </c>
      <c r="G1234" s="241">
        <v>1</v>
      </c>
      <c r="H1234" s="241">
        <v>1</v>
      </c>
      <c r="I1234" s="242" t="s">
        <v>1205</v>
      </c>
      <c r="J1234" s="243" t="s">
        <v>1205</v>
      </c>
    </row>
    <row r="1235" spans="1:10" ht="17.149999999999999" customHeight="1">
      <c r="A1235" s="244" t="s">
        <v>169</v>
      </c>
      <c r="B1235" s="245" t="s">
        <v>2167</v>
      </c>
      <c r="C1235" s="246">
        <v>3.9</v>
      </c>
      <c r="D1235" s="247">
        <v>0.25940000000000002</v>
      </c>
      <c r="E1235" s="247">
        <v>1</v>
      </c>
      <c r="F1235" s="247">
        <v>1</v>
      </c>
      <c r="G1235" s="247">
        <v>1</v>
      </c>
      <c r="H1235" s="247">
        <v>1</v>
      </c>
      <c r="I1235" s="248" t="s">
        <v>1205</v>
      </c>
      <c r="J1235" s="249" t="s">
        <v>1205</v>
      </c>
    </row>
    <row r="1236" spans="1:10" ht="17.149999999999999" customHeight="1">
      <c r="A1236" s="232" t="s">
        <v>170</v>
      </c>
      <c r="B1236" s="233" t="s">
        <v>2167</v>
      </c>
      <c r="C1236" s="234">
        <v>4.32</v>
      </c>
      <c r="D1236" s="235">
        <v>0.32840000000000003</v>
      </c>
      <c r="E1236" s="235">
        <v>1</v>
      </c>
      <c r="F1236" s="235">
        <v>1</v>
      </c>
      <c r="G1236" s="235">
        <v>1</v>
      </c>
      <c r="H1236" s="235">
        <v>1</v>
      </c>
      <c r="I1236" s="236" t="s">
        <v>1205</v>
      </c>
      <c r="J1236" s="237" t="s">
        <v>1205</v>
      </c>
    </row>
    <row r="1237" spans="1:10" ht="17.149999999999999" customHeight="1">
      <c r="A1237" s="232" t="s">
        <v>171</v>
      </c>
      <c r="B1237" s="233" t="s">
        <v>2167</v>
      </c>
      <c r="C1237" s="234">
        <v>4.59</v>
      </c>
      <c r="D1237" s="235">
        <v>0.56220000000000003</v>
      </c>
      <c r="E1237" s="235">
        <v>1</v>
      </c>
      <c r="F1237" s="235">
        <v>1</v>
      </c>
      <c r="G1237" s="235">
        <v>1</v>
      </c>
      <c r="H1237" s="235">
        <v>1</v>
      </c>
      <c r="I1237" s="236" t="s">
        <v>1205</v>
      </c>
      <c r="J1237" s="237" t="s">
        <v>1205</v>
      </c>
    </row>
    <row r="1238" spans="1:10" ht="17.149999999999999" customHeight="1">
      <c r="A1238" s="238" t="s">
        <v>172</v>
      </c>
      <c r="B1238" s="239" t="s">
        <v>2167</v>
      </c>
      <c r="C1238" s="240">
        <v>8.94</v>
      </c>
      <c r="D1238" s="241">
        <v>1.4236</v>
      </c>
      <c r="E1238" s="241">
        <v>1</v>
      </c>
      <c r="F1238" s="241">
        <v>1</v>
      </c>
      <c r="G1238" s="241">
        <v>1</v>
      </c>
      <c r="H1238" s="241">
        <v>1</v>
      </c>
      <c r="I1238" s="242" t="s">
        <v>1205</v>
      </c>
      <c r="J1238" s="243" t="s">
        <v>1205</v>
      </c>
    </row>
    <row r="1239" spans="1:10" ht="17.149999999999999" customHeight="1">
      <c r="A1239" s="244" t="s">
        <v>173</v>
      </c>
      <c r="B1239" s="245" t="s">
        <v>2168</v>
      </c>
      <c r="C1239" s="246">
        <v>3.38</v>
      </c>
      <c r="D1239" s="247">
        <v>0.31019999999999998</v>
      </c>
      <c r="E1239" s="247">
        <v>1</v>
      </c>
      <c r="F1239" s="247">
        <v>1</v>
      </c>
      <c r="G1239" s="247">
        <v>1</v>
      </c>
      <c r="H1239" s="247">
        <v>1</v>
      </c>
      <c r="I1239" s="248" t="s">
        <v>1205</v>
      </c>
      <c r="J1239" s="249" t="s">
        <v>1205</v>
      </c>
    </row>
    <row r="1240" spans="1:10" ht="17.149999999999999" customHeight="1">
      <c r="A1240" s="232" t="s">
        <v>174</v>
      </c>
      <c r="B1240" s="233" t="s">
        <v>2168</v>
      </c>
      <c r="C1240" s="234">
        <v>3.87</v>
      </c>
      <c r="D1240" s="235">
        <v>0.44769999999999999</v>
      </c>
      <c r="E1240" s="235">
        <v>1</v>
      </c>
      <c r="F1240" s="235">
        <v>1</v>
      </c>
      <c r="G1240" s="235">
        <v>1</v>
      </c>
      <c r="H1240" s="235">
        <v>1</v>
      </c>
      <c r="I1240" s="236" t="s">
        <v>1205</v>
      </c>
      <c r="J1240" s="237" t="s">
        <v>1205</v>
      </c>
    </row>
    <row r="1241" spans="1:10" ht="17.149999999999999" customHeight="1">
      <c r="A1241" s="232" t="s">
        <v>175</v>
      </c>
      <c r="B1241" s="233" t="s">
        <v>2168</v>
      </c>
      <c r="C1241" s="234">
        <v>6.21</v>
      </c>
      <c r="D1241" s="235">
        <v>0.78349999999999997</v>
      </c>
      <c r="E1241" s="235">
        <v>1</v>
      </c>
      <c r="F1241" s="235">
        <v>1</v>
      </c>
      <c r="G1241" s="235">
        <v>1</v>
      </c>
      <c r="H1241" s="235">
        <v>1</v>
      </c>
      <c r="I1241" s="236" t="s">
        <v>1205</v>
      </c>
      <c r="J1241" s="237" t="s">
        <v>1205</v>
      </c>
    </row>
    <row r="1242" spans="1:10" ht="17.149999999999999" customHeight="1">
      <c r="A1242" s="238" t="s">
        <v>176</v>
      </c>
      <c r="B1242" s="239" t="s">
        <v>2168</v>
      </c>
      <c r="C1242" s="240">
        <v>12.47</v>
      </c>
      <c r="D1242" s="241">
        <v>1.8209</v>
      </c>
      <c r="E1242" s="241">
        <v>1</v>
      </c>
      <c r="F1242" s="241">
        <v>1</v>
      </c>
      <c r="G1242" s="241">
        <v>1</v>
      </c>
      <c r="H1242" s="241">
        <v>1</v>
      </c>
      <c r="I1242" s="242" t="s">
        <v>1205</v>
      </c>
      <c r="J1242" s="243" t="s">
        <v>1205</v>
      </c>
    </row>
    <row r="1243" spans="1:10" ht="17.149999999999999" customHeight="1">
      <c r="A1243" s="244" t="s">
        <v>177</v>
      </c>
      <c r="B1243" s="245" t="s">
        <v>2169</v>
      </c>
      <c r="C1243" s="246">
        <v>4.4000000000000004</v>
      </c>
      <c r="D1243" s="247">
        <v>0.26729999999999998</v>
      </c>
      <c r="E1243" s="247">
        <v>1</v>
      </c>
      <c r="F1243" s="247">
        <v>1</v>
      </c>
      <c r="G1243" s="247">
        <v>1</v>
      </c>
      <c r="H1243" s="247">
        <v>1</v>
      </c>
      <c r="I1243" s="248" t="s">
        <v>1205</v>
      </c>
      <c r="J1243" s="249" t="s">
        <v>1205</v>
      </c>
    </row>
    <row r="1244" spans="1:10" ht="17.149999999999999" customHeight="1">
      <c r="A1244" s="232" t="s">
        <v>178</v>
      </c>
      <c r="B1244" s="233" t="s">
        <v>2169</v>
      </c>
      <c r="C1244" s="234">
        <v>4.71</v>
      </c>
      <c r="D1244" s="235">
        <v>0.34920000000000001</v>
      </c>
      <c r="E1244" s="235">
        <v>1</v>
      </c>
      <c r="F1244" s="235">
        <v>1</v>
      </c>
      <c r="G1244" s="235">
        <v>1</v>
      </c>
      <c r="H1244" s="235">
        <v>1</v>
      </c>
      <c r="I1244" s="236" t="s">
        <v>1205</v>
      </c>
      <c r="J1244" s="237" t="s">
        <v>1205</v>
      </c>
    </row>
    <row r="1245" spans="1:10" ht="17.149999999999999" customHeight="1">
      <c r="A1245" s="232" t="s">
        <v>179</v>
      </c>
      <c r="B1245" s="233" t="s">
        <v>2169</v>
      </c>
      <c r="C1245" s="234">
        <v>6.61</v>
      </c>
      <c r="D1245" s="235">
        <v>0.62880000000000003</v>
      </c>
      <c r="E1245" s="235">
        <v>1</v>
      </c>
      <c r="F1245" s="235">
        <v>1</v>
      </c>
      <c r="G1245" s="235">
        <v>1</v>
      </c>
      <c r="H1245" s="235">
        <v>1</v>
      </c>
      <c r="I1245" s="236" t="s">
        <v>1205</v>
      </c>
      <c r="J1245" s="237" t="s">
        <v>1205</v>
      </c>
    </row>
    <row r="1246" spans="1:10" ht="17.149999999999999" customHeight="1">
      <c r="A1246" s="238" t="s">
        <v>180</v>
      </c>
      <c r="B1246" s="239" t="s">
        <v>2169</v>
      </c>
      <c r="C1246" s="240">
        <v>9.5</v>
      </c>
      <c r="D1246" s="241">
        <v>1.1805000000000001</v>
      </c>
      <c r="E1246" s="241">
        <v>1</v>
      </c>
      <c r="F1246" s="241">
        <v>1</v>
      </c>
      <c r="G1246" s="241">
        <v>1</v>
      </c>
      <c r="H1246" s="241">
        <v>1</v>
      </c>
      <c r="I1246" s="242" t="s">
        <v>1205</v>
      </c>
      <c r="J1246" s="243" t="s">
        <v>1205</v>
      </c>
    </row>
    <row r="1247" spans="1:10" ht="17.149999999999999" customHeight="1">
      <c r="A1247" s="244" t="s">
        <v>1656</v>
      </c>
      <c r="B1247" s="245" t="s">
        <v>2170</v>
      </c>
      <c r="C1247" s="246">
        <v>3.79</v>
      </c>
      <c r="D1247" s="247">
        <v>1.1335999999999999</v>
      </c>
      <c r="E1247" s="247">
        <v>1</v>
      </c>
      <c r="F1247" s="247">
        <v>1</v>
      </c>
      <c r="G1247" s="247">
        <v>1.35</v>
      </c>
      <c r="H1247" s="247">
        <v>1.35</v>
      </c>
      <c r="I1247" s="248" t="s">
        <v>1201</v>
      </c>
      <c r="J1247" s="249" t="s">
        <v>1199</v>
      </c>
    </row>
    <row r="1248" spans="1:10" ht="17.149999999999999" customHeight="1">
      <c r="A1248" s="232" t="s">
        <v>1657</v>
      </c>
      <c r="B1248" s="233" t="s">
        <v>2170</v>
      </c>
      <c r="C1248" s="234">
        <v>5.46</v>
      </c>
      <c r="D1248" s="235">
        <v>1.4440999999999999</v>
      </c>
      <c r="E1248" s="235">
        <v>1</v>
      </c>
      <c r="F1248" s="235">
        <v>1</v>
      </c>
      <c r="G1248" s="235">
        <v>1.35</v>
      </c>
      <c r="H1248" s="235">
        <v>1.35</v>
      </c>
      <c r="I1248" s="236" t="s">
        <v>1201</v>
      </c>
      <c r="J1248" s="237" t="s">
        <v>1199</v>
      </c>
    </row>
    <row r="1249" spans="1:10" ht="17.149999999999999" customHeight="1">
      <c r="A1249" s="232" t="s">
        <v>1658</v>
      </c>
      <c r="B1249" s="233" t="s">
        <v>2170</v>
      </c>
      <c r="C1249" s="234">
        <v>9.23</v>
      </c>
      <c r="D1249" s="235">
        <v>2.1177000000000001</v>
      </c>
      <c r="E1249" s="235">
        <v>1</v>
      </c>
      <c r="F1249" s="235">
        <v>1</v>
      </c>
      <c r="G1249" s="235">
        <v>1.35</v>
      </c>
      <c r="H1249" s="235">
        <v>1.35</v>
      </c>
      <c r="I1249" s="236" t="s">
        <v>1201</v>
      </c>
      <c r="J1249" s="237" t="s">
        <v>1199</v>
      </c>
    </row>
    <row r="1250" spans="1:10" ht="17.149999999999999" customHeight="1">
      <c r="A1250" s="238" t="s">
        <v>1659</v>
      </c>
      <c r="B1250" s="239" t="s">
        <v>2170</v>
      </c>
      <c r="C1250" s="240">
        <v>15.84</v>
      </c>
      <c r="D1250" s="241">
        <v>3.6551</v>
      </c>
      <c r="E1250" s="241">
        <v>1</v>
      </c>
      <c r="F1250" s="241">
        <v>1</v>
      </c>
      <c r="G1250" s="241">
        <v>1.75</v>
      </c>
      <c r="H1250" s="241">
        <v>1.75</v>
      </c>
      <c r="I1250" s="242" t="s">
        <v>1201</v>
      </c>
      <c r="J1250" s="243" t="s">
        <v>1199</v>
      </c>
    </row>
    <row r="1251" spans="1:10" ht="17.149999999999999" customHeight="1">
      <c r="A1251" s="244" t="s">
        <v>1660</v>
      </c>
      <c r="B1251" s="245" t="s">
        <v>2171</v>
      </c>
      <c r="C1251" s="246">
        <v>3.54</v>
      </c>
      <c r="D1251" s="247">
        <v>0.82250000000000001</v>
      </c>
      <c r="E1251" s="247">
        <v>1</v>
      </c>
      <c r="F1251" s="247">
        <v>1</v>
      </c>
      <c r="G1251" s="247">
        <v>1.35</v>
      </c>
      <c r="H1251" s="247">
        <v>1.35</v>
      </c>
      <c r="I1251" s="248" t="s">
        <v>1201</v>
      </c>
      <c r="J1251" s="249" t="s">
        <v>1199</v>
      </c>
    </row>
    <row r="1252" spans="1:10" ht="17.149999999999999" customHeight="1">
      <c r="A1252" s="232" t="s">
        <v>1661</v>
      </c>
      <c r="B1252" s="233" t="s">
        <v>2171</v>
      </c>
      <c r="C1252" s="234">
        <v>5.26</v>
      </c>
      <c r="D1252" s="235">
        <v>1.0848</v>
      </c>
      <c r="E1252" s="235">
        <v>1</v>
      </c>
      <c r="F1252" s="235">
        <v>1</v>
      </c>
      <c r="G1252" s="235">
        <v>1.35</v>
      </c>
      <c r="H1252" s="235">
        <v>1.35</v>
      </c>
      <c r="I1252" s="236" t="s">
        <v>1201</v>
      </c>
      <c r="J1252" s="237" t="s">
        <v>1199</v>
      </c>
    </row>
    <row r="1253" spans="1:10" ht="17.149999999999999" customHeight="1">
      <c r="A1253" s="232" t="s">
        <v>1662</v>
      </c>
      <c r="B1253" s="233" t="s">
        <v>2171</v>
      </c>
      <c r="C1253" s="234">
        <v>7.83</v>
      </c>
      <c r="D1253" s="235">
        <v>1.5155000000000001</v>
      </c>
      <c r="E1253" s="235">
        <v>1</v>
      </c>
      <c r="F1253" s="235">
        <v>1</v>
      </c>
      <c r="G1253" s="235">
        <v>1.35</v>
      </c>
      <c r="H1253" s="235">
        <v>1.35</v>
      </c>
      <c r="I1253" s="236" t="s">
        <v>1201</v>
      </c>
      <c r="J1253" s="237" t="s">
        <v>1199</v>
      </c>
    </row>
    <row r="1254" spans="1:10" ht="17.149999999999999" customHeight="1">
      <c r="A1254" s="238" t="s">
        <v>1663</v>
      </c>
      <c r="B1254" s="239" t="s">
        <v>2171</v>
      </c>
      <c r="C1254" s="240">
        <v>14.17</v>
      </c>
      <c r="D1254" s="241">
        <v>2.7833000000000001</v>
      </c>
      <c r="E1254" s="241">
        <v>1</v>
      </c>
      <c r="F1254" s="241">
        <v>1</v>
      </c>
      <c r="G1254" s="241">
        <v>1.75</v>
      </c>
      <c r="H1254" s="241">
        <v>1.75</v>
      </c>
      <c r="I1254" s="242" t="s">
        <v>1201</v>
      </c>
      <c r="J1254" s="243" t="s">
        <v>1199</v>
      </c>
    </row>
    <row r="1255" spans="1:10" ht="17.149999999999999" customHeight="1">
      <c r="A1255" s="244" t="s">
        <v>1664</v>
      </c>
      <c r="B1255" s="245" t="s">
        <v>2172</v>
      </c>
      <c r="C1255" s="246">
        <v>2.74</v>
      </c>
      <c r="D1255" s="247">
        <v>0.66649999999999998</v>
      </c>
      <c r="E1255" s="247">
        <v>1</v>
      </c>
      <c r="F1255" s="247">
        <v>1</v>
      </c>
      <c r="G1255" s="247">
        <v>1.35</v>
      </c>
      <c r="H1255" s="247">
        <v>1.35</v>
      </c>
      <c r="I1255" s="248" t="s">
        <v>1201</v>
      </c>
      <c r="J1255" s="249" t="s">
        <v>1199</v>
      </c>
    </row>
    <row r="1256" spans="1:10" ht="17.149999999999999" customHeight="1">
      <c r="A1256" s="232" t="s">
        <v>1665</v>
      </c>
      <c r="B1256" s="233" t="s">
        <v>2172</v>
      </c>
      <c r="C1256" s="234">
        <v>4.2699999999999996</v>
      </c>
      <c r="D1256" s="235">
        <v>0.88009999999999999</v>
      </c>
      <c r="E1256" s="235">
        <v>1</v>
      </c>
      <c r="F1256" s="235">
        <v>1</v>
      </c>
      <c r="G1256" s="235">
        <v>1.35</v>
      </c>
      <c r="H1256" s="235">
        <v>1.35</v>
      </c>
      <c r="I1256" s="236" t="s">
        <v>1201</v>
      </c>
      <c r="J1256" s="237" t="s">
        <v>1199</v>
      </c>
    </row>
    <row r="1257" spans="1:10" ht="17.149999999999999" customHeight="1">
      <c r="A1257" s="232" t="s">
        <v>1666</v>
      </c>
      <c r="B1257" s="233" t="s">
        <v>2172</v>
      </c>
      <c r="C1257" s="234">
        <v>7.4</v>
      </c>
      <c r="D1257" s="235">
        <v>1.2882</v>
      </c>
      <c r="E1257" s="235">
        <v>1</v>
      </c>
      <c r="F1257" s="235">
        <v>1</v>
      </c>
      <c r="G1257" s="235">
        <v>1.35</v>
      </c>
      <c r="H1257" s="235">
        <v>1.35</v>
      </c>
      <c r="I1257" s="236" t="s">
        <v>1201</v>
      </c>
      <c r="J1257" s="237" t="s">
        <v>1199</v>
      </c>
    </row>
    <row r="1258" spans="1:10" ht="17.149999999999999" customHeight="1">
      <c r="A1258" s="238" t="s">
        <v>1667</v>
      </c>
      <c r="B1258" s="239" t="s">
        <v>2172</v>
      </c>
      <c r="C1258" s="240">
        <v>13.14</v>
      </c>
      <c r="D1258" s="241">
        <v>2.5842999999999998</v>
      </c>
      <c r="E1258" s="241">
        <v>1</v>
      </c>
      <c r="F1258" s="241">
        <v>1</v>
      </c>
      <c r="G1258" s="241">
        <v>1.75</v>
      </c>
      <c r="H1258" s="241">
        <v>1.75</v>
      </c>
      <c r="I1258" s="242" t="s">
        <v>1201</v>
      </c>
      <c r="J1258" s="243" t="s">
        <v>1199</v>
      </c>
    </row>
    <row r="1259" spans="1:10" ht="17.149999999999999" customHeight="1">
      <c r="A1259" s="244" t="s">
        <v>1668</v>
      </c>
      <c r="B1259" s="245" t="s">
        <v>2173</v>
      </c>
      <c r="C1259" s="246">
        <v>1.96</v>
      </c>
      <c r="D1259" s="247">
        <v>0.37219999999999998</v>
      </c>
      <c r="E1259" s="247">
        <v>1</v>
      </c>
      <c r="F1259" s="247">
        <v>1</v>
      </c>
      <c r="G1259" s="247">
        <v>1.35</v>
      </c>
      <c r="H1259" s="247">
        <v>1.35</v>
      </c>
      <c r="I1259" s="248" t="s">
        <v>1201</v>
      </c>
      <c r="J1259" s="249" t="s">
        <v>1199</v>
      </c>
    </row>
    <row r="1260" spans="1:10" ht="17.149999999999999" customHeight="1">
      <c r="A1260" s="232" t="s">
        <v>1669</v>
      </c>
      <c r="B1260" s="233" t="s">
        <v>2173</v>
      </c>
      <c r="C1260" s="234">
        <v>2.93</v>
      </c>
      <c r="D1260" s="235">
        <v>0.52190000000000003</v>
      </c>
      <c r="E1260" s="235">
        <v>1</v>
      </c>
      <c r="F1260" s="235">
        <v>1</v>
      </c>
      <c r="G1260" s="235">
        <v>1.35</v>
      </c>
      <c r="H1260" s="235">
        <v>1.35</v>
      </c>
      <c r="I1260" s="236" t="s">
        <v>1201</v>
      </c>
      <c r="J1260" s="237" t="s">
        <v>1199</v>
      </c>
    </row>
    <row r="1261" spans="1:10" ht="17.149999999999999" customHeight="1">
      <c r="A1261" s="232" t="s">
        <v>1670</v>
      </c>
      <c r="B1261" s="233" t="s">
        <v>2173</v>
      </c>
      <c r="C1261" s="234">
        <v>4.4000000000000004</v>
      </c>
      <c r="D1261" s="235">
        <v>0.79369999999999996</v>
      </c>
      <c r="E1261" s="235">
        <v>1</v>
      </c>
      <c r="F1261" s="235">
        <v>1</v>
      </c>
      <c r="G1261" s="235">
        <v>1.35</v>
      </c>
      <c r="H1261" s="235">
        <v>1.35</v>
      </c>
      <c r="I1261" s="236" t="s">
        <v>1201</v>
      </c>
      <c r="J1261" s="237" t="s">
        <v>1199</v>
      </c>
    </row>
    <row r="1262" spans="1:10" ht="17.149999999999999" customHeight="1">
      <c r="A1262" s="238" t="s">
        <v>1671</v>
      </c>
      <c r="B1262" s="239" t="s">
        <v>2173</v>
      </c>
      <c r="C1262" s="240">
        <v>8.2899999999999991</v>
      </c>
      <c r="D1262" s="241">
        <v>1.5242</v>
      </c>
      <c r="E1262" s="241">
        <v>1</v>
      </c>
      <c r="F1262" s="241">
        <v>1</v>
      </c>
      <c r="G1262" s="241">
        <v>1.75</v>
      </c>
      <c r="H1262" s="241">
        <v>1.75</v>
      </c>
      <c r="I1262" s="242" t="s">
        <v>1201</v>
      </c>
      <c r="J1262" s="243" t="s">
        <v>1199</v>
      </c>
    </row>
    <row r="1263" spans="1:10" ht="17.149999999999999" customHeight="1">
      <c r="A1263" s="244" t="s">
        <v>181</v>
      </c>
      <c r="B1263" s="245" t="s">
        <v>2174</v>
      </c>
      <c r="C1263" s="246">
        <v>1.6</v>
      </c>
      <c r="D1263" s="247">
        <v>0.26690000000000003</v>
      </c>
      <c r="E1263" s="247">
        <v>1</v>
      </c>
      <c r="F1263" s="247">
        <v>1</v>
      </c>
      <c r="G1263" s="247">
        <v>1.35</v>
      </c>
      <c r="H1263" s="247">
        <v>1.35</v>
      </c>
      <c r="I1263" s="248" t="s">
        <v>1201</v>
      </c>
      <c r="J1263" s="249" t="s">
        <v>1199</v>
      </c>
    </row>
    <row r="1264" spans="1:10" ht="17.149999999999999" customHeight="1">
      <c r="A1264" s="232" t="s">
        <v>182</v>
      </c>
      <c r="B1264" s="233" t="s">
        <v>2174</v>
      </c>
      <c r="C1264" s="234">
        <v>2.2799999999999998</v>
      </c>
      <c r="D1264" s="235">
        <v>0.3851</v>
      </c>
      <c r="E1264" s="235">
        <v>1</v>
      </c>
      <c r="F1264" s="235">
        <v>1</v>
      </c>
      <c r="G1264" s="235">
        <v>1.35</v>
      </c>
      <c r="H1264" s="235">
        <v>1.35</v>
      </c>
      <c r="I1264" s="236" t="s">
        <v>1201</v>
      </c>
      <c r="J1264" s="237" t="s">
        <v>1199</v>
      </c>
    </row>
    <row r="1265" spans="1:10" ht="17.149999999999999" customHeight="1">
      <c r="A1265" s="232" t="s">
        <v>183</v>
      </c>
      <c r="B1265" s="233" t="s">
        <v>2174</v>
      </c>
      <c r="C1265" s="234">
        <v>4.13</v>
      </c>
      <c r="D1265" s="235">
        <v>0.75690000000000002</v>
      </c>
      <c r="E1265" s="235">
        <v>1</v>
      </c>
      <c r="F1265" s="235">
        <v>1</v>
      </c>
      <c r="G1265" s="235">
        <v>1.35</v>
      </c>
      <c r="H1265" s="235">
        <v>1.35</v>
      </c>
      <c r="I1265" s="236" t="s">
        <v>1201</v>
      </c>
      <c r="J1265" s="237" t="s">
        <v>1199</v>
      </c>
    </row>
    <row r="1266" spans="1:10" ht="17.149999999999999" customHeight="1">
      <c r="A1266" s="238" t="s">
        <v>184</v>
      </c>
      <c r="B1266" s="239" t="s">
        <v>2174</v>
      </c>
      <c r="C1266" s="240">
        <v>7.84</v>
      </c>
      <c r="D1266" s="241">
        <v>1.4302999999999999</v>
      </c>
      <c r="E1266" s="241">
        <v>1</v>
      </c>
      <c r="F1266" s="241">
        <v>1</v>
      </c>
      <c r="G1266" s="241">
        <v>1.75</v>
      </c>
      <c r="H1266" s="241">
        <v>1.75</v>
      </c>
      <c r="I1266" s="242" t="s">
        <v>1201</v>
      </c>
      <c r="J1266" s="243" t="s">
        <v>1199</v>
      </c>
    </row>
    <row r="1267" spans="1:10" ht="17.149999999999999" customHeight="1">
      <c r="A1267" s="244" t="s">
        <v>185</v>
      </c>
      <c r="B1267" s="245" t="s">
        <v>2175</v>
      </c>
      <c r="C1267" s="246">
        <v>1.83</v>
      </c>
      <c r="D1267" s="247">
        <v>0.28439999999999999</v>
      </c>
      <c r="E1267" s="247">
        <v>1</v>
      </c>
      <c r="F1267" s="247">
        <v>1</v>
      </c>
      <c r="G1267" s="247">
        <v>1.35</v>
      </c>
      <c r="H1267" s="247">
        <v>1.35</v>
      </c>
      <c r="I1267" s="248" t="s">
        <v>1201</v>
      </c>
      <c r="J1267" s="249" t="s">
        <v>1199</v>
      </c>
    </row>
    <row r="1268" spans="1:10" ht="17.149999999999999" customHeight="1">
      <c r="A1268" s="232" t="s">
        <v>186</v>
      </c>
      <c r="B1268" s="233" t="s">
        <v>2175</v>
      </c>
      <c r="C1268" s="234">
        <v>2.89</v>
      </c>
      <c r="D1268" s="235">
        <v>0.43940000000000001</v>
      </c>
      <c r="E1268" s="235">
        <v>1</v>
      </c>
      <c r="F1268" s="235">
        <v>1</v>
      </c>
      <c r="G1268" s="235">
        <v>1.35</v>
      </c>
      <c r="H1268" s="235">
        <v>1.35</v>
      </c>
      <c r="I1268" s="236" t="s">
        <v>1201</v>
      </c>
      <c r="J1268" s="237" t="s">
        <v>1199</v>
      </c>
    </row>
    <row r="1269" spans="1:10" ht="17.149999999999999" customHeight="1">
      <c r="A1269" s="232" t="s">
        <v>187</v>
      </c>
      <c r="B1269" s="233" t="s">
        <v>2175</v>
      </c>
      <c r="C1269" s="234">
        <v>4.07</v>
      </c>
      <c r="D1269" s="235">
        <v>0.69120000000000004</v>
      </c>
      <c r="E1269" s="235">
        <v>1</v>
      </c>
      <c r="F1269" s="235">
        <v>1</v>
      </c>
      <c r="G1269" s="235">
        <v>1.35</v>
      </c>
      <c r="H1269" s="235">
        <v>1.35</v>
      </c>
      <c r="I1269" s="236" t="s">
        <v>1201</v>
      </c>
      <c r="J1269" s="237" t="s">
        <v>1199</v>
      </c>
    </row>
    <row r="1270" spans="1:10" ht="17.149999999999999" customHeight="1">
      <c r="A1270" s="238" t="s">
        <v>188</v>
      </c>
      <c r="B1270" s="239" t="s">
        <v>2175</v>
      </c>
      <c r="C1270" s="240">
        <v>6.94</v>
      </c>
      <c r="D1270" s="241">
        <v>1.3260000000000001</v>
      </c>
      <c r="E1270" s="241">
        <v>1</v>
      </c>
      <c r="F1270" s="241">
        <v>1</v>
      </c>
      <c r="G1270" s="241">
        <v>1.75</v>
      </c>
      <c r="H1270" s="241">
        <v>1.75</v>
      </c>
      <c r="I1270" s="242" t="s">
        <v>1201</v>
      </c>
      <c r="J1270" s="243" t="s">
        <v>1199</v>
      </c>
    </row>
    <row r="1271" spans="1:10" ht="17.149999999999999" customHeight="1">
      <c r="A1271" s="244" t="s">
        <v>189</v>
      </c>
      <c r="B1271" s="245" t="s">
        <v>2176</v>
      </c>
      <c r="C1271" s="246">
        <v>2.69</v>
      </c>
      <c r="D1271" s="247">
        <v>0.42409999999999998</v>
      </c>
      <c r="E1271" s="247">
        <v>1</v>
      </c>
      <c r="F1271" s="247">
        <v>1</v>
      </c>
      <c r="G1271" s="247">
        <v>1.35</v>
      </c>
      <c r="H1271" s="247">
        <v>1.35</v>
      </c>
      <c r="I1271" s="248" t="s">
        <v>1201</v>
      </c>
      <c r="J1271" s="249" t="s">
        <v>1199</v>
      </c>
    </row>
    <row r="1272" spans="1:10" ht="17.149999999999999" customHeight="1">
      <c r="A1272" s="232" t="s">
        <v>190</v>
      </c>
      <c r="B1272" s="233" t="s">
        <v>2176</v>
      </c>
      <c r="C1272" s="234">
        <v>3.87</v>
      </c>
      <c r="D1272" s="235">
        <v>0.56189999999999996</v>
      </c>
      <c r="E1272" s="235">
        <v>1</v>
      </c>
      <c r="F1272" s="235">
        <v>1</v>
      </c>
      <c r="G1272" s="235">
        <v>1.35</v>
      </c>
      <c r="H1272" s="235">
        <v>1.35</v>
      </c>
      <c r="I1272" s="236" t="s">
        <v>1201</v>
      </c>
      <c r="J1272" s="237" t="s">
        <v>1199</v>
      </c>
    </row>
    <row r="1273" spans="1:10" ht="17.149999999999999" customHeight="1">
      <c r="A1273" s="232" t="s">
        <v>191</v>
      </c>
      <c r="B1273" s="233" t="s">
        <v>2176</v>
      </c>
      <c r="C1273" s="234">
        <v>5.52</v>
      </c>
      <c r="D1273" s="235">
        <v>0.80500000000000005</v>
      </c>
      <c r="E1273" s="235">
        <v>1</v>
      </c>
      <c r="F1273" s="235">
        <v>1</v>
      </c>
      <c r="G1273" s="235">
        <v>1.35</v>
      </c>
      <c r="H1273" s="235">
        <v>1.35</v>
      </c>
      <c r="I1273" s="236" t="s">
        <v>1201</v>
      </c>
      <c r="J1273" s="237" t="s">
        <v>1199</v>
      </c>
    </row>
    <row r="1274" spans="1:10" ht="17.149999999999999" customHeight="1">
      <c r="A1274" s="238" t="s">
        <v>192</v>
      </c>
      <c r="B1274" s="239" t="s">
        <v>2176</v>
      </c>
      <c r="C1274" s="240">
        <v>9.16</v>
      </c>
      <c r="D1274" s="241">
        <v>1.375</v>
      </c>
      <c r="E1274" s="241">
        <v>1</v>
      </c>
      <c r="F1274" s="241">
        <v>1</v>
      </c>
      <c r="G1274" s="241">
        <v>1.75</v>
      </c>
      <c r="H1274" s="241">
        <v>1.75</v>
      </c>
      <c r="I1274" s="242" t="s">
        <v>1201</v>
      </c>
      <c r="J1274" s="243" t="s">
        <v>1199</v>
      </c>
    </row>
    <row r="1275" spans="1:10" ht="17.149999999999999" customHeight="1">
      <c r="A1275" s="244" t="s">
        <v>193</v>
      </c>
      <c r="B1275" s="245" t="s">
        <v>2177</v>
      </c>
      <c r="C1275" s="246">
        <v>2.41</v>
      </c>
      <c r="D1275" s="247">
        <v>0.3004</v>
      </c>
      <c r="E1275" s="247">
        <v>1</v>
      </c>
      <c r="F1275" s="247">
        <v>1</v>
      </c>
      <c r="G1275" s="247">
        <v>1.35</v>
      </c>
      <c r="H1275" s="247">
        <v>1.35</v>
      </c>
      <c r="I1275" s="248" t="s">
        <v>1201</v>
      </c>
      <c r="J1275" s="249" t="s">
        <v>1199</v>
      </c>
    </row>
    <row r="1276" spans="1:10" ht="17.149999999999999" customHeight="1">
      <c r="A1276" s="232" t="s">
        <v>194</v>
      </c>
      <c r="B1276" s="233" t="s">
        <v>2177</v>
      </c>
      <c r="C1276" s="234">
        <v>3.85</v>
      </c>
      <c r="D1276" s="235">
        <v>0.46839999999999998</v>
      </c>
      <c r="E1276" s="235">
        <v>1</v>
      </c>
      <c r="F1276" s="235">
        <v>1</v>
      </c>
      <c r="G1276" s="235">
        <v>1.35</v>
      </c>
      <c r="H1276" s="235">
        <v>1.35</v>
      </c>
      <c r="I1276" s="236" t="s">
        <v>1201</v>
      </c>
      <c r="J1276" s="237" t="s">
        <v>1199</v>
      </c>
    </row>
    <row r="1277" spans="1:10" ht="17.149999999999999" customHeight="1">
      <c r="A1277" s="232" t="s">
        <v>195</v>
      </c>
      <c r="B1277" s="233" t="s">
        <v>2177</v>
      </c>
      <c r="C1277" s="234">
        <v>6.5</v>
      </c>
      <c r="D1277" s="235">
        <v>0.78039999999999998</v>
      </c>
      <c r="E1277" s="235">
        <v>1</v>
      </c>
      <c r="F1277" s="235">
        <v>1</v>
      </c>
      <c r="G1277" s="235">
        <v>1.35</v>
      </c>
      <c r="H1277" s="235">
        <v>1.35</v>
      </c>
      <c r="I1277" s="236" t="s">
        <v>1201</v>
      </c>
      <c r="J1277" s="237" t="s">
        <v>1199</v>
      </c>
    </row>
    <row r="1278" spans="1:10" ht="17.149999999999999" customHeight="1">
      <c r="A1278" s="238" t="s">
        <v>196</v>
      </c>
      <c r="B1278" s="239" t="s">
        <v>2177</v>
      </c>
      <c r="C1278" s="240">
        <v>8.86</v>
      </c>
      <c r="D1278" s="241">
        <v>1.6653</v>
      </c>
      <c r="E1278" s="241">
        <v>1</v>
      </c>
      <c r="F1278" s="241">
        <v>1</v>
      </c>
      <c r="G1278" s="241">
        <v>1.75</v>
      </c>
      <c r="H1278" s="241">
        <v>1.75</v>
      </c>
      <c r="I1278" s="242" t="s">
        <v>1201</v>
      </c>
      <c r="J1278" s="243" t="s">
        <v>1199</v>
      </c>
    </row>
    <row r="1279" spans="1:10" ht="17.149999999999999" customHeight="1">
      <c r="A1279" s="244" t="s">
        <v>197</v>
      </c>
      <c r="B1279" s="245" t="s">
        <v>2178</v>
      </c>
      <c r="C1279" s="246">
        <v>1.95</v>
      </c>
      <c r="D1279" s="247">
        <v>0.32379999999999998</v>
      </c>
      <c r="E1279" s="247">
        <v>1</v>
      </c>
      <c r="F1279" s="247">
        <v>1</v>
      </c>
      <c r="G1279" s="247">
        <v>1.35</v>
      </c>
      <c r="H1279" s="247">
        <v>1.35</v>
      </c>
      <c r="I1279" s="248" t="s">
        <v>1201</v>
      </c>
      <c r="J1279" s="249" t="s">
        <v>1199</v>
      </c>
    </row>
    <row r="1280" spans="1:10" ht="17.149999999999999" customHeight="1">
      <c r="A1280" s="232" t="s">
        <v>198</v>
      </c>
      <c r="B1280" s="233" t="s">
        <v>2178</v>
      </c>
      <c r="C1280" s="234">
        <v>2.93</v>
      </c>
      <c r="D1280" s="235">
        <v>0.46429999999999999</v>
      </c>
      <c r="E1280" s="235">
        <v>1</v>
      </c>
      <c r="F1280" s="235">
        <v>1</v>
      </c>
      <c r="G1280" s="235">
        <v>1.35</v>
      </c>
      <c r="H1280" s="235">
        <v>1.35</v>
      </c>
      <c r="I1280" s="236" t="s">
        <v>1201</v>
      </c>
      <c r="J1280" s="237" t="s">
        <v>1199</v>
      </c>
    </row>
    <row r="1281" spans="1:10" ht="17.149999999999999" customHeight="1">
      <c r="A1281" s="232" t="s">
        <v>199</v>
      </c>
      <c r="B1281" s="233" t="s">
        <v>2178</v>
      </c>
      <c r="C1281" s="234">
        <v>4.2300000000000004</v>
      </c>
      <c r="D1281" s="235">
        <v>0.84699999999999998</v>
      </c>
      <c r="E1281" s="235">
        <v>1</v>
      </c>
      <c r="F1281" s="235">
        <v>1</v>
      </c>
      <c r="G1281" s="235">
        <v>1.35</v>
      </c>
      <c r="H1281" s="235">
        <v>1.35</v>
      </c>
      <c r="I1281" s="236" t="s">
        <v>1201</v>
      </c>
      <c r="J1281" s="237" t="s">
        <v>1199</v>
      </c>
    </row>
    <row r="1282" spans="1:10" ht="17.149999999999999" customHeight="1">
      <c r="A1282" s="238" t="s">
        <v>200</v>
      </c>
      <c r="B1282" s="239" t="s">
        <v>2178</v>
      </c>
      <c r="C1282" s="240">
        <v>7.42</v>
      </c>
      <c r="D1282" s="241">
        <v>1.7470000000000001</v>
      </c>
      <c r="E1282" s="241">
        <v>1</v>
      </c>
      <c r="F1282" s="241">
        <v>1</v>
      </c>
      <c r="G1282" s="241">
        <v>1.75</v>
      </c>
      <c r="H1282" s="241">
        <v>1.75</v>
      </c>
      <c r="I1282" s="242" t="s">
        <v>1201</v>
      </c>
      <c r="J1282" s="243" t="s">
        <v>1199</v>
      </c>
    </row>
    <row r="1283" spans="1:10" ht="17.149999999999999" customHeight="1">
      <c r="A1283" s="244" t="s">
        <v>1672</v>
      </c>
      <c r="B1283" s="245" t="s">
        <v>1879</v>
      </c>
      <c r="C1283" s="246">
        <v>2.67</v>
      </c>
      <c r="D1283" s="247">
        <v>0.30709999999999998</v>
      </c>
      <c r="E1283" s="247">
        <v>1</v>
      </c>
      <c r="F1283" s="247">
        <v>1</v>
      </c>
      <c r="G1283" s="247">
        <v>1.35</v>
      </c>
      <c r="H1283" s="247">
        <v>1.35</v>
      </c>
      <c r="I1283" s="248" t="s">
        <v>1201</v>
      </c>
      <c r="J1283" s="249" t="s">
        <v>1199</v>
      </c>
    </row>
    <row r="1284" spans="1:10" ht="17.149999999999999" customHeight="1">
      <c r="A1284" s="232" t="s">
        <v>1673</v>
      </c>
      <c r="B1284" s="233" t="s">
        <v>1879</v>
      </c>
      <c r="C1284" s="234">
        <v>3.61</v>
      </c>
      <c r="D1284" s="235">
        <v>0.43819999999999998</v>
      </c>
      <c r="E1284" s="235">
        <v>1</v>
      </c>
      <c r="F1284" s="235">
        <v>1</v>
      </c>
      <c r="G1284" s="235">
        <v>1.35</v>
      </c>
      <c r="H1284" s="235">
        <v>1.35</v>
      </c>
      <c r="I1284" s="236" t="s">
        <v>1201</v>
      </c>
      <c r="J1284" s="237" t="s">
        <v>1199</v>
      </c>
    </row>
    <row r="1285" spans="1:10" ht="17.149999999999999" customHeight="1">
      <c r="A1285" s="232" t="s">
        <v>1674</v>
      </c>
      <c r="B1285" s="233" t="s">
        <v>1879</v>
      </c>
      <c r="C1285" s="234">
        <v>5.45</v>
      </c>
      <c r="D1285" s="235">
        <v>0.81010000000000004</v>
      </c>
      <c r="E1285" s="235">
        <v>1</v>
      </c>
      <c r="F1285" s="235">
        <v>1</v>
      </c>
      <c r="G1285" s="235">
        <v>1.35</v>
      </c>
      <c r="H1285" s="235">
        <v>1.35</v>
      </c>
      <c r="I1285" s="236" t="s">
        <v>1201</v>
      </c>
      <c r="J1285" s="237" t="s">
        <v>1199</v>
      </c>
    </row>
    <row r="1286" spans="1:10" ht="17.149999999999999" customHeight="1">
      <c r="A1286" s="238" t="s">
        <v>1675</v>
      </c>
      <c r="B1286" s="239" t="s">
        <v>1879</v>
      </c>
      <c r="C1286" s="240">
        <v>8.4499999999999993</v>
      </c>
      <c r="D1286" s="241">
        <v>1.6464000000000001</v>
      </c>
      <c r="E1286" s="241">
        <v>1</v>
      </c>
      <c r="F1286" s="241">
        <v>1</v>
      </c>
      <c r="G1286" s="241">
        <v>1.75</v>
      </c>
      <c r="H1286" s="241">
        <v>1.75</v>
      </c>
      <c r="I1286" s="242" t="s">
        <v>1201</v>
      </c>
      <c r="J1286" s="243" t="s">
        <v>1199</v>
      </c>
    </row>
    <row r="1287" spans="1:10" ht="17.149999999999999" customHeight="1">
      <c r="A1287" s="232" t="s">
        <v>201</v>
      </c>
      <c r="B1287" s="233" t="s">
        <v>2179</v>
      </c>
      <c r="C1287" s="234">
        <v>17.39</v>
      </c>
      <c r="D1287" s="235">
        <v>1.417</v>
      </c>
      <c r="E1287" s="235">
        <v>1</v>
      </c>
      <c r="F1287" s="235">
        <v>1</v>
      </c>
      <c r="G1287" s="235">
        <v>1.35</v>
      </c>
      <c r="H1287" s="235">
        <v>1.35</v>
      </c>
      <c r="I1287" s="236" t="s">
        <v>1201</v>
      </c>
      <c r="J1287" s="237" t="s">
        <v>1199</v>
      </c>
    </row>
    <row r="1288" spans="1:10" ht="17.149999999999999" customHeight="1">
      <c r="A1288" s="232" t="s">
        <v>202</v>
      </c>
      <c r="B1288" s="233" t="s">
        <v>2179</v>
      </c>
      <c r="C1288" s="234">
        <v>18.3</v>
      </c>
      <c r="D1288" s="235">
        <v>2.5764</v>
      </c>
      <c r="E1288" s="235">
        <v>1</v>
      </c>
      <c r="F1288" s="235">
        <v>1</v>
      </c>
      <c r="G1288" s="235">
        <v>1.35</v>
      </c>
      <c r="H1288" s="235">
        <v>1.35</v>
      </c>
      <c r="I1288" s="236" t="s">
        <v>1201</v>
      </c>
      <c r="J1288" s="237" t="s">
        <v>1199</v>
      </c>
    </row>
    <row r="1289" spans="1:10" ht="17.149999999999999" customHeight="1">
      <c r="A1289" s="232" t="s">
        <v>203</v>
      </c>
      <c r="B1289" s="233" t="s">
        <v>2179</v>
      </c>
      <c r="C1289" s="234">
        <v>21.33</v>
      </c>
      <c r="D1289" s="235">
        <v>4.9353999999999996</v>
      </c>
      <c r="E1289" s="235">
        <v>1</v>
      </c>
      <c r="F1289" s="235">
        <v>1</v>
      </c>
      <c r="G1289" s="235">
        <v>1.35</v>
      </c>
      <c r="H1289" s="235">
        <v>1.35</v>
      </c>
      <c r="I1289" s="236" t="s">
        <v>1201</v>
      </c>
      <c r="J1289" s="237" t="s">
        <v>1199</v>
      </c>
    </row>
    <row r="1290" spans="1:10" ht="17.149999999999999" customHeight="1">
      <c r="A1290" s="232" t="s">
        <v>204</v>
      </c>
      <c r="B1290" s="233" t="s">
        <v>2179</v>
      </c>
      <c r="C1290" s="234">
        <v>48.79</v>
      </c>
      <c r="D1290" s="235">
        <v>16.320900000000002</v>
      </c>
      <c r="E1290" s="235">
        <v>1</v>
      </c>
      <c r="F1290" s="235">
        <v>1</v>
      </c>
      <c r="G1290" s="235">
        <v>1.75</v>
      </c>
      <c r="H1290" s="235">
        <v>1.75</v>
      </c>
      <c r="I1290" s="236" t="s">
        <v>1201</v>
      </c>
      <c r="J1290" s="237" t="s">
        <v>1199</v>
      </c>
    </row>
    <row r="1291" spans="1:10" ht="17.149999999999999" customHeight="1">
      <c r="A1291" s="244" t="s">
        <v>205</v>
      </c>
      <c r="B1291" s="245" t="s">
        <v>2180</v>
      </c>
      <c r="C1291" s="246">
        <v>4.7</v>
      </c>
      <c r="D1291" s="247">
        <v>0.97270000000000001</v>
      </c>
      <c r="E1291" s="247">
        <v>1</v>
      </c>
      <c r="F1291" s="247">
        <v>1</v>
      </c>
      <c r="G1291" s="247">
        <v>1.35</v>
      </c>
      <c r="H1291" s="247">
        <v>1.35</v>
      </c>
      <c r="I1291" s="248" t="s">
        <v>1201</v>
      </c>
      <c r="J1291" s="249" t="s">
        <v>1199</v>
      </c>
    </row>
    <row r="1292" spans="1:10" ht="17.149999999999999" customHeight="1">
      <c r="A1292" s="232" t="s">
        <v>206</v>
      </c>
      <c r="B1292" s="233" t="s">
        <v>2180</v>
      </c>
      <c r="C1292" s="234">
        <v>8.33</v>
      </c>
      <c r="D1292" s="235">
        <v>1.5567</v>
      </c>
      <c r="E1292" s="235">
        <v>1</v>
      </c>
      <c r="F1292" s="235">
        <v>1</v>
      </c>
      <c r="G1292" s="235">
        <v>1.35</v>
      </c>
      <c r="H1292" s="235">
        <v>1.35</v>
      </c>
      <c r="I1292" s="236" t="s">
        <v>1201</v>
      </c>
      <c r="J1292" s="237" t="s">
        <v>1199</v>
      </c>
    </row>
    <row r="1293" spans="1:10" ht="17.149999999999999" customHeight="1">
      <c r="A1293" s="232" t="s">
        <v>207</v>
      </c>
      <c r="B1293" s="233" t="s">
        <v>2180</v>
      </c>
      <c r="C1293" s="234">
        <v>16.420000000000002</v>
      </c>
      <c r="D1293" s="235">
        <v>3.0440999999999998</v>
      </c>
      <c r="E1293" s="235">
        <v>1</v>
      </c>
      <c r="F1293" s="235">
        <v>1</v>
      </c>
      <c r="G1293" s="235">
        <v>1.35</v>
      </c>
      <c r="H1293" s="235">
        <v>1.35</v>
      </c>
      <c r="I1293" s="236" t="s">
        <v>1201</v>
      </c>
      <c r="J1293" s="237" t="s">
        <v>1199</v>
      </c>
    </row>
    <row r="1294" spans="1:10" ht="17.149999999999999" customHeight="1">
      <c r="A1294" s="238" t="s">
        <v>208</v>
      </c>
      <c r="B1294" s="239" t="s">
        <v>2180</v>
      </c>
      <c r="C1294" s="240">
        <v>29.71</v>
      </c>
      <c r="D1294" s="241">
        <v>8.7279</v>
      </c>
      <c r="E1294" s="241">
        <v>1</v>
      </c>
      <c r="F1294" s="241">
        <v>1</v>
      </c>
      <c r="G1294" s="241">
        <v>1.75</v>
      </c>
      <c r="H1294" s="241">
        <v>1.75</v>
      </c>
      <c r="I1294" s="242" t="s">
        <v>1201</v>
      </c>
      <c r="J1294" s="243" t="s">
        <v>1199</v>
      </c>
    </row>
    <row r="1295" spans="1:10" ht="17.149999999999999" customHeight="1">
      <c r="A1295" s="244" t="s">
        <v>209</v>
      </c>
      <c r="B1295" s="245" t="s">
        <v>1880</v>
      </c>
      <c r="C1295" s="246">
        <v>3.37</v>
      </c>
      <c r="D1295" s="247">
        <v>0.42630000000000001</v>
      </c>
      <c r="E1295" s="247">
        <v>1</v>
      </c>
      <c r="F1295" s="247">
        <v>1</v>
      </c>
      <c r="G1295" s="247">
        <v>1.35</v>
      </c>
      <c r="H1295" s="247">
        <v>1.35</v>
      </c>
      <c r="I1295" s="248" t="s">
        <v>1201</v>
      </c>
      <c r="J1295" s="249" t="s">
        <v>1199</v>
      </c>
    </row>
    <row r="1296" spans="1:10" ht="17.149999999999999" customHeight="1">
      <c r="A1296" s="232" t="s">
        <v>210</v>
      </c>
      <c r="B1296" s="233" t="s">
        <v>1880</v>
      </c>
      <c r="C1296" s="234">
        <v>4.88</v>
      </c>
      <c r="D1296" s="235">
        <v>0.56040000000000001</v>
      </c>
      <c r="E1296" s="235">
        <v>1</v>
      </c>
      <c r="F1296" s="235">
        <v>1</v>
      </c>
      <c r="G1296" s="235">
        <v>1.35</v>
      </c>
      <c r="H1296" s="235">
        <v>1.35</v>
      </c>
      <c r="I1296" s="236" t="s">
        <v>1201</v>
      </c>
      <c r="J1296" s="237" t="s">
        <v>1199</v>
      </c>
    </row>
    <row r="1297" spans="1:10" ht="17.149999999999999" customHeight="1">
      <c r="A1297" s="232" t="s">
        <v>211</v>
      </c>
      <c r="B1297" s="233" t="s">
        <v>1880</v>
      </c>
      <c r="C1297" s="234">
        <v>8.18</v>
      </c>
      <c r="D1297" s="235">
        <v>1.1026</v>
      </c>
      <c r="E1297" s="235">
        <v>1</v>
      </c>
      <c r="F1297" s="235">
        <v>1</v>
      </c>
      <c r="G1297" s="235">
        <v>1.35</v>
      </c>
      <c r="H1297" s="235">
        <v>1.35</v>
      </c>
      <c r="I1297" s="236" t="s">
        <v>1201</v>
      </c>
      <c r="J1297" s="237" t="s">
        <v>1199</v>
      </c>
    </row>
    <row r="1298" spans="1:10" ht="17.149999999999999" customHeight="1">
      <c r="A1298" s="238" t="s">
        <v>212</v>
      </c>
      <c r="B1298" s="239" t="s">
        <v>1880</v>
      </c>
      <c r="C1298" s="240">
        <v>8.18</v>
      </c>
      <c r="D1298" s="241">
        <v>1.6006</v>
      </c>
      <c r="E1298" s="241">
        <v>1</v>
      </c>
      <c r="F1298" s="241">
        <v>1</v>
      </c>
      <c r="G1298" s="241">
        <v>1.75</v>
      </c>
      <c r="H1298" s="241">
        <v>1.75</v>
      </c>
      <c r="I1298" s="242" t="s">
        <v>1201</v>
      </c>
      <c r="J1298" s="243" t="s">
        <v>1199</v>
      </c>
    </row>
    <row r="1299" spans="1:10" ht="17.149999999999999" customHeight="1">
      <c r="A1299" s="244" t="s">
        <v>213</v>
      </c>
      <c r="B1299" s="245" t="s">
        <v>2181</v>
      </c>
      <c r="C1299" s="246">
        <v>2.48</v>
      </c>
      <c r="D1299" s="247">
        <v>0.2954</v>
      </c>
      <c r="E1299" s="247">
        <v>1</v>
      </c>
      <c r="F1299" s="247">
        <v>1</v>
      </c>
      <c r="G1299" s="247">
        <v>1.35</v>
      </c>
      <c r="H1299" s="247">
        <v>1.35</v>
      </c>
      <c r="I1299" s="248" t="s">
        <v>1201</v>
      </c>
      <c r="J1299" s="249" t="s">
        <v>1199</v>
      </c>
    </row>
    <row r="1300" spans="1:10" ht="17.149999999999999" customHeight="1">
      <c r="A1300" s="232" t="s">
        <v>214</v>
      </c>
      <c r="B1300" s="233" t="s">
        <v>2181</v>
      </c>
      <c r="C1300" s="234">
        <v>4.3899999999999997</v>
      </c>
      <c r="D1300" s="235">
        <v>0.51280000000000003</v>
      </c>
      <c r="E1300" s="235">
        <v>1</v>
      </c>
      <c r="F1300" s="235">
        <v>1</v>
      </c>
      <c r="G1300" s="235">
        <v>1.35</v>
      </c>
      <c r="H1300" s="235">
        <v>1.35</v>
      </c>
      <c r="I1300" s="236" t="s">
        <v>1201</v>
      </c>
      <c r="J1300" s="237" t="s">
        <v>1199</v>
      </c>
    </row>
    <row r="1301" spans="1:10" ht="17.149999999999999" customHeight="1">
      <c r="A1301" s="232" t="s">
        <v>215</v>
      </c>
      <c r="B1301" s="233" t="s">
        <v>2181</v>
      </c>
      <c r="C1301" s="234">
        <v>6.28</v>
      </c>
      <c r="D1301" s="235">
        <v>0.88600000000000001</v>
      </c>
      <c r="E1301" s="235">
        <v>1</v>
      </c>
      <c r="F1301" s="235">
        <v>1</v>
      </c>
      <c r="G1301" s="235">
        <v>1.35</v>
      </c>
      <c r="H1301" s="235">
        <v>1.35</v>
      </c>
      <c r="I1301" s="236" t="s">
        <v>1201</v>
      </c>
      <c r="J1301" s="237" t="s">
        <v>1199</v>
      </c>
    </row>
    <row r="1302" spans="1:10" ht="17.149999999999999" customHeight="1">
      <c r="A1302" s="238" t="s">
        <v>216</v>
      </c>
      <c r="B1302" s="239" t="s">
        <v>2181</v>
      </c>
      <c r="C1302" s="240">
        <v>10.34</v>
      </c>
      <c r="D1302" s="241">
        <v>1.8262</v>
      </c>
      <c r="E1302" s="241">
        <v>1</v>
      </c>
      <c r="F1302" s="241">
        <v>1</v>
      </c>
      <c r="G1302" s="241">
        <v>1.75</v>
      </c>
      <c r="H1302" s="241">
        <v>1.75</v>
      </c>
      <c r="I1302" s="242" t="s">
        <v>1201</v>
      </c>
      <c r="J1302" s="243" t="s">
        <v>1199</v>
      </c>
    </row>
    <row r="1303" spans="1:10" ht="17.149999999999999" customHeight="1">
      <c r="A1303" s="244" t="s">
        <v>217</v>
      </c>
      <c r="B1303" s="245" t="s">
        <v>2182</v>
      </c>
      <c r="C1303" s="246">
        <v>3.34</v>
      </c>
      <c r="D1303" s="247">
        <v>1.0233000000000001</v>
      </c>
      <c r="E1303" s="247">
        <v>1</v>
      </c>
      <c r="F1303" s="247">
        <v>1</v>
      </c>
      <c r="G1303" s="247">
        <v>1</v>
      </c>
      <c r="H1303" s="247">
        <v>1</v>
      </c>
      <c r="I1303" s="248" t="s">
        <v>1201</v>
      </c>
      <c r="J1303" s="249" t="s">
        <v>1199</v>
      </c>
    </row>
    <row r="1304" spans="1:10" ht="17.149999999999999" customHeight="1">
      <c r="A1304" s="232" t="s">
        <v>218</v>
      </c>
      <c r="B1304" s="233" t="s">
        <v>2182</v>
      </c>
      <c r="C1304" s="234">
        <v>3.96</v>
      </c>
      <c r="D1304" s="235">
        <v>1.7673000000000001</v>
      </c>
      <c r="E1304" s="235">
        <v>1</v>
      </c>
      <c r="F1304" s="235">
        <v>1</v>
      </c>
      <c r="G1304" s="235">
        <v>1</v>
      </c>
      <c r="H1304" s="235">
        <v>1</v>
      </c>
      <c r="I1304" s="236" t="s">
        <v>1201</v>
      </c>
      <c r="J1304" s="237" t="s">
        <v>1199</v>
      </c>
    </row>
    <row r="1305" spans="1:10" ht="17.149999999999999" customHeight="1">
      <c r="A1305" s="232" t="s">
        <v>219</v>
      </c>
      <c r="B1305" s="233" t="s">
        <v>2182</v>
      </c>
      <c r="C1305" s="234">
        <v>8.76</v>
      </c>
      <c r="D1305" s="235">
        <v>2.5724</v>
      </c>
      <c r="E1305" s="235">
        <v>1</v>
      </c>
      <c r="F1305" s="235">
        <v>1</v>
      </c>
      <c r="G1305" s="235">
        <v>1</v>
      </c>
      <c r="H1305" s="235">
        <v>1</v>
      </c>
      <c r="I1305" s="236" t="s">
        <v>1201</v>
      </c>
      <c r="J1305" s="237" t="s">
        <v>1199</v>
      </c>
    </row>
    <row r="1306" spans="1:10" ht="17.149999999999999" customHeight="1">
      <c r="A1306" s="238" t="s">
        <v>220</v>
      </c>
      <c r="B1306" s="239" t="s">
        <v>2182</v>
      </c>
      <c r="C1306" s="240">
        <v>23.4</v>
      </c>
      <c r="D1306" s="241">
        <v>4.4485999999999999</v>
      </c>
      <c r="E1306" s="241">
        <v>1</v>
      </c>
      <c r="F1306" s="241">
        <v>1</v>
      </c>
      <c r="G1306" s="241">
        <v>1</v>
      </c>
      <c r="H1306" s="241">
        <v>1</v>
      </c>
      <c r="I1306" s="242" t="s">
        <v>1201</v>
      </c>
      <c r="J1306" s="243" t="s">
        <v>1199</v>
      </c>
    </row>
    <row r="1307" spans="1:10" ht="17.149999999999999" customHeight="1">
      <c r="A1307" s="244" t="s">
        <v>2221</v>
      </c>
      <c r="B1307" s="245" t="s">
        <v>2220</v>
      </c>
      <c r="C1307" s="246">
        <v>3.29</v>
      </c>
      <c r="D1307" s="247">
        <v>1.2584</v>
      </c>
      <c r="E1307" s="247">
        <v>1</v>
      </c>
      <c r="F1307" s="247">
        <v>1</v>
      </c>
      <c r="G1307" s="247">
        <v>1</v>
      </c>
      <c r="H1307" s="247">
        <v>1</v>
      </c>
      <c r="I1307" s="248" t="s">
        <v>1205</v>
      </c>
      <c r="J1307" s="249" t="s">
        <v>1205</v>
      </c>
    </row>
    <row r="1308" spans="1:10" ht="17.149999999999999" customHeight="1">
      <c r="A1308" s="232" t="s">
        <v>2222</v>
      </c>
      <c r="B1308" s="233" t="s">
        <v>2220</v>
      </c>
      <c r="C1308" s="234">
        <v>4.58</v>
      </c>
      <c r="D1308" s="235">
        <v>1.4943</v>
      </c>
      <c r="E1308" s="235">
        <v>1</v>
      </c>
      <c r="F1308" s="235">
        <v>1</v>
      </c>
      <c r="G1308" s="235">
        <v>1</v>
      </c>
      <c r="H1308" s="235">
        <v>1</v>
      </c>
      <c r="I1308" s="236" t="s">
        <v>1205</v>
      </c>
      <c r="J1308" s="237" t="s">
        <v>1205</v>
      </c>
    </row>
    <row r="1309" spans="1:10" ht="17.149999999999999" customHeight="1">
      <c r="A1309" s="232" t="s">
        <v>2223</v>
      </c>
      <c r="B1309" s="233" t="s">
        <v>2220</v>
      </c>
      <c r="C1309" s="234">
        <v>6</v>
      </c>
      <c r="D1309" s="235">
        <v>2.1326999999999998</v>
      </c>
      <c r="E1309" s="235">
        <v>1</v>
      </c>
      <c r="F1309" s="235">
        <v>1</v>
      </c>
      <c r="G1309" s="235">
        <v>1</v>
      </c>
      <c r="H1309" s="235">
        <v>1</v>
      </c>
      <c r="I1309" s="236" t="s">
        <v>1205</v>
      </c>
      <c r="J1309" s="237" t="s">
        <v>1205</v>
      </c>
    </row>
    <row r="1310" spans="1:10" ht="17.149999999999999" customHeight="1">
      <c r="A1310" s="238" t="s">
        <v>2224</v>
      </c>
      <c r="B1310" s="239" t="s">
        <v>2220</v>
      </c>
      <c r="C1310" s="240">
        <v>6</v>
      </c>
      <c r="D1310" s="241">
        <v>6.5659000000000001</v>
      </c>
      <c r="E1310" s="241">
        <v>1</v>
      </c>
      <c r="F1310" s="241">
        <v>1</v>
      </c>
      <c r="G1310" s="241">
        <v>1</v>
      </c>
      <c r="H1310" s="241">
        <v>1</v>
      </c>
      <c r="I1310" s="242" t="s">
        <v>1205</v>
      </c>
      <c r="J1310" s="243" t="s">
        <v>1205</v>
      </c>
    </row>
    <row r="1311" spans="1:10" ht="17.149999999999999" customHeight="1">
      <c r="A1311" s="244" t="s">
        <v>221</v>
      </c>
      <c r="B1311" s="245" t="s">
        <v>2183</v>
      </c>
      <c r="C1311" s="246">
        <v>10.53</v>
      </c>
      <c r="D1311" s="247">
        <v>0.78620000000000001</v>
      </c>
      <c r="E1311" s="247">
        <v>1</v>
      </c>
      <c r="F1311" s="247">
        <v>1</v>
      </c>
      <c r="G1311" s="247">
        <v>1</v>
      </c>
      <c r="H1311" s="247">
        <v>1</v>
      </c>
      <c r="I1311" s="248" t="s">
        <v>1205</v>
      </c>
      <c r="J1311" s="249" t="s">
        <v>1205</v>
      </c>
    </row>
    <row r="1312" spans="1:10" ht="17.149999999999999" customHeight="1">
      <c r="A1312" s="232" t="s">
        <v>222</v>
      </c>
      <c r="B1312" s="233" t="s">
        <v>2183</v>
      </c>
      <c r="C1312" s="234">
        <v>11.93</v>
      </c>
      <c r="D1312" s="235">
        <v>0.94510000000000005</v>
      </c>
      <c r="E1312" s="235">
        <v>1</v>
      </c>
      <c r="F1312" s="235">
        <v>1</v>
      </c>
      <c r="G1312" s="235">
        <v>1</v>
      </c>
      <c r="H1312" s="235">
        <v>1</v>
      </c>
      <c r="I1312" s="236" t="s">
        <v>1205</v>
      </c>
      <c r="J1312" s="237" t="s">
        <v>1205</v>
      </c>
    </row>
    <row r="1313" spans="1:10" ht="17.149999999999999" customHeight="1">
      <c r="A1313" s="232" t="s">
        <v>223</v>
      </c>
      <c r="B1313" s="233" t="s">
        <v>2183</v>
      </c>
      <c r="C1313" s="234">
        <v>14.54</v>
      </c>
      <c r="D1313" s="235">
        <v>1.2323</v>
      </c>
      <c r="E1313" s="235">
        <v>1</v>
      </c>
      <c r="F1313" s="235">
        <v>1</v>
      </c>
      <c r="G1313" s="235">
        <v>1</v>
      </c>
      <c r="H1313" s="235">
        <v>1</v>
      </c>
      <c r="I1313" s="236" t="s">
        <v>1205</v>
      </c>
      <c r="J1313" s="237" t="s">
        <v>1205</v>
      </c>
    </row>
    <row r="1314" spans="1:10" ht="17.149999999999999" customHeight="1">
      <c r="A1314" s="238" t="s">
        <v>224</v>
      </c>
      <c r="B1314" s="239" t="s">
        <v>2183</v>
      </c>
      <c r="C1314" s="240">
        <v>17.13</v>
      </c>
      <c r="D1314" s="241">
        <v>1.528</v>
      </c>
      <c r="E1314" s="241">
        <v>1</v>
      </c>
      <c r="F1314" s="241">
        <v>1</v>
      </c>
      <c r="G1314" s="241">
        <v>1</v>
      </c>
      <c r="H1314" s="241">
        <v>1</v>
      </c>
      <c r="I1314" s="242" t="s">
        <v>1205</v>
      </c>
      <c r="J1314" s="243" t="s">
        <v>1205</v>
      </c>
    </row>
    <row r="1315" spans="1:10" ht="17.149999999999999" customHeight="1">
      <c r="A1315" s="244" t="s">
        <v>225</v>
      </c>
      <c r="B1315" s="245" t="s">
        <v>2184</v>
      </c>
      <c r="C1315" s="246">
        <v>3.16</v>
      </c>
      <c r="D1315" s="247">
        <v>0.3372</v>
      </c>
      <c r="E1315" s="247">
        <v>1</v>
      </c>
      <c r="F1315" s="247">
        <v>1</v>
      </c>
      <c r="G1315" s="247">
        <v>1.35</v>
      </c>
      <c r="H1315" s="247">
        <v>1.35</v>
      </c>
      <c r="I1315" s="248" t="s">
        <v>1201</v>
      </c>
      <c r="J1315" s="249" t="s">
        <v>1199</v>
      </c>
    </row>
    <row r="1316" spans="1:10" ht="17.149999999999999" customHeight="1">
      <c r="A1316" s="232" t="s">
        <v>226</v>
      </c>
      <c r="B1316" s="233" t="s">
        <v>2184</v>
      </c>
      <c r="C1316" s="234">
        <v>4.8099999999999996</v>
      </c>
      <c r="D1316" s="235">
        <v>0.50170000000000003</v>
      </c>
      <c r="E1316" s="235">
        <v>1</v>
      </c>
      <c r="F1316" s="235">
        <v>1</v>
      </c>
      <c r="G1316" s="235">
        <v>1.35</v>
      </c>
      <c r="H1316" s="235">
        <v>1.35</v>
      </c>
      <c r="I1316" s="236" t="s">
        <v>1201</v>
      </c>
      <c r="J1316" s="237" t="s">
        <v>1199</v>
      </c>
    </row>
    <row r="1317" spans="1:10" ht="17.149999999999999" customHeight="1">
      <c r="A1317" s="232" t="s">
        <v>227</v>
      </c>
      <c r="B1317" s="233" t="s">
        <v>2184</v>
      </c>
      <c r="C1317" s="234">
        <v>7.14</v>
      </c>
      <c r="D1317" s="235">
        <v>0.72240000000000004</v>
      </c>
      <c r="E1317" s="235">
        <v>1</v>
      </c>
      <c r="F1317" s="235">
        <v>1</v>
      </c>
      <c r="G1317" s="235">
        <v>1.35</v>
      </c>
      <c r="H1317" s="235">
        <v>1.35</v>
      </c>
      <c r="I1317" s="236" t="s">
        <v>1201</v>
      </c>
      <c r="J1317" s="237" t="s">
        <v>1199</v>
      </c>
    </row>
    <row r="1318" spans="1:10" ht="17.149999999999999" customHeight="1">
      <c r="A1318" s="238" t="s">
        <v>228</v>
      </c>
      <c r="B1318" s="239" t="s">
        <v>2184</v>
      </c>
      <c r="C1318" s="240">
        <v>11.54</v>
      </c>
      <c r="D1318" s="241">
        <v>1.1684000000000001</v>
      </c>
      <c r="E1318" s="241">
        <v>1</v>
      </c>
      <c r="F1318" s="241">
        <v>1</v>
      </c>
      <c r="G1318" s="241">
        <v>1.75</v>
      </c>
      <c r="H1318" s="241">
        <v>1.75</v>
      </c>
      <c r="I1318" s="242" t="s">
        <v>1201</v>
      </c>
      <c r="J1318" s="243" t="s">
        <v>1199</v>
      </c>
    </row>
    <row r="1319" spans="1:10" ht="17.149999999999999" customHeight="1">
      <c r="A1319" s="244" t="s">
        <v>229</v>
      </c>
      <c r="B1319" s="245" t="s">
        <v>2185</v>
      </c>
      <c r="C1319" s="246">
        <v>4.75</v>
      </c>
      <c r="D1319" s="247">
        <v>0.1676</v>
      </c>
      <c r="E1319" s="247">
        <v>1</v>
      </c>
      <c r="F1319" s="247">
        <v>1</v>
      </c>
      <c r="G1319" s="247">
        <v>1.35</v>
      </c>
      <c r="H1319" s="247">
        <v>1.35</v>
      </c>
      <c r="I1319" s="248" t="s">
        <v>1201</v>
      </c>
      <c r="J1319" s="249" t="s">
        <v>1199</v>
      </c>
    </row>
    <row r="1320" spans="1:10" ht="17.149999999999999" customHeight="1">
      <c r="A1320" s="232" t="s">
        <v>230</v>
      </c>
      <c r="B1320" s="233" t="s">
        <v>2185</v>
      </c>
      <c r="C1320" s="234">
        <v>9.7100000000000009</v>
      </c>
      <c r="D1320" s="235">
        <v>0.50319999999999998</v>
      </c>
      <c r="E1320" s="235">
        <v>1</v>
      </c>
      <c r="F1320" s="235">
        <v>1</v>
      </c>
      <c r="G1320" s="235">
        <v>1.35</v>
      </c>
      <c r="H1320" s="235">
        <v>1.35</v>
      </c>
      <c r="I1320" s="236" t="s">
        <v>1201</v>
      </c>
      <c r="J1320" s="237" t="s">
        <v>1199</v>
      </c>
    </row>
    <row r="1321" spans="1:10" ht="17.149999999999999" customHeight="1">
      <c r="A1321" s="232" t="s">
        <v>231</v>
      </c>
      <c r="B1321" s="233" t="s">
        <v>2185</v>
      </c>
      <c r="C1321" s="234">
        <v>10.53</v>
      </c>
      <c r="D1321" s="235">
        <v>0.54810000000000003</v>
      </c>
      <c r="E1321" s="235">
        <v>1</v>
      </c>
      <c r="F1321" s="235">
        <v>1</v>
      </c>
      <c r="G1321" s="235">
        <v>1.35</v>
      </c>
      <c r="H1321" s="235">
        <v>1.35</v>
      </c>
      <c r="I1321" s="236" t="s">
        <v>1201</v>
      </c>
      <c r="J1321" s="237" t="s">
        <v>1199</v>
      </c>
    </row>
    <row r="1322" spans="1:10" ht="17.149999999999999" customHeight="1">
      <c r="A1322" s="238" t="s">
        <v>232</v>
      </c>
      <c r="B1322" s="239" t="s">
        <v>2185</v>
      </c>
      <c r="C1322" s="240">
        <v>10.53</v>
      </c>
      <c r="D1322" s="241">
        <v>0.54810000000000003</v>
      </c>
      <c r="E1322" s="241">
        <v>1</v>
      </c>
      <c r="F1322" s="241">
        <v>1</v>
      </c>
      <c r="G1322" s="241">
        <v>1.75</v>
      </c>
      <c r="H1322" s="241">
        <v>1.75</v>
      </c>
      <c r="I1322" s="242" t="s">
        <v>1201</v>
      </c>
      <c r="J1322" s="243" t="s">
        <v>1199</v>
      </c>
    </row>
    <row r="1323" spans="1:10" ht="17.149999999999999" customHeight="1">
      <c r="A1323" s="244" t="s">
        <v>233</v>
      </c>
      <c r="B1323" s="245" t="s">
        <v>2186</v>
      </c>
      <c r="C1323" s="246">
        <v>9.48</v>
      </c>
      <c r="D1323" s="247">
        <v>0.74690000000000001</v>
      </c>
      <c r="E1323" s="247">
        <v>1.25</v>
      </c>
      <c r="F1323" s="247">
        <v>1.75</v>
      </c>
      <c r="G1323" s="247">
        <v>1.25</v>
      </c>
      <c r="H1323" s="247">
        <v>1.75</v>
      </c>
      <c r="I1323" s="248" t="s">
        <v>60</v>
      </c>
      <c r="J1323" s="249" t="s">
        <v>60</v>
      </c>
    </row>
    <row r="1324" spans="1:10" ht="17.149999999999999" customHeight="1">
      <c r="A1324" s="232" t="s">
        <v>234</v>
      </c>
      <c r="B1324" s="233" t="s">
        <v>2186</v>
      </c>
      <c r="C1324" s="234">
        <v>18.14</v>
      </c>
      <c r="D1324" s="235">
        <v>1.7293000000000001</v>
      </c>
      <c r="E1324" s="235">
        <v>1.25</v>
      </c>
      <c r="F1324" s="235">
        <v>1.75</v>
      </c>
      <c r="G1324" s="235">
        <v>1.25</v>
      </c>
      <c r="H1324" s="235">
        <v>1.75</v>
      </c>
      <c r="I1324" s="236" t="s">
        <v>60</v>
      </c>
      <c r="J1324" s="237" t="s">
        <v>60</v>
      </c>
    </row>
    <row r="1325" spans="1:10" ht="17.149999999999999" customHeight="1">
      <c r="A1325" s="232" t="s">
        <v>235</v>
      </c>
      <c r="B1325" s="233" t="s">
        <v>2186</v>
      </c>
      <c r="C1325" s="234">
        <v>32.950000000000003</v>
      </c>
      <c r="D1325" s="235">
        <v>3.4651000000000001</v>
      </c>
      <c r="E1325" s="235">
        <v>1.25</v>
      </c>
      <c r="F1325" s="235">
        <v>1.75</v>
      </c>
      <c r="G1325" s="235">
        <v>1.25</v>
      </c>
      <c r="H1325" s="235">
        <v>1.75</v>
      </c>
      <c r="I1325" s="236" t="s">
        <v>60</v>
      </c>
      <c r="J1325" s="237" t="s">
        <v>60</v>
      </c>
    </row>
    <row r="1326" spans="1:10" ht="17.149999999999999" customHeight="1">
      <c r="A1326" s="238" t="s">
        <v>236</v>
      </c>
      <c r="B1326" s="239" t="s">
        <v>2186</v>
      </c>
      <c r="C1326" s="240">
        <v>53.29</v>
      </c>
      <c r="D1326" s="241">
        <v>7.4854000000000003</v>
      </c>
      <c r="E1326" s="241">
        <v>1.6</v>
      </c>
      <c r="F1326" s="241">
        <v>2.1</v>
      </c>
      <c r="G1326" s="241">
        <v>1.6</v>
      </c>
      <c r="H1326" s="241">
        <v>2.1</v>
      </c>
      <c r="I1326" s="242" t="s">
        <v>60</v>
      </c>
      <c r="J1326" s="243" t="s">
        <v>60</v>
      </c>
    </row>
    <row r="1327" spans="1:10" ht="17.149999999999999" customHeight="1">
      <c r="A1327" s="232" t="s">
        <v>237</v>
      </c>
      <c r="B1327" s="233" t="s">
        <v>2187</v>
      </c>
      <c r="C1327" s="234">
        <v>3.36</v>
      </c>
      <c r="D1327" s="235">
        <v>0.55820000000000003</v>
      </c>
      <c r="E1327" s="235">
        <v>1</v>
      </c>
      <c r="F1327" s="235">
        <v>1</v>
      </c>
      <c r="G1327" s="235">
        <v>1.35</v>
      </c>
      <c r="H1327" s="235">
        <v>1.35</v>
      </c>
      <c r="I1327" s="236" t="s">
        <v>1201</v>
      </c>
      <c r="J1327" s="237" t="s">
        <v>1199</v>
      </c>
    </row>
    <row r="1328" spans="1:10" ht="17.149999999999999" customHeight="1">
      <c r="A1328" s="232" t="s">
        <v>238</v>
      </c>
      <c r="B1328" s="233" t="s">
        <v>2187</v>
      </c>
      <c r="C1328" s="234">
        <v>5.71</v>
      </c>
      <c r="D1328" s="235">
        <v>0.76729999999999998</v>
      </c>
      <c r="E1328" s="235">
        <v>1</v>
      </c>
      <c r="F1328" s="235">
        <v>1</v>
      </c>
      <c r="G1328" s="235">
        <v>1.35</v>
      </c>
      <c r="H1328" s="235">
        <v>1.35</v>
      </c>
      <c r="I1328" s="236" t="s">
        <v>1201</v>
      </c>
      <c r="J1328" s="237" t="s">
        <v>1199</v>
      </c>
    </row>
    <row r="1329" spans="1:10" ht="17.149999999999999" customHeight="1">
      <c r="A1329" s="232" t="s">
        <v>239</v>
      </c>
      <c r="B1329" s="233" t="s">
        <v>2187</v>
      </c>
      <c r="C1329" s="234">
        <v>9.41</v>
      </c>
      <c r="D1329" s="235">
        <v>1.2394000000000001</v>
      </c>
      <c r="E1329" s="235">
        <v>1</v>
      </c>
      <c r="F1329" s="235">
        <v>1</v>
      </c>
      <c r="G1329" s="235">
        <v>1.35</v>
      </c>
      <c r="H1329" s="235">
        <v>1.35</v>
      </c>
      <c r="I1329" s="236" t="s">
        <v>1201</v>
      </c>
      <c r="J1329" s="237" t="s">
        <v>1199</v>
      </c>
    </row>
    <row r="1330" spans="1:10" ht="17.149999999999999" customHeight="1">
      <c r="A1330" s="238" t="s">
        <v>240</v>
      </c>
      <c r="B1330" s="239" t="s">
        <v>2187</v>
      </c>
      <c r="C1330" s="240">
        <v>14.5</v>
      </c>
      <c r="D1330" s="241">
        <v>2.3296000000000001</v>
      </c>
      <c r="E1330" s="241">
        <v>1</v>
      </c>
      <c r="F1330" s="241">
        <v>1</v>
      </c>
      <c r="G1330" s="241">
        <v>1.75</v>
      </c>
      <c r="H1330" s="241">
        <v>1.75</v>
      </c>
      <c r="I1330" s="242" t="s">
        <v>1201</v>
      </c>
      <c r="J1330" s="243" t="s">
        <v>1199</v>
      </c>
    </row>
    <row r="1331" spans="1:10" ht="17.149999999999999" customHeight="1">
      <c r="A1331" s="232" t="s">
        <v>241</v>
      </c>
      <c r="B1331" s="233" t="s">
        <v>2188</v>
      </c>
      <c r="C1331" s="234">
        <v>3.43</v>
      </c>
      <c r="D1331" s="235">
        <v>0.50149999999999995</v>
      </c>
      <c r="E1331" s="235">
        <v>1</v>
      </c>
      <c r="F1331" s="235">
        <v>1</v>
      </c>
      <c r="G1331" s="235">
        <v>1.35</v>
      </c>
      <c r="H1331" s="235">
        <v>1.35</v>
      </c>
      <c r="I1331" s="236" t="s">
        <v>1201</v>
      </c>
      <c r="J1331" s="237" t="s">
        <v>1199</v>
      </c>
    </row>
    <row r="1332" spans="1:10" ht="17.149999999999999" customHeight="1">
      <c r="A1332" s="232" t="s">
        <v>242</v>
      </c>
      <c r="B1332" s="233" t="s">
        <v>2188</v>
      </c>
      <c r="C1332" s="234">
        <v>4.72</v>
      </c>
      <c r="D1332" s="235">
        <v>0.62960000000000005</v>
      </c>
      <c r="E1332" s="235">
        <v>1</v>
      </c>
      <c r="F1332" s="235">
        <v>1</v>
      </c>
      <c r="G1332" s="235">
        <v>1.35</v>
      </c>
      <c r="H1332" s="235">
        <v>1.35</v>
      </c>
      <c r="I1332" s="236" t="s">
        <v>1201</v>
      </c>
      <c r="J1332" s="237" t="s">
        <v>1199</v>
      </c>
    </row>
    <row r="1333" spans="1:10" ht="17.149999999999999" customHeight="1">
      <c r="A1333" s="232" t="s">
        <v>243</v>
      </c>
      <c r="B1333" s="233" t="s">
        <v>2188</v>
      </c>
      <c r="C1333" s="234">
        <v>7.12</v>
      </c>
      <c r="D1333" s="235">
        <v>0.89759999999999995</v>
      </c>
      <c r="E1333" s="235">
        <v>1</v>
      </c>
      <c r="F1333" s="235">
        <v>1</v>
      </c>
      <c r="G1333" s="235">
        <v>1.35</v>
      </c>
      <c r="H1333" s="235">
        <v>1.35</v>
      </c>
      <c r="I1333" s="236" t="s">
        <v>1201</v>
      </c>
      <c r="J1333" s="237" t="s">
        <v>1199</v>
      </c>
    </row>
    <row r="1334" spans="1:10" ht="17.149999999999999" customHeight="1">
      <c r="A1334" s="238" t="s">
        <v>244</v>
      </c>
      <c r="B1334" s="239" t="s">
        <v>2188</v>
      </c>
      <c r="C1334" s="240">
        <v>10.74</v>
      </c>
      <c r="D1334" s="241">
        <v>1.4819</v>
      </c>
      <c r="E1334" s="241">
        <v>1</v>
      </c>
      <c r="F1334" s="241">
        <v>1</v>
      </c>
      <c r="G1334" s="241">
        <v>1.75</v>
      </c>
      <c r="H1334" s="241">
        <v>1.75</v>
      </c>
      <c r="I1334" s="242" t="s">
        <v>1201</v>
      </c>
      <c r="J1334" s="243" t="s">
        <v>1199</v>
      </c>
    </row>
    <row r="1335" spans="1:10" ht="17.149999999999999" customHeight="1">
      <c r="A1335" s="232" t="s">
        <v>245</v>
      </c>
      <c r="B1335" s="233" t="s">
        <v>2189</v>
      </c>
      <c r="C1335" s="234">
        <v>4.04</v>
      </c>
      <c r="D1335" s="235">
        <v>0.53459999999999996</v>
      </c>
      <c r="E1335" s="235">
        <v>1</v>
      </c>
      <c r="F1335" s="235">
        <v>1</v>
      </c>
      <c r="G1335" s="235">
        <v>1.35</v>
      </c>
      <c r="H1335" s="235">
        <v>1.35</v>
      </c>
      <c r="I1335" s="236" t="s">
        <v>1201</v>
      </c>
      <c r="J1335" s="237" t="s">
        <v>1199</v>
      </c>
    </row>
    <row r="1336" spans="1:10" ht="17.149999999999999" customHeight="1">
      <c r="A1336" s="232" t="s">
        <v>246</v>
      </c>
      <c r="B1336" s="233" t="s">
        <v>2189</v>
      </c>
      <c r="C1336" s="234">
        <v>5.12</v>
      </c>
      <c r="D1336" s="235">
        <v>0.69750000000000001</v>
      </c>
      <c r="E1336" s="235">
        <v>1</v>
      </c>
      <c r="F1336" s="235">
        <v>1</v>
      </c>
      <c r="G1336" s="235">
        <v>1.35</v>
      </c>
      <c r="H1336" s="235">
        <v>1.35</v>
      </c>
      <c r="I1336" s="236" t="s">
        <v>1201</v>
      </c>
      <c r="J1336" s="237" t="s">
        <v>1199</v>
      </c>
    </row>
    <row r="1337" spans="1:10" ht="17.149999999999999" customHeight="1">
      <c r="A1337" s="232" t="s">
        <v>247</v>
      </c>
      <c r="B1337" s="233" t="s">
        <v>2189</v>
      </c>
      <c r="C1337" s="234">
        <v>6.62</v>
      </c>
      <c r="D1337" s="235">
        <v>0.86029999999999995</v>
      </c>
      <c r="E1337" s="235">
        <v>1</v>
      </c>
      <c r="F1337" s="235">
        <v>1</v>
      </c>
      <c r="G1337" s="235">
        <v>1.35</v>
      </c>
      <c r="H1337" s="235">
        <v>1.35</v>
      </c>
      <c r="I1337" s="236" t="s">
        <v>1201</v>
      </c>
      <c r="J1337" s="237" t="s">
        <v>1199</v>
      </c>
    </row>
    <row r="1338" spans="1:10" ht="17.149999999999999" customHeight="1">
      <c r="A1338" s="238" t="s">
        <v>248</v>
      </c>
      <c r="B1338" s="239" t="s">
        <v>2189</v>
      </c>
      <c r="C1338" s="240">
        <v>9.64</v>
      </c>
      <c r="D1338" s="241">
        <v>1.4645999999999999</v>
      </c>
      <c r="E1338" s="241">
        <v>1</v>
      </c>
      <c r="F1338" s="241">
        <v>1</v>
      </c>
      <c r="G1338" s="241">
        <v>1.75</v>
      </c>
      <c r="H1338" s="241">
        <v>1.75</v>
      </c>
      <c r="I1338" s="242" t="s">
        <v>1201</v>
      </c>
      <c r="J1338" s="243" t="s">
        <v>1199</v>
      </c>
    </row>
    <row r="1339" spans="1:10" ht="17.149999999999999" customHeight="1">
      <c r="A1339" s="232" t="s">
        <v>249</v>
      </c>
      <c r="B1339" s="233" t="s">
        <v>2190</v>
      </c>
      <c r="C1339" s="234">
        <v>2.93</v>
      </c>
      <c r="D1339" s="235">
        <v>0.45200000000000001</v>
      </c>
      <c r="E1339" s="235">
        <v>1</v>
      </c>
      <c r="F1339" s="235">
        <v>1</v>
      </c>
      <c r="G1339" s="235">
        <v>1.35</v>
      </c>
      <c r="H1339" s="235">
        <v>1.35</v>
      </c>
      <c r="I1339" s="236" t="s">
        <v>1201</v>
      </c>
      <c r="J1339" s="237" t="s">
        <v>1199</v>
      </c>
    </row>
    <row r="1340" spans="1:10" ht="17.149999999999999" customHeight="1">
      <c r="A1340" s="232" t="s">
        <v>250</v>
      </c>
      <c r="B1340" s="233" t="s">
        <v>2190</v>
      </c>
      <c r="C1340" s="234">
        <v>4.1100000000000003</v>
      </c>
      <c r="D1340" s="235">
        <v>0.55640000000000001</v>
      </c>
      <c r="E1340" s="235">
        <v>1</v>
      </c>
      <c r="F1340" s="235">
        <v>1</v>
      </c>
      <c r="G1340" s="235">
        <v>1.35</v>
      </c>
      <c r="H1340" s="235">
        <v>1.35</v>
      </c>
      <c r="I1340" s="236" t="s">
        <v>1201</v>
      </c>
      <c r="J1340" s="237" t="s">
        <v>1199</v>
      </c>
    </row>
    <row r="1341" spans="1:10" ht="17.149999999999999" customHeight="1">
      <c r="A1341" s="232" t="s">
        <v>251</v>
      </c>
      <c r="B1341" s="233" t="s">
        <v>2190</v>
      </c>
      <c r="C1341" s="234">
        <v>5.4</v>
      </c>
      <c r="D1341" s="235">
        <v>0.75219999999999998</v>
      </c>
      <c r="E1341" s="235">
        <v>1</v>
      </c>
      <c r="F1341" s="235">
        <v>1</v>
      </c>
      <c r="G1341" s="235">
        <v>1.35</v>
      </c>
      <c r="H1341" s="235">
        <v>1.35</v>
      </c>
      <c r="I1341" s="236" t="s">
        <v>1201</v>
      </c>
      <c r="J1341" s="237" t="s">
        <v>1199</v>
      </c>
    </row>
    <row r="1342" spans="1:10" ht="17.149999999999999" customHeight="1">
      <c r="A1342" s="238" t="s">
        <v>252</v>
      </c>
      <c r="B1342" s="239" t="s">
        <v>2190</v>
      </c>
      <c r="C1342" s="240">
        <v>7.2</v>
      </c>
      <c r="D1342" s="241">
        <v>1.2566999999999999</v>
      </c>
      <c r="E1342" s="241">
        <v>1</v>
      </c>
      <c r="F1342" s="241">
        <v>1</v>
      </c>
      <c r="G1342" s="241">
        <v>1.75</v>
      </c>
      <c r="H1342" s="241">
        <v>1.75</v>
      </c>
      <c r="I1342" s="242" t="s">
        <v>1201</v>
      </c>
      <c r="J1342" s="243" t="s">
        <v>1199</v>
      </c>
    </row>
    <row r="1343" spans="1:10" ht="17.149999999999999" customHeight="1">
      <c r="A1343" s="232" t="s">
        <v>253</v>
      </c>
      <c r="B1343" s="233" t="s">
        <v>2191</v>
      </c>
      <c r="C1343" s="234">
        <v>6</v>
      </c>
      <c r="D1343" s="235">
        <v>2.1314000000000002</v>
      </c>
      <c r="E1343" s="235">
        <v>1</v>
      </c>
      <c r="F1343" s="235">
        <v>1</v>
      </c>
      <c r="G1343" s="235">
        <v>1.35</v>
      </c>
      <c r="H1343" s="235">
        <v>1.35</v>
      </c>
      <c r="I1343" s="236" t="s">
        <v>1201</v>
      </c>
      <c r="J1343" s="237" t="s">
        <v>1199</v>
      </c>
    </row>
    <row r="1344" spans="1:10" ht="17.149999999999999" customHeight="1">
      <c r="A1344" s="232" t="s">
        <v>254</v>
      </c>
      <c r="B1344" s="233" t="s">
        <v>2191</v>
      </c>
      <c r="C1344" s="234">
        <v>6.58</v>
      </c>
      <c r="D1344" s="235">
        <v>2.1366000000000001</v>
      </c>
      <c r="E1344" s="235">
        <v>1</v>
      </c>
      <c r="F1344" s="235">
        <v>1</v>
      </c>
      <c r="G1344" s="235">
        <v>1.35</v>
      </c>
      <c r="H1344" s="235">
        <v>1.35</v>
      </c>
      <c r="I1344" s="236" t="s">
        <v>1201</v>
      </c>
      <c r="J1344" s="237" t="s">
        <v>1199</v>
      </c>
    </row>
    <row r="1345" spans="1:10" ht="17.149999999999999" customHeight="1">
      <c r="A1345" s="232" t="s">
        <v>255</v>
      </c>
      <c r="B1345" s="233" t="s">
        <v>2191</v>
      </c>
      <c r="C1345" s="234">
        <v>10.47</v>
      </c>
      <c r="D1345" s="235">
        <v>3.1833999999999998</v>
      </c>
      <c r="E1345" s="235">
        <v>1</v>
      </c>
      <c r="F1345" s="235">
        <v>1</v>
      </c>
      <c r="G1345" s="235">
        <v>1.35</v>
      </c>
      <c r="H1345" s="235">
        <v>1.35</v>
      </c>
      <c r="I1345" s="236" t="s">
        <v>1201</v>
      </c>
      <c r="J1345" s="237" t="s">
        <v>1199</v>
      </c>
    </row>
    <row r="1346" spans="1:10" ht="17.149999999999999" customHeight="1">
      <c r="A1346" s="238" t="s">
        <v>256</v>
      </c>
      <c r="B1346" s="239" t="s">
        <v>2191</v>
      </c>
      <c r="C1346" s="240">
        <v>16.149999999999999</v>
      </c>
      <c r="D1346" s="241">
        <v>5.3757999999999999</v>
      </c>
      <c r="E1346" s="241">
        <v>1</v>
      </c>
      <c r="F1346" s="241">
        <v>1</v>
      </c>
      <c r="G1346" s="241">
        <v>1.75</v>
      </c>
      <c r="H1346" s="241">
        <v>1.75</v>
      </c>
      <c r="I1346" s="242" t="s">
        <v>1201</v>
      </c>
      <c r="J1346" s="243" t="s">
        <v>1199</v>
      </c>
    </row>
    <row r="1347" spans="1:10" ht="17.149999999999999" customHeight="1">
      <c r="A1347" s="232" t="s">
        <v>257</v>
      </c>
      <c r="B1347" s="233" t="s">
        <v>2192</v>
      </c>
      <c r="C1347" s="234">
        <v>4.92</v>
      </c>
      <c r="D1347" s="235">
        <v>1.4666999999999999</v>
      </c>
      <c r="E1347" s="235">
        <v>1</v>
      </c>
      <c r="F1347" s="235">
        <v>1</v>
      </c>
      <c r="G1347" s="235">
        <v>1.35</v>
      </c>
      <c r="H1347" s="235">
        <v>1.35</v>
      </c>
      <c r="I1347" s="236" t="s">
        <v>1201</v>
      </c>
      <c r="J1347" s="237" t="s">
        <v>1199</v>
      </c>
    </row>
    <row r="1348" spans="1:10" ht="17.149999999999999" customHeight="1">
      <c r="A1348" s="232" t="s">
        <v>258</v>
      </c>
      <c r="B1348" s="233" t="s">
        <v>2192</v>
      </c>
      <c r="C1348" s="234">
        <v>5.86</v>
      </c>
      <c r="D1348" s="235">
        <v>1.7806</v>
      </c>
      <c r="E1348" s="235">
        <v>1</v>
      </c>
      <c r="F1348" s="235">
        <v>1</v>
      </c>
      <c r="G1348" s="235">
        <v>1.35</v>
      </c>
      <c r="H1348" s="235">
        <v>1.35</v>
      </c>
      <c r="I1348" s="236" t="s">
        <v>1201</v>
      </c>
      <c r="J1348" s="237" t="s">
        <v>1199</v>
      </c>
    </row>
    <row r="1349" spans="1:10" ht="17.149999999999999" customHeight="1">
      <c r="A1349" s="250" t="s">
        <v>259</v>
      </c>
      <c r="B1349" s="233" t="s">
        <v>2192</v>
      </c>
      <c r="C1349" s="234">
        <v>9.2100000000000009</v>
      </c>
      <c r="D1349" s="235">
        <v>2.7584</v>
      </c>
      <c r="E1349" s="235">
        <v>1</v>
      </c>
      <c r="F1349" s="235">
        <v>1</v>
      </c>
      <c r="G1349" s="235">
        <v>1.35</v>
      </c>
      <c r="H1349" s="235">
        <v>1.35</v>
      </c>
      <c r="I1349" s="236" t="s">
        <v>1201</v>
      </c>
      <c r="J1349" s="237" t="s">
        <v>1199</v>
      </c>
    </row>
    <row r="1350" spans="1:10" ht="17.149999999999999" customHeight="1">
      <c r="A1350" s="238" t="s">
        <v>260</v>
      </c>
      <c r="B1350" s="239" t="s">
        <v>2192</v>
      </c>
      <c r="C1350" s="251">
        <v>15.22</v>
      </c>
      <c r="D1350" s="241">
        <v>5.1616</v>
      </c>
      <c r="E1350" s="241">
        <v>1</v>
      </c>
      <c r="F1350" s="241">
        <v>1</v>
      </c>
      <c r="G1350" s="241">
        <v>1.75</v>
      </c>
      <c r="H1350" s="241">
        <v>1.75</v>
      </c>
      <c r="I1350" s="242" t="s">
        <v>1201</v>
      </c>
      <c r="J1350" s="243" t="s">
        <v>1199</v>
      </c>
    </row>
    <row r="1351" spans="1:10" ht="17.149999999999999" customHeight="1">
      <c r="A1351" s="232" t="s">
        <v>261</v>
      </c>
      <c r="B1351" s="233" t="s">
        <v>2193</v>
      </c>
      <c r="C1351" s="234">
        <v>5.22</v>
      </c>
      <c r="D1351" s="235">
        <v>1.5485</v>
      </c>
      <c r="E1351" s="235">
        <v>1</v>
      </c>
      <c r="F1351" s="235">
        <v>1</v>
      </c>
      <c r="G1351" s="235">
        <v>1.35</v>
      </c>
      <c r="H1351" s="235">
        <v>1.35</v>
      </c>
      <c r="I1351" s="236" t="s">
        <v>1201</v>
      </c>
      <c r="J1351" s="237" t="s">
        <v>1199</v>
      </c>
    </row>
    <row r="1352" spans="1:10" ht="17.149999999999999" customHeight="1">
      <c r="A1352" s="232" t="s">
        <v>262</v>
      </c>
      <c r="B1352" s="233" t="s">
        <v>2193</v>
      </c>
      <c r="C1352" s="234">
        <v>6.6</v>
      </c>
      <c r="D1352" s="235">
        <v>2.0188999999999999</v>
      </c>
      <c r="E1352" s="235">
        <v>1</v>
      </c>
      <c r="F1352" s="235">
        <v>1</v>
      </c>
      <c r="G1352" s="235">
        <v>1.35</v>
      </c>
      <c r="H1352" s="235">
        <v>1.35</v>
      </c>
      <c r="I1352" s="236" t="s">
        <v>1201</v>
      </c>
      <c r="J1352" s="237" t="s">
        <v>1199</v>
      </c>
    </row>
    <row r="1353" spans="1:10" ht="17.149999999999999" customHeight="1">
      <c r="A1353" s="250" t="s">
        <v>263</v>
      </c>
      <c r="B1353" s="233" t="s">
        <v>2193</v>
      </c>
      <c r="C1353" s="234">
        <v>9.19</v>
      </c>
      <c r="D1353" s="235">
        <v>2.9256000000000002</v>
      </c>
      <c r="E1353" s="235">
        <v>1</v>
      </c>
      <c r="F1353" s="235">
        <v>1</v>
      </c>
      <c r="G1353" s="235">
        <v>1.35</v>
      </c>
      <c r="H1353" s="235">
        <v>1.35</v>
      </c>
      <c r="I1353" s="236" t="s">
        <v>1201</v>
      </c>
      <c r="J1353" s="237" t="s">
        <v>1199</v>
      </c>
    </row>
    <row r="1354" spans="1:10" ht="17.149999999999999" customHeight="1">
      <c r="A1354" s="238" t="s">
        <v>264</v>
      </c>
      <c r="B1354" s="239" t="s">
        <v>2193</v>
      </c>
      <c r="C1354" s="251">
        <v>15.59</v>
      </c>
      <c r="D1354" s="241">
        <v>4.9276999999999997</v>
      </c>
      <c r="E1354" s="241">
        <v>1</v>
      </c>
      <c r="F1354" s="241">
        <v>1</v>
      </c>
      <c r="G1354" s="241">
        <v>1.75</v>
      </c>
      <c r="H1354" s="241">
        <v>1.75</v>
      </c>
      <c r="I1354" s="242" t="s">
        <v>1201</v>
      </c>
      <c r="J1354" s="243" t="s">
        <v>1199</v>
      </c>
    </row>
    <row r="1355" spans="1:10" ht="17.149999999999999" customHeight="1">
      <c r="A1355" s="232" t="s">
        <v>265</v>
      </c>
      <c r="B1355" s="233" t="s">
        <v>2194</v>
      </c>
      <c r="C1355" s="234">
        <v>2.9</v>
      </c>
      <c r="D1355" s="235">
        <v>0.60960000000000003</v>
      </c>
      <c r="E1355" s="235">
        <v>1</v>
      </c>
      <c r="F1355" s="235">
        <v>1</v>
      </c>
      <c r="G1355" s="235">
        <v>1.35</v>
      </c>
      <c r="H1355" s="235">
        <v>1.35</v>
      </c>
      <c r="I1355" s="236" t="s">
        <v>1201</v>
      </c>
      <c r="J1355" s="237" t="s">
        <v>1199</v>
      </c>
    </row>
    <row r="1356" spans="1:10" ht="17.149999999999999" customHeight="1">
      <c r="A1356" s="232" t="s">
        <v>266</v>
      </c>
      <c r="B1356" s="233" t="s">
        <v>2194</v>
      </c>
      <c r="C1356" s="234">
        <v>3.85</v>
      </c>
      <c r="D1356" s="235">
        <v>0.78839999999999999</v>
      </c>
      <c r="E1356" s="235">
        <v>1</v>
      </c>
      <c r="F1356" s="235">
        <v>1</v>
      </c>
      <c r="G1356" s="235">
        <v>1.35</v>
      </c>
      <c r="H1356" s="235">
        <v>1.35</v>
      </c>
      <c r="I1356" s="236" t="s">
        <v>1201</v>
      </c>
      <c r="J1356" s="237" t="s">
        <v>1199</v>
      </c>
    </row>
    <row r="1357" spans="1:10" ht="17.149999999999999" customHeight="1">
      <c r="A1357" s="250" t="s">
        <v>267</v>
      </c>
      <c r="B1357" s="233" t="s">
        <v>2194</v>
      </c>
      <c r="C1357" s="234">
        <v>6.21</v>
      </c>
      <c r="D1357" s="235">
        <v>1.2202</v>
      </c>
      <c r="E1357" s="235">
        <v>1</v>
      </c>
      <c r="F1357" s="235">
        <v>1</v>
      </c>
      <c r="G1357" s="235">
        <v>1.35</v>
      </c>
      <c r="H1357" s="235">
        <v>1.35</v>
      </c>
      <c r="I1357" s="236" t="s">
        <v>1201</v>
      </c>
      <c r="J1357" s="237" t="s">
        <v>1199</v>
      </c>
    </row>
    <row r="1358" spans="1:10" ht="17.149999999999999" customHeight="1">
      <c r="A1358" s="238" t="s">
        <v>268</v>
      </c>
      <c r="B1358" s="239" t="s">
        <v>2194</v>
      </c>
      <c r="C1358" s="251">
        <v>9.4700000000000006</v>
      </c>
      <c r="D1358" s="241">
        <v>2.2155</v>
      </c>
      <c r="E1358" s="241">
        <v>1</v>
      </c>
      <c r="F1358" s="241">
        <v>1</v>
      </c>
      <c r="G1358" s="241">
        <v>1.75</v>
      </c>
      <c r="H1358" s="241">
        <v>1.75</v>
      </c>
      <c r="I1358" s="242" t="s">
        <v>1201</v>
      </c>
      <c r="J1358" s="243" t="s">
        <v>1199</v>
      </c>
    </row>
    <row r="1359" spans="1:10" ht="17.149999999999999" customHeight="1">
      <c r="A1359" s="232" t="s">
        <v>269</v>
      </c>
      <c r="B1359" s="233" t="s">
        <v>1881</v>
      </c>
      <c r="C1359" s="234">
        <v>3.13</v>
      </c>
      <c r="D1359" s="235">
        <v>1.1712</v>
      </c>
      <c r="E1359" s="235">
        <v>1</v>
      </c>
      <c r="F1359" s="235">
        <v>1</v>
      </c>
      <c r="G1359" s="235">
        <v>1.35</v>
      </c>
      <c r="H1359" s="235">
        <v>1.35</v>
      </c>
      <c r="I1359" s="236" t="s">
        <v>1201</v>
      </c>
      <c r="J1359" s="237" t="s">
        <v>1199</v>
      </c>
    </row>
    <row r="1360" spans="1:10" ht="17.149999999999999" customHeight="1">
      <c r="A1360" s="232" t="s">
        <v>270</v>
      </c>
      <c r="B1360" s="233" t="s">
        <v>1881</v>
      </c>
      <c r="C1360" s="234">
        <v>5.62</v>
      </c>
      <c r="D1360" s="235">
        <v>1.5788</v>
      </c>
      <c r="E1360" s="235">
        <v>1</v>
      </c>
      <c r="F1360" s="235">
        <v>1</v>
      </c>
      <c r="G1360" s="235">
        <v>1.35</v>
      </c>
      <c r="H1360" s="235">
        <v>1.35</v>
      </c>
      <c r="I1360" s="236" t="s">
        <v>1201</v>
      </c>
      <c r="J1360" s="237" t="s">
        <v>1199</v>
      </c>
    </row>
    <row r="1361" spans="1:10" ht="17.149999999999999" customHeight="1">
      <c r="A1361" s="250" t="s">
        <v>271</v>
      </c>
      <c r="B1361" s="233" t="s">
        <v>1881</v>
      </c>
      <c r="C1361" s="234">
        <v>10.79</v>
      </c>
      <c r="D1361" s="235">
        <v>2.4578000000000002</v>
      </c>
      <c r="E1361" s="235">
        <v>1</v>
      </c>
      <c r="F1361" s="235">
        <v>1</v>
      </c>
      <c r="G1361" s="235">
        <v>1.35</v>
      </c>
      <c r="H1361" s="235">
        <v>1.35</v>
      </c>
      <c r="I1361" s="236" t="s">
        <v>1201</v>
      </c>
      <c r="J1361" s="237" t="s">
        <v>1199</v>
      </c>
    </row>
    <row r="1362" spans="1:10" ht="17.149999999999999" customHeight="1">
      <c r="A1362" s="238" t="s">
        <v>272</v>
      </c>
      <c r="B1362" s="239" t="s">
        <v>1881</v>
      </c>
      <c r="C1362" s="251">
        <v>18.59</v>
      </c>
      <c r="D1362" s="241">
        <v>4.2207999999999997</v>
      </c>
      <c r="E1362" s="241">
        <v>1</v>
      </c>
      <c r="F1362" s="241">
        <v>1</v>
      </c>
      <c r="G1362" s="241">
        <v>1.75</v>
      </c>
      <c r="H1362" s="241">
        <v>1.75</v>
      </c>
      <c r="I1362" s="242" t="s">
        <v>1201</v>
      </c>
      <c r="J1362" s="243" t="s">
        <v>1199</v>
      </c>
    </row>
    <row r="1363" spans="1:10" ht="17.149999999999999" customHeight="1">
      <c r="A1363" s="232" t="s">
        <v>273</v>
      </c>
      <c r="B1363" s="233" t="s">
        <v>1882</v>
      </c>
      <c r="C1363" s="234">
        <v>3.77</v>
      </c>
      <c r="D1363" s="235">
        <v>0.84709999999999996</v>
      </c>
      <c r="E1363" s="235">
        <v>1</v>
      </c>
      <c r="F1363" s="235">
        <v>1</v>
      </c>
      <c r="G1363" s="235">
        <v>1.35</v>
      </c>
      <c r="H1363" s="235">
        <v>1.35</v>
      </c>
      <c r="I1363" s="236" t="s">
        <v>1201</v>
      </c>
      <c r="J1363" s="237" t="s">
        <v>1199</v>
      </c>
    </row>
    <row r="1364" spans="1:10" ht="17.149999999999999" customHeight="1">
      <c r="A1364" s="232" t="s">
        <v>274</v>
      </c>
      <c r="B1364" s="233" t="s">
        <v>1882</v>
      </c>
      <c r="C1364" s="234">
        <v>6.1</v>
      </c>
      <c r="D1364" s="235">
        <v>1.2593000000000001</v>
      </c>
      <c r="E1364" s="235">
        <v>1</v>
      </c>
      <c r="F1364" s="235">
        <v>1</v>
      </c>
      <c r="G1364" s="235">
        <v>1.35</v>
      </c>
      <c r="H1364" s="235">
        <v>1.35</v>
      </c>
      <c r="I1364" s="236" t="s">
        <v>1201</v>
      </c>
      <c r="J1364" s="237" t="s">
        <v>1199</v>
      </c>
    </row>
    <row r="1365" spans="1:10" ht="17.149999999999999" customHeight="1">
      <c r="A1365" s="250" t="s">
        <v>275</v>
      </c>
      <c r="B1365" s="233" t="s">
        <v>1882</v>
      </c>
      <c r="C1365" s="234">
        <v>9.7799999999999994</v>
      </c>
      <c r="D1365" s="235">
        <v>1.8775999999999999</v>
      </c>
      <c r="E1365" s="235">
        <v>1</v>
      </c>
      <c r="F1365" s="235">
        <v>1</v>
      </c>
      <c r="G1365" s="235">
        <v>1.35</v>
      </c>
      <c r="H1365" s="235">
        <v>1.35</v>
      </c>
      <c r="I1365" s="236" t="s">
        <v>1201</v>
      </c>
      <c r="J1365" s="237" t="s">
        <v>1199</v>
      </c>
    </row>
    <row r="1366" spans="1:10" ht="17.149999999999999" customHeight="1">
      <c r="A1366" s="238" t="s">
        <v>276</v>
      </c>
      <c r="B1366" s="239" t="s">
        <v>1882</v>
      </c>
      <c r="C1366" s="251">
        <v>16.739999999999998</v>
      </c>
      <c r="D1366" s="241">
        <v>3.2088999999999999</v>
      </c>
      <c r="E1366" s="241">
        <v>1</v>
      </c>
      <c r="F1366" s="241">
        <v>1</v>
      </c>
      <c r="G1366" s="241">
        <v>1.75</v>
      </c>
      <c r="H1366" s="241">
        <v>1.75</v>
      </c>
      <c r="I1366" s="242" t="s">
        <v>1201</v>
      </c>
      <c r="J1366" s="243" t="s">
        <v>1199</v>
      </c>
    </row>
    <row r="1367" spans="1:10" ht="17.149999999999999" customHeight="1">
      <c r="A1367" s="232" t="s">
        <v>277</v>
      </c>
      <c r="B1367" s="233" t="s">
        <v>1883</v>
      </c>
      <c r="C1367" s="234">
        <v>3.02</v>
      </c>
      <c r="D1367" s="235">
        <v>0.7137</v>
      </c>
      <c r="E1367" s="235">
        <v>1</v>
      </c>
      <c r="F1367" s="235">
        <v>1</v>
      </c>
      <c r="G1367" s="235">
        <v>1.35</v>
      </c>
      <c r="H1367" s="235">
        <v>1.35</v>
      </c>
      <c r="I1367" s="236" t="s">
        <v>1201</v>
      </c>
      <c r="J1367" s="237" t="s">
        <v>1199</v>
      </c>
    </row>
    <row r="1368" spans="1:10" ht="17.149999999999999" customHeight="1">
      <c r="A1368" s="232" t="s">
        <v>278</v>
      </c>
      <c r="B1368" s="233" t="s">
        <v>1883</v>
      </c>
      <c r="C1368" s="234">
        <v>5.34</v>
      </c>
      <c r="D1368" s="235">
        <v>1.0455000000000001</v>
      </c>
      <c r="E1368" s="235">
        <v>1</v>
      </c>
      <c r="F1368" s="235">
        <v>1</v>
      </c>
      <c r="G1368" s="235">
        <v>1.35</v>
      </c>
      <c r="H1368" s="235">
        <v>1.35</v>
      </c>
      <c r="I1368" s="236" t="s">
        <v>1201</v>
      </c>
      <c r="J1368" s="237" t="s">
        <v>1199</v>
      </c>
    </row>
    <row r="1369" spans="1:10" ht="17.149999999999999" customHeight="1">
      <c r="A1369" s="250" t="s">
        <v>279</v>
      </c>
      <c r="B1369" s="233" t="s">
        <v>1883</v>
      </c>
      <c r="C1369" s="234">
        <v>9.33</v>
      </c>
      <c r="D1369" s="235">
        <v>1.6145</v>
      </c>
      <c r="E1369" s="235">
        <v>1</v>
      </c>
      <c r="F1369" s="235">
        <v>1</v>
      </c>
      <c r="G1369" s="235">
        <v>1.35</v>
      </c>
      <c r="H1369" s="235">
        <v>1.35</v>
      </c>
      <c r="I1369" s="236" t="s">
        <v>1201</v>
      </c>
      <c r="J1369" s="237" t="s">
        <v>1199</v>
      </c>
    </row>
    <row r="1370" spans="1:10" ht="17.149999999999999" customHeight="1">
      <c r="A1370" s="238" t="s">
        <v>280</v>
      </c>
      <c r="B1370" s="239" t="s">
        <v>1883</v>
      </c>
      <c r="C1370" s="251">
        <v>16.260000000000002</v>
      </c>
      <c r="D1370" s="241">
        <v>2.8563000000000001</v>
      </c>
      <c r="E1370" s="241">
        <v>1</v>
      </c>
      <c r="F1370" s="241">
        <v>1</v>
      </c>
      <c r="G1370" s="241">
        <v>1.75</v>
      </c>
      <c r="H1370" s="241">
        <v>1.75</v>
      </c>
      <c r="I1370" s="242" t="s">
        <v>1201</v>
      </c>
      <c r="J1370" s="243" t="s">
        <v>1199</v>
      </c>
    </row>
    <row r="1371" spans="1:10" ht="17.149999999999999" customHeight="1">
      <c r="A1371" s="226" t="s">
        <v>1886</v>
      </c>
      <c r="B1371" s="226" t="s">
        <v>2195</v>
      </c>
      <c r="C1371" s="227">
        <v>0</v>
      </c>
      <c r="D1371" s="228">
        <v>-1</v>
      </c>
      <c r="E1371" s="221" t="s">
        <v>2301</v>
      </c>
      <c r="F1371" s="221" t="s">
        <v>2301</v>
      </c>
      <c r="G1371" s="221" t="s">
        <v>2301</v>
      </c>
      <c r="H1371" s="221" t="s">
        <v>2301</v>
      </c>
      <c r="I1371" s="221"/>
      <c r="J1371" s="221"/>
    </row>
    <row r="1372" spans="1:10" ht="17.149999999999999" customHeight="1">
      <c r="A1372" s="229" t="s">
        <v>281</v>
      </c>
      <c r="B1372" s="229" t="s">
        <v>2196</v>
      </c>
      <c r="C1372" s="230">
        <v>0</v>
      </c>
      <c r="D1372" s="231">
        <v>-1</v>
      </c>
      <c r="E1372" s="222" t="s">
        <v>2301</v>
      </c>
      <c r="F1372" s="222" t="s">
        <v>2301</v>
      </c>
      <c r="G1372" s="222" t="s">
        <v>2301</v>
      </c>
      <c r="H1372" s="222" t="s">
        <v>2301</v>
      </c>
      <c r="I1372" s="222"/>
      <c r="J1372" s="222"/>
    </row>
  </sheetData>
  <sheetProtection sheet="1" objects="1" scenarios="1" selectLockedCells="1"/>
  <autoFilter ref="A14:J1352" xr:uid="{00000000-0001-0000-0200-000000000000}"/>
  <pageMargins left="0.7" right="0.7" top="1.25" bottom="0.75" header="0.3" footer="0.3"/>
  <pageSetup scale="45" fitToHeight="0" pageOrder="overThenDown" orientation="landscape" r:id="rId1"/>
  <headerFooter scaleWithDoc="0">
    <oddHeader>&amp;L&amp;9
Medi-Cal DRG 2025-26 Pricing Calculator</oddHeader>
    <oddFooter>&amp;L&amp;6Tab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3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5"/>
  <sheetViews>
    <sheetView zoomScale="70" zoomScaleNormal="70" workbookViewId="0"/>
  </sheetViews>
  <sheetFormatPr defaultColWidth="0" defaultRowHeight="15.5" zeroHeight="1"/>
  <cols>
    <col min="1" max="1" width="14.453125" style="26" customWidth="1"/>
    <col min="2" max="2" width="64.54296875" style="26" customWidth="1"/>
    <col min="3" max="3" width="15.1796875" style="16" customWidth="1"/>
    <col min="4" max="4" width="9.54296875" style="16" customWidth="1"/>
    <col min="5" max="5" width="15.81640625" style="16" customWidth="1"/>
    <col min="6" max="6" width="11.54296875" style="16" customWidth="1"/>
    <col min="7" max="7" width="18.54296875" style="16" customWidth="1"/>
    <col min="8" max="8" width="21.81640625" style="16" customWidth="1"/>
    <col min="9" max="9" width="15" style="16" customWidth="1"/>
    <col min="10" max="10" width="24.453125" style="16" customWidth="1"/>
    <col min="11" max="11" width="22.81640625" style="26" customWidth="1"/>
    <col min="12" max="12" width="22.54296875" style="26" customWidth="1"/>
    <col min="13" max="13" width="19.54296875" style="27" customWidth="1"/>
    <col min="14" max="14" width="19.81640625" style="26" customWidth="1"/>
    <col min="15" max="15" width="20" style="26" customWidth="1"/>
    <col min="16" max="16384" width="9.1796875" hidden="1"/>
  </cols>
  <sheetData>
    <row r="1" spans="1:15">
      <c r="A1" s="61" t="s">
        <v>1786</v>
      </c>
      <c r="B1" s="165" t="s">
        <v>1693</v>
      </c>
      <c r="C1" s="166"/>
      <c r="D1" s="166"/>
      <c r="E1" s="166"/>
      <c r="F1" s="166"/>
      <c r="G1" s="166"/>
      <c r="H1" s="166"/>
      <c r="I1" s="166"/>
      <c r="J1" s="166"/>
      <c r="K1" s="166"/>
      <c r="L1" s="167"/>
      <c r="M1" s="167"/>
      <c r="N1" s="166"/>
      <c r="O1" s="168"/>
    </row>
    <row r="2" spans="1:15">
      <c r="A2" s="172" t="s">
        <v>1781</v>
      </c>
      <c r="B2" s="169"/>
      <c r="C2" s="169"/>
      <c r="D2" s="169"/>
      <c r="E2" s="169"/>
      <c r="F2" s="169"/>
      <c r="G2" s="169"/>
      <c r="H2" s="169"/>
      <c r="I2" s="169"/>
      <c r="J2" s="169"/>
      <c r="K2" s="169"/>
      <c r="L2" s="170"/>
      <c r="M2" s="170"/>
      <c r="N2" s="169"/>
      <c r="O2" s="171"/>
    </row>
    <row r="3" spans="1:15">
      <c r="A3" s="67" t="s">
        <v>1694</v>
      </c>
      <c r="B3" s="21"/>
      <c r="C3" s="22"/>
      <c r="D3" s="22"/>
      <c r="E3" s="22"/>
      <c r="F3" s="22"/>
      <c r="G3" s="22"/>
      <c r="H3" s="22"/>
      <c r="I3" s="22"/>
      <c r="J3" s="22"/>
      <c r="K3" s="22"/>
      <c r="L3" s="22"/>
      <c r="M3" s="22"/>
      <c r="N3" s="22"/>
      <c r="O3" s="23"/>
    </row>
    <row r="4" spans="1:15">
      <c r="A4" s="68" t="s">
        <v>1224</v>
      </c>
      <c r="B4" s="68" t="s">
        <v>1230</v>
      </c>
      <c r="C4" s="70" t="s">
        <v>1695</v>
      </c>
      <c r="D4" s="194"/>
      <c r="E4" s="195"/>
      <c r="F4" s="195"/>
      <c r="G4" s="195"/>
      <c r="H4" s="195"/>
      <c r="I4" s="195"/>
      <c r="J4" s="195"/>
      <c r="K4" s="195"/>
      <c r="L4" s="195"/>
      <c r="M4" s="195"/>
      <c r="N4" s="195"/>
      <c r="O4" s="196"/>
    </row>
    <row r="5" spans="1:15">
      <c r="A5" s="68" t="s">
        <v>1225</v>
      </c>
      <c r="B5" s="68" t="s">
        <v>1233</v>
      </c>
      <c r="C5" s="70" t="s">
        <v>1696</v>
      </c>
      <c r="D5" s="194"/>
      <c r="E5" s="195"/>
      <c r="F5" s="195"/>
      <c r="G5" s="195"/>
      <c r="H5" s="195"/>
      <c r="I5" s="195"/>
      <c r="J5" s="195"/>
      <c r="K5" s="195"/>
      <c r="L5" s="195"/>
      <c r="M5" s="195"/>
      <c r="N5" s="195"/>
      <c r="O5" s="196"/>
    </row>
    <row r="6" spans="1:15">
      <c r="A6" s="68" t="s">
        <v>282</v>
      </c>
      <c r="B6" s="68" t="s">
        <v>1231</v>
      </c>
      <c r="C6" s="70" t="s">
        <v>1697</v>
      </c>
      <c r="D6" s="194"/>
      <c r="E6" s="195"/>
      <c r="F6" s="195"/>
      <c r="G6" s="195"/>
      <c r="H6" s="195"/>
      <c r="I6" s="195"/>
      <c r="J6" s="195"/>
      <c r="K6" s="195"/>
      <c r="L6" s="195"/>
      <c r="M6" s="195"/>
      <c r="N6" s="195"/>
      <c r="O6" s="196"/>
    </row>
    <row r="7" spans="1:15">
      <c r="A7" s="68" t="s">
        <v>283</v>
      </c>
      <c r="B7" s="68" t="s">
        <v>1232</v>
      </c>
      <c r="C7" s="70" t="s">
        <v>1698</v>
      </c>
      <c r="D7" s="194"/>
      <c r="E7" s="195"/>
      <c r="F7" s="195"/>
      <c r="G7" s="195"/>
      <c r="H7" s="195"/>
      <c r="I7" s="195"/>
      <c r="J7" s="195"/>
      <c r="K7" s="195"/>
      <c r="L7" s="195"/>
      <c r="M7" s="195"/>
      <c r="N7" s="195"/>
      <c r="O7" s="196"/>
    </row>
    <row r="8" spans="1:15">
      <c r="A8" s="69" t="s">
        <v>1699</v>
      </c>
      <c r="B8" s="69" t="s">
        <v>1240</v>
      </c>
      <c r="C8" s="71" t="s">
        <v>2234</v>
      </c>
      <c r="D8" s="197"/>
      <c r="E8" s="198"/>
      <c r="F8" s="198"/>
      <c r="G8" s="198"/>
      <c r="H8" s="198"/>
      <c r="I8" s="198"/>
      <c r="J8" s="198"/>
      <c r="K8" s="198"/>
      <c r="L8" s="198"/>
      <c r="M8" s="198"/>
      <c r="N8" s="198"/>
      <c r="O8" s="199"/>
    </row>
    <row r="9" spans="1:15">
      <c r="A9" s="68" t="s">
        <v>1700</v>
      </c>
      <c r="B9" s="68" t="s">
        <v>1269</v>
      </c>
      <c r="C9" s="70" t="s">
        <v>1701</v>
      </c>
      <c r="D9" s="194"/>
      <c r="E9" s="195"/>
      <c r="F9" s="195"/>
      <c r="G9" s="195"/>
      <c r="H9" s="195"/>
      <c r="I9" s="195"/>
      <c r="J9" s="195"/>
      <c r="K9" s="195"/>
      <c r="L9" s="195"/>
      <c r="M9" s="195"/>
      <c r="N9" s="195"/>
      <c r="O9" s="196"/>
    </row>
    <row r="10" spans="1:15">
      <c r="A10" s="69" t="s">
        <v>1702</v>
      </c>
      <c r="B10" s="69" t="s">
        <v>1270</v>
      </c>
      <c r="C10" s="71" t="s">
        <v>2235</v>
      </c>
      <c r="D10" s="197"/>
      <c r="E10" s="200"/>
      <c r="F10" s="200"/>
      <c r="G10" s="200"/>
      <c r="H10" s="200"/>
      <c r="I10" s="200"/>
      <c r="J10" s="200"/>
      <c r="K10" s="200"/>
      <c r="L10" s="200"/>
      <c r="M10" s="200"/>
      <c r="N10" s="200"/>
      <c r="O10" s="201"/>
    </row>
    <row r="11" spans="1:15">
      <c r="A11" s="68" t="s">
        <v>1703</v>
      </c>
      <c r="B11" s="252" t="s">
        <v>2333</v>
      </c>
      <c r="C11" s="70" t="s">
        <v>2339</v>
      </c>
      <c r="D11" s="194"/>
      <c r="E11" s="195"/>
      <c r="F11" s="195"/>
      <c r="G11" s="195"/>
      <c r="H11" s="195"/>
      <c r="I11" s="195"/>
      <c r="J11" s="195"/>
      <c r="K11" s="195"/>
      <c r="L11" s="195"/>
      <c r="M11" s="195"/>
      <c r="N11" s="195"/>
      <c r="O11" s="196"/>
    </row>
    <row r="12" spans="1:15">
      <c r="A12" s="68" t="s">
        <v>1704</v>
      </c>
      <c r="B12" s="252" t="s">
        <v>2308</v>
      </c>
      <c r="C12" s="70" t="s">
        <v>1792</v>
      </c>
      <c r="D12" s="194"/>
      <c r="E12" s="195"/>
      <c r="F12" s="195"/>
      <c r="G12" s="195"/>
      <c r="H12" s="195"/>
      <c r="I12" s="195"/>
      <c r="J12" s="195"/>
      <c r="K12" s="195"/>
      <c r="L12" s="195"/>
      <c r="M12" s="195"/>
      <c r="N12" s="195"/>
      <c r="O12" s="196"/>
    </row>
    <row r="13" spans="1:15" ht="16.5" customHeight="1">
      <c r="A13" s="69" t="s">
        <v>1705</v>
      </c>
      <c r="B13" s="71" t="s">
        <v>2309</v>
      </c>
      <c r="C13" s="71" t="s">
        <v>2340</v>
      </c>
      <c r="D13" s="197"/>
      <c r="E13" s="200"/>
      <c r="F13" s="200"/>
      <c r="G13" s="200"/>
      <c r="H13" s="200"/>
      <c r="I13" s="200"/>
      <c r="J13" s="200"/>
      <c r="K13" s="200"/>
      <c r="L13" s="200"/>
      <c r="M13" s="200"/>
      <c r="N13" s="200"/>
      <c r="O13" s="201"/>
    </row>
    <row r="14" spans="1:15">
      <c r="A14" s="68" t="s">
        <v>1706</v>
      </c>
      <c r="B14" s="252" t="s">
        <v>2334</v>
      </c>
      <c r="C14" s="70" t="s">
        <v>2341</v>
      </c>
      <c r="D14" s="194"/>
      <c r="E14" s="195"/>
      <c r="F14" s="195"/>
      <c r="G14" s="202"/>
      <c r="H14" s="202"/>
      <c r="I14" s="202"/>
      <c r="J14" s="202"/>
      <c r="K14" s="195"/>
      <c r="L14" s="195"/>
      <c r="M14" s="195"/>
      <c r="N14" s="195"/>
      <c r="O14" s="196"/>
    </row>
    <row r="15" spans="1:15">
      <c r="A15" s="68" t="s">
        <v>1707</v>
      </c>
      <c r="B15" s="252" t="s">
        <v>2335</v>
      </c>
      <c r="C15" s="70" t="s">
        <v>1708</v>
      </c>
      <c r="D15" s="194"/>
      <c r="E15" s="195"/>
      <c r="F15" s="195"/>
      <c r="G15" s="195"/>
      <c r="H15" s="195"/>
      <c r="I15" s="195"/>
      <c r="J15" s="195"/>
      <c r="K15" s="195"/>
      <c r="L15" s="195"/>
      <c r="M15" s="195"/>
      <c r="N15" s="195"/>
      <c r="O15" s="196"/>
    </row>
    <row r="16" spans="1:15">
      <c r="A16" s="68" t="s">
        <v>1709</v>
      </c>
      <c r="B16" s="252" t="s">
        <v>2336</v>
      </c>
      <c r="C16" s="70" t="s">
        <v>2342</v>
      </c>
      <c r="D16" s="194"/>
      <c r="E16" s="195"/>
      <c r="F16" s="195"/>
      <c r="G16" s="195"/>
      <c r="H16" s="195"/>
      <c r="I16" s="195"/>
      <c r="J16" s="195"/>
      <c r="K16" s="195"/>
      <c r="L16" s="195"/>
      <c r="M16" s="195"/>
      <c r="N16" s="195"/>
      <c r="O16" s="196"/>
    </row>
    <row r="17" spans="1:15">
      <c r="A17" s="69" t="s">
        <v>1710</v>
      </c>
      <c r="B17" s="253" t="s">
        <v>2337</v>
      </c>
      <c r="C17" s="71" t="s">
        <v>2343</v>
      </c>
      <c r="D17" s="197"/>
      <c r="E17" s="200"/>
      <c r="F17" s="200"/>
      <c r="G17" s="200"/>
      <c r="H17" s="200"/>
      <c r="I17" s="200"/>
      <c r="J17" s="200"/>
      <c r="K17" s="200"/>
      <c r="L17" s="200"/>
      <c r="M17" s="200"/>
      <c r="N17" s="200"/>
      <c r="O17" s="201"/>
    </row>
    <row r="18" spans="1:15">
      <c r="A18" s="69" t="s">
        <v>1711</v>
      </c>
      <c r="B18" s="253" t="s">
        <v>2338</v>
      </c>
      <c r="C18" s="71" t="s">
        <v>2344</v>
      </c>
      <c r="D18" s="197"/>
      <c r="E18" s="200"/>
      <c r="F18" s="200"/>
      <c r="G18" s="200"/>
      <c r="H18" s="200"/>
      <c r="I18" s="200"/>
      <c r="J18" s="200"/>
      <c r="K18" s="200"/>
      <c r="L18" s="200"/>
      <c r="M18" s="200"/>
      <c r="N18" s="200"/>
      <c r="O18" s="201"/>
    </row>
    <row r="19" spans="1:15">
      <c r="A19" s="24"/>
      <c r="B19" s="25"/>
      <c r="C19" s="25"/>
      <c r="D19" s="203"/>
      <c r="E19" s="203"/>
      <c r="F19" s="203"/>
      <c r="G19" s="203"/>
      <c r="H19" s="203"/>
      <c r="I19" s="203"/>
      <c r="J19" s="203"/>
      <c r="K19" s="203"/>
      <c r="L19" s="204"/>
      <c r="M19" s="204"/>
      <c r="N19" s="203"/>
      <c r="O19" s="205"/>
    </row>
    <row r="20" spans="1:15">
      <c r="A20" s="72" t="s">
        <v>1224</v>
      </c>
      <c r="B20" s="73" t="s">
        <v>1225</v>
      </c>
      <c r="C20" s="73" t="s">
        <v>282</v>
      </c>
      <c r="D20" s="73" t="s">
        <v>283</v>
      </c>
      <c r="E20" s="73" t="s">
        <v>1699</v>
      </c>
      <c r="F20" s="73" t="s">
        <v>1700</v>
      </c>
      <c r="G20" s="73" t="s">
        <v>1702</v>
      </c>
      <c r="H20" s="73" t="s">
        <v>1703</v>
      </c>
      <c r="I20" s="73" t="s">
        <v>1704</v>
      </c>
      <c r="J20" s="73" t="s">
        <v>1705</v>
      </c>
      <c r="K20" s="73" t="s">
        <v>1706</v>
      </c>
      <c r="L20" s="74" t="s">
        <v>1707</v>
      </c>
      <c r="M20" s="74" t="s">
        <v>1709</v>
      </c>
      <c r="N20" s="73" t="s">
        <v>1710</v>
      </c>
      <c r="O20" s="75" t="s">
        <v>1711</v>
      </c>
    </row>
    <row r="21" spans="1:15" s="179" customFormat="1" ht="62">
      <c r="A21" s="173" t="s">
        <v>1230</v>
      </c>
      <c r="B21" s="173" t="s">
        <v>1799</v>
      </c>
      <c r="C21" s="174" t="s">
        <v>1231</v>
      </c>
      <c r="D21" s="175" t="s">
        <v>1232</v>
      </c>
      <c r="E21" s="173" t="s">
        <v>1240</v>
      </c>
      <c r="F21" s="175" t="s">
        <v>1269</v>
      </c>
      <c r="G21" s="173" t="s">
        <v>1270</v>
      </c>
      <c r="H21" s="176" t="s">
        <v>2302</v>
      </c>
      <c r="I21" s="176" t="s">
        <v>2308</v>
      </c>
      <c r="J21" s="177" t="s">
        <v>2309</v>
      </c>
      <c r="K21" s="177" t="s">
        <v>2303</v>
      </c>
      <c r="L21" s="177" t="s">
        <v>2304</v>
      </c>
      <c r="M21" s="178" t="s">
        <v>2305</v>
      </c>
      <c r="N21" s="178" t="s">
        <v>2306</v>
      </c>
      <c r="O21" s="178" t="s">
        <v>2307</v>
      </c>
    </row>
    <row r="22" spans="1:15" s="1" customFormat="1">
      <c r="A22" s="254"/>
      <c r="B22" s="255" t="s">
        <v>1713</v>
      </c>
      <c r="C22" s="256" t="s">
        <v>1180</v>
      </c>
      <c r="D22" s="256" t="s">
        <v>1180</v>
      </c>
      <c r="E22" s="256" t="s">
        <v>1180</v>
      </c>
      <c r="F22" s="257" t="s">
        <v>1180</v>
      </c>
      <c r="G22" s="256" t="s">
        <v>1180</v>
      </c>
      <c r="H22" s="107">
        <v>0.21</v>
      </c>
      <c r="I22" s="258">
        <v>1</v>
      </c>
      <c r="J22" s="258">
        <v>1</v>
      </c>
      <c r="K22" s="259">
        <v>8783</v>
      </c>
      <c r="L22" s="260">
        <v>8783</v>
      </c>
      <c r="M22" s="259">
        <v>0</v>
      </c>
      <c r="N22" s="225">
        <v>1402.33</v>
      </c>
      <c r="O22" s="224">
        <v>1097.8699999999999</v>
      </c>
    </row>
    <row r="23" spans="1:15" s="1" customFormat="1">
      <c r="A23" s="255">
        <v>106580996</v>
      </c>
      <c r="B23" s="255" t="s">
        <v>1748</v>
      </c>
      <c r="C23" s="256" t="s">
        <v>1180</v>
      </c>
      <c r="D23" s="256" t="s">
        <v>1180</v>
      </c>
      <c r="E23" s="256" t="s">
        <v>1180</v>
      </c>
      <c r="F23" s="257" t="s">
        <v>1180</v>
      </c>
      <c r="G23" s="256" t="s">
        <v>1180</v>
      </c>
      <c r="H23" s="107">
        <v>0.25969999999999999</v>
      </c>
      <c r="I23" s="258">
        <v>1.4510000000000001</v>
      </c>
      <c r="J23" s="258">
        <v>1.3062</v>
      </c>
      <c r="K23" s="259">
        <v>8783</v>
      </c>
      <c r="L23" s="260">
        <v>10601</v>
      </c>
      <c r="M23" s="259">
        <v>0</v>
      </c>
      <c r="N23" s="225">
        <v>1402.33</v>
      </c>
      <c r="O23" s="225">
        <f>_xlfn.XLOOKUP(A23,'[1]SIM Char File'!$F:$F,'[1]SIM Char File'!$AY:$AY)</f>
        <v>1097.8699999999999</v>
      </c>
    </row>
    <row r="24" spans="1:15" s="1" customFormat="1">
      <c r="A24" s="255">
        <v>106150788</v>
      </c>
      <c r="B24" s="255" t="s">
        <v>1749</v>
      </c>
      <c r="C24" s="256" t="s">
        <v>1180</v>
      </c>
      <c r="D24" s="256" t="s">
        <v>1180</v>
      </c>
      <c r="E24" s="256" t="s">
        <v>1180</v>
      </c>
      <c r="F24" s="257" t="s">
        <v>1180</v>
      </c>
      <c r="G24" s="256" t="s">
        <v>1180</v>
      </c>
      <c r="H24" s="107">
        <v>0.19535</v>
      </c>
      <c r="I24" s="258">
        <v>1.4510000000000001</v>
      </c>
      <c r="J24" s="258">
        <v>1.3062</v>
      </c>
      <c r="K24" s="259">
        <v>8783</v>
      </c>
      <c r="L24" s="260">
        <v>10601</v>
      </c>
      <c r="M24" s="259">
        <v>0</v>
      </c>
      <c r="N24" s="225">
        <v>1402.33</v>
      </c>
      <c r="O24" s="224">
        <f>_xlfn.XLOOKUP(A24,'[1]SIM Char File'!$F:$F,'[1]SIM Char File'!$AY:$AY)</f>
        <v>1097.8699999999999</v>
      </c>
    </row>
    <row r="25" spans="1:15" s="1" customFormat="1">
      <c r="A25" s="255">
        <v>106171049</v>
      </c>
      <c r="B25" s="255" t="s">
        <v>1750</v>
      </c>
      <c r="C25" s="256" t="s">
        <v>1180</v>
      </c>
      <c r="D25" s="256" t="s">
        <v>1180</v>
      </c>
      <c r="E25" s="256" t="s">
        <v>1180</v>
      </c>
      <c r="F25" s="257" t="s">
        <v>1179</v>
      </c>
      <c r="G25" s="256" t="s">
        <v>1179</v>
      </c>
      <c r="H25" s="107">
        <v>0.42614999999999997</v>
      </c>
      <c r="I25" s="258">
        <v>1.4510000000000001</v>
      </c>
      <c r="J25" s="258">
        <v>1.3062</v>
      </c>
      <c r="K25" s="259">
        <v>24860</v>
      </c>
      <c r="L25" s="260">
        <v>30006</v>
      </c>
      <c r="M25" s="259">
        <v>0</v>
      </c>
      <c r="N25" s="225">
        <v>1402.33</v>
      </c>
      <c r="O25" s="224">
        <f>_xlfn.XLOOKUP(A25,'[1]SIM Char File'!$F:$F,'[1]SIM Char File'!$AY:$AY)</f>
        <v>1097.8699999999999</v>
      </c>
    </row>
    <row r="26" spans="1:15" s="1" customFormat="1">
      <c r="A26" s="255">
        <v>106150706</v>
      </c>
      <c r="B26" s="255" t="s">
        <v>2310</v>
      </c>
      <c r="C26" s="256" t="s">
        <v>1180</v>
      </c>
      <c r="D26" s="256" t="s">
        <v>1180</v>
      </c>
      <c r="E26" s="256" t="s">
        <v>1180</v>
      </c>
      <c r="F26" s="257" t="s">
        <v>1180</v>
      </c>
      <c r="G26" s="256" t="s">
        <v>1180</v>
      </c>
      <c r="H26" s="107">
        <v>0.73570999999999998</v>
      </c>
      <c r="I26" s="258">
        <v>1.4510000000000001</v>
      </c>
      <c r="J26" s="258">
        <v>1.3062</v>
      </c>
      <c r="K26" s="259">
        <v>8783</v>
      </c>
      <c r="L26" s="260">
        <v>10601</v>
      </c>
      <c r="M26" s="259">
        <v>0</v>
      </c>
      <c r="N26" s="225">
        <v>1402.33</v>
      </c>
      <c r="O26" s="224">
        <f>_xlfn.XLOOKUP(A26,'[1]SIM Char File'!$F:$F,'[1]SIM Char File'!$AY:$AY)</f>
        <v>986.78</v>
      </c>
    </row>
    <row r="27" spans="1:15" s="1" customFormat="1">
      <c r="A27" s="255">
        <v>106190323</v>
      </c>
      <c r="B27" s="255" t="s">
        <v>1751</v>
      </c>
      <c r="C27" s="256" t="s">
        <v>1180</v>
      </c>
      <c r="D27" s="256" t="s">
        <v>1180</v>
      </c>
      <c r="E27" s="256" t="s">
        <v>1180</v>
      </c>
      <c r="F27" s="257" t="s">
        <v>1180</v>
      </c>
      <c r="G27" s="256" t="s">
        <v>1180</v>
      </c>
      <c r="H27" s="107">
        <v>0.11634</v>
      </c>
      <c r="I27" s="258">
        <v>1.4510000000000001</v>
      </c>
      <c r="J27" s="258">
        <v>1.3062</v>
      </c>
      <c r="K27" s="259">
        <v>8783</v>
      </c>
      <c r="L27" s="260">
        <v>10601</v>
      </c>
      <c r="M27" s="259">
        <v>1246</v>
      </c>
      <c r="N27" s="225">
        <v>1402.33</v>
      </c>
      <c r="O27" s="224">
        <f>_xlfn.XLOOKUP(A27,'[1]SIM Char File'!$F:$F,'[1]SIM Char File'!$AY:$AY)</f>
        <v>1097.8699999999999</v>
      </c>
    </row>
    <row r="28" spans="1:15" s="1" customFormat="1">
      <c r="A28" s="255">
        <v>106164029</v>
      </c>
      <c r="B28" s="255" t="s">
        <v>1887</v>
      </c>
      <c r="C28" s="256" t="s">
        <v>1180</v>
      </c>
      <c r="D28" s="256" t="s">
        <v>1180</v>
      </c>
      <c r="E28" s="256" t="s">
        <v>1180</v>
      </c>
      <c r="F28" s="257" t="s">
        <v>1179</v>
      </c>
      <c r="G28" s="256" t="s">
        <v>1179</v>
      </c>
      <c r="H28" s="107">
        <v>0.32612999999999998</v>
      </c>
      <c r="I28" s="258">
        <v>1.4510000000000001</v>
      </c>
      <c r="J28" s="258">
        <v>1.3062</v>
      </c>
      <c r="K28" s="259">
        <v>24860</v>
      </c>
      <c r="L28" s="260">
        <v>30006</v>
      </c>
      <c r="M28" s="259">
        <v>0</v>
      </c>
      <c r="N28" s="225">
        <v>1402.33</v>
      </c>
      <c r="O28" s="224">
        <f>_xlfn.XLOOKUP(A28,'[1]SIM Char File'!$F:$F,'[1]SIM Char File'!$AY:$AY)</f>
        <v>1097.8699999999999</v>
      </c>
    </row>
    <row r="29" spans="1:15" s="1" customFormat="1">
      <c r="A29" s="255">
        <v>106390923</v>
      </c>
      <c r="B29" s="255" t="s">
        <v>1752</v>
      </c>
      <c r="C29" s="256" t="s">
        <v>1180</v>
      </c>
      <c r="D29" s="256" t="s">
        <v>1180</v>
      </c>
      <c r="E29" s="256" t="s">
        <v>1180</v>
      </c>
      <c r="F29" s="257" t="s">
        <v>1180</v>
      </c>
      <c r="G29" s="256" t="s">
        <v>1180</v>
      </c>
      <c r="H29" s="107">
        <v>0.14529</v>
      </c>
      <c r="I29" s="258">
        <v>1.5322</v>
      </c>
      <c r="J29" s="258">
        <v>1.3793</v>
      </c>
      <c r="K29" s="259">
        <v>8783</v>
      </c>
      <c r="L29" s="260">
        <v>11035</v>
      </c>
      <c r="M29" s="259">
        <v>1297</v>
      </c>
      <c r="N29" s="225">
        <v>1402.33</v>
      </c>
      <c r="O29" s="224">
        <f>_xlfn.XLOOKUP(A29,'[1]SIM Char File'!$F:$F,'[1]SIM Char File'!$AY:$AY)</f>
        <v>1097.8699999999999</v>
      </c>
    </row>
    <row r="30" spans="1:15" s="1" customFormat="1">
      <c r="A30" s="255">
        <v>106231013</v>
      </c>
      <c r="B30" s="255" t="s">
        <v>2197</v>
      </c>
      <c r="C30" s="256" t="s">
        <v>1180</v>
      </c>
      <c r="D30" s="256" t="s">
        <v>1179</v>
      </c>
      <c r="E30" s="256" t="s">
        <v>1180</v>
      </c>
      <c r="F30" s="257" t="s">
        <v>1179</v>
      </c>
      <c r="G30" s="256" t="s">
        <v>1179</v>
      </c>
      <c r="H30" s="107">
        <v>0.67886999999999997</v>
      </c>
      <c r="I30" s="258">
        <v>1.4510000000000001</v>
      </c>
      <c r="J30" s="258">
        <v>1.3062</v>
      </c>
      <c r="K30" s="259">
        <v>24860</v>
      </c>
      <c r="L30" s="260">
        <v>30006</v>
      </c>
      <c r="M30" s="259">
        <v>0</v>
      </c>
      <c r="N30" s="225">
        <v>1402.33</v>
      </c>
      <c r="O30" s="224">
        <f>_xlfn.XLOOKUP(A30,'[1]SIM Char File'!$F:$F,'[1]SIM Char File'!$AY:$AY)</f>
        <v>1097.8699999999999</v>
      </c>
    </row>
    <row r="31" spans="1:15" s="1" customFormat="1">
      <c r="A31" s="255">
        <v>106100797</v>
      </c>
      <c r="B31" s="255" t="s">
        <v>1753</v>
      </c>
      <c r="C31" s="257" t="s">
        <v>1180</v>
      </c>
      <c r="D31" s="257" t="s">
        <v>1180</v>
      </c>
      <c r="E31" s="257" t="s">
        <v>1180</v>
      </c>
      <c r="F31" s="257" t="s">
        <v>1179</v>
      </c>
      <c r="G31" s="256" t="s">
        <v>1179</v>
      </c>
      <c r="H31" s="107">
        <v>0.69486999999999999</v>
      </c>
      <c r="I31" s="258">
        <v>1.4510000000000001</v>
      </c>
      <c r="J31" s="258">
        <v>1.3062</v>
      </c>
      <c r="K31" s="259">
        <v>24860</v>
      </c>
      <c r="L31" s="260">
        <v>30006</v>
      </c>
      <c r="M31" s="259">
        <v>0</v>
      </c>
      <c r="N31" s="225">
        <v>1402.33</v>
      </c>
      <c r="O31" s="224">
        <f>_xlfn.XLOOKUP(A31,'[1]SIM Char File'!$F:$F,'[1]SIM Char File'!$AY:$AY)</f>
        <v>1097.8699999999999</v>
      </c>
    </row>
    <row r="32" spans="1:15" s="1" customFormat="1">
      <c r="A32" s="255">
        <v>106100793</v>
      </c>
      <c r="B32" s="255" t="s">
        <v>1754</v>
      </c>
      <c r="C32" s="256" t="s">
        <v>1180</v>
      </c>
      <c r="D32" s="256" t="s">
        <v>1180</v>
      </c>
      <c r="E32" s="256" t="s">
        <v>1180</v>
      </c>
      <c r="F32" s="257" t="s">
        <v>1179</v>
      </c>
      <c r="G32" s="256" t="s">
        <v>1179</v>
      </c>
      <c r="H32" s="107">
        <v>0.32612999999999998</v>
      </c>
      <c r="I32" s="258">
        <v>1.4510000000000001</v>
      </c>
      <c r="J32" s="258">
        <v>1.3062</v>
      </c>
      <c r="K32" s="259">
        <v>24860</v>
      </c>
      <c r="L32" s="260">
        <v>30006</v>
      </c>
      <c r="M32" s="259">
        <v>0</v>
      </c>
      <c r="N32" s="225">
        <v>1402.33</v>
      </c>
      <c r="O32" s="224">
        <f>_xlfn.XLOOKUP(A32,'[1]SIM Char File'!$F:$F,'[1]SIM Char File'!$AY:$AY)</f>
        <v>1097.8699999999999</v>
      </c>
    </row>
    <row r="33" spans="1:15" s="1" customFormat="1">
      <c r="A33" s="255">
        <v>106560525</v>
      </c>
      <c r="B33" s="255" t="s">
        <v>1755</v>
      </c>
      <c r="C33" s="256" t="s">
        <v>1180</v>
      </c>
      <c r="D33" s="256" t="s">
        <v>1180</v>
      </c>
      <c r="E33" s="256" t="s">
        <v>1180</v>
      </c>
      <c r="F33" s="257" t="s">
        <v>1180</v>
      </c>
      <c r="G33" s="256" t="s">
        <v>1180</v>
      </c>
      <c r="H33" s="107">
        <v>0.24457000000000004</v>
      </c>
      <c r="I33" s="258">
        <v>1.4510000000000001</v>
      </c>
      <c r="J33" s="258">
        <v>1.3062</v>
      </c>
      <c r="K33" s="259">
        <v>8783</v>
      </c>
      <c r="L33" s="260">
        <v>10601</v>
      </c>
      <c r="M33" s="259">
        <v>0</v>
      </c>
      <c r="N33" s="225">
        <v>1402.33</v>
      </c>
      <c r="O33" s="224">
        <f>_xlfn.XLOOKUP(A33,'[1]SIM Char File'!$F:$F,'[1]SIM Char File'!$AY:$AY)</f>
        <v>1097.8699999999999</v>
      </c>
    </row>
    <row r="34" spans="1:15" s="1" customFormat="1">
      <c r="A34" s="255">
        <v>106554011</v>
      </c>
      <c r="B34" s="255" t="s">
        <v>1756</v>
      </c>
      <c r="C34" s="256" t="s">
        <v>1180</v>
      </c>
      <c r="D34" s="256" t="s">
        <v>1180</v>
      </c>
      <c r="E34" s="256" t="s">
        <v>1180</v>
      </c>
      <c r="F34" s="257" t="s">
        <v>1179</v>
      </c>
      <c r="G34" s="256" t="s">
        <v>1179</v>
      </c>
      <c r="H34" s="107">
        <v>0.18249000000000001</v>
      </c>
      <c r="I34" s="258">
        <v>1.4510000000000001</v>
      </c>
      <c r="J34" s="258">
        <v>1.3062</v>
      </c>
      <c r="K34" s="259">
        <v>24860</v>
      </c>
      <c r="L34" s="260">
        <v>30006</v>
      </c>
      <c r="M34" s="259">
        <v>0</v>
      </c>
      <c r="N34" s="225">
        <v>1402.33</v>
      </c>
      <c r="O34" s="224">
        <f>_xlfn.XLOOKUP(A34,'[1]SIM Char File'!$F:$F,'[1]SIM Char File'!$AY:$AY)</f>
        <v>1097.8699999999999</v>
      </c>
    </row>
    <row r="35" spans="1:15" s="1" customFormat="1">
      <c r="A35" s="255">
        <v>106281078</v>
      </c>
      <c r="B35" s="255" t="s">
        <v>1757</v>
      </c>
      <c r="C35" s="256" t="s">
        <v>1180</v>
      </c>
      <c r="D35" s="256" t="s">
        <v>1180</v>
      </c>
      <c r="E35" s="256" t="s">
        <v>1180</v>
      </c>
      <c r="F35" s="257" t="s">
        <v>1180</v>
      </c>
      <c r="G35" s="256" t="s">
        <v>1180</v>
      </c>
      <c r="H35" s="107">
        <v>0.15053</v>
      </c>
      <c r="I35" s="258">
        <v>1.5469000000000002</v>
      </c>
      <c r="J35" s="258">
        <v>1.3925000000000001</v>
      </c>
      <c r="K35" s="259">
        <v>8783</v>
      </c>
      <c r="L35" s="260">
        <v>11113</v>
      </c>
      <c r="M35" s="259">
        <v>0</v>
      </c>
      <c r="N35" s="225">
        <v>1402.33</v>
      </c>
      <c r="O35" s="224">
        <f>_xlfn.XLOOKUP(A35,'[1]SIM Char File'!$F:$F,'[1]SIM Char File'!$AY:$AY)</f>
        <v>1097.8699999999999</v>
      </c>
    </row>
    <row r="36" spans="1:15" s="1" customFormat="1">
      <c r="A36" s="255">
        <v>106154168</v>
      </c>
      <c r="B36" s="255" t="s">
        <v>1758</v>
      </c>
      <c r="C36" s="257" t="s">
        <v>1180</v>
      </c>
      <c r="D36" s="257" t="s">
        <v>1179</v>
      </c>
      <c r="E36" s="257" t="s">
        <v>1180</v>
      </c>
      <c r="F36" s="257" t="s">
        <v>1179</v>
      </c>
      <c r="G36" s="256" t="s">
        <v>1179</v>
      </c>
      <c r="H36" s="107">
        <v>0.39654</v>
      </c>
      <c r="I36" s="258">
        <v>1.4510000000000001</v>
      </c>
      <c r="J36" s="258">
        <v>1.3062</v>
      </c>
      <c r="K36" s="259">
        <v>24860</v>
      </c>
      <c r="L36" s="260">
        <v>30006</v>
      </c>
      <c r="M36" s="259">
        <v>0</v>
      </c>
      <c r="N36" s="225">
        <v>1402.33</v>
      </c>
      <c r="O36" s="224">
        <f>_xlfn.XLOOKUP(A36,'[1]SIM Char File'!$F:$F,'[1]SIM Char File'!$AY:$AY)</f>
        <v>1097.8699999999999</v>
      </c>
    </row>
    <row r="37" spans="1:15" s="1" customFormat="1">
      <c r="A37" s="255">
        <v>106540816</v>
      </c>
      <c r="B37" s="255" t="s">
        <v>1782</v>
      </c>
      <c r="C37" s="257" t="s">
        <v>1180</v>
      </c>
      <c r="D37" s="257" t="s">
        <v>1179</v>
      </c>
      <c r="E37" s="257" t="s">
        <v>1180</v>
      </c>
      <c r="F37" s="257" t="s">
        <v>1180</v>
      </c>
      <c r="G37" s="256" t="s">
        <v>1180</v>
      </c>
      <c r="H37" s="107">
        <v>0.47699999999999998</v>
      </c>
      <c r="I37" s="258">
        <v>1.4510000000000001</v>
      </c>
      <c r="J37" s="258">
        <v>1.3062</v>
      </c>
      <c r="K37" s="259">
        <v>8783</v>
      </c>
      <c r="L37" s="260">
        <v>10601</v>
      </c>
      <c r="M37" s="259">
        <v>0</v>
      </c>
      <c r="N37" s="225">
        <v>1402.33</v>
      </c>
      <c r="O37" s="224">
        <f>_xlfn.XLOOKUP(A37,'[1]SIM Char File'!$F:$F,'[1]SIM Char File'!$AY:$AY)</f>
        <v>1097.8699999999999</v>
      </c>
    </row>
    <row r="38" spans="1:15" s="1" customFormat="1">
      <c r="A38" s="255">
        <v>106231396</v>
      </c>
      <c r="B38" s="255" t="s">
        <v>1759</v>
      </c>
      <c r="C38" s="256" t="s">
        <v>1180</v>
      </c>
      <c r="D38" s="256" t="s">
        <v>1180</v>
      </c>
      <c r="E38" s="256" t="s">
        <v>1180</v>
      </c>
      <c r="F38" s="257" t="s">
        <v>1179</v>
      </c>
      <c r="G38" s="256" t="s">
        <v>1179</v>
      </c>
      <c r="H38" s="107">
        <v>0.31363000000000002</v>
      </c>
      <c r="I38" s="258">
        <v>1.4510000000000001</v>
      </c>
      <c r="J38" s="258">
        <v>1.3062</v>
      </c>
      <c r="K38" s="259">
        <v>24860</v>
      </c>
      <c r="L38" s="260">
        <v>30006</v>
      </c>
      <c r="M38" s="259">
        <v>0</v>
      </c>
      <c r="N38" s="225">
        <v>1402.33</v>
      </c>
      <c r="O38" s="224">
        <f>_xlfn.XLOOKUP(A38,'[1]SIM Char File'!$F:$F,'[1]SIM Char File'!$AY:$AY)</f>
        <v>1097.8699999999999</v>
      </c>
    </row>
    <row r="39" spans="1:15" s="1" customFormat="1">
      <c r="A39" s="255">
        <v>106190878</v>
      </c>
      <c r="B39" s="255" t="s">
        <v>1760</v>
      </c>
      <c r="C39" s="256" t="s">
        <v>1180</v>
      </c>
      <c r="D39" s="256" t="s">
        <v>1180</v>
      </c>
      <c r="E39" s="256" t="s">
        <v>1180</v>
      </c>
      <c r="F39" s="257" t="s">
        <v>1180</v>
      </c>
      <c r="G39" s="256" t="s">
        <v>1180</v>
      </c>
      <c r="H39" s="107">
        <v>0.18507000000000001</v>
      </c>
      <c r="I39" s="258">
        <v>1.4510000000000001</v>
      </c>
      <c r="J39" s="258">
        <v>1.3062</v>
      </c>
      <c r="K39" s="259">
        <v>8783</v>
      </c>
      <c r="L39" s="260">
        <v>10601</v>
      </c>
      <c r="M39" s="259">
        <v>1246</v>
      </c>
      <c r="N39" s="225">
        <v>1402.33</v>
      </c>
      <c r="O39" s="224">
        <f>_xlfn.XLOOKUP(A39,'[1]SIM Char File'!$F:$F,'[1]SIM Char File'!$AY:$AY)</f>
        <v>1097.8699999999999</v>
      </c>
    </row>
    <row r="40" spans="1:15" s="1" customFormat="1">
      <c r="A40" s="255">
        <v>106301098</v>
      </c>
      <c r="B40" s="255" t="s">
        <v>1271</v>
      </c>
      <c r="C40" s="256" t="s">
        <v>1180</v>
      </c>
      <c r="D40" s="256" t="s">
        <v>1180</v>
      </c>
      <c r="E40" s="256" t="s">
        <v>1180</v>
      </c>
      <c r="F40" s="257" t="s">
        <v>1180</v>
      </c>
      <c r="G40" s="256" t="s">
        <v>1180</v>
      </c>
      <c r="H40" s="107">
        <v>0.32452999999999999</v>
      </c>
      <c r="I40" s="258">
        <v>1.4510000000000001</v>
      </c>
      <c r="J40" s="258">
        <v>1.3062</v>
      </c>
      <c r="K40" s="259">
        <v>8783</v>
      </c>
      <c r="L40" s="260">
        <v>10601</v>
      </c>
      <c r="M40" s="259">
        <v>0</v>
      </c>
      <c r="N40" s="225">
        <v>1402.33</v>
      </c>
      <c r="O40" s="224">
        <f>_xlfn.XLOOKUP(A40,'[1]SIM Char File'!$F:$F,'[1]SIM Char File'!$AY:$AY)</f>
        <v>1097.8699999999999</v>
      </c>
    </row>
    <row r="41" spans="1:15" s="1" customFormat="1">
      <c r="A41" s="255">
        <v>106410817</v>
      </c>
      <c r="B41" s="255" t="s">
        <v>1901</v>
      </c>
      <c r="C41" s="256" t="s">
        <v>1180</v>
      </c>
      <c r="D41" s="256" t="s">
        <v>1180</v>
      </c>
      <c r="E41" s="257" t="s">
        <v>1180</v>
      </c>
      <c r="F41" s="257" t="s">
        <v>1180</v>
      </c>
      <c r="G41" s="256" t="s">
        <v>1180</v>
      </c>
      <c r="H41" s="107">
        <v>0.20769000000000001</v>
      </c>
      <c r="I41" s="258">
        <v>1.7806999999999999</v>
      </c>
      <c r="J41" s="258">
        <v>1.603</v>
      </c>
      <c r="K41" s="259">
        <v>8783</v>
      </c>
      <c r="L41" s="260">
        <v>12363</v>
      </c>
      <c r="M41" s="259">
        <v>0</v>
      </c>
      <c r="N41" s="225">
        <v>1402.33</v>
      </c>
      <c r="O41" s="224">
        <f>_xlfn.XLOOKUP(A41,'[1]SIM Char File'!$F:$F,'[1]SIM Char File'!$AY:$AY)</f>
        <v>1097.8699999999999</v>
      </c>
    </row>
    <row r="42" spans="1:15" s="1" customFormat="1">
      <c r="A42" s="255">
        <v>106410828</v>
      </c>
      <c r="B42" s="255" t="s">
        <v>1902</v>
      </c>
      <c r="C42" s="256" t="s">
        <v>1180</v>
      </c>
      <c r="D42" s="256" t="s">
        <v>1180</v>
      </c>
      <c r="E42" s="256" t="s">
        <v>1180</v>
      </c>
      <c r="F42" s="257" t="s">
        <v>1180</v>
      </c>
      <c r="G42" s="256" t="s">
        <v>1180</v>
      </c>
      <c r="H42" s="107">
        <v>0.20769000000000001</v>
      </c>
      <c r="I42" s="258">
        <v>1.7806999999999999</v>
      </c>
      <c r="J42" s="258">
        <v>1.603</v>
      </c>
      <c r="K42" s="259">
        <v>8783</v>
      </c>
      <c r="L42" s="260">
        <v>12363</v>
      </c>
      <c r="M42" s="259">
        <v>0</v>
      </c>
      <c r="N42" s="225">
        <v>1402.33</v>
      </c>
      <c r="O42" s="224">
        <f>_xlfn.XLOOKUP(A42,'[1]SIM Char File'!$F:$F,'[1]SIM Char File'!$AY:$AY)</f>
        <v>1097.8699999999999</v>
      </c>
    </row>
    <row r="43" spans="1:15" s="1" customFormat="1">
      <c r="A43" s="255">
        <v>106010735</v>
      </c>
      <c r="B43" s="255" t="s">
        <v>1761</v>
      </c>
      <c r="C43" s="256" t="s">
        <v>1179</v>
      </c>
      <c r="D43" s="256" t="s">
        <v>1180</v>
      </c>
      <c r="E43" s="256" t="s">
        <v>1180</v>
      </c>
      <c r="F43" s="257" t="s">
        <v>1180</v>
      </c>
      <c r="G43" s="256" t="s">
        <v>1180</v>
      </c>
      <c r="H43" s="107">
        <v>0.17813000000000001</v>
      </c>
      <c r="I43" s="258">
        <v>1.714</v>
      </c>
      <c r="J43" s="258">
        <v>1.5444</v>
      </c>
      <c r="K43" s="259">
        <v>8783</v>
      </c>
      <c r="L43" s="260">
        <v>12015</v>
      </c>
      <c r="M43" s="259">
        <v>0</v>
      </c>
      <c r="N43" s="225">
        <v>0</v>
      </c>
      <c r="O43" s="224">
        <v>0</v>
      </c>
    </row>
    <row r="44" spans="1:15" s="1" customFormat="1">
      <c r="A44" s="261">
        <v>106190017</v>
      </c>
      <c r="B44" s="261" t="s">
        <v>1272</v>
      </c>
      <c r="C44" s="256" t="s">
        <v>1180</v>
      </c>
      <c r="D44" s="256" t="s">
        <v>1180</v>
      </c>
      <c r="E44" s="256" t="s">
        <v>1180</v>
      </c>
      <c r="F44" s="257" t="s">
        <v>1180</v>
      </c>
      <c r="G44" s="256" t="s">
        <v>1180</v>
      </c>
      <c r="H44" s="107">
        <v>0.25513000000000002</v>
      </c>
      <c r="I44" s="258">
        <v>1.4510000000000001</v>
      </c>
      <c r="J44" s="258">
        <v>1.3062</v>
      </c>
      <c r="K44" s="259">
        <v>8783</v>
      </c>
      <c r="L44" s="260">
        <v>10601</v>
      </c>
      <c r="M44" s="259">
        <v>1246</v>
      </c>
      <c r="N44" s="225">
        <v>1402.33</v>
      </c>
      <c r="O44" s="224">
        <f>_xlfn.XLOOKUP(A44,'[1]SIM Char File'!$F:$F,'[1]SIM Char File'!$AY:$AY)</f>
        <v>1097.8699999999999</v>
      </c>
    </row>
    <row r="45" spans="1:15" s="1" customFormat="1">
      <c r="A45" s="255">
        <v>106010937</v>
      </c>
      <c r="B45" s="255" t="s">
        <v>1273</v>
      </c>
      <c r="C45" s="256" t="s">
        <v>1180</v>
      </c>
      <c r="D45" s="256" t="s">
        <v>1180</v>
      </c>
      <c r="E45" s="256" t="s">
        <v>1180</v>
      </c>
      <c r="F45" s="257" t="s">
        <v>1180</v>
      </c>
      <c r="G45" s="256" t="s">
        <v>1180</v>
      </c>
      <c r="H45" s="107">
        <v>0.27493000000000001</v>
      </c>
      <c r="I45" s="258">
        <v>1.714</v>
      </c>
      <c r="J45" s="258">
        <v>1.5444</v>
      </c>
      <c r="K45" s="259">
        <v>8783</v>
      </c>
      <c r="L45" s="260">
        <v>12015</v>
      </c>
      <c r="M45" s="259">
        <v>1412</v>
      </c>
      <c r="N45" s="225">
        <v>1402.33</v>
      </c>
      <c r="O45" s="224">
        <f>_xlfn.XLOOKUP(A45,'[1]SIM Char File'!$F:$F,'[1]SIM Char File'!$AY:$AY)</f>
        <v>1097.8699999999999</v>
      </c>
    </row>
    <row r="46" spans="1:15" s="1" customFormat="1">
      <c r="A46" s="255">
        <v>106013626</v>
      </c>
      <c r="B46" s="255" t="s">
        <v>1274</v>
      </c>
      <c r="C46" s="256" t="s">
        <v>1180</v>
      </c>
      <c r="D46" s="256" t="s">
        <v>1180</v>
      </c>
      <c r="E46" s="256" t="s">
        <v>1180</v>
      </c>
      <c r="F46" s="257" t="s">
        <v>1180</v>
      </c>
      <c r="G46" s="256" t="s">
        <v>1180</v>
      </c>
      <c r="H46" s="107">
        <v>0.27493000000000001</v>
      </c>
      <c r="I46" s="258">
        <v>1.714</v>
      </c>
      <c r="J46" s="258">
        <v>1.5444</v>
      </c>
      <c r="K46" s="259">
        <v>8783</v>
      </c>
      <c r="L46" s="260">
        <v>12015</v>
      </c>
      <c r="M46" s="259">
        <v>1412</v>
      </c>
      <c r="N46" s="225">
        <v>1402.33</v>
      </c>
      <c r="O46" s="224">
        <f>_xlfn.XLOOKUP(A46,'[1]SIM Char File'!$F:$F,'[1]SIM Char File'!$AY:$AY)</f>
        <v>1097.8699999999999</v>
      </c>
    </row>
    <row r="47" spans="1:15" s="1" customFormat="1">
      <c r="A47" s="255">
        <v>106010739</v>
      </c>
      <c r="B47" s="255" t="s">
        <v>1275</v>
      </c>
      <c r="C47" s="256" t="s">
        <v>1180</v>
      </c>
      <c r="D47" s="256" t="s">
        <v>1180</v>
      </c>
      <c r="E47" s="256" t="s">
        <v>1180</v>
      </c>
      <c r="F47" s="257" t="s">
        <v>1180</v>
      </c>
      <c r="G47" s="256" t="s">
        <v>1180</v>
      </c>
      <c r="H47" s="107">
        <v>0.34026000000000001</v>
      </c>
      <c r="I47" s="258">
        <v>1.714</v>
      </c>
      <c r="J47" s="258">
        <v>1.5444</v>
      </c>
      <c r="K47" s="259">
        <v>8783</v>
      </c>
      <c r="L47" s="260">
        <v>12015</v>
      </c>
      <c r="M47" s="259">
        <v>1412</v>
      </c>
      <c r="N47" s="225">
        <v>1402.33</v>
      </c>
      <c r="O47" s="224">
        <f>_xlfn.XLOOKUP(A47,'[1]SIM Char File'!$F:$F,'[1]SIM Char File'!$AY:$AY)</f>
        <v>1097.8699999999999</v>
      </c>
    </row>
    <row r="48" spans="1:15" s="1" customFormat="1">
      <c r="A48" s="255">
        <v>106370652</v>
      </c>
      <c r="B48" s="255" t="s">
        <v>1276</v>
      </c>
      <c r="C48" s="257" t="s">
        <v>1180</v>
      </c>
      <c r="D48" s="257" t="s">
        <v>1180</v>
      </c>
      <c r="E48" s="257" t="s">
        <v>1180</v>
      </c>
      <c r="F48" s="257" t="s">
        <v>1180</v>
      </c>
      <c r="G48" s="256" t="s">
        <v>1180</v>
      </c>
      <c r="H48" s="107">
        <v>0.42518</v>
      </c>
      <c r="I48" s="258">
        <v>1.4510000000000001</v>
      </c>
      <c r="J48" s="258">
        <v>1.3062</v>
      </c>
      <c r="K48" s="259">
        <v>8783</v>
      </c>
      <c r="L48" s="260">
        <v>10601</v>
      </c>
      <c r="M48" s="259">
        <v>1246</v>
      </c>
      <c r="N48" s="225">
        <v>1402.33</v>
      </c>
      <c r="O48" s="224">
        <f>_xlfn.XLOOKUP(A48,'[1]SIM Char File'!$F:$F,'[1]SIM Char File'!$AY:$AY)</f>
        <v>1097.8699999999999</v>
      </c>
    </row>
    <row r="49" spans="1:15" s="1" customFormat="1">
      <c r="A49" s="255">
        <v>106301097</v>
      </c>
      <c r="B49" s="255" t="s">
        <v>2225</v>
      </c>
      <c r="C49" s="256" t="s">
        <v>1180</v>
      </c>
      <c r="D49" s="256" t="s">
        <v>1180</v>
      </c>
      <c r="E49" s="256" t="s">
        <v>1180</v>
      </c>
      <c r="F49" s="257" t="s">
        <v>1180</v>
      </c>
      <c r="G49" s="256" t="s">
        <v>1180</v>
      </c>
      <c r="H49" s="107">
        <v>0.21</v>
      </c>
      <c r="I49" s="258">
        <v>1.4510000000000001</v>
      </c>
      <c r="J49" s="258">
        <v>1.3062</v>
      </c>
      <c r="K49" s="259">
        <v>8783</v>
      </c>
      <c r="L49" s="260">
        <v>10601</v>
      </c>
      <c r="M49" s="259">
        <v>0</v>
      </c>
      <c r="N49" s="225">
        <v>1402.33</v>
      </c>
      <c r="O49" s="224">
        <f>_xlfn.XLOOKUP(A49,'[1]SIM Char File'!$F:$F,'[1]SIM Char File'!$AY:$AY)</f>
        <v>1097.8699999999999</v>
      </c>
    </row>
    <row r="50" spans="1:15" s="1" customFormat="1">
      <c r="A50" s="255">
        <v>106301188</v>
      </c>
      <c r="B50" s="255" t="s">
        <v>1277</v>
      </c>
      <c r="C50" s="257" t="s">
        <v>1180</v>
      </c>
      <c r="D50" s="257" t="s">
        <v>1180</v>
      </c>
      <c r="E50" s="257" t="s">
        <v>1180</v>
      </c>
      <c r="F50" s="257" t="s">
        <v>1180</v>
      </c>
      <c r="G50" s="256" t="s">
        <v>1180</v>
      </c>
      <c r="H50" s="107">
        <v>0.28627000000000002</v>
      </c>
      <c r="I50" s="258">
        <v>1.4510000000000001</v>
      </c>
      <c r="J50" s="258">
        <v>1.3062</v>
      </c>
      <c r="K50" s="259">
        <v>8783</v>
      </c>
      <c r="L50" s="260">
        <v>10601</v>
      </c>
      <c r="M50" s="259">
        <v>0</v>
      </c>
      <c r="N50" s="225">
        <v>1402.33</v>
      </c>
      <c r="O50" s="224">
        <f>_xlfn.XLOOKUP(A50,'[1]SIM Char File'!$F:$F,'[1]SIM Char File'!$AY:$AY)</f>
        <v>1097.8699999999999</v>
      </c>
    </row>
    <row r="51" spans="1:15" s="1" customFormat="1">
      <c r="A51" s="255">
        <v>106190034</v>
      </c>
      <c r="B51" s="255" t="s">
        <v>1278</v>
      </c>
      <c r="C51" s="256" t="s">
        <v>1180</v>
      </c>
      <c r="D51" s="256" t="s">
        <v>1179</v>
      </c>
      <c r="E51" s="256" t="s">
        <v>1180</v>
      </c>
      <c r="F51" s="257" t="s">
        <v>1180</v>
      </c>
      <c r="G51" s="256" t="s">
        <v>1180</v>
      </c>
      <c r="H51" s="107">
        <v>0.26576</v>
      </c>
      <c r="I51" s="258">
        <v>1.4510000000000001</v>
      </c>
      <c r="J51" s="258">
        <v>1.3062</v>
      </c>
      <c r="K51" s="259">
        <v>8783</v>
      </c>
      <c r="L51" s="260">
        <v>10601</v>
      </c>
      <c r="M51" s="259">
        <v>0</v>
      </c>
      <c r="N51" s="225">
        <v>1402.33</v>
      </c>
      <c r="O51" s="224">
        <f>_xlfn.XLOOKUP(A51,'[1]SIM Char File'!$F:$F,'[1]SIM Char File'!$AY:$AY)</f>
        <v>1097.8699999999999</v>
      </c>
    </row>
    <row r="52" spans="1:15" s="1" customFormat="1">
      <c r="A52" s="255">
        <v>106364231</v>
      </c>
      <c r="B52" s="255" t="s">
        <v>1279</v>
      </c>
      <c r="C52" s="256" t="s">
        <v>1179</v>
      </c>
      <c r="D52" s="256" t="s">
        <v>1180</v>
      </c>
      <c r="E52" s="256" t="s">
        <v>1180</v>
      </c>
      <c r="F52" s="257" t="s">
        <v>1180</v>
      </c>
      <c r="G52" s="256" t="s">
        <v>1180</v>
      </c>
      <c r="H52" s="107">
        <v>0.24069000000000002</v>
      </c>
      <c r="I52" s="258">
        <v>1.4510000000000001</v>
      </c>
      <c r="J52" s="258">
        <v>1.3062</v>
      </c>
      <c r="K52" s="259">
        <v>8783</v>
      </c>
      <c r="L52" s="260">
        <v>10601</v>
      </c>
      <c r="M52" s="259">
        <v>0</v>
      </c>
      <c r="N52" s="225">
        <v>0</v>
      </c>
      <c r="O52" s="224">
        <v>0</v>
      </c>
    </row>
    <row r="53" spans="1:15" s="1" customFormat="1">
      <c r="A53" s="255">
        <v>106154101</v>
      </c>
      <c r="B53" s="255" t="s">
        <v>1280</v>
      </c>
      <c r="C53" s="256" t="s">
        <v>1180</v>
      </c>
      <c r="D53" s="256" t="s">
        <v>1180</v>
      </c>
      <c r="E53" s="257" t="s">
        <v>1180</v>
      </c>
      <c r="F53" s="257" t="s">
        <v>1180</v>
      </c>
      <c r="G53" s="256" t="s">
        <v>1180</v>
      </c>
      <c r="H53" s="107">
        <v>0.28481000000000001</v>
      </c>
      <c r="I53" s="258">
        <v>1.4510000000000001</v>
      </c>
      <c r="J53" s="258">
        <v>1.3062</v>
      </c>
      <c r="K53" s="259">
        <v>8783</v>
      </c>
      <c r="L53" s="260">
        <v>10601</v>
      </c>
      <c r="M53" s="259">
        <v>0</v>
      </c>
      <c r="N53" s="225">
        <v>1402.33</v>
      </c>
      <c r="O53" s="224">
        <f>_xlfn.XLOOKUP(A53,'[1]SIM Char File'!$F:$F,'[1]SIM Char File'!$AY:$AY)</f>
        <v>1097.8699999999999</v>
      </c>
    </row>
    <row r="54" spans="1:15" s="1" customFormat="1">
      <c r="A54" s="255">
        <v>106150722</v>
      </c>
      <c r="B54" s="255" t="s">
        <v>1281</v>
      </c>
      <c r="C54" s="257" t="s">
        <v>1180</v>
      </c>
      <c r="D54" s="257" t="s">
        <v>1180</v>
      </c>
      <c r="E54" s="256" t="s">
        <v>1180</v>
      </c>
      <c r="F54" s="257" t="s">
        <v>1180</v>
      </c>
      <c r="G54" s="256" t="s">
        <v>1180</v>
      </c>
      <c r="H54" s="107">
        <v>0.23175000000000001</v>
      </c>
      <c r="I54" s="258">
        <v>1.4510000000000001</v>
      </c>
      <c r="J54" s="258">
        <v>1.3062</v>
      </c>
      <c r="K54" s="259">
        <v>8783</v>
      </c>
      <c r="L54" s="260">
        <v>10601</v>
      </c>
      <c r="M54" s="259">
        <v>0</v>
      </c>
      <c r="N54" s="225">
        <v>1402.33</v>
      </c>
      <c r="O54" s="224">
        <f>_xlfn.XLOOKUP(A54,'[1]SIM Char File'!$F:$F,'[1]SIM Char File'!$AY:$AY)</f>
        <v>1097.8699999999999</v>
      </c>
    </row>
    <row r="55" spans="1:15" s="1" customFormat="1">
      <c r="A55" s="255">
        <v>106150820</v>
      </c>
      <c r="B55" s="255" t="s">
        <v>1910</v>
      </c>
      <c r="C55" s="256" t="s">
        <v>1180</v>
      </c>
      <c r="D55" s="256" t="s">
        <v>1180</v>
      </c>
      <c r="E55" s="256" t="s">
        <v>1180</v>
      </c>
      <c r="F55" s="257" t="s">
        <v>1180</v>
      </c>
      <c r="G55" s="256" t="s">
        <v>1180</v>
      </c>
      <c r="H55" s="107">
        <v>0.21</v>
      </c>
      <c r="I55" s="258">
        <v>1.4510000000000001</v>
      </c>
      <c r="J55" s="258">
        <v>1.3062</v>
      </c>
      <c r="K55" s="259">
        <v>8783</v>
      </c>
      <c r="L55" s="260">
        <v>10601</v>
      </c>
      <c r="M55" s="259">
        <v>1246</v>
      </c>
      <c r="N55" s="225">
        <v>1402.33</v>
      </c>
      <c r="O55" s="224">
        <f>_xlfn.XLOOKUP(A55,'[1]SIM Char File'!$F:$F,'[1]SIM Char File'!$AY:$AY)</f>
        <v>1097.8699999999999</v>
      </c>
    </row>
    <row r="56" spans="1:15" s="1" customFormat="1">
      <c r="A56" s="255">
        <v>106364121</v>
      </c>
      <c r="B56" s="255" t="s">
        <v>1282</v>
      </c>
      <c r="C56" s="256" t="s">
        <v>1180</v>
      </c>
      <c r="D56" s="256" t="s">
        <v>1180</v>
      </c>
      <c r="E56" s="256" t="s">
        <v>1180</v>
      </c>
      <c r="F56" s="257" t="s">
        <v>1180</v>
      </c>
      <c r="G56" s="256" t="s">
        <v>1180</v>
      </c>
      <c r="H56" s="107">
        <f>_xlfn.XLOOKUP(Table1[[#This Row],[OSHPD ID]],'[1]SIM Char File'!$F:$F,'[1]SIM Char File'!$AE:$AE)</f>
        <v>0.80681999999999998</v>
      </c>
      <c r="I56" s="258">
        <v>1.4510000000000001</v>
      </c>
      <c r="J56" s="258">
        <v>1.3062</v>
      </c>
      <c r="K56" s="259">
        <v>1</v>
      </c>
      <c r="L56" s="260">
        <v>1</v>
      </c>
      <c r="M56" s="259">
        <v>1457</v>
      </c>
      <c r="N56" s="225">
        <v>1402.33</v>
      </c>
      <c r="O56" s="224">
        <f>_xlfn.XLOOKUP(A56,'[1]SIM Char File'!$F:$F,'[1]SIM Char File'!$AY:$AY)</f>
        <v>1097.8699999999999</v>
      </c>
    </row>
    <row r="57" spans="1:15" s="1" customFormat="1">
      <c r="A57" s="255">
        <v>106184008</v>
      </c>
      <c r="B57" s="255" t="s">
        <v>1283</v>
      </c>
      <c r="C57" s="256" t="s">
        <v>1180</v>
      </c>
      <c r="D57" s="256" t="s">
        <v>1180</v>
      </c>
      <c r="E57" s="256" t="s">
        <v>1180</v>
      </c>
      <c r="F57" s="257" t="s">
        <v>1179</v>
      </c>
      <c r="G57" s="256" t="s">
        <v>1179</v>
      </c>
      <c r="H57" s="107">
        <v>0.75477000000000005</v>
      </c>
      <c r="I57" s="258">
        <v>1.4510000000000001</v>
      </c>
      <c r="J57" s="258">
        <v>1.3062</v>
      </c>
      <c r="K57" s="259">
        <v>24860</v>
      </c>
      <c r="L57" s="260">
        <v>30006</v>
      </c>
      <c r="M57" s="259">
        <v>0</v>
      </c>
      <c r="N57" s="225">
        <v>1402.33</v>
      </c>
      <c r="O57" s="224">
        <f>_xlfn.XLOOKUP(A57,'[1]SIM Char File'!$F:$F,'[1]SIM Char File'!$AY:$AY)</f>
        <v>1097.8699999999999</v>
      </c>
    </row>
    <row r="58" spans="1:15" s="1" customFormat="1">
      <c r="A58" s="255">
        <v>106190052</v>
      </c>
      <c r="B58" s="255" t="s">
        <v>1284</v>
      </c>
      <c r="C58" s="256" t="s">
        <v>1180</v>
      </c>
      <c r="D58" s="256" t="s">
        <v>1180</v>
      </c>
      <c r="E58" s="256" t="s">
        <v>1180</v>
      </c>
      <c r="F58" s="257" t="s">
        <v>1180</v>
      </c>
      <c r="G58" s="256" t="s">
        <v>1180</v>
      </c>
      <c r="H58" s="107">
        <v>9.7180000000000002E-2</v>
      </c>
      <c r="I58" s="258">
        <v>1.4510000000000001</v>
      </c>
      <c r="J58" s="258">
        <v>1.3062</v>
      </c>
      <c r="K58" s="259">
        <v>8783</v>
      </c>
      <c r="L58" s="260">
        <v>10601</v>
      </c>
      <c r="M58" s="259">
        <v>0</v>
      </c>
      <c r="N58" s="225">
        <v>1402.33</v>
      </c>
      <c r="O58" s="224">
        <f>_xlfn.XLOOKUP(A58,'[1]SIM Char File'!$F:$F,'[1]SIM Char File'!$AY:$AY)</f>
        <v>1097.8699999999999</v>
      </c>
    </row>
    <row r="59" spans="1:15" s="1" customFormat="1">
      <c r="A59" s="255">
        <v>106364430</v>
      </c>
      <c r="B59" s="255" t="s">
        <v>1285</v>
      </c>
      <c r="C59" s="257" t="s">
        <v>1180</v>
      </c>
      <c r="D59" s="257" t="s">
        <v>1180</v>
      </c>
      <c r="E59" s="257" t="s">
        <v>1180</v>
      </c>
      <c r="F59" s="257" t="s">
        <v>1179</v>
      </c>
      <c r="G59" s="256" t="s">
        <v>1179</v>
      </c>
      <c r="H59" s="107">
        <v>0.18540000000000001</v>
      </c>
      <c r="I59" s="258">
        <v>1.4510000000000001</v>
      </c>
      <c r="J59" s="258">
        <v>1.3062</v>
      </c>
      <c r="K59" s="259">
        <v>24860</v>
      </c>
      <c r="L59" s="260">
        <v>30006</v>
      </c>
      <c r="M59" s="259">
        <v>0</v>
      </c>
      <c r="N59" s="225">
        <v>1402.33</v>
      </c>
      <c r="O59" s="224">
        <f>_xlfn.XLOOKUP(A59,'[1]SIM Char File'!$F:$F,'[1]SIM Char File'!$AY:$AY)</f>
        <v>1097.8699999999999</v>
      </c>
    </row>
    <row r="60" spans="1:15" s="1" customFormat="1">
      <c r="A60" s="255">
        <v>106090793</v>
      </c>
      <c r="B60" s="255" t="s">
        <v>1286</v>
      </c>
      <c r="C60" s="256" t="s">
        <v>1180</v>
      </c>
      <c r="D60" s="256" t="s">
        <v>1180</v>
      </c>
      <c r="E60" s="256" t="s">
        <v>1180</v>
      </c>
      <c r="F60" s="257" t="s">
        <v>1179</v>
      </c>
      <c r="G60" s="256" t="s">
        <v>1179</v>
      </c>
      <c r="H60" s="107">
        <v>0.20752999999999999</v>
      </c>
      <c r="I60" s="258">
        <v>1.5235000000000001</v>
      </c>
      <c r="J60" s="258">
        <v>1.3995</v>
      </c>
      <c r="K60" s="259">
        <v>24860</v>
      </c>
      <c r="L60" s="260">
        <v>31574</v>
      </c>
      <c r="M60" s="259">
        <v>0</v>
      </c>
      <c r="N60" s="225">
        <v>1402.33</v>
      </c>
      <c r="O60" s="224">
        <f>_xlfn.XLOOKUP(A60,'[1]SIM Char File'!$F:$F,'[1]SIM Char File'!$AY:$AY)</f>
        <v>1097.8699999999999</v>
      </c>
    </row>
    <row r="61" spans="1:15" s="1" customFormat="1">
      <c r="A61" s="255">
        <v>106361110</v>
      </c>
      <c r="B61" s="255" t="s">
        <v>1287</v>
      </c>
      <c r="C61" s="257" t="s">
        <v>1180</v>
      </c>
      <c r="D61" s="257" t="s">
        <v>1179</v>
      </c>
      <c r="E61" s="257" t="s">
        <v>1180</v>
      </c>
      <c r="F61" s="257" t="s">
        <v>1179</v>
      </c>
      <c r="G61" s="256" t="s">
        <v>1179</v>
      </c>
      <c r="H61" s="107">
        <v>0.85763999999999996</v>
      </c>
      <c r="I61" s="258">
        <v>1.4510000000000001</v>
      </c>
      <c r="J61" s="258">
        <v>1.3062</v>
      </c>
      <c r="K61" s="259">
        <v>24860</v>
      </c>
      <c r="L61" s="260">
        <v>30006</v>
      </c>
      <c r="M61" s="259">
        <v>0</v>
      </c>
      <c r="N61" s="225">
        <v>1402.33</v>
      </c>
      <c r="O61" s="224">
        <f>_xlfn.XLOOKUP(A61,'[1]SIM Char File'!$F:$F,'[1]SIM Char File'!$AY:$AY)</f>
        <v>1097.8699999999999</v>
      </c>
    </row>
    <row r="62" spans="1:15" s="1" customFormat="1">
      <c r="A62" s="255">
        <v>106190081</v>
      </c>
      <c r="B62" s="255" t="s">
        <v>1288</v>
      </c>
      <c r="C62" s="256" t="s">
        <v>1180</v>
      </c>
      <c r="D62" s="256" t="s">
        <v>1180</v>
      </c>
      <c r="E62" s="256" t="s">
        <v>1180</v>
      </c>
      <c r="F62" s="257" t="s">
        <v>1180</v>
      </c>
      <c r="G62" s="256" t="s">
        <v>1180</v>
      </c>
      <c r="H62" s="107">
        <v>0.47061999999999998</v>
      </c>
      <c r="I62" s="258">
        <v>1.4510000000000001</v>
      </c>
      <c r="J62" s="258">
        <v>1.3062</v>
      </c>
      <c r="K62" s="259">
        <v>8783</v>
      </c>
      <c r="L62" s="260">
        <v>10601</v>
      </c>
      <c r="M62" s="259">
        <v>0</v>
      </c>
      <c r="N62" s="225">
        <v>1402.33</v>
      </c>
      <c r="O62" s="224">
        <f>_xlfn.XLOOKUP(A62,'[1]SIM Char File'!$F:$F,'[1]SIM Char File'!$AY:$AY)</f>
        <v>1097.8699999999999</v>
      </c>
    </row>
    <row r="63" spans="1:15" s="1" customFormat="1">
      <c r="A63" s="255">
        <v>106190125</v>
      </c>
      <c r="B63" s="255" t="s">
        <v>1289</v>
      </c>
      <c r="C63" s="257" t="s">
        <v>1180</v>
      </c>
      <c r="D63" s="257" t="s">
        <v>1180</v>
      </c>
      <c r="E63" s="257" t="s">
        <v>1180</v>
      </c>
      <c r="F63" s="257" t="s">
        <v>1180</v>
      </c>
      <c r="G63" s="256" t="s">
        <v>1180</v>
      </c>
      <c r="H63" s="107">
        <v>0.27372999999999997</v>
      </c>
      <c r="I63" s="258">
        <v>1.4510000000000001</v>
      </c>
      <c r="J63" s="258">
        <v>1.3062</v>
      </c>
      <c r="K63" s="259">
        <v>8783</v>
      </c>
      <c r="L63" s="260">
        <v>10601</v>
      </c>
      <c r="M63" s="259">
        <v>0</v>
      </c>
      <c r="N63" s="225">
        <v>1402.33</v>
      </c>
      <c r="O63" s="224">
        <f>_xlfn.XLOOKUP(A63,'[1]SIM Char File'!$F:$F,'[1]SIM Char File'!$AY:$AY)</f>
        <v>1097.8699999999999</v>
      </c>
    </row>
    <row r="64" spans="1:15" s="1" customFormat="1">
      <c r="A64" s="255">
        <v>106380933</v>
      </c>
      <c r="B64" s="255" t="s">
        <v>1290</v>
      </c>
      <c r="C64" s="257" t="s">
        <v>1180</v>
      </c>
      <c r="D64" s="257" t="s">
        <v>1180</v>
      </c>
      <c r="E64" s="257" t="s">
        <v>1180</v>
      </c>
      <c r="F64" s="257" t="s">
        <v>1180</v>
      </c>
      <c r="G64" s="256" t="s">
        <v>1180</v>
      </c>
      <c r="H64" s="107">
        <v>0.25940000000000002</v>
      </c>
      <c r="I64" s="258">
        <v>1.7806999999999999</v>
      </c>
      <c r="J64" s="258">
        <v>1.603</v>
      </c>
      <c r="K64" s="259">
        <v>8783</v>
      </c>
      <c r="L64" s="260">
        <v>12363</v>
      </c>
      <c r="M64" s="259">
        <v>1453</v>
      </c>
      <c r="N64" s="225">
        <v>1402.33</v>
      </c>
      <c r="O64" s="224">
        <f>_xlfn.XLOOKUP(A64,'[1]SIM Char File'!$F:$F,'[1]SIM Char File'!$AY:$AY)</f>
        <v>1097.8699999999999</v>
      </c>
    </row>
    <row r="65" spans="1:15" s="1" customFormat="1">
      <c r="A65" s="255">
        <v>106380929</v>
      </c>
      <c r="B65" s="255" t="s">
        <v>1762</v>
      </c>
      <c r="C65" s="257" t="s">
        <v>1180</v>
      </c>
      <c r="D65" s="257" t="s">
        <v>1180</v>
      </c>
      <c r="E65" s="257" t="s">
        <v>1179</v>
      </c>
      <c r="F65" s="257" t="s">
        <v>1180</v>
      </c>
      <c r="G65" s="256" t="s">
        <v>1180</v>
      </c>
      <c r="H65" s="107">
        <v>0.38602999999999998</v>
      </c>
      <c r="I65" s="258">
        <v>1.7806999999999999</v>
      </c>
      <c r="J65" s="258">
        <v>1.603</v>
      </c>
      <c r="K65" s="259">
        <v>8783</v>
      </c>
      <c r="L65" s="260">
        <v>12363</v>
      </c>
      <c r="M65" s="259">
        <v>0</v>
      </c>
      <c r="N65" s="225">
        <v>1402.33</v>
      </c>
      <c r="O65" s="224">
        <f>_xlfn.XLOOKUP(A65,'[1]SIM Char File'!$F:$F,'[1]SIM Char File'!$AY:$AY)</f>
        <v>1097.8699999999999</v>
      </c>
    </row>
    <row r="66" spans="1:15" s="1" customFormat="1">
      <c r="A66" s="255">
        <v>106384202</v>
      </c>
      <c r="B66" s="255" t="s">
        <v>2226</v>
      </c>
      <c r="C66" s="257" t="s">
        <v>1180</v>
      </c>
      <c r="D66" s="257" t="s">
        <v>1180</v>
      </c>
      <c r="E66" s="257" t="s">
        <v>1180</v>
      </c>
      <c r="F66" s="257" t="s">
        <v>1180</v>
      </c>
      <c r="G66" s="256" t="s">
        <v>1180</v>
      </c>
      <c r="H66" s="107">
        <v>0.40093000000000001</v>
      </c>
      <c r="I66" s="258">
        <v>1.7806999999999999</v>
      </c>
      <c r="J66" s="258">
        <v>1.603</v>
      </c>
      <c r="K66" s="259">
        <v>8783</v>
      </c>
      <c r="L66" s="260">
        <v>12363</v>
      </c>
      <c r="M66" s="259">
        <v>0</v>
      </c>
      <c r="N66" s="225">
        <v>1402.33</v>
      </c>
      <c r="O66" s="224">
        <f>_xlfn.XLOOKUP(A66,'[1]SIM Char File'!$F:$F,'[1]SIM Char File'!$AY:$AY)</f>
        <v>1097.8699999999999</v>
      </c>
    </row>
    <row r="67" spans="1:15" s="1" customFormat="1">
      <c r="A67" s="255">
        <v>106384176</v>
      </c>
      <c r="B67" s="255" t="s">
        <v>1900</v>
      </c>
      <c r="C67" s="257" t="s">
        <v>1180</v>
      </c>
      <c r="D67" s="257" t="s">
        <v>1180</v>
      </c>
      <c r="E67" s="257" t="s">
        <v>1179</v>
      </c>
      <c r="F67" s="257" t="s">
        <v>1180</v>
      </c>
      <c r="G67" s="256" t="s">
        <v>1180</v>
      </c>
      <c r="H67" s="107">
        <v>0.38602999999999998</v>
      </c>
      <c r="I67" s="258">
        <v>1.7806999999999999</v>
      </c>
      <c r="J67" s="258">
        <v>1.603</v>
      </c>
      <c r="K67" s="259">
        <v>8783</v>
      </c>
      <c r="L67" s="260">
        <v>12363</v>
      </c>
      <c r="M67" s="259">
        <v>0</v>
      </c>
      <c r="N67" s="225">
        <v>1402.33</v>
      </c>
      <c r="O67" s="224">
        <f>_xlfn.XLOOKUP(A67,'[1]SIM Char File'!$F:$F,'[1]SIM Char File'!$AY:$AY)</f>
        <v>1097.8699999999999</v>
      </c>
    </row>
    <row r="68" spans="1:15" s="1" customFormat="1">
      <c r="A68" s="255">
        <v>106190155</v>
      </c>
      <c r="B68" s="255" t="s">
        <v>1763</v>
      </c>
      <c r="C68" s="257" t="s">
        <v>1180</v>
      </c>
      <c r="D68" s="257" t="s">
        <v>1180</v>
      </c>
      <c r="E68" s="257" t="s">
        <v>1180</v>
      </c>
      <c r="F68" s="257" t="s">
        <v>1180</v>
      </c>
      <c r="G68" s="256" t="s">
        <v>1180</v>
      </c>
      <c r="H68" s="107">
        <v>0.21</v>
      </c>
      <c r="I68" s="258">
        <v>1.4510000000000001</v>
      </c>
      <c r="J68" s="258">
        <v>1.3062</v>
      </c>
      <c r="K68" s="259">
        <v>1</v>
      </c>
      <c r="L68" s="260">
        <v>1</v>
      </c>
      <c r="M68" s="259">
        <v>1246</v>
      </c>
      <c r="N68" s="225">
        <v>1402.33</v>
      </c>
      <c r="O68" s="224">
        <f>_xlfn.XLOOKUP(A68,'[1]SIM Char File'!$F:$F,'[1]SIM Char File'!$AY:$AY)</f>
        <v>1097.8699999999999</v>
      </c>
    </row>
    <row r="69" spans="1:15" s="1" customFormat="1">
      <c r="A69" s="255">
        <v>106190137</v>
      </c>
      <c r="B69" s="255" t="s">
        <v>1603</v>
      </c>
      <c r="C69" s="256" t="s">
        <v>1180</v>
      </c>
      <c r="D69" s="256" t="s">
        <v>1180</v>
      </c>
      <c r="E69" s="256" t="s">
        <v>1180</v>
      </c>
      <c r="F69" s="257" t="s">
        <v>1180</v>
      </c>
      <c r="G69" s="256" t="s">
        <v>1180</v>
      </c>
      <c r="H69" s="107">
        <v>0.60929999999999995</v>
      </c>
      <c r="I69" s="258">
        <v>1.4510000000000001</v>
      </c>
      <c r="J69" s="258">
        <v>1.3062</v>
      </c>
      <c r="K69" s="259">
        <v>8783</v>
      </c>
      <c r="L69" s="260">
        <v>10601</v>
      </c>
      <c r="M69" s="259">
        <v>1246</v>
      </c>
      <c r="N69" s="225">
        <v>1402.33</v>
      </c>
      <c r="O69" s="224">
        <f>_xlfn.XLOOKUP(A69,'[1]SIM Char File'!$F:$F,'[1]SIM Char File'!$AY:$AY)</f>
        <v>1097.8699999999999</v>
      </c>
    </row>
    <row r="70" spans="1:15" s="1" customFormat="1">
      <c r="A70" s="255">
        <v>106190045</v>
      </c>
      <c r="B70" s="255" t="s">
        <v>1291</v>
      </c>
      <c r="C70" s="257" t="s">
        <v>1180</v>
      </c>
      <c r="D70" s="257" t="s">
        <v>1180</v>
      </c>
      <c r="E70" s="257" t="s">
        <v>1180</v>
      </c>
      <c r="F70" s="257" t="s">
        <v>1179</v>
      </c>
      <c r="G70" s="256" t="s">
        <v>1179</v>
      </c>
      <c r="H70" s="107">
        <v>0.21</v>
      </c>
      <c r="I70" s="258">
        <v>1.4510000000000001</v>
      </c>
      <c r="J70" s="258">
        <v>1.3062</v>
      </c>
      <c r="K70" s="259">
        <v>24860</v>
      </c>
      <c r="L70" s="260">
        <v>30006</v>
      </c>
      <c r="M70" s="259">
        <v>0</v>
      </c>
      <c r="N70" s="225">
        <v>1402.33</v>
      </c>
      <c r="O70" s="224">
        <f>_xlfn.XLOOKUP(A70,'[1]SIM Char File'!$F:$F,'[1]SIM Char File'!$AY:$AY)</f>
        <v>1097.8699999999999</v>
      </c>
    </row>
    <row r="71" spans="1:15" s="1" customFormat="1">
      <c r="A71" s="255">
        <v>106190555</v>
      </c>
      <c r="B71" s="255" t="s">
        <v>1292</v>
      </c>
      <c r="C71" s="257" t="s">
        <v>1180</v>
      </c>
      <c r="D71" s="257" t="s">
        <v>1180</v>
      </c>
      <c r="E71" s="257" t="s">
        <v>1179</v>
      </c>
      <c r="F71" s="257" t="s">
        <v>1180</v>
      </c>
      <c r="G71" s="256" t="s">
        <v>1180</v>
      </c>
      <c r="H71" s="107">
        <v>0.10628</v>
      </c>
      <c r="I71" s="258">
        <v>1.4510000000000001</v>
      </c>
      <c r="J71" s="258">
        <v>1.3062</v>
      </c>
      <c r="K71" s="259">
        <v>8783</v>
      </c>
      <c r="L71" s="260">
        <v>10601</v>
      </c>
      <c r="M71" s="259">
        <v>1246</v>
      </c>
      <c r="N71" s="225">
        <v>1402.33</v>
      </c>
      <c r="O71" s="224">
        <f>_xlfn.XLOOKUP(A71,'[1]SIM Char File'!$F:$F,'[1]SIM Char File'!$AY:$AY)</f>
        <v>1097.8699999999999</v>
      </c>
    </row>
    <row r="72" spans="1:15" s="1" customFormat="1">
      <c r="A72" s="255">
        <v>106190500</v>
      </c>
      <c r="B72" s="255" t="s">
        <v>2198</v>
      </c>
      <c r="C72" s="257" t="s">
        <v>1180</v>
      </c>
      <c r="D72" s="257" t="s">
        <v>1180</v>
      </c>
      <c r="E72" s="257" t="s">
        <v>1180</v>
      </c>
      <c r="F72" s="257" t="s">
        <v>1180</v>
      </c>
      <c r="G72" s="256" t="s">
        <v>1180</v>
      </c>
      <c r="H72" s="107">
        <v>0.17188999999999999</v>
      </c>
      <c r="I72" s="258">
        <v>1.4510000000000001</v>
      </c>
      <c r="J72" s="258">
        <v>1.3062</v>
      </c>
      <c r="K72" s="259">
        <v>8783</v>
      </c>
      <c r="L72" s="260">
        <v>10601</v>
      </c>
      <c r="M72" s="259">
        <v>0</v>
      </c>
      <c r="N72" s="225">
        <v>1402.33</v>
      </c>
      <c r="O72" s="224">
        <f>_xlfn.XLOOKUP(A72,'[1]SIM Char File'!$F:$F,'[1]SIM Char File'!$AY:$AY)</f>
        <v>1097.8699999999999</v>
      </c>
    </row>
    <row r="73" spans="1:15" s="1" customFormat="1">
      <c r="A73" s="255">
        <v>106190148</v>
      </c>
      <c r="B73" s="255" t="s">
        <v>1260</v>
      </c>
      <c r="C73" s="257" t="s">
        <v>1180</v>
      </c>
      <c r="D73" s="257" t="s">
        <v>1180</v>
      </c>
      <c r="E73" s="257" t="s">
        <v>1180</v>
      </c>
      <c r="F73" s="257" t="s">
        <v>1180</v>
      </c>
      <c r="G73" s="256" t="s">
        <v>1180</v>
      </c>
      <c r="H73" s="107">
        <v>0.21507999999999999</v>
      </c>
      <c r="I73" s="258">
        <v>1.4510000000000001</v>
      </c>
      <c r="J73" s="258">
        <v>1.3062</v>
      </c>
      <c r="K73" s="259">
        <v>8783</v>
      </c>
      <c r="L73" s="260">
        <v>10601</v>
      </c>
      <c r="M73" s="259">
        <v>1246</v>
      </c>
      <c r="N73" s="225">
        <v>1402.33</v>
      </c>
      <c r="O73" s="224">
        <f>_xlfn.XLOOKUP(A73,'[1]SIM Char File'!$F:$F,'[1]SIM Char File'!$AY:$AY)</f>
        <v>1097.8699999999999</v>
      </c>
    </row>
    <row r="74" spans="1:15" s="1" customFormat="1">
      <c r="A74" s="255">
        <v>106500954</v>
      </c>
      <c r="B74" s="255" t="s">
        <v>1261</v>
      </c>
      <c r="C74" s="256" t="s">
        <v>1180</v>
      </c>
      <c r="D74" s="256" t="s">
        <v>1180</v>
      </c>
      <c r="E74" s="256" t="s">
        <v>1180</v>
      </c>
      <c r="F74" s="257" t="s">
        <v>1180</v>
      </c>
      <c r="G74" s="256" t="s">
        <v>1180</v>
      </c>
      <c r="H74" s="107">
        <v>0.21</v>
      </c>
      <c r="I74" s="258">
        <v>1.4510000000000001</v>
      </c>
      <c r="J74" s="258">
        <v>1.3062</v>
      </c>
      <c r="K74" s="259">
        <v>8783</v>
      </c>
      <c r="L74" s="260">
        <v>10601</v>
      </c>
      <c r="M74" s="259">
        <v>0</v>
      </c>
      <c r="N74" s="225">
        <v>1402.33</v>
      </c>
      <c r="O74" s="224">
        <f>_xlfn.XLOOKUP(A74,'[1]SIM Char File'!$F:$F,'[1]SIM Char File'!$AY:$AY)</f>
        <v>1097.8699999999999</v>
      </c>
    </row>
    <row r="75" spans="1:15" s="1" customFormat="1">
      <c r="A75" s="255">
        <v>106301140</v>
      </c>
      <c r="B75" s="255" t="s">
        <v>1293</v>
      </c>
      <c r="C75" s="256" t="s">
        <v>1180</v>
      </c>
      <c r="D75" s="256" t="s">
        <v>1180</v>
      </c>
      <c r="E75" s="256" t="s">
        <v>1180</v>
      </c>
      <c r="F75" s="257" t="s">
        <v>1180</v>
      </c>
      <c r="G75" s="256" t="s">
        <v>1180</v>
      </c>
      <c r="H75" s="107">
        <v>0.28542000000000001</v>
      </c>
      <c r="I75" s="258">
        <v>1.4510000000000001</v>
      </c>
      <c r="J75" s="258">
        <v>1.3062</v>
      </c>
      <c r="K75" s="259">
        <v>8783</v>
      </c>
      <c r="L75" s="260">
        <v>10601</v>
      </c>
      <c r="M75" s="259">
        <v>0</v>
      </c>
      <c r="N75" s="225">
        <v>1402.33</v>
      </c>
      <c r="O75" s="224">
        <f>_xlfn.XLOOKUP(A75,'[1]SIM Char File'!$F:$F,'[1]SIM Char File'!$AY:$AY)</f>
        <v>1097.8699999999999</v>
      </c>
    </row>
    <row r="76" spans="1:15" s="1" customFormat="1">
      <c r="A76" s="255">
        <v>106010776</v>
      </c>
      <c r="B76" s="255" t="s">
        <v>1294</v>
      </c>
      <c r="C76" s="256" t="s">
        <v>1180</v>
      </c>
      <c r="D76" s="256" t="s">
        <v>1180</v>
      </c>
      <c r="E76" s="256" t="s">
        <v>1179</v>
      </c>
      <c r="F76" s="257" t="s">
        <v>1180</v>
      </c>
      <c r="G76" s="256" t="s">
        <v>1180</v>
      </c>
      <c r="H76" s="107">
        <v>0.33022000000000001</v>
      </c>
      <c r="I76" s="258">
        <v>1.698</v>
      </c>
      <c r="J76" s="258">
        <v>1.5444</v>
      </c>
      <c r="K76" s="259">
        <v>8783</v>
      </c>
      <c r="L76" s="260">
        <v>12015</v>
      </c>
      <c r="M76" s="259">
        <v>2519</v>
      </c>
      <c r="N76" s="225">
        <v>1402.33</v>
      </c>
      <c r="O76" s="224">
        <f>_xlfn.XLOOKUP(A76,'[1]SIM Char File'!$F:$F,'[1]SIM Char File'!$AY:$AY)</f>
        <v>1097.8699999999999</v>
      </c>
    </row>
    <row r="77" spans="1:15" s="1" customFormat="1">
      <c r="A77" s="255">
        <v>106304113</v>
      </c>
      <c r="B77" s="255" t="s">
        <v>1295</v>
      </c>
      <c r="C77" s="256" t="s">
        <v>1180</v>
      </c>
      <c r="D77" s="256" t="s">
        <v>1180</v>
      </c>
      <c r="E77" s="256" t="s">
        <v>1180</v>
      </c>
      <c r="F77" s="257" t="s">
        <v>1180</v>
      </c>
      <c r="G77" s="256" t="s">
        <v>1180</v>
      </c>
      <c r="H77" s="107">
        <v>0.22097000000000003</v>
      </c>
      <c r="I77" s="258">
        <v>1.4510000000000001</v>
      </c>
      <c r="J77" s="258">
        <v>1.3062</v>
      </c>
      <c r="K77" s="259">
        <v>8783</v>
      </c>
      <c r="L77" s="260">
        <v>10601</v>
      </c>
      <c r="M77" s="259">
        <v>0</v>
      </c>
      <c r="N77" s="225">
        <v>1402.33</v>
      </c>
      <c r="O77" s="224">
        <f>_xlfn.XLOOKUP(A77,'[1]SIM Char File'!$F:$F,'[1]SIM Char File'!$AY:$AY)</f>
        <v>1097.8699999999999</v>
      </c>
    </row>
    <row r="78" spans="1:15" s="1" customFormat="1">
      <c r="A78" s="255">
        <v>106190170</v>
      </c>
      <c r="B78" s="255" t="s">
        <v>1296</v>
      </c>
      <c r="C78" s="257" t="s">
        <v>1180</v>
      </c>
      <c r="D78" s="257" t="s">
        <v>1180</v>
      </c>
      <c r="E78" s="257" t="s">
        <v>1179</v>
      </c>
      <c r="F78" s="257" t="s">
        <v>1180</v>
      </c>
      <c r="G78" s="256" t="s">
        <v>1180</v>
      </c>
      <c r="H78" s="107">
        <v>0.28095999999999999</v>
      </c>
      <c r="I78" s="258">
        <v>1.4510000000000001</v>
      </c>
      <c r="J78" s="258">
        <v>1.3062</v>
      </c>
      <c r="K78" s="259">
        <v>8783</v>
      </c>
      <c r="L78" s="260">
        <v>10601</v>
      </c>
      <c r="M78" s="259">
        <v>2222</v>
      </c>
      <c r="N78" s="225">
        <v>1402.33</v>
      </c>
      <c r="O78" s="224">
        <f>_xlfn.XLOOKUP(A78,'[1]SIM Char File'!$F:$F,'[1]SIM Char File'!$AY:$AY)</f>
        <v>1097.8699999999999</v>
      </c>
    </row>
    <row r="79" spans="1:15" s="1" customFormat="1">
      <c r="A79" s="255">
        <v>106300032</v>
      </c>
      <c r="B79" s="255" t="s">
        <v>1297</v>
      </c>
      <c r="C79" s="257" t="s">
        <v>1180</v>
      </c>
      <c r="D79" s="257" t="s">
        <v>1180</v>
      </c>
      <c r="E79" s="257" t="s">
        <v>1179</v>
      </c>
      <c r="F79" s="257" t="s">
        <v>1180</v>
      </c>
      <c r="G79" s="256" t="s">
        <v>1180</v>
      </c>
      <c r="H79" s="107">
        <v>0.17446</v>
      </c>
      <c r="I79" s="258">
        <v>1.4510000000000001</v>
      </c>
      <c r="J79" s="258">
        <v>1.3062</v>
      </c>
      <c r="K79" s="259">
        <v>8783</v>
      </c>
      <c r="L79" s="260">
        <v>10601</v>
      </c>
      <c r="M79" s="259">
        <v>0</v>
      </c>
      <c r="N79" s="225">
        <v>1402.33</v>
      </c>
      <c r="O79" s="224">
        <f>_xlfn.XLOOKUP(A79,'[1]SIM Char File'!$F:$F,'[1]SIM Char File'!$AY:$AY)</f>
        <v>1097.8699999999999</v>
      </c>
    </row>
    <row r="80" spans="1:15" s="1" customFormat="1">
      <c r="A80" s="255">
        <v>106434051</v>
      </c>
      <c r="B80" s="255" t="s">
        <v>1764</v>
      </c>
      <c r="C80" s="256" t="s">
        <v>1180</v>
      </c>
      <c r="D80" s="256" t="s">
        <v>1180</v>
      </c>
      <c r="E80" s="257" t="s">
        <v>1180</v>
      </c>
      <c r="F80" s="257" t="s">
        <v>1180</v>
      </c>
      <c r="G80" s="256" t="s">
        <v>1180</v>
      </c>
      <c r="H80" s="107">
        <v>0.21</v>
      </c>
      <c r="I80" s="258">
        <v>1.7775000000000001</v>
      </c>
      <c r="J80" s="258">
        <v>1.609</v>
      </c>
      <c r="K80" s="259">
        <v>8783</v>
      </c>
      <c r="L80" s="260">
        <v>12399</v>
      </c>
      <c r="M80" s="259">
        <v>0</v>
      </c>
      <c r="N80" s="225">
        <v>1402.33</v>
      </c>
      <c r="O80" s="224">
        <f>_xlfn.XLOOKUP(A80,'[1]SIM Char File'!$F:$F,'[1]SIM Char File'!$AY:$AY)</f>
        <v>1097.8699999999999</v>
      </c>
    </row>
    <row r="81" spans="1:15" s="1" customFormat="1">
      <c r="A81" s="255">
        <v>106382715</v>
      </c>
      <c r="B81" s="255" t="s">
        <v>1298</v>
      </c>
      <c r="C81" s="256" t="s">
        <v>1180</v>
      </c>
      <c r="D81" s="256" t="s">
        <v>1180</v>
      </c>
      <c r="E81" s="256" t="s">
        <v>1180</v>
      </c>
      <c r="F81" s="257" t="s">
        <v>1180</v>
      </c>
      <c r="G81" s="256" t="s">
        <v>1180</v>
      </c>
      <c r="H81" s="107">
        <v>0.2626</v>
      </c>
      <c r="I81" s="258">
        <v>1.7806999999999999</v>
      </c>
      <c r="J81" s="258">
        <v>1.603</v>
      </c>
      <c r="K81" s="259">
        <v>8783</v>
      </c>
      <c r="L81" s="260">
        <v>12363</v>
      </c>
      <c r="M81" s="259">
        <v>0</v>
      </c>
      <c r="N81" s="225">
        <v>1402.33</v>
      </c>
      <c r="O81" s="224">
        <f>_xlfn.XLOOKUP(A81,'[1]SIM Char File'!$F:$F,'[1]SIM Char File'!$AY:$AY)</f>
        <v>1097.8699999999999</v>
      </c>
    </row>
    <row r="82" spans="1:15" s="1" customFormat="1">
      <c r="A82" s="255">
        <v>106361144</v>
      </c>
      <c r="B82" s="255" t="s">
        <v>1299</v>
      </c>
      <c r="C82" s="256" t="s">
        <v>1180</v>
      </c>
      <c r="D82" s="256" t="s">
        <v>1180</v>
      </c>
      <c r="E82" s="256" t="s">
        <v>1180</v>
      </c>
      <c r="F82" s="257" t="s">
        <v>1180</v>
      </c>
      <c r="G82" s="256" t="s">
        <v>1180</v>
      </c>
      <c r="H82" s="107">
        <v>0.26093</v>
      </c>
      <c r="I82" s="258">
        <v>1.4510000000000001</v>
      </c>
      <c r="J82" s="258">
        <v>1.3062</v>
      </c>
      <c r="K82" s="259">
        <v>8783</v>
      </c>
      <c r="L82" s="260">
        <v>10601</v>
      </c>
      <c r="M82" s="259">
        <v>0</v>
      </c>
      <c r="N82" s="225">
        <v>1402.33</v>
      </c>
      <c r="O82" s="224">
        <f>_xlfn.XLOOKUP(A82,'[1]SIM Char File'!$F:$F,'[1]SIM Char File'!$AY:$AY)</f>
        <v>1097.8699999999999</v>
      </c>
    </row>
    <row r="83" spans="1:15" s="1" customFormat="1">
      <c r="A83" s="255">
        <v>106190176</v>
      </c>
      <c r="B83" s="255" t="s">
        <v>1300</v>
      </c>
      <c r="C83" s="256" t="s">
        <v>1180</v>
      </c>
      <c r="D83" s="256" t="s">
        <v>1180</v>
      </c>
      <c r="E83" s="256" t="s">
        <v>1180</v>
      </c>
      <c r="F83" s="257" t="s">
        <v>1180</v>
      </c>
      <c r="G83" s="256" t="s">
        <v>1180</v>
      </c>
      <c r="H83" s="107">
        <v>0.35221000000000002</v>
      </c>
      <c r="I83" s="258">
        <v>1.4510000000000001</v>
      </c>
      <c r="J83" s="258">
        <v>1.3062</v>
      </c>
      <c r="K83" s="259">
        <v>8783</v>
      </c>
      <c r="L83" s="260">
        <v>10601</v>
      </c>
      <c r="M83" s="259">
        <v>0</v>
      </c>
      <c r="N83" s="225">
        <v>1402.33</v>
      </c>
      <c r="O83" s="224">
        <f>_xlfn.XLOOKUP(A83,'[1]SIM Char File'!$F:$F,'[1]SIM Char File'!$AY:$AY)</f>
        <v>1097.8699999999999</v>
      </c>
    </row>
    <row r="84" spans="1:15" s="1" customFormat="1">
      <c r="A84" s="255">
        <v>106100005</v>
      </c>
      <c r="B84" s="255" t="s">
        <v>1301</v>
      </c>
      <c r="C84" s="257" t="s">
        <v>1180</v>
      </c>
      <c r="D84" s="257" t="s">
        <v>1180</v>
      </c>
      <c r="E84" s="257" t="s">
        <v>1180</v>
      </c>
      <c r="F84" s="257" t="s">
        <v>1180</v>
      </c>
      <c r="G84" s="256" t="s">
        <v>1180</v>
      </c>
      <c r="H84" s="107">
        <v>0.27945999999999999</v>
      </c>
      <c r="I84" s="258">
        <v>1.4510000000000001</v>
      </c>
      <c r="J84" s="258">
        <v>1.3062</v>
      </c>
      <c r="K84" s="259">
        <v>8783</v>
      </c>
      <c r="L84" s="260">
        <v>10601</v>
      </c>
      <c r="M84" s="259">
        <v>0</v>
      </c>
      <c r="N84" s="225">
        <v>1402.33</v>
      </c>
      <c r="O84" s="224">
        <f>_xlfn.XLOOKUP(A84,'[1]SIM Char File'!$F:$F,'[1]SIM Char File'!$AY:$AY)</f>
        <v>1097.8699999999999</v>
      </c>
    </row>
    <row r="85" spans="1:15" s="1" customFormat="1">
      <c r="A85" s="255">
        <v>106100697</v>
      </c>
      <c r="B85" s="255" t="s">
        <v>2199</v>
      </c>
      <c r="C85" s="257" t="s">
        <v>1180</v>
      </c>
      <c r="D85" s="257" t="s">
        <v>1179</v>
      </c>
      <c r="E85" s="257" t="s">
        <v>1180</v>
      </c>
      <c r="F85" s="257" t="s">
        <v>1179</v>
      </c>
      <c r="G85" s="256" t="s">
        <v>1179</v>
      </c>
      <c r="H85" s="107">
        <v>0.52753000000000005</v>
      </c>
      <c r="I85" s="258">
        <v>1.4510000000000001</v>
      </c>
      <c r="J85" s="258">
        <v>1.3062</v>
      </c>
      <c r="K85" s="259">
        <v>24860</v>
      </c>
      <c r="L85" s="260">
        <v>30006</v>
      </c>
      <c r="M85" s="259">
        <v>0</v>
      </c>
      <c r="N85" s="225">
        <v>1402.33</v>
      </c>
      <c r="O85" s="224">
        <f>_xlfn.XLOOKUP(A85,'[1]SIM Char File'!$F:$F,'[1]SIM Char File'!$AY:$AY)</f>
        <v>1097.8699999999999</v>
      </c>
    </row>
    <row r="86" spans="1:15" s="1" customFormat="1">
      <c r="A86" s="255">
        <v>106190766</v>
      </c>
      <c r="B86" s="255" t="s">
        <v>1302</v>
      </c>
      <c r="C86" s="256" t="s">
        <v>1180</v>
      </c>
      <c r="D86" s="256" t="s">
        <v>1180</v>
      </c>
      <c r="E86" s="256" t="s">
        <v>1180</v>
      </c>
      <c r="F86" s="257" t="s">
        <v>1180</v>
      </c>
      <c r="G86" s="256" t="s">
        <v>1180</v>
      </c>
      <c r="H86" s="107">
        <v>0.20132000000000003</v>
      </c>
      <c r="I86" s="258">
        <v>1.4510000000000001</v>
      </c>
      <c r="J86" s="258">
        <v>1.3062</v>
      </c>
      <c r="K86" s="259">
        <v>8783</v>
      </c>
      <c r="L86" s="260">
        <v>10601</v>
      </c>
      <c r="M86" s="259">
        <v>0</v>
      </c>
      <c r="N86" s="225">
        <v>1402.33</v>
      </c>
      <c r="O86" s="224">
        <f>_xlfn.XLOOKUP(A86,'[1]SIM Char File'!$F:$F,'[1]SIM Char File'!$AY:$AY)</f>
        <v>1097.8699999999999</v>
      </c>
    </row>
    <row r="87" spans="1:15" s="1" customFormat="1">
      <c r="A87" s="255">
        <v>106301155</v>
      </c>
      <c r="B87" s="255" t="s">
        <v>1303</v>
      </c>
      <c r="C87" s="257" t="s">
        <v>1180</v>
      </c>
      <c r="D87" s="257" t="s">
        <v>1180</v>
      </c>
      <c r="E87" s="257" t="s">
        <v>1180</v>
      </c>
      <c r="F87" s="257" t="s">
        <v>1180</v>
      </c>
      <c r="G87" s="256" t="s">
        <v>1180</v>
      </c>
      <c r="H87" s="107">
        <v>0.46613999999999994</v>
      </c>
      <c r="I87" s="258">
        <v>1.4510000000000001</v>
      </c>
      <c r="J87" s="258">
        <v>1.3062</v>
      </c>
      <c r="K87" s="259">
        <v>8783</v>
      </c>
      <c r="L87" s="260">
        <v>10601</v>
      </c>
      <c r="M87" s="259">
        <v>0</v>
      </c>
      <c r="N87" s="225">
        <v>1402.33</v>
      </c>
      <c r="O87" s="224">
        <f>_xlfn.XLOOKUP(A87,'[1]SIM Char File'!$F:$F,'[1]SIM Char File'!$AY:$AY)</f>
        <v>1097.8699999999999</v>
      </c>
    </row>
    <row r="88" spans="1:15" s="1" customFormat="1">
      <c r="A88" s="255">
        <v>106190587</v>
      </c>
      <c r="B88" s="255" t="s">
        <v>1262</v>
      </c>
      <c r="C88" s="257" t="s">
        <v>1180</v>
      </c>
      <c r="D88" s="257" t="s">
        <v>1180</v>
      </c>
      <c r="E88" s="257" t="s">
        <v>1180</v>
      </c>
      <c r="F88" s="257" t="s">
        <v>1180</v>
      </c>
      <c r="G88" s="256" t="s">
        <v>1180</v>
      </c>
      <c r="H88" s="107">
        <v>0.45812999999999998</v>
      </c>
      <c r="I88" s="258">
        <v>1.4510000000000001</v>
      </c>
      <c r="J88" s="258">
        <v>1.3062</v>
      </c>
      <c r="K88" s="259">
        <v>8783</v>
      </c>
      <c r="L88" s="260">
        <v>10601</v>
      </c>
      <c r="M88" s="259">
        <v>0</v>
      </c>
      <c r="N88" s="225">
        <v>1402.33</v>
      </c>
      <c r="O88" s="224">
        <f>_xlfn.XLOOKUP(A88,'[1]SIM Char File'!$F:$F,'[1]SIM Char File'!$AY:$AY)</f>
        <v>1097.8699999999999</v>
      </c>
    </row>
    <row r="89" spans="1:15" s="1" customFormat="1">
      <c r="A89" s="255">
        <v>106361458</v>
      </c>
      <c r="B89" s="255" t="s">
        <v>1304</v>
      </c>
      <c r="C89" s="256" t="s">
        <v>1180</v>
      </c>
      <c r="D89" s="256" t="s">
        <v>1180</v>
      </c>
      <c r="E89" s="256" t="s">
        <v>1180</v>
      </c>
      <c r="F89" s="257" t="s">
        <v>1179</v>
      </c>
      <c r="G89" s="256" t="s">
        <v>1179</v>
      </c>
      <c r="H89" s="107">
        <v>0.61631999999999998</v>
      </c>
      <c r="I89" s="258">
        <v>1.4510000000000001</v>
      </c>
      <c r="J89" s="258">
        <v>1.3062</v>
      </c>
      <c r="K89" s="259">
        <v>24860</v>
      </c>
      <c r="L89" s="260">
        <v>30006</v>
      </c>
      <c r="M89" s="259">
        <v>0</v>
      </c>
      <c r="N89" s="225">
        <v>1402.33</v>
      </c>
      <c r="O89" s="224">
        <f>_xlfn.XLOOKUP(A89,'[1]SIM Char File'!$F:$F,'[1]SIM Char File'!$AY:$AY)</f>
        <v>1097.8699999999999</v>
      </c>
    </row>
    <row r="90" spans="1:15" s="1" customFormat="1">
      <c r="A90" s="255">
        <v>106060870</v>
      </c>
      <c r="B90" s="255" t="s">
        <v>1765</v>
      </c>
      <c r="C90" s="256" t="s">
        <v>1180</v>
      </c>
      <c r="D90" s="256" t="s">
        <v>1180</v>
      </c>
      <c r="E90" s="256" t="s">
        <v>1180</v>
      </c>
      <c r="F90" s="257" t="s">
        <v>1179</v>
      </c>
      <c r="G90" s="256" t="s">
        <v>1179</v>
      </c>
      <c r="H90" s="107">
        <v>0.21</v>
      </c>
      <c r="I90" s="258">
        <v>1.4510000000000001</v>
      </c>
      <c r="J90" s="258">
        <v>1.3062</v>
      </c>
      <c r="K90" s="259">
        <v>24860</v>
      </c>
      <c r="L90" s="260">
        <v>30006</v>
      </c>
      <c r="M90" s="259">
        <v>0</v>
      </c>
      <c r="N90" s="225">
        <v>1402.33</v>
      </c>
      <c r="O90" s="224">
        <f>_xlfn.XLOOKUP(A90,'[1]SIM Char File'!$F:$F,'[1]SIM Char File'!$AY:$AY)</f>
        <v>1097.8699999999999</v>
      </c>
    </row>
    <row r="91" spans="1:15" s="1" customFormat="1">
      <c r="A91" s="255">
        <v>106190475</v>
      </c>
      <c r="B91" s="255" t="s">
        <v>1305</v>
      </c>
      <c r="C91" s="256" t="s">
        <v>1180</v>
      </c>
      <c r="D91" s="256" t="s">
        <v>1180</v>
      </c>
      <c r="E91" s="256" t="s">
        <v>1180</v>
      </c>
      <c r="F91" s="257" t="s">
        <v>1180</v>
      </c>
      <c r="G91" s="256" t="s">
        <v>1180</v>
      </c>
      <c r="H91" s="107">
        <v>0.68579999999999997</v>
      </c>
      <c r="I91" s="258">
        <v>1.4510000000000001</v>
      </c>
      <c r="J91" s="258">
        <v>1.3062</v>
      </c>
      <c r="K91" s="259">
        <v>8783</v>
      </c>
      <c r="L91" s="260">
        <v>10601</v>
      </c>
      <c r="M91" s="259">
        <v>0</v>
      </c>
      <c r="N91" s="225">
        <v>1402.33</v>
      </c>
      <c r="O91" s="224">
        <f>_xlfn.XLOOKUP(A91,'[1]SIM Char File'!$F:$F,'[1]SIM Char File'!$AY:$AY)</f>
        <v>1097.8699999999999</v>
      </c>
    </row>
    <row r="92" spans="1:15" s="1" customFormat="1">
      <c r="A92" s="255">
        <v>106190197</v>
      </c>
      <c r="B92" s="255" t="s">
        <v>1306</v>
      </c>
      <c r="C92" s="256" t="s">
        <v>1180</v>
      </c>
      <c r="D92" s="256" t="s">
        <v>1180</v>
      </c>
      <c r="E92" s="256" t="s">
        <v>1180</v>
      </c>
      <c r="F92" s="257" t="s">
        <v>1180</v>
      </c>
      <c r="G92" s="256" t="s">
        <v>1180</v>
      </c>
      <c r="H92" s="107">
        <v>0.15287000000000001</v>
      </c>
      <c r="I92" s="258">
        <v>1.4510000000000001</v>
      </c>
      <c r="J92" s="258">
        <v>1.3062</v>
      </c>
      <c r="K92" s="259">
        <v>8783</v>
      </c>
      <c r="L92" s="260">
        <v>10601</v>
      </c>
      <c r="M92" s="259">
        <v>0</v>
      </c>
      <c r="N92" s="225">
        <v>1402.33</v>
      </c>
      <c r="O92" s="224">
        <f>_xlfn.XLOOKUP(A92,'[1]SIM Char File'!$F:$F,'[1]SIM Char File'!$AY:$AY)</f>
        <v>1097.8699999999999</v>
      </c>
    </row>
    <row r="93" spans="1:15" s="1" customFormat="1">
      <c r="A93" s="255">
        <v>106361323</v>
      </c>
      <c r="B93" s="255" t="s">
        <v>1307</v>
      </c>
      <c r="C93" s="257" t="s">
        <v>1180</v>
      </c>
      <c r="D93" s="257" t="s">
        <v>1180</v>
      </c>
      <c r="E93" s="257" t="s">
        <v>1180</v>
      </c>
      <c r="F93" s="257" t="s">
        <v>1180</v>
      </c>
      <c r="G93" s="256" t="s">
        <v>1180</v>
      </c>
      <c r="H93" s="107">
        <v>0.25264999999999999</v>
      </c>
      <c r="I93" s="258">
        <v>1.4510000000000001</v>
      </c>
      <c r="J93" s="258">
        <v>1.3062</v>
      </c>
      <c r="K93" s="259">
        <v>8783</v>
      </c>
      <c r="L93" s="260">
        <v>10601</v>
      </c>
      <c r="M93" s="259">
        <v>0</v>
      </c>
      <c r="N93" s="225">
        <v>1402.33</v>
      </c>
      <c r="O93" s="224">
        <f>_xlfn.XLOOKUP(A93,'[1]SIM Char File'!$F:$F,'[1]SIM Char File'!$AY:$AY)</f>
        <v>1097.8699999999999</v>
      </c>
    </row>
    <row r="94" spans="1:15" s="1" customFormat="1">
      <c r="A94" s="255">
        <v>106270744</v>
      </c>
      <c r="B94" s="255" t="s">
        <v>1308</v>
      </c>
      <c r="C94" s="257" t="s">
        <v>1180</v>
      </c>
      <c r="D94" s="257" t="s">
        <v>1180</v>
      </c>
      <c r="E94" s="257" t="s">
        <v>1180</v>
      </c>
      <c r="F94" s="257" t="s">
        <v>1180</v>
      </c>
      <c r="G94" s="256" t="s">
        <v>1180</v>
      </c>
      <c r="H94" s="107">
        <v>0.27761000000000002</v>
      </c>
      <c r="I94" s="258">
        <v>1.7775000000000001</v>
      </c>
      <c r="J94" s="258">
        <v>1.609</v>
      </c>
      <c r="K94" s="259">
        <v>8783</v>
      </c>
      <c r="L94" s="260">
        <v>12399</v>
      </c>
      <c r="M94" s="259">
        <v>1457</v>
      </c>
      <c r="N94" s="225">
        <v>1402.33</v>
      </c>
      <c r="O94" s="224">
        <f>_xlfn.XLOOKUP(A94,'[1]SIM Char File'!$F:$F,'[1]SIM Char File'!$AY:$AY)</f>
        <v>1097.8699999999999</v>
      </c>
    </row>
    <row r="95" spans="1:15" s="1" customFormat="1">
      <c r="A95" s="255">
        <v>106560473</v>
      </c>
      <c r="B95" s="255" t="s">
        <v>1309</v>
      </c>
      <c r="C95" s="257" t="s">
        <v>1180</v>
      </c>
      <c r="D95" s="257" t="s">
        <v>1180</v>
      </c>
      <c r="E95" s="257" t="s">
        <v>1180</v>
      </c>
      <c r="F95" s="257" t="s">
        <v>1180</v>
      </c>
      <c r="G95" s="256" t="s">
        <v>1180</v>
      </c>
      <c r="H95" s="107">
        <v>0.60028999999999999</v>
      </c>
      <c r="I95" s="258">
        <v>1.4510000000000001</v>
      </c>
      <c r="J95" s="258">
        <v>1.3062</v>
      </c>
      <c r="K95" s="259">
        <v>8783</v>
      </c>
      <c r="L95" s="260">
        <v>10601</v>
      </c>
      <c r="M95" s="259">
        <v>0</v>
      </c>
      <c r="N95" s="225">
        <v>1402.33</v>
      </c>
      <c r="O95" s="224">
        <f>_xlfn.XLOOKUP(A95,'[1]SIM Char File'!$F:$F,'[1]SIM Char File'!$AY:$AY)</f>
        <v>1097.8699999999999</v>
      </c>
    </row>
    <row r="96" spans="1:15" s="1" customFormat="1">
      <c r="A96" s="255">
        <v>106100717</v>
      </c>
      <c r="B96" s="255" t="s">
        <v>1310</v>
      </c>
      <c r="C96" s="257" t="s">
        <v>1180</v>
      </c>
      <c r="D96" s="257" t="s">
        <v>1180</v>
      </c>
      <c r="E96" s="257" t="s">
        <v>1179</v>
      </c>
      <c r="F96" s="257" t="s">
        <v>1180</v>
      </c>
      <c r="G96" s="256" t="s">
        <v>1180</v>
      </c>
      <c r="H96" s="107">
        <v>0.20125999999999999</v>
      </c>
      <c r="I96" s="258">
        <v>1.4510000000000001</v>
      </c>
      <c r="J96" s="258">
        <v>1.3062</v>
      </c>
      <c r="K96" s="259">
        <v>8783</v>
      </c>
      <c r="L96" s="260">
        <v>10601</v>
      </c>
      <c r="M96" s="259">
        <v>1690</v>
      </c>
      <c r="N96" s="225">
        <v>1402.33</v>
      </c>
      <c r="O96" s="224">
        <f>_xlfn.XLOOKUP(A96,'[1]SIM Char File'!$F:$F,'[1]SIM Char File'!$AY:$AY)</f>
        <v>923.24</v>
      </c>
    </row>
    <row r="97" spans="1:15" s="1" customFormat="1">
      <c r="A97" s="255">
        <v>106070924</v>
      </c>
      <c r="B97" s="255" t="s">
        <v>1311</v>
      </c>
      <c r="C97" s="256" t="s">
        <v>1179</v>
      </c>
      <c r="D97" s="256" t="s">
        <v>1180</v>
      </c>
      <c r="E97" s="256" t="s">
        <v>1180</v>
      </c>
      <c r="F97" s="257" t="s">
        <v>1180</v>
      </c>
      <c r="G97" s="256" t="s">
        <v>1180</v>
      </c>
      <c r="H97" s="107">
        <v>0.79149000000000003</v>
      </c>
      <c r="I97" s="258">
        <v>1.7181</v>
      </c>
      <c r="J97" s="258">
        <v>1.5501</v>
      </c>
      <c r="K97" s="259">
        <v>8783</v>
      </c>
      <c r="L97" s="260">
        <v>12049</v>
      </c>
      <c r="M97" s="259">
        <v>0</v>
      </c>
      <c r="N97" s="225">
        <v>0</v>
      </c>
      <c r="O97" s="224">
        <v>0</v>
      </c>
    </row>
    <row r="98" spans="1:15" s="1" customFormat="1">
      <c r="A98" s="255">
        <v>106331145</v>
      </c>
      <c r="B98" s="255" t="s">
        <v>1312</v>
      </c>
      <c r="C98" s="256" t="s">
        <v>1180</v>
      </c>
      <c r="D98" s="256" t="s">
        <v>1180</v>
      </c>
      <c r="E98" s="256" t="s">
        <v>1180</v>
      </c>
      <c r="F98" s="257" t="s">
        <v>1180</v>
      </c>
      <c r="G98" s="256" t="s">
        <v>1180</v>
      </c>
      <c r="H98" s="107">
        <v>0.12559000000000001</v>
      </c>
      <c r="I98" s="258">
        <v>1.4510000000000001</v>
      </c>
      <c r="J98" s="258">
        <v>1.3062</v>
      </c>
      <c r="K98" s="259">
        <v>8783</v>
      </c>
      <c r="L98" s="260">
        <v>10601</v>
      </c>
      <c r="M98" s="259">
        <v>0</v>
      </c>
      <c r="N98" s="225">
        <v>1402.33</v>
      </c>
      <c r="O98" s="224">
        <f>_xlfn.XLOOKUP(A98,'[1]SIM Char File'!$F:$F,'[1]SIM Char File'!$AY:$AY)</f>
        <v>1097.8699999999999</v>
      </c>
    </row>
    <row r="99" spans="1:15" s="1" customFormat="1">
      <c r="A99" s="255">
        <v>106331152</v>
      </c>
      <c r="B99" s="255" t="s">
        <v>1313</v>
      </c>
      <c r="C99" s="256" t="s">
        <v>1180</v>
      </c>
      <c r="D99" s="256" t="s">
        <v>1180</v>
      </c>
      <c r="E99" s="256" t="s">
        <v>1180</v>
      </c>
      <c r="F99" s="257" t="s">
        <v>1180</v>
      </c>
      <c r="G99" s="256" t="s">
        <v>1180</v>
      </c>
      <c r="H99" s="107">
        <v>0.12559000000000001</v>
      </c>
      <c r="I99" s="258">
        <v>1.4510000000000001</v>
      </c>
      <c r="J99" s="258">
        <v>1.3062</v>
      </c>
      <c r="K99" s="259">
        <v>8783</v>
      </c>
      <c r="L99" s="260">
        <v>10601</v>
      </c>
      <c r="M99" s="259">
        <v>0</v>
      </c>
      <c r="N99" s="225">
        <v>1402.33</v>
      </c>
      <c r="O99" s="224">
        <f>_xlfn.XLOOKUP(A99,'[1]SIM Char File'!$F:$F,'[1]SIM Char File'!$AY:$AY)</f>
        <v>1097.8699999999999</v>
      </c>
    </row>
    <row r="100" spans="1:15" s="1" customFormat="1">
      <c r="A100" s="255">
        <v>106390846</v>
      </c>
      <c r="B100" s="255" t="s">
        <v>1314</v>
      </c>
      <c r="C100" s="257" t="s">
        <v>1180</v>
      </c>
      <c r="D100" s="257" t="s">
        <v>1180</v>
      </c>
      <c r="E100" s="257" t="s">
        <v>1180</v>
      </c>
      <c r="F100" s="257" t="s">
        <v>1180</v>
      </c>
      <c r="G100" s="256" t="s">
        <v>1180</v>
      </c>
      <c r="H100" s="107">
        <v>0.14409</v>
      </c>
      <c r="I100" s="258">
        <v>1.5322</v>
      </c>
      <c r="J100" s="258">
        <v>1.3793</v>
      </c>
      <c r="K100" s="259">
        <v>8783</v>
      </c>
      <c r="L100" s="260">
        <v>11035</v>
      </c>
      <c r="M100" s="259">
        <v>0</v>
      </c>
      <c r="N100" s="225">
        <v>1402.33</v>
      </c>
      <c r="O100" s="224">
        <f>_xlfn.XLOOKUP(A100,'[1]SIM Char File'!$F:$F,'[1]SIM Char File'!$AY:$AY)</f>
        <v>1097.8699999999999</v>
      </c>
    </row>
    <row r="101" spans="1:15" s="1" customFormat="1">
      <c r="A101" s="255">
        <v>106331164</v>
      </c>
      <c r="B101" s="262" t="s">
        <v>1315</v>
      </c>
      <c r="C101" s="263" t="s">
        <v>1180</v>
      </c>
      <c r="D101" s="263" t="s">
        <v>1180</v>
      </c>
      <c r="E101" s="263" t="s">
        <v>1180</v>
      </c>
      <c r="F101" s="257" t="s">
        <v>1180</v>
      </c>
      <c r="G101" s="256" t="s">
        <v>1180</v>
      </c>
      <c r="H101" s="107">
        <v>0.11935999999999999</v>
      </c>
      <c r="I101" s="258">
        <v>1.4510000000000001</v>
      </c>
      <c r="J101" s="258">
        <v>1.3062</v>
      </c>
      <c r="K101" s="259">
        <v>8783</v>
      </c>
      <c r="L101" s="260">
        <v>10601</v>
      </c>
      <c r="M101" s="259">
        <v>1477</v>
      </c>
      <c r="N101" s="225">
        <v>1402.33</v>
      </c>
      <c r="O101" s="224">
        <f>_xlfn.XLOOKUP(A101,'[1]SIM Char File'!$F:$F,'[1]SIM Char File'!$AY:$AY)</f>
        <v>1097.8699999999999</v>
      </c>
    </row>
    <row r="102" spans="1:15" s="1" customFormat="1">
      <c r="A102" s="255">
        <v>106364144</v>
      </c>
      <c r="B102" s="255" t="s">
        <v>1316</v>
      </c>
      <c r="C102" s="257" t="s">
        <v>1180</v>
      </c>
      <c r="D102" s="257" t="s">
        <v>1180</v>
      </c>
      <c r="E102" s="257" t="s">
        <v>1180</v>
      </c>
      <c r="F102" s="257" t="s">
        <v>1180</v>
      </c>
      <c r="G102" s="256" t="s">
        <v>1180</v>
      </c>
      <c r="H102" s="107">
        <v>0.25120999999999999</v>
      </c>
      <c r="I102" s="258">
        <v>1.4510000000000001</v>
      </c>
      <c r="J102" s="258">
        <v>1.3062</v>
      </c>
      <c r="K102" s="259">
        <v>8783</v>
      </c>
      <c r="L102" s="260">
        <v>10601</v>
      </c>
      <c r="M102" s="259">
        <v>0</v>
      </c>
      <c r="N102" s="225">
        <v>1402.33</v>
      </c>
      <c r="O102" s="224">
        <f>_xlfn.XLOOKUP(A102,'[1]SIM Char File'!$F:$F,'[1]SIM Char File'!$AY:$AY)</f>
        <v>1097.8699999999999</v>
      </c>
    </row>
    <row r="103" spans="1:15" s="1" customFormat="1">
      <c r="A103" s="255">
        <v>106392287</v>
      </c>
      <c r="B103" s="255" t="s">
        <v>1317</v>
      </c>
      <c r="C103" s="256" t="s">
        <v>1180</v>
      </c>
      <c r="D103" s="256" t="s">
        <v>1180</v>
      </c>
      <c r="E103" s="256" t="s">
        <v>1180</v>
      </c>
      <c r="F103" s="257" t="s">
        <v>1180</v>
      </c>
      <c r="G103" s="256" t="s">
        <v>1180</v>
      </c>
      <c r="H103" s="107">
        <v>9.2730000000000007E-2</v>
      </c>
      <c r="I103" s="258">
        <v>1.5322</v>
      </c>
      <c r="J103" s="258">
        <v>1.3793</v>
      </c>
      <c r="K103" s="259">
        <v>8783</v>
      </c>
      <c r="L103" s="260">
        <v>11035</v>
      </c>
      <c r="M103" s="259">
        <v>0</v>
      </c>
      <c r="N103" s="225">
        <v>1402.33</v>
      </c>
      <c r="O103" s="224">
        <f>_xlfn.XLOOKUP(A103,'[1]SIM Char File'!$F:$F,'[1]SIM Char File'!$AY:$AY)</f>
        <v>1097.8699999999999</v>
      </c>
    </row>
    <row r="104" spans="1:15" s="1" customFormat="1">
      <c r="A104" s="255">
        <v>106331293</v>
      </c>
      <c r="B104" s="255" t="s">
        <v>1793</v>
      </c>
      <c r="C104" s="257" t="s">
        <v>1180</v>
      </c>
      <c r="D104" s="257" t="s">
        <v>1180</v>
      </c>
      <c r="E104" s="257" t="s">
        <v>1180</v>
      </c>
      <c r="F104" s="257" t="s">
        <v>1180</v>
      </c>
      <c r="G104" s="256" t="s">
        <v>1180</v>
      </c>
      <c r="H104" s="107">
        <v>0.24532000000000001</v>
      </c>
      <c r="I104" s="258">
        <v>1.4510000000000001</v>
      </c>
      <c r="J104" s="258">
        <v>1.3062</v>
      </c>
      <c r="K104" s="259">
        <v>8783</v>
      </c>
      <c r="L104" s="260">
        <v>10601</v>
      </c>
      <c r="M104" s="259">
        <v>0</v>
      </c>
      <c r="N104" s="225">
        <v>1402.33</v>
      </c>
      <c r="O104" s="224">
        <f>_xlfn.XLOOKUP(A104,'[1]SIM Char File'!$F:$F,'[1]SIM Char File'!$AY:$AY)</f>
        <v>1097.8699999999999</v>
      </c>
    </row>
    <row r="105" spans="1:15" s="1" customFormat="1">
      <c r="A105" s="255">
        <v>106500852</v>
      </c>
      <c r="B105" s="255" t="s">
        <v>1318</v>
      </c>
      <c r="C105" s="257" t="s">
        <v>1180</v>
      </c>
      <c r="D105" s="257" t="s">
        <v>1180</v>
      </c>
      <c r="E105" s="257" t="s">
        <v>1180</v>
      </c>
      <c r="F105" s="257" t="s">
        <v>1180</v>
      </c>
      <c r="G105" s="256" t="s">
        <v>1180</v>
      </c>
      <c r="H105" s="107">
        <v>8.4629999999999997E-2</v>
      </c>
      <c r="I105" s="258">
        <v>1.4987000000000001</v>
      </c>
      <c r="J105" s="258">
        <v>1.3491</v>
      </c>
      <c r="K105" s="259">
        <v>8783</v>
      </c>
      <c r="L105" s="260">
        <v>10856</v>
      </c>
      <c r="M105" s="259">
        <v>0</v>
      </c>
      <c r="N105" s="225">
        <v>1402.33</v>
      </c>
      <c r="O105" s="224">
        <f>_xlfn.XLOOKUP(A105,'[1]SIM Char File'!$F:$F,'[1]SIM Char File'!$AY:$AY)</f>
        <v>1097.8699999999999</v>
      </c>
    </row>
    <row r="106" spans="1:15" s="1" customFormat="1">
      <c r="A106" s="255">
        <v>106070904</v>
      </c>
      <c r="B106" s="255" t="s">
        <v>1319</v>
      </c>
      <c r="C106" s="257" t="s">
        <v>1180</v>
      </c>
      <c r="D106" s="257" t="s">
        <v>1179</v>
      </c>
      <c r="E106" s="257" t="s">
        <v>1180</v>
      </c>
      <c r="F106" s="257" t="s">
        <v>1180</v>
      </c>
      <c r="G106" s="256" t="s">
        <v>1180</v>
      </c>
      <c r="H106" s="107">
        <v>0.35866999999999999</v>
      </c>
      <c r="I106" s="258">
        <v>1.698</v>
      </c>
      <c r="J106" s="258">
        <v>1.5444</v>
      </c>
      <c r="K106" s="259">
        <v>8783</v>
      </c>
      <c r="L106" s="260">
        <v>12015</v>
      </c>
      <c r="M106" s="259">
        <v>0</v>
      </c>
      <c r="N106" s="225">
        <v>1402.33</v>
      </c>
      <c r="O106" s="224">
        <f>_xlfn.XLOOKUP(A106,'[1]SIM Char File'!$F:$F,'[1]SIM Char File'!$AY:$AY)</f>
        <v>1097.8699999999999</v>
      </c>
    </row>
    <row r="107" spans="1:15" s="1" customFormat="1">
      <c r="A107" s="255">
        <v>106440755</v>
      </c>
      <c r="B107" s="255" t="s">
        <v>1320</v>
      </c>
      <c r="C107" s="256" t="s">
        <v>1180</v>
      </c>
      <c r="D107" s="256" t="s">
        <v>1180</v>
      </c>
      <c r="E107" s="256" t="s">
        <v>1180</v>
      </c>
      <c r="F107" s="257" t="s">
        <v>1180</v>
      </c>
      <c r="G107" s="256" t="s">
        <v>1180</v>
      </c>
      <c r="H107" s="107">
        <v>0.19607000000000002</v>
      </c>
      <c r="I107" s="258">
        <v>1.6231</v>
      </c>
      <c r="J107" s="258">
        <v>1.5548</v>
      </c>
      <c r="K107" s="259">
        <v>8783</v>
      </c>
      <c r="L107" s="260">
        <v>12077</v>
      </c>
      <c r="M107" s="259">
        <v>1419</v>
      </c>
      <c r="N107" s="225">
        <v>1402.33</v>
      </c>
      <c r="O107" s="224">
        <f>_xlfn.XLOOKUP(A107,'[1]SIM Char File'!$F:$F,'[1]SIM Char File'!$AY:$AY)</f>
        <v>1097.8699999999999</v>
      </c>
    </row>
    <row r="108" spans="1:15" s="1" customFormat="1">
      <c r="A108" s="255">
        <v>106190256</v>
      </c>
      <c r="B108" s="255" t="s">
        <v>1321</v>
      </c>
      <c r="C108" s="256" t="s">
        <v>1180</v>
      </c>
      <c r="D108" s="256" t="s">
        <v>1180</v>
      </c>
      <c r="E108" s="256" t="s">
        <v>1180</v>
      </c>
      <c r="F108" s="257" t="s">
        <v>1180</v>
      </c>
      <c r="G108" s="256" t="s">
        <v>1180</v>
      </c>
      <c r="H108" s="107">
        <v>0.30896000000000001</v>
      </c>
      <c r="I108" s="258">
        <v>1.4510000000000001</v>
      </c>
      <c r="J108" s="258">
        <v>1.3062</v>
      </c>
      <c r="K108" s="259">
        <v>8783</v>
      </c>
      <c r="L108" s="260">
        <v>10601</v>
      </c>
      <c r="M108" s="259">
        <v>0</v>
      </c>
      <c r="N108" s="225">
        <v>1402.33</v>
      </c>
      <c r="O108" s="224">
        <f>_xlfn.XLOOKUP(A108,'[1]SIM Char File'!$F:$F,'[1]SIM Char File'!$AY:$AY)</f>
        <v>1097.8699999999999</v>
      </c>
    </row>
    <row r="109" spans="1:15" s="1" customFormat="1">
      <c r="A109" s="255">
        <v>106320859</v>
      </c>
      <c r="B109" s="255" t="s">
        <v>1322</v>
      </c>
      <c r="C109" s="257" t="s">
        <v>1180</v>
      </c>
      <c r="D109" s="257" t="s">
        <v>1179</v>
      </c>
      <c r="E109" s="257" t="s">
        <v>1180</v>
      </c>
      <c r="F109" s="257" t="s">
        <v>1179</v>
      </c>
      <c r="G109" s="256" t="s">
        <v>1179</v>
      </c>
      <c r="H109" s="107">
        <v>0.90336000000000005</v>
      </c>
      <c r="I109" s="258">
        <v>1.4510000000000001</v>
      </c>
      <c r="J109" s="258">
        <v>1.3062</v>
      </c>
      <c r="K109" s="259">
        <v>24860</v>
      </c>
      <c r="L109" s="260">
        <v>30006</v>
      </c>
      <c r="M109" s="259">
        <v>0</v>
      </c>
      <c r="N109" s="225">
        <v>1402.33</v>
      </c>
      <c r="O109" s="224">
        <f>_xlfn.XLOOKUP(A109,'[1]SIM Char File'!$F:$F,'[1]SIM Char File'!$AY:$AY)</f>
        <v>1097.8699999999999</v>
      </c>
    </row>
    <row r="110" spans="1:15" s="1" customFormat="1">
      <c r="A110" s="255">
        <v>106014233</v>
      </c>
      <c r="B110" s="255" t="s">
        <v>1323</v>
      </c>
      <c r="C110" s="256" t="s">
        <v>1180</v>
      </c>
      <c r="D110" s="256" t="s">
        <v>1180</v>
      </c>
      <c r="E110" s="256" t="s">
        <v>1180</v>
      </c>
      <c r="F110" s="257" t="s">
        <v>1180</v>
      </c>
      <c r="G110" s="256" t="s">
        <v>1180</v>
      </c>
      <c r="H110" s="107">
        <v>0.29665999999999998</v>
      </c>
      <c r="I110" s="258">
        <v>1.714</v>
      </c>
      <c r="J110" s="258">
        <v>1.5444</v>
      </c>
      <c r="K110" s="259">
        <v>8783</v>
      </c>
      <c r="L110" s="260">
        <v>12015</v>
      </c>
      <c r="M110" s="259">
        <v>0</v>
      </c>
      <c r="N110" s="225">
        <v>1402.33</v>
      </c>
      <c r="O110" s="224">
        <f>_xlfn.XLOOKUP(A110,'[1]SIM Char File'!$F:$F,'[1]SIM Char File'!$AY:$AY)</f>
        <v>1097.8699999999999</v>
      </c>
    </row>
    <row r="111" spans="1:15" s="1" customFormat="1">
      <c r="A111" s="255">
        <v>106331168</v>
      </c>
      <c r="B111" s="255" t="s">
        <v>1324</v>
      </c>
      <c r="C111" s="256" t="s">
        <v>1180</v>
      </c>
      <c r="D111" s="256" t="s">
        <v>1180</v>
      </c>
      <c r="E111" s="256" t="s">
        <v>1180</v>
      </c>
      <c r="F111" s="257" t="s">
        <v>1180</v>
      </c>
      <c r="G111" s="256" t="s">
        <v>1180</v>
      </c>
      <c r="H111" s="107">
        <v>0.19600000000000001</v>
      </c>
      <c r="I111" s="258">
        <v>1.4510000000000001</v>
      </c>
      <c r="J111" s="258">
        <v>1.3062</v>
      </c>
      <c r="K111" s="259">
        <v>8783</v>
      </c>
      <c r="L111" s="260">
        <v>10601</v>
      </c>
      <c r="M111" s="259">
        <v>0</v>
      </c>
      <c r="N111" s="225">
        <v>1402.33</v>
      </c>
      <c r="O111" s="224">
        <f>_xlfn.XLOOKUP(A111,'[1]SIM Char File'!$F:$F,'[1]SIM Char File'!$AY:$AY)</f>
        <v>1097.8699999999999</v>
      </c>
    </row>
    <row r="112" spans="1:15" s="1" customFormat="1">
      <c r="A112" s="255">
        <v>106430763</v>
      </c>
      <c r="B112" s="255" t="s">
        <v>1909</v>
      </c>
      <c r="C112" s="256" t="s">
        <v>1180</v>
      </c>
      <c r="D112" s="256" t="s">
        <v>1179</v>
      </c>
      <c r="E112" s="256" t="s">
        <v>1180</v>
      </c>
      <c r="F112" s="257" t="s">
        <v>1180</v>
      </c>
      <c r="G112" s="256" t="s">
        <v>1180</v>
      </c>
      <c r="H112" s="107">
        <v>0.23026000000000002</v>
      </c>
      <c r="I112" s="258">
        <v>1.7775000000000001</v>
      </c>
      <c r="J112" s="258">
        <v>1.609</v>
      </c>
      <c r="K112" s="259">
        <v>8783</v>
      </c>
      <c r="L112" s="260">
        <v>12399</v>
      </c>
      <c r="M112" s="259">
        <v>1457</v>
      </c>
      <c r="N112" s="225">
        <v>1402.33</v>
      </c>
      <c r="O112" s="224">
        <f>_xlfn.XLOOKUP(A112,'[1]SIM Char File'!$F:$F,'[1]SIM Char File'!$AY:$AY)</f>
        <v>1097.8699999999999</v>
      </c>
    </row>
    <row r="113" spans="1:15" s="1" customFormat="1">
      <c r="A113" s="255">
        <v>106430743</v>
      </c>
      <c r="B113" s="255" t="s">
        <v>1325</v>
      </c>
      <c r="C113" s="256" t="s">
        <v>1180</v>
      </c>
      <c r="D113" s="256" t="s">
        <v>1179</v>
      </c>
      <c r="E113" s="256" t="s">
        <v>1180</v>
      </c>
      <c r="F113" s="257" t="s">
        <v>1180</v>
      </c>
      <c r="G113" s="256" t="s">
        <v>1180</v>
      </c>
      <c r="H113" s="107">
        <v>0.23026000000000002</v>
      </c>
      <c r="I113" s="258">
        <v>1.7775000000000001</v>
      </c>
      <c r="J113" s="258">
        <v>1.609</v>
      </c>
      <c r="K113" s="259">
        <v>8783</v>
      </c>
      <c r="L113" s="260">
        <v>12399</v>
      </c>
      <c r="M113" s="259">
        <v>1457</v>
      </c>
      <c r="N113" s="225">
        <v>1402.33</v>
      </c>
      <c r="O113" s="224">
        <f>_xlfn.XLOOKUP(A113,'[1]SIM Char File'!$F:$F,'[1]SIM Char File'!$AY:$AY)</f>
        <v>1097.8699999999999</v>
      </c>
    </row>
    <row r="114" spans="1:15" s="1" customFormat="1">
      <c r="A114" s="255">
        <v>106130699</v>
      </c>
      <c r="B114" s="255" t="s">
        <v>1326</v>
      </c>
      <c r="C114" s="256" t="s">
        <v>1180</v>
      </c>
      <c r="D114" s="256" t="s">
        <v>1179</v>
      </c>
      <c r="E114" s="256" t="s">
        <v>1180</v>
      </c>
      <c r="F114" s="257" t="s">
        <v>1180</v>
      </c>
      <c r="G114" s="256" t="s">
        <v>1180</v>
      </c>
      <c r="H114" s="107">
        <v>0.25023000000000001</v>
      </c>
      <c r="I114" s="258">
        <v>1.4510000000000001</v>
      </c>
      <c r="J114" s="258">
        <v>1.3062</v>
      </c>
      <c r="K114" s="259">
        <v>8783</v>
      </c>
      <c r="L114" s="260">
        <v>10601</v>
      </c>
      <c r="M114" s="259">
        <v>0</v>
      </c>
      <c r="N114" s="225">
        <v>1402.33</v>
      </c>
      <c r="O114" s="224">
        <f>_xlfn.XLOOKUP(A114,'[1]SIM Char File'!$F:$F,'[1]SIM Char File'!$AY:$AY)</f>
        <v>1097.8699999999999</v>
      </c>
    </row>
    <row r="115" spans="1:15" s="1" customFormat="1">
      <c r="A115" s="255">
        <v>106190413</v>
      </c>
      <c r="B115" s="255" t="s">
        <v>2200</v>
      </c>
      <c r="C115" s="257" t="s">
        <v>1180</v>
      </c>
      <c r="D115" s="257" t="s">
        <v>1180</v>
      </c>
      <c r="E115" s="257" t="s">
        <v>1180</v>
      </c>
      <c r="F115" s="257" t="s">
        <v>1180</v>
      </c>
      <c r="G115" s="256" t="s">
        <v>1180</v>
      </c>
      <c r="H115" s="107">
        <v>0.21606</v>
      </c>
      <c r="I115" s="258">
        <v>1.4510000000000001</v>
      </c>
      <c r="J115" s="258">
        <v>1.3062</v>
      </c>
      <c r="K115" s="259">
        <v>8783</v>
      </c>
      <c r="L115" s="260">
        <v>10601</v>
      </c>
      <c r="M115" s="259">
        <v>0</v>
      </c>
      <c r="N115" s="225">
        <v>1402.33</v>
      </c>
      <c r="O115" s="224">
        <f>_xlfn.XLOOKUP(A115,'[1]SIM Char File'!$F:$F,'[1]SIM Char File'!$AY:$AY)</f>
        <v>1097.8699999999999</v>
      </c>
    </row>
    <row r="116" spans="1:15" s="1" customFormat="1">
      <c r="A116" s="255">
        <v>106190636</v>
      </c>
      <c r="B116" s="255" t="s">
        <v>2201</v>
      </c>
      <c r="C116" s="256" t="s">
        <v>1180</v>
      </c>
      <c r="D116" s="256" t="s">
        <v>1180</v>
      </c>
      <c r="E116" s="256" t="s">
        <v>1179</v>
      </c>
      <c r="F116" s="257" t="s">
        <v>1180</v>
      </c>
      <c r="G116" s="256" t="s">
        <v>1180</v>
      </c>
      <c r="H116" s="107">
        <v>0.21606</v>
      </c>
      <c r="I116" s="258">
        <v>1.4510000000000001</v>
      </c>
      <c r="J116" s="258">
        <v>1.3062</v>
      </c>
      <c r="K116" s="259">
        <v>8783</v>
      </c>
      <c r="L116" s="260">
        <v>10601</v>
      </c>
      <c r="M116" s="259">
        <v>1246</v>
      </c>
      <c r="N116" s="225">
        <v>1402.33</v>
      </c>
      <c r="O116" s="224">
        <f>_xlfn.XLOOKUP(A116,'[1]SIM Char File'!$F:$F,'[1]SIM Char File'!$AY:$AY)</f>
        <v>1097.8699999999999</v>
      </c>
    </row>
    <row r="117" spans="1:15" s="1" customFormat="1">
      <c r="A117" s="255">
        <v>106500867</v>
      </c>
      <c r="B117" s="255" t="s">
        <v>1327</v>
      </c>
      <c r="C117" s="256" t="s">
        <v>1180</v>
      </c>
      <c r="D117" s="256" t="s">
        <v>1180</v>
      </c>
      <c r="E117" s="256" t="s">
        <v>1180</v>
      </c>
      <c r="F117" s="257" t="s">
        <v>1180</v>
      </c>
      <c r="G117" s="256" t="s">
        <v>1180</v>
      </c>
      <c r="H117" s="107">
        <v>8.8770000000000002E-2</v>
      </c>
      <c r="I117" s="258">
        <v>1.4987000000000001</v>
      </c>
      <c r="J117" s="258">
        <v>1.3491</v>
      </c>
      <c r="K117" s="259">
        <v>8783</v>
      </c>
      <c r="L117" s="260">
        <v>10856</v>
      </c>
      <c r="M117" s="259">
        <v>0</v>
      </c>
      <c r="N117" s="225">
        <v>1402.33</v>
      </c>
      <c r="O117" s="224">
        <f>_xlfn.XLOOKUP(A117,'[1]SIM Char File'!$F:$F,'[1]SIM Char File'!$AY:$AY)</f>
        <v>1097.8699999999999</v>
      </c>
    </row>
    <row r="118" spans="1:15" s="1" customFormat="1">
      <c r="A118" s="255">
        <v>106190280</v>
      </c>
      <c r="B118" s="255" t="s">
        <v>1328</v>
      </c>
      <c r="C118" s="256" t="s">
        <v>1180</v>
      </c>
      <c r="D118" s="256" t="s">
        <v>1180</v>
      </c>
      <c r="E118" s="256" t="s">
        <v>1180</v>
      </c>
      <c r="F118" s="257" t="s">
        <v>1180</v>
      </c>
      <c r="G118" s="256" t="s">
        <v>1180</v>
      </c>
      <c r="H118" s="107">
        <v>0.1225</v>
      </c>
      <c r="I118" s="258">
        <v>1.4510000000000001</v>
      </c>
      <c r="J118" s="258">
        <v>1.3062</v>
      </c>
      <c r="K118" s="259">
        <v>8783</v>
      </c>
      <c r="L118" s="260">
        <v>10601</v>
      </c>
      <c r="M118" s="259">
        <v>1246</v>
      </c>
      <c r="N118" s="225">
        <v>1402.33</v>
      </c>
      <c r="O118" s="224">
        <f>_xlfn.XLOOKUP(A118,'[1]SIM Char File'!$F:$F,'[1]SIM Char File'!$AY:$AY)</f>
        <v>1097.8699999999999</v>
      </c>
    </row>
    <row r="119" spans="1:15" s="1" customFormat="1">
      <c r="A119" s="255">
        <v>106154022</v>
      </c>
      <c r="B119" s="255" t="s">
        <v>2311</v>
      </c>
      <c r="C119" s="256" t="s">
        <v>1180</v>
      </c>
      <c r="D119" s="256" t="s">
        <v>1180</v>
      </c>
      <c r="E119" s="256" t="s">
        <v>1180</v>
      </c>
      <c r="F119" s="257" t="s">
        <v>1180</v>
      </c>
      <c r="G119" s="256" t="s">
        <v>1180</v>
      </c>
      <c r="H119" s="107">
        <v>0.66649000000000003</v>
      </c>
      <c r="I119" s="258">
        <v>1.4510000000000001</v>
      </c>
      <c r="J119" s="258">
        <v>1.3062</v>
      </c>
      <c r="K119" s="259">
        <v>1</v>
      </c>
      <c r="L119" s="260">
        <v>1</v>
      </c>
      <c r="M119" s="259">
        <v>1411</v>
      </c>
      <c r="N119" s="225">
        <v>1402.33</v>
      </c>
      <c r="O119" s="224">
        <f>_xlfn.XLOOKUP(A119,'[1]SIM Char File'!$F:$F,'[1]SIM Char File'!$AY:$AY)</f>
        <v>1097.8699999999999</v>
      </c>
    </row>
    <row r="120" spans="1:15" s="1" customFormat="1">
      <c r="A120" s="255">
        <v>106504079</v>
      </c>
      <c r="B120" s="255" t="s">
        <v>1888</v>
      </c>
      <c r="C120" s="256" t="s">
        <v>1180</v>
      </c>
      <c r="D120" s="256" t="s">
        <v>1180</v>
      </c>
      <c r="E120" s="256" t="s">
        <v>1180</v>
      </c>
      <c r="F120" s="257" t="s">
        <v>1180</v>
      </c>
      <c r="G120" s="256" t="s">
        <v>1180</v>
      </c>
      <c r="H120" s="107">
        <v>0.69438</v>
      </c>
      <c r="I120" s="258">
        <v>1.4510000000000001</v>
      </c>
      <c r="J120" s="258">
        <v>1.3062</v>
      </c>
      <c r="K120" s="259">
        <v>1</v>
      </c>
      <c r="L120" s="260">
        <v>1</v>
      </c>
      <c r="M120" s="259">
        <v>1246</v>
      </c>
      <c r="N120" s="225">
        <v>1402.33</v>
      </c>
      <c r="O120" s="224">
        <f>_xlfn.XLOOKUP(A120,'[1]SIM Char File'!$F:$F,'[1]SIM Char File'!$AY:$AY)</f>
        <v>1097.8699999999999</v>
      </c>
    </row>
    <row r="121" spans="1:15" s="1" customFormat="1">
      <c r="A121" s="255">
        <v>106334678</v>
      </c>
      <c r="B121" s="255" t="s">
        <v>1892</v>
      </c>
      <c r="C121" s="257" t="s">
        <v>1180</v>
      </c>
      <c r="D121" s="257" t="s">
        <v>1180</v>
      </c>
      <c r="E121" s="257" t="s">
        <v>1180</v>
      </c>
      <c r="F121" s="257" t="s">
        <v>1180</v>
      </c>
      <c r="G121" s="256" t="s">
        <v>1180</v>
      </c>
      <c r="H121" s="107">
        <v>0.65605000000000002</v>
      </c>
      <c r="I121" s="258">
        <v>1.4510000000000001</v>
      </c>
      <c r="J121" s="258">
        <v>1.3062</v>
      </c>
      <c r="K121" s="259">
        <v>8783</v>
      </c>
      <c r="L121" s="260">
        <v>10601</v>
      </c>
      <c r="M121" s="259">
        <v>1246</v>
      </c>
      <c r="N121" s="225">
        <v>1402.33</v>
      </c>
      <c r="O121" s="224">
        <f>_xlfn.XLOOKUP(A121,'[1]SIM Char File'!$F:$F,'[1]SIM Char File'!$AY:$AY)</f>
        <v>1097.8699999999999</v>
      </c>
    </row>
    <row r="122" spans="1:15" s="1" customFormat="1">
      <c r="A122" s="255">
        <v>106304079</v>
      </c>
      <c r="B122" s="255" t="s">
        <v>1889</v>
      </c>
      <c r="C122" s="257" t="s">
        <v>1180</v>
      </c>
      <c r="D122" s="257" t="s">
        <v>1180</v>
      </c>
      <c r="E122" s="256" t="s">
        <v>1180</v>
      </c>
      <c r="F122" s="257" t="s">
        <v>1180</v>
      </c>
      <c r="G122" s="256" t="s">
        <v>1180</v>
      </c>
      <c r="H122" s="107">
        <v>0.21</v>
      </c>
      <c r="I122" s="258">
        <v>1.4510000000000001</v>
      </c>
      <c r="J122" s="258">
        <v>1.3062</v>
      </c>
      <c r="K122" s="259">
        <v>1</v>
      </c>
      <c r="L122" s="260">
        <v>1</v>
      </c>
      <c r="M122" s="259">
        <v>1246</v>
      </c>
      <c r="N122" s="225">
        <v>1402.33</v>
      </c>
      <c r="O122" s="224">
        <f>_xlfn.XLOOKUP(A122,'[1]SIM Char File'!$F:$F,'[1]SIM Char File'!$AY:$AY)</f>
        <v>1097.8699999999999</v>
      </c>
    </row>
    <row r="123" spans="1:15" s="1" customFormat="1">
      <c r="A123" s="255">
        <v>106040962</v>
      </c>
      <c r="B123" s="255" t="s">
        <v>1329</v>
      </c>
      <c r="C123" s="256" t="s">
        <v>1180</v>
      </c>
      <c r="D123" s="256" t="s">
        <v>1180</v>
      </c>
      <c r="E123" s="256" t="s">
        <v>1180</v>
      </c>
      <c r="F123" s="257" t="s">
        <v>1180</v>
      </c>
      <c r="G123" s="256" t="s">
        <v>1180</v>
      </c>
      <c r="H123" s="107">
        <v>0.15201000000000001</v>
      </c>
      <c r="I123" s="258">
        <v>1.4510000000000001</v>
      </c>
      <c r="J123" s="258">
        <v>1.3062</v>
      </c>
      <c r="K123" s="259">
        <v>8783</v>
      </c>
      <c r="L123" s="260">
        <v>10601</v>
      </c>
      <c r="M123" s="259">
        <v>1418</v>
      </c>
      <c r="N123" s="225">
        <v>1402.33</v>
      </c>
      <c r="O123" s="224">
        <f>_xlfn.XLOOKUP(A123,'[1]SIM Char File'!$F:$F,'[1]SIM Char File'!$AY:$AY)</f>
        <v>1097.8699999999999</v>
      </c>
    </row>
    <row r="124" spans="1:15" s="1" customFormat="1">
      <c r="A124" s="255">
        <v>106474007</v>
      </c>
      <c r="B124" s="255" t="s">
        <v>1330</v>
      </c>
      <c r="C124" s="256" t="s">
        <v>1180</v>
      </c>
      <c r="D124" s="256" t="s">
        <v>1180</v>
      </c>
      <c r="E124" s="256" t="s">
        <v>1180</v>
      </c>
      <c r="F124" s="257" t="s">
        <v>1179</v>
      </c>
      <c r="G124" s="256" t="s">
        <v>1179</v>
      </c>
      <c r="H124" s="107">
        <v>1</v>
      </c>
      <c r="I124" s="258">
        <v>1.4510000000000001</v>
      </c>
      <c r="J124" s="258">
        <v>1.3062</v>
      </c>
      <c r="K124" s="259">
        <v>24860</v>
      </c>
      <c r="L124" s="260">
        <v>30006</v>
      </c>
      <c r="M124" s="259">
        <v>0</v>
      </c>
      <c r="N124" s="225">
        <v>1402.33</v>
      </c>
      <c r="O124" s="224">
        <f>_xlfn.XLOOKUP(A124,'[1]SIM Char File'!$F:$F,'[1]SIM Char File'!$AY:$AY)</f>
        <v>1097.8699999999999</v>
      </c>
    </row>
    <row r="125" spans="1:15" s="1" customFormat="1">
      <c r="A125" s="255">
        <v>106010811</v>
      </c>
      <c r="B125" s="255" t="s">
        <v>1331</v>
      </c>
      <c r="C125" s="256" t="s">
        <v>1179</v>
      </c>
      <c r="D125" s="256" t="s">
        <v>1180</v>
      </c>
      <c r="E125" s="256" t="s">
        <v>1180</v>
      </c>
      <c r="F125" s="257" t="s">
        <v>1180</v>
      </c>
      <c r="G125" s="256" t="s">
        <v>1180</v>
      </c>
      <c r="H125" s="107">
        <v>0.34820000000000001</v>
      </c>
      <c r="I125" s="258">
        <v>1.698</v>
      </c>
      <c r="J125" s="258">
        <v>1.5444</v>
      </c>
      <c r="K125" s="259">
        <v>8783</v>
      </c>
      <c r="L125" s="260">
        <v>12015</v>
      </c>
      <c r="M125" s="259">
        <v>0</v>
      </c>
      <c r="N125" s="225">
        <v>0</v>
      </c>
      <c r="O125" s="224">
        <v>0</v>
      </c>
    </row>
    <row r="126" spans="1:15" s="1" customFormat="1">
      <c r="A126" s="255">
        <v>106190298</v>
      </c>
      <c r="B126" s="262" t="s">
        <v>1332</v>
      </c>
      <c r="C126" s="263" t="s">
        <v>1180</v>
      </c>
      <c r="D126" s="263" t="s">
        <v>1180</v>
      </c>
      <c r="E126" s="263" t="s">
        <v>1180</v>
      </c>
      <c r="F126" s="257" t="s">
        <v>1180</v>
      </c>
      <c r="G126" s="256" t="s">
        <v>1180</v>
      </c>
      <c r="H126" s="107">
        <v>0.17141000000000001</v>
      </c>
      <c r="I126" s="258">
        <v>1.4510000000000001</v>
      </c>
      <c r="J126" s="258">
        <v>1.3062</v>
      </c>
      <c r="K126" s="259">
        <v>8783</v>
      </c>
      <c r="L126" s="260">
        <v>10601</v>
      </c>
      <c r="M126" s="259">
        <v>0</v>
      </c>
      <c r="N126" s="225">
        <v>1402.33</v>
      </c>
      <c r="O126" s="224">
        <f>_xlfn.XLOOKUP(A126,'[1]SIM Char File'!$F:$F,'[1]SIM Char File'!$AY:$AY)</f>
        <v>1097.8699999999999</v>
      </c>
    </row>
    <row r="127" spans="1:15" s="1" customFormat="1">
      <c r="A127" s="255">
        <v>106301357</v>
      </c>
      <c r="B127" s="255" t="s">
        <v>1333</v>
      </c>
      <c r="C127" s="257" t="s">
        <v>1180</v>
      </c>
      <c r="D127" s="257" t="s">
        <v>1180</v>
      </c>
      <c r="E127" s="257" t="s">
        <v>1180</v>
      </c>
      <c r="F127" s="257" t="s">
        <v>1180</v>
      </c>
      <c r="G127" s="256" t="s">
        <v>1180</v>
      </c>
      <c r="H127" s="107">
        <f>_xlfn.XLOOKUP(Table1[[#This Row],[OSHPD ID]],'[1]SIM Char File'!$F:$F,'[1]SIM Char File'!$AE:$AE)</f>
        <v>0.34854000000000002</v>
      </c>
      <c r="I127" s="258">
        <v>1.4510000000000001</v>
      </c>
      <c r="J127" s="258">
        <v>1.3062</v>
      </c>
      <c r="K127" s="259">
        <v>8783</v>
      </c>
      <c r="L127" s="260">
        <v>10601</v>
      </c>
      <c r="M127" s="259">
        <v>0</v>
      </c>
      <c r="N127" s="225">
        <v>1402.33</v>
      </c>
      <c r="O127" s="224">
        <f>_xlfn.XLOOKUP(A127,'[1]SIM Char File'!$F:$F,'[1]SIM Char File'!$AY:$AY)</f>
        <v>1097.8699999999999</v>
      </c>
    </row>
    <row r="128" spans="1:15" s="1" customFormat="1">
      <c r="A128" s="255">
        <v>106234038</v>
      </c>
      <c r="B128" s="255" t="s">
        <v>1334</v>
      </c>
      <c r="C128" s="257" t="s">
        <v>1180</v>
      </c>
      <c r="D128" s="257" t="s">
        <v>1180</v>
      </c>
      <c r="E128" s="257" t="s">
        <v>1180</v>
      </c>
      <c r="F128" s="257" t="s">
        <v>1179</v>
      </c>
      <c r="G128" s="256" t="s">
        <v>1179</v>
      </c>
      <c r="H128" s="107">
        <v>0.40672999999999992</v>
      </c>
      <c r="I128" s="258">
        <v>1.4510000000000001</v>
      </c>
      <c r="J128" s="258">
        <v>1.3062</v>
      </c>
      <c r="K128" s="259">
        <v>24860</v>
      </c>
      <c r="L128" s="260">
        <v>30006</v>
      </c>
      <c r="M128" s="259">
        <v>0</v>
      </c>
      <c r="N128" s="225">
        <v>1402.33</v>
      </c>
      <c r="O128" s="224">
        <f>_xlfn.XLOOKUP(A128,'[1]SIM Char File'!$F:$F,'[1]SIM Char File'!$AY:$AY)</f>
        <v>1097.8699999999999</v>
      </c>
    </row>
    <row r="129" spans="1:15" s="1" customFormat="1">
      <c r="A129" s="255">
        <v>106400480</v>
      </c>
      <c r="B129" s="255" t="s">
        <v>1335</v>
      </c>
      <c r="C129" s="257" t="s">
        <v>1180</v>
      </c>
      <c r="D129" s="257" t="s">
        <v>1180</v>
      </c>
      <c r="E129" s="257" t="s">
        <v>1180</v>
      </c>
      <c r="F129" s="257" t="s">
        <v>1180</v>
      </c>
      <c r="G129" s="256" t="s">
        <v>1180</v>
      </c>
      <c r="H129" s="107">
        <v>0.1923</v>
      </c>
      <c r="I129" s="258">
        <v>1.4510000000000001</v>
      </c>
      <c r="J129" s="258">
        <v>1.3062</v>
      </c>
      <c r="K129" s="259">
        <v>8783</v>
      </c>
      <c r="L129" s="260">
        <v>10601</v>
      </c>
      <c r="M129" s="259">
        <v>0</v>
      </c>
      <c r="N129" s="225">
        <v>1402.33</v>
      </c>
      <c r="O129" s="224">
        <f>_xlfn.XLOOKUP(A129,'[1]SIM Char File'!$F:$F,'[1]SIM Char File'!$AY:$AY)</f>
        <v>1097.8699999999999</v>
      </c>
    </row>
    <row r="130" spans="1:15" s="1" customFormat="1">
      <c r="A130" s="255">
        <v>106105029</v>
      </c>
      <c r="B130" s="255" t="s">
        <v>1336</v>
      </c>
      <c r="C130" s="256" t="s">
        <v>1180</v>
      </c>
      <c r="D130" s="256" t="s">
        <v>1180</v>
      </c>
      <c r="E130" s="256" t="s">
        <v>1180</v>
      </c>
      <c r="F130" s="257" t="s">
        <v>1180</v>
      </c>
      <c r="G130" s="256" t="s">
        <v>1180</v>
      </c>
      <c r="H130" s="107">
        <v>0.20125999999999999</v>
      </c>
      <c r="I130" s="258">
        <v>1.4510000000000001</v>
      </c>
      <c r="J130" s="258">
        <v>1.3062</v>
      </c>
      <c r="K130" s="259">
        <v>8783</v>
      </c>
      <c r="L130" s="260">
        <v>10601</v>
      </c>
      <c r="M130" s="259">
        <v>1690</v>
      </c>
      <c r="N130" s="225">
        <v>1402.33</v>
      </c>
      <c r="O130" s="224">
        <f>_xlfn.XLOOKUP(A130,'[1]SIM Char File'!$F:$F,'[1]SIM Char File'!$AY:$AY)</f>
        <v>923.24</v>
      </c>
    </row>
    <row r="131" spans="1:15" s="1" customFormat="1">
      <c r="A131" s="255">
        <v>106104047</v>
      </c>
      <c r="B131" s="255" t="s">
        <v>1337</v>
      </c>
      <c r="C131" s="257" t="s">
        <v>1180</v>
      </c>
      <c r="D131" s="257" t="s">
        <v>1180</v>
      </c>
      <c r="E131" s="257" t="s">
        <v>1180</v>
      </c>
      <c r="F131" s="257" t="s">
        <v>1180</v>
      </c>
      <c r="G131" s="256" t="s">
        <v>1180</v>
      </c>
      <c r="H131" s="107">
        <v>0.21</v>
      </c>
      <c r="I131" s="258">
        <v>1.4510000000000001</v>
      </c>
      <c r="J131" s="258">
        <v>1.3062</v>
      </c>
      <c r="K131" s="259">
        <v>8783</v>
      </c>
      <c r="L131" s="260">
        <v>10601</v>
      </c>
      <c r="M131" s="259">
        <v>0</v>
      </c>
      <c r="N131" s="225">
        <v>1402.33</v>
      </c>
      <c r="O131" s="224">
        <f>_xlfn.XLOOKUP(A131,'[1]SIM Char File'!$F:$F,'[1]SIM Char File'!$AY:$AY)</f>
        <v>1097.8699999999999</v>
      </c>
    </row>
    <row r="132" spans="1:15" s="1" customFormat="1">
      <c r="A132" s="255">
        <v>106301283</v>
      </c>
      <c r="B132" s="255" t="s">
        <v>1338</v>
      </c>
      <c r="C132" s="256" t="s">
        <v>1180</v>
      </c>
      <c r="D132" s="256" t="s">
        <v>1180</v>
      </c>
      <c r="E132" s="256" t="s">
        <v>1180</v>
      </c>
      <c r="F132" s="257" t="s">
        <v>1180</v>
      </c>
      <c r="G132" s="256" t="s">
        <v>1180</v>
      </c>
      <c r="H132" s="107">
        <v>0.25900000000000001</v>
      </c>
      <c r="I132" s="258">
        <v>1.4510000000000001</v>
      </c>
      <c r="J132" s="258">
        <v>1.3062</v>
      </c>
      <c r="K132" s="259">
        <v>8783</v>
      </c>
      <c r="L132" s="260">
        <v>10601</v>
      </c>
      <c r="M132" s="259">
        <v>0</v>
      </c>
      <c r="N132" s="225">
        <v>1402.33</v>
      </c>
      <c r="O132" s="224">
        <f>_xlfn.XLOOKUP(A132,'[1]SIM Char File'!$F:$F,'[1]SIM Char File'!$AY:$AY)</f>
        <v>1097.8699999999999</v>
      </c>
    </row>
    <row r="133" spans="1:15" s="1" customFormat="1">
      <c r="A133" s="255">
        <v>106190315</v>
      </c>
      <c r="B133" s="255" t="s">
        <v>1339</v>
      </c>
      <c r="C133" s="256" t="s">
        <v>1180</v>
      </c>
      <c r="D133" s="256" t="s">
        <v>1180</v>
      </c>
      <c r="E133" s="256" t="s">
        <v>1180</v>
      </c>
      <c r="F133" s="257" t="s">
        <v>1180</v>
      </c>
      <c r="G133" s="256" t="s">
        <v>1180</v>
      </c>
      <c r="H133" s="107">
        <v>0.15533</v>
      </c>
      <c r="I133" s="258">
        <v>1.4510000000000001</v>
      </c>
      <c r="J133" s="258">
        <v>1.3062</v>
      </c>
      <c r="K133" s="259">
        <v>8783</v>
      </c>
      <c r="L133" s="260">
        <v>10601</v>
      </c>
      <c r="M133" s="259">
        <v>1423</v>
      </c>
      <c r="N133" s="225">
        <v>1402.33</v>
      </c>
      <c r="O133" s="224">
        <f>_xlfn.XLOOKUP(A133,'[1]SIM Char File'!$F:$F,'[1]SIM Char File'!$AY:$AY)</f>
        <v>1097.8699999999999</v>
      </c>
    </row>
    <row r="134" spans="1:15" s="1" customFormat="1">
      <c r="A134" s="255">
        <v>106270777</v>
      </c>
      <c r="B134" s="255" t="s">
        <v>1340</v>
      </c>
      <c r="C134" s="257" t="s">
        <v>1180</v>
      </c>
      <c r="D134" s="257" t="s">
        <v>1180</v>
      </c>
      <c r="E134" s="257" t="s">
        <v>1180</v>
      </c>
      <c r="F134" s="257" t="s">
        <v>1179</v>
      </c>
      <c r="G134" s="256" t="s">
        <v>1179</v>
      </c>
      <c r="H134" s="107">
        <v>0.31203999999999998</v>
      </c>
      <c r="I134" s="258">
        <v>1.6016999999999999</v>
      </c>
      <c r="J134" s="258">
        <v>1.5337000000000001</v>
      </c>
      <c r="K134" s="259">
        <v>24860</v>
      </c>
      <c r="L134" s="260">
        <v>33829</v>
      </c>
      <c r="M134" s="259">
        <v>0</v>
      </c>
      <c r="N134" s="225">
        <v>1402.33</v>
      </c>
      <c r="O134" s="224">
        <f>_xlfn.XLOOKUP(A134,'[1]SIM Char File'!$F:$F,'[1]SIM Char File'!$AY:$AY)</f>
        <v>1097.8699999999999</v>
      </c>
    </row>
    <row r="135" spans="1:15" s="1" customFormat="1">
      <c r="A135" s="255">
        <v>106190522</v>
      </c>
      <c r="B135" s="255" t="s">
        <v>1341</v>
      </c>
      <c r="C135" s="256" t="s">
        <v>1180</v>
      </c>
      <c r="D135" s="256" t="s">
        <v>1180</v>
      </c>
      <c r="E135" s="256" t="s">
        <v>1180</v>
      </c>
      <c r="F135" s="257" t="s">
        <v>1180</v>
      </c>
      <c r="G135" s="256" t="s">
        <v>1180</v>
      </c>
      <c r="H135" s="107">
        <v>0.25176999999999999</v>
      </c>
      <c r="I135" s="258">
        <v>1.4510000000000001</v>
      </c>
      <c r="J135" s="258">
        <v>1.3062</v>
      </c>
      <c r="K135" s="259">
        <v>8783</v>
      </c>
      <c r="L135" s="260">
        <v>10601</v>
      </c>
      <c r="M135" s="259">
        <v>1246</v>
      </c>
      <c r="N135" s="225">
        <v>1402.33</v>
      </c>
      <c r="O135" s="224">
        <f>_xlfn.XLOOKUP(A135,'[1]SIM Char File'!$F:$F,'[1]SIM Char File'!$AY:$AY)</f>
        <v>1097.8699999999999</v>
      </c>
    </row>
    <row r="136" spans="1:15" s="1" customFormat="1">
      <c r="A136" s="255">
        <v>106110889</v>
      </c>
      <c r="B136" s="255" t="s">
        <v>1342</v>
      </c>
      <c r="C136" s="256" t="s">
        <v>1180</v>
      </c>
      <c r="D136" s="256" t="s">
        <v>1180</v>
      </c>
      <c r="E136" s="256" t="s">
        <v>1180</v>
      </c>
      <c r="F136" s="257" t="s">
        <v>1179</v>
      </c>
      <c r="G136" s="256" t="s">
        <v>1179</v>
      </c>
      <c r="H136" s="107">
        <v>0.21</v>
      </c>
      <c r="I136" s="258">
        <v>1.4510000000000001</v>
      </c>
      <c r="J136" s="258">
        <v>1.3062</v>
      </c>
      <c r="K136" s="259">
        <v>24860</v>
      </c>
      <c r="L136" s="260">
        <v>30006</v>
      </c>
      <c r="M136" s="259">
        <v>0</v>
      </c>
      <c r="N136" s="225">
        <v>1402.33</v>
      </c>
      <c r="O136" s="224">
        <f>_xlfn.XLOOKUP(A136,'[1]SIM Char File'!$F:$F,'[1]SIM Char File'!$AY:$AY)</f>
        <v>1097.8699999999999</v>
      </c>
    </row>
    <row r="137" spans="1:15" s="1" customFormat="1">
      <c r="A137" s="255">
        <v>106420483</v>
      </c>
      <c r="B137" s="255" t="s">
        <v>1343</v>
      </c>
      <c r="C137" s="256" t="s">
        <v>1180</v>
      </c>
      <c r="D137" s="256" t="s">
        <v>1180</v>
      </c>
      <c r="E137" s="256" t="s">
        <v>1180</v>
      </c>
      <c r="F137" s="257" t="s">
        <v>1180</v>
      </c>
      <c r="G137" s="256" t="s">
        <v>1180</v>
      </c>
      <c r="H137" s="107">
        <v>0.28515000000000001</v>
      </c>
      <c r="I137" s="258">
        <v>1.4510000000000001</v>
      </c>
      <c r="J137" s="258">
        <v>1.3062</v>
      </c>
      <c r="K137" s="259">
        <v>8783</v>
      </c>
      <c r="L137" s="260">
        <v>10601</v>
      </c>
      <c r="M137" s="259">
        <v>0</v>
      </c>
      <c r="N137" s="225">
        <v>1402.33</v>
      </c>
      <c r="O137" s="224">
        <f>_xlfn.XLOOKUP(A137,'[1]SIM Char File'!$F:$F,'[1]SIM Char File'!$AY:$AY)</f>
        <v>1097.8699999999999</v>
      </c>
    </row>
    <row r="138" spans="1:15" s="1" customFormat="1">
      <c r="A138" s="255">
        <v>106150775</v>
      </c>
      <c r="B138" s="255" t="s">
        <v>1344</v>
      </c>
      <c r="C138" s="256" t="s">
        <v>1180</v>
      </c>
      <c r="D138" s="256" t="s">
        <v>1180</v>
      </c>
      <c r="E138" s="256" t="s">
        <v>1180</v>
      </c>
      <c r="F138" s="257" t="s">
        <v>1180</v>
      </c>
      <c r="G138" s="256" t="s">
        <v>1180</v>
      </c>
      <c r="H138" s="107">
        <v>0.22669</v>
      </c>
      <c r="I138" s="258">
        <v>1.4510000000000001</v>
      </c>
      <c r="J138" s="258">
        <v>1.3062</v>
      </c>
      <c r="K138" s="259">
        <v>8783</v>
      </c>
      <c r="L138" s="260">
        <v>10601</v>
      </c>
      <c r="M138" s="259">
        <v>0</v>
      </c>
      <c r="N138" s="225">
        <v>1402.33</v>
      </c>
      <c r="O138" s="224">
        <f>_xlfn.XLOOKUP(A138,'[1]SIM Char File'!$F:$F,'[1]SIM Char File'!$AY:$AY)</f>
        <v>1097.8699999999999</v>
      </c>
    </row>
    <row r="139" spans="1:15" s="1" customFormat="1">
      <c r="A139" s="255">
        <v>106190392</v>
      </c>
      <c r="B139" s="255" t="s">
        <v>1345</v>
      </c>
      <c r="C139" s="256" t="s">
        <v>1180</v>
      </c>
      <c r="D139" s="256" t="s">
        <v>1180</v>
      </c>
      <c r="E139" s="256" t="s">
        <v>1180</v>
      </c>
      <c r="F139" s="257" t="s">
        <v>1180</v>
      </c>
      <c r="G139" s="256" t="s">
        <v>1180</v>
      </c>
      <c r="H139" s="107">
        <v>0.25766</v>
      </c>
      <c r="I139" s="258">
        <v>1.4510000000000001</v>
      </c>
      <c r="J139" s="258">
        <v>1.3062</v>
      </c>
      <c r="K139" s="259">
        <v>8783</v>
      </c>
      <c r="L139" s="260">
        <v>10601</v>
      </c>
      <c r="M139" s="259">
        <v>1246</v>
      </c>
      <c r="N139" s="225">
        <v>1402.33</v>
      </c>
      <c r="O139" s="224">
        <f>_xlfn.XLOOKUP(A139,'[1]SIM Char File'!$F:$F,'[1]SIM Char File'!$AY:$AY)</f>
        <v>1097.8699999999999</v>
      </c>
    </row>
    <row r="140" spans="1:15" s="1" customFormat="1">
      <c r="A140" s="255">
        <v>106430779</v>
      </c>
      <c r="B140" s="262" t="s">
        <v>1346</v>
      </c>
      <c r="C140" s="263" t="s">
        <v>1180</v>
      </c>
      <c r="D140" s="263" t="s">
        <v>1180</v>
      </c>
      <c r="E140" s="263" t="s">
        <v>1179</v>
      </c>
      <c r="F140" s="257" t="s">
        <v>1180</v>
      </c>
      <c r="G140" s="256" t="s">
        <v>1180</v>
      </c>
      <c r="H140" s="107">
        <v>9.6240000000000006E-2</v>
      </c>
      <c r="I140" s="258">
        <v>1.7775000000000001</v>
      </c>
      <c r="J140" s="258">
        <v>1.609</v>
      </c>
      <c r="K140" s="259">
        <v>8783</v>
      </c>
      <c r="L140" s="260">
        <v>12399</v>
      </c>
      <c r="M140" s="259">
        <v>1457</v>
      </c>
      <c r="N140" s="225">
        <v>1402.33</v>
      </c>
      <c r="O140" s="224">
        <f>_xlfn.XLOOKUP(A140,'[1]SIM Char File'!$F:$F,'[1]SIM Char File'!$AY:$AY)</f>
        <v>1097.8699999999999</v>
      </c>
    </row>
    <row r="141" spans="1:15" s="1" customFormat="1">
      <c r="A141" s="255">
        <v>106190352</v>
      </c>
      <c r="B141" s="255" t="s">
        <v>1347</v>
      </c>
      <c r="C141" s="256" t="s">
        <v>1180</v>
      </c>
      <c r="D141" s="256" t="s">
        <v>1180</v>
      </c>
      <c r="E141" s="256" t="s">
        <v>1180</v>
      </c>
      <c r="F141" s="257" t="s">
        <v>1180</v>
      </c>
      <c r="G141" s="256" t="s">
        <v>1180</v>
      </c>
      <c r="H141" s="107">
        <v>0.41588000000000008</v>
      </c>
      <c r="I141" s="258">
        <v>1.4510000000000001</v>
      </c>
      <c r="J141" s="258">
        <v>1.3062</v>
      </c>
      <c r="K141" s="259">
        <v>8783</v>
      </c>
      <c r="L141" s="260">
        <v>10601</v>
      </c>
      <c r="M141" s="259">
        <v>0</v>
      </c>
      <c r="N141" s="225">
        <v>1402.33</v>
      </c>
      <c r="O141" s="224">
        <f>_xlfn.XLOOKUP(A141,'[1]SIM Char File'!$F:$F,'[1]SIM Char File'!$AY:$AY)</f>
        <v>1097.8699999999999</v>
      </c>
    </row>
    <row r="142" spans="1:15" s="1" customFormat="1">
      <c r="A142" s="255">
        <v>106370714</v>
      </c>
      <c r="B142" s="255" t="s">
        <v>1348</v>
      </c>
      <c r="C142" s="256" t="s">
        <v>1180</v>
      </c>
      <c r="D142" s="256" t="s">
        <v>1180</v>
      </c>
      <c r="E142" s="256" t="s">
        <v>1180</v>
      </c>
      <c r="F142" s="257" t="s">
        <v>1180</v>
      </c>
      <c r="G142" s="256" t="s">
        <v>1180</v>
      </c>
      <c r="H142" s="107">
        <v>0.17852000000000001</v>
      </c>
      <c r="I142" s="258">
        <v>1.4510000000000001</v>
      </c>
      <c r="J142" s="258">
        <v>1.3062</v>
      </c>
      <c r="K142" s="259">
        <v>8783</v>
      </c>
      <c r="L142" s="260">
        <v>10601</v>
      </c>
      <c r="M142" s="259">
        <v>1246</v>
      </c>
      <c r="N142" s="225">
        <v>1402.33</v>
      </c>
      <c r="O142" s="224">
        <f>_xlfn.XLOOKUP(A142,'[1]SIM Char File'!$F:$F,'[1]SIM Char File'!$AY:$AY)</f>
        <v>1097.8699999999999</v>
      </c>
    </row>
    <row r="143" spans="1:15" s="1" customFormat="1">
      <c r="A143" s="255">
        <v>106350784</v>
      </c>
      <c r="B143" s="255" t="s">
        <v>1349</v>
      </c>
      <c r="C143" s="257" t="s">
        <v>1180</v>
      </c>
      <c r="D143" s="257" t="s">
        <v>1179</v>
      </c>
      <c r="E143" s="257" t="s">
        <v>1180</v>
      </c>
      <c r="F143" s="257" t="s">
        <v>1179</v>
      </c>
      <c r="G143" s="256" t="s">
        <v>1179</v>
      </c>
      <c r="H143" s="107">
        <v>0.66173999999999999</v>
      </c>
      <c r="I143" s="258">
        <v>1.7775000000000001</v>
      </c>
      <c r="J143" s="258">
        <v>1.609</v>
      </c>
      <c r="K143" s="259">
        <v>24860</v>
      </c>
      <c r="L143" s="260">
        <v>35094</v>
      </c>
      <c r="M143" s="259">
        <v>0</v>
      </c>
      <c r="N143" s="225">
        <v>1402.33</v>
      </c>
      <c r="O143" s="224">
        <f>_xlfn.XLOOKUP(A143,'[1]SIM Char File'!$F:$F,'[1]SIM Char File'!$AY:$AY)</f>
        <v>1097.8699999999999</v>
      </c>
    </row>
    <row r="144" spans="1:15" s="1" customFormat="1">
      <c r="A144" s="255">
        <v>106490964</v>
      </c>
      <c r="B144" s="255" t="s">
        <v>1911</v>
      </c>
      <c r="C144" s="257" t="s">
        <v>1180</v>
      </c>
      <c r="D144" s="257" t="s">
        <v>1179</v>
      </c>
      <c r="E144" s="257" t="s">
        <v>1180</v>
      </c>
      <c r="F144" s="257" t="s">
        <v>1179</v>
      </c>
      <c r="G144" s="256" t="s">
        <v>1179</v>
      </c>
      <c r="H144" s="107">
        <v>0.73734</v>
      </c>
      <c r="I144" s="258">
        <v>1.6419999999999999</v>
      </c>
      <c r="J144" s="258">
        <v>1.4781</v>
      </c>
      <c r="K144" s="259">
        <v>24860</v>
      </c>
      <c r="L144" s="260">
        <v>32895</v>
      </c>
      <c r="M144" s="259">
        <v>0</v>
      </c>
      <c r="N144" s="225">
        <v>1402.33</v>
      </c>
      <c r="O144" s="224">
        <f>_xlfn.XLOOKUP(A144,'[1]SIM Char File'!$F:$F,'[1]SIM Char File'!$AY:$AY)</f>
        <v>1097.8699999999999</v>
      </c>
    </row>
    <row r="145" spans="1:15" s="1" customFormat="1">
      <c r="A145" s="255">
        <v>106304159</v>
      </c>
      <c r="B145" s="255" t="s">
        <v>1350</v>
      </c>
      <c r="C145" s="256" t="s">
        <v>1180</v>
      </c>
      <c r="D145" s="256" t="s">
        <v>1180</v>
      </c>
      <c r="E145" s="256" t="s">
        <v>1180</v>
      </c>
      <c r="F145" s="257" t="s">
        <v>1180</v>
      </c>
      <c r="G145" s="256" t="s">
        <v>1180</v>
      </c>
      <c r="H145" s="107">
        <v>0.19306000000000001</v>
      </c>
      <c r="I145" s="258">
        <v>1.4510000000000001</v>
      </c>
      <c r="J145" s="258">
        <v>1.3062</v>
      </c>
      <c r="K145" s="259">
        <v>8783</v>
      </c>
      <c r="L145" s="260">
        <v>10601</v>
      </c>
      <c r="M145" s="259">
        <v>2222</v>
      </c>
      <c r="N145" s="225">
        <v>1402.33</v>
      </c>
      <c r="O145" s="224">
        <f>_xlfn.XLOOKUP(A145,'[1]SIM Char File'!$F:$F,'[1]SIM Char File'!$AY:$AY)</f>
        <v>1097.8699999999999</v>
      </c>
    </row>
    <row r="146" spans="1:15" s="1" customFormat="1">
      <c r="A146" s="255">
        <v>106331194</v>
      </c>
      <c r="B146" s="255" t="s">
        <v>1351</v>
      </c>
      <c r="C146" s="256" t="s">
        <v>1180</v>
      </c>
      <c r="D146" s="256" t="s">
        <v>1180</v>
      </c>
      <c r="E146" s="256" t="s">
        <v>1180</v>
      </c>
      <c r="F146" s="257" t="s">
        <v>1180</v>
      </c>
      <c r="G146" s="256" t="s">
        <v>1180</v>
      </c>
      <c r="H146" s="107">
        <v>0.23487</v>
      </c>
      <c r="I146" s="258">
        <v>1.4510000000000001</v>
      </c>
      <c r="J146" s="258">
        <v>1.3062</v>
      </c>
      <c r="K146" s="259">
        <v>8783</v>
      </c>
      <c r="L146" s="260">
        <v>10601</v>
      </c>
      <c r="M146" s="259">
        <v>0</v>
      </c>
      <c r="N146" s="225">
        <v>1402.33</v>
      </c>
      <c r="O146" s="224">
        <f>_xlfn.XLOOKUP(A146,'[1]SIM Char File'!$F:$F,'[1]SIM Char File'!$AY:$AY)</f>
        <v>1097.8699999999999</v>
      </c>
    </row>
    <row r="147" spans="1:15" s="1" customFormat="1">
      <c r="A147" s="255">
        <v>106190949</v>
      </c>
      <c r="B147" s="255" t="s">
        <v>1352</v>
      </c>
      <c r="C147" s="257" t="s">
        <v>1180</v>
      </c>
      <c r="D147" s="257" t="s">
        <v>1180</v>
      </c>
      <c r="E147" s="257" t="s">
        <v>1180</v>
      </c>
      <c r="F147" s="257" t="s">
        <v>1180</v>
      </c>
      <c r="G147" s="256" t="s">
        <v>1180</v>
      </c>
      <c r="H147" s="107">
        <v>0.15756000000000001</v>
      </c>
      <c r="I147" s="258">
        <v>1.4510000000000001</v>
      </c>
      <c r="J147" s="258">
        <v>1.3062</v>
      </c>
      <c r="K147" s="259">
        <v>8783</v>
      </c>
      <c r="L147" s="260">
        <v>10601</v>
      </c>
      <c r="M147" s="259">
        <v>1246</v>
      </c>
      <c r="N147" s="225">
        <v>1402.33</v>
      </c>
      <c r="O147" s="224">
        <f>_xlfn.XLOOKUP(A147,'[1]SIM Char File'!$F:$F,'[1]SIM Char File'!$AY:$AY)</f>
        <v>1097.8699999999999</v>
      </c>
    </row>
    <row r="148" spans="1:15" s="1" customFormat="1">
      <c r="A148" s="255">
        <v>106362041</v>
      </c>
      <c r="B148" s="255" t="s">
        <v>1353</v>
      </c>
      <c r="C148" s="256" t="s">
        <v>1180</v>
      </c>
      <c r="D148" s="256" t="s">
        <v>1180</v>
      </c>
      <c r="E148" s="256" t="s">
        <v>1180</v>
      </c>
      <c r="F148" s="257" t="s">
        <v>1179</v>
      </c>
      <c r="G148" s="256" t="s">
        <v>1179</v>
      </c>
      <c r="H148" s="107">
        <v>0.17741000000000001</v>
      </c>
      <c r="I148" s="258">
        <v>1.4510000000000001</v>
      </c>
      <c r="J148" s="258">
        <v>1.3062</v>
      </c>
      <c r="K148" s="259">
        <v>24860</v>
      </c>
      <c r="L148" s="260">
        <v>30006</v>
      </c>
      <c r="M148" s="259">
        <v>0</v>
      </c>
      <c r="N148" s="225">
        <v>1402.33</v>
      </c>
      <c r="O148" s="224">
        <f>_xlfn.XLOOKUP(A148,'[1]SIM Char File'!$F:$F,'[1]SIM Char File'!$AY:$AY)</f>
        <v>1097.8699999999999</v>
      </c>
    </row>
    <row r="149" spans="1:15" s="1" customFormat="1">
      <c r="A149" s="255">
        <v>106010846</v>
      </c>
      <c r="B149" s="255" t="s">
        <v>1354</v>
      </c>
      <c r="C149" s="256" t="s">
        <v>1179</v>
      </c>
      <c r="D149" s="256" t="s">
        <v>1180</v>
      </c>
      <c r="E149" s="256" t="s">
        <v>1180</v>
      </c>
      <c r="F149" s="257" t="s">
        <v>1180</v>
      </c>
      <c r="G149" s="256" t="s">
        <v>1180</v>
      </c>
      <c r="H149" s="107">
        <v>0.34820000000000001</v>
      </c>
      <c r="I149" s="258">
        <v>1.714</v>
      </c>
      <c r="J149" s="258">
        <v>1.5444</v>
      </c>
      <c r="K149" s="259">
        <v>8783</v>
      </c>
      <c r="L149" s="260">
        <v>12015</v>
      </c>
      <c r="M149" s="259">
        <v>0</v>
      </c>
      <c r="N149" s="225">
        <v>0</v>
      </c>
      <c r="O149" s="224">
        <v>0</v>
      </c>
    </row>
    <row r="150" spans="1:15" s="1" customFormat="1">
      <c r="A150" s="255">
        <v>106304045</v>
      </c>
      <c r="B150" s="255" t="s">
        <v>1895</v>
      </c>
      <c r="C150" s="256" t="s">
        <v>1180</v>
      </c>
      <c r="D150" s="256" t="s">
        <v>1180</v>
      </c>
      <c r="E150" s="256" t="s">
        <v>1180</v>
      </c>
      <c r="F150" s="257" t="s">
        <v>1180</v>
      </c>
      <c r="G150" s="256" t="s">
        <v>1180</v>
      </c>
      <c r="H150" s="107">
        <v>0.30751000000000001</v>
      </c>
      <c r="I150" s="258">
        <v>1.4510000000000001</v>
      </c>
      <c r="J150" s="258">
        <v>1.3062</v>
      </c>
      <c r="K150" s="259">
        <v>8783</v>
      </c>
      <c r="L150" s="260">
        <v>10601</v>
      </c>
      <c r="M150" s="259">
        <v>0</v>
      </c>
      <c r="N150" s="225">
        <v>1402.33</v>
      </c>
      <c r="O150" s="224">
        <f>_xlfn.XLOOKUP(A150,'[1]SIM Char File'!$F:$F,'[1]SIM Char File'!$AY:$AY)</f>
        <v>1097.8699999999999</v>
      </c>
    </row>
    <row r="151" spans="1:15" s="1" customFormat="1">
      <c r="A151" s="255">
        <v>106301205</v>
      </c>
      <c r="B151" s="255" t="s">
        <v>1355</v>
      </c>
      <c r="C151" s="257" t="s">
        <v>1180</v>
      </c>
      <c r="D151" s="257" t="s">
        <v>1180</v>
      </c>
      <c r="E151" s="257" t="s">
        <v>1180</v>
      </c>
      <c r="F151" s="257" t="s">
        <v>1180</v>
      </c>
      <c r="G151" s="256" t="s">
        <v>1180</v>
      </c>
      <c r="H151" s="107">
        <v>0.30751000000000001</v>
      </c>
      <c r="I151" s="258">
        <v>1.4510000000000001</v>
      </c>
      <c r="J151" s="258">
        <v>1.3062</v>
      </c>
      <c r="K151" s="259">
        <v>8783</v>
      </c>
      <c r="L151" s="260">
        <v>10601</v>
      </c>
      <c r="M151" s="259">
        <v>0</v>
      </c>
      <c r="N151" s="225">
        <v>1402.33</v>
      </c>
      <c r="O151" s="224">
        <f>_xlfn.XLOOKUP(A151,'[1]SIM Char File'!$F:$F,'[1]SIM Char File'!$AY:$AY)</f>
        <v>1097.8699999999999</v>
      </c>
    </row>
    <row r="152" spans="1:15" s="1" customFormat="1">
      <c r="A152" s="255">
        <v>106304460</v>
      </c>
      <c r="B152" s="255" t="s">
        <v>1356</v>
      </c>
      <c r="C152" s="257" t="s">
        <v>1180</v>
      </c>
      <c r="D152" s="257" t="s">
        <v>1180</v>
      </c>
      <c r="E152" s="257" t="s">
        <v>1180</v>
      </c>
      <c r="F152" s="257" t="s">
        <v>1180</v>
      </c>
      <c r="G152" s="256" t="s">
        <v>1180</v>
      </c>
      <c r="H152" s="107">
        <v>0.49943000000000004</v>
      </c>
      <c r="I152" s="258">
        <v>1.4510000000000001</v>
      </c>
      <c r="J152" s="258">
        <v>1.3062</v>
      </c>
      <c r="K152" s="259">
        <v>8783</v>
      </c>
      <c r="L152" s="260">
        <v>10601</v>
      </c>
      <c r="M152" s="259">
        <v>0</v>
      </c>
      <c r="N152" s="225">
        <v>1402.33</v>
      </c>
      <c r="O152" s="224">
        <f>_xlfn.XLOOKUP(A152,'[1]SIM Char File'!$F:$F,'[1]SIM Char File'!$AY:$AY)</f>
        <v>1097.8699999999999</v>
      </c>
    </row>
    <row r="153" spans="1:15" s="1" customFormat="1">
      <c r="A153" s="255">
        <v>106190382</v>
      </c>
      <c r="B153" s="255" t="s">
        <v>1357</v>
      </c>
      <c r="C153" s="257" t="s">
        <v>1180</v>
      </c>
      <c r="D153" s="257" t="s">
        <v>1180</v>
      </c>
      <c r="E153" s="257" t="s">
        <v>1180</v>
      </c>
      <c r="F153" s="257" t="s">
        <v>1180</v>
      </c>
      <c r="G153" s="256" t="s">
        <v>1180</v>
      </c>
      <c r="H153" s="107">
        <v>0.30579000000000001</v>
      </c>
      <c r="I153" s="258">
        <v>1.4510000000000001</v>
      </c>
      <c r="J153" s="258">
        <v>1.3062</v>
      </c>
      <c r="K153" s="259">
        <v>8783</v>
      </c>
      <c r="L153" s="260">
        <v>10601</v>
      </c>
      <c r="M153" s="259">
        <v>1246</v>
      </c>
      <c r="N153" s="225">
        <v>1402.33</v>
      </c>
      <c r="O153" s="224">
        <f>_xlfn.XLOOKUP(A153,'[1]SIM Char File'!$F:$F,'[1]SIM Char File'!$AY:$AY)</f>
        <v>1097.8699999999999</v>
      </c>
    </row>
    <row r="154" spans="1:15" s="1" customFormat="1">
      <c r="A154" s="255">
        <v>106301209</v>
      </c>
      <c r="B154" s="262" t="s">
        <v>1358</v>
      </c>
      <c r="C154" s="263" t="s">
        <v>1180</v>
      </c>
      <c r="D154" s="263" t="s">
        <v>1180</v>
      </c>
      <c r="E154" s="263" t="s">
        <v>1180</v>
      </c>
      <c r="F154" s="257" t="s">
        <v>1180</v>
      </c>
      <c r="G154" s="256" t="s">
        <v>1180</v>
      </c>
      <c r="H154" s="107">
        <v>0.26938000000000001</v>
      </c>
      <c r="I154" s="258">
        <v>1.4510000000000001</v>
      </c>
      <c r="J154" s="258">
        <v>1.3062</v>
      </c>
      <c r="K154" s="259">
        <v>8783</v>
      </c>
      <c r="L154" s="260">
        <v>10601</v>
      </c>
      <c r="M154" s="259">
        <v>0</v>
      </c>
      <c r="N154" s="225">
        <v>1402.33</v>
      </c>
      <c r="O154" s="224">
        <f>_xlfn.XLOOKUP(A154,'[1]SIM Char File'!$F:$F,'[1]SIM Char File'!$AY:$AY)</f>
        <v>1097.8699999999999</v>
      </c>
    </row>
    <row r="155" spans="1:15" s="1" customFormat="1">
      <c r="A155" s="255">
        <v>106190400</v>
      </c>
      <c r="B155" s="255" t="s">
        <v>1359</v>
      </c>
      <c r="C155" s="257" t="s">
        <v>1180</v>
      </c>
      <c r="D155" s="257" t="s">
        <v>1180</v>
      </c>
      <c r="E155" s="257" t="s">
        <v>1179</v>
      </c>
      <c r="F155" s="257" t="s">
        <v>1180</v>
      </c>
      <c r="G155" s="256" t="s">
        <v>1180</v>
      </c>
      <c r="H155" s="107">
        <v>0.18537000000000001</v>
      </c>
      <c r="I155" s="258">
        <v>1.4510000000000001</v>
      </c>
      <c r="J155" s="258">
        <v>1.3062</v>
      </c>
      <c r="K155" s="259">
        <v>8783</v>
      </c>
      <c r="L155" s="260">
        <v>10601</v>
      </c>
      <c r="M155" s="259">
        <v>1246</v>
      </c>
      <c r="N155" s="225">
        <v>1402.33</v>
      </c>
      <c r="O155" s="224">
        <f>_xlfn.XLOOKUP(A155,'[1]SIM Char File'!$F:$F,'[1]SIM Char File'!$AY:$AY)</f>
        <v>1097.8699999999999</v>
      </c>
    </row>
    <row r="156" spans="1:15" s="1" customFormat="1">
      <c r="A156" s="255">
        <v>106121031</v>
      </c>
      <c r="B156" s="255" t="s">
        <v>1360</v>
      </c>
      <c r="C156" s="257" t="s">
        <v>1180</v>
      </c>
      <c r="D156" s="257" t="s">
        <v>1179</v>
      </c>
      <c r="E156" s="257" t="s">
        <v>1180</v>
      </c>
      <c r="F156" s="257" t="s">
        <v>1179</v>
      </c>
      <c r="G156" s="256" t="s">
        <v>1179</v>
      </c>
      <c r="H156" s="107">
        <f>_xlfn.XLOOKUP(Table1[[#This Row],[OSHPD ID]],'[1]SIM Char File'!$F:$F,'[1]SIM Char File'!$AE:$AE)</f>
        <v>0.21</v>
      </c>
      <c r="I156" s="258">
        <v>1.4510000000000001</v>
      </c>
      <c r="J156" s="258">
        <v>1.3062</v>
      </c>
      <c r="K156" s="259">
        <v>24860</v>
      </c>
      <c r="L156" s="260">
        <v>30006</v>
      </c>
      <c r="M156" s="259">
        <v>0</v>
      </c>
      <c r="N156" s="225">
        <v>1402.33</v>
      </c>
      <c r="O156" s="224">
        <f>_xlfn.XLOOKUP(A156,'[1]SIM Char File'!$F:$F,'[1]SIM Char File'!$AY:$AY)</f>
        <v>1097.8699999999999</v>
      </c>
    </row>
    <row r="157" spans="1:15" s="1" customFormat="1">
      <c r="A157" s="255">
        <v>106220733</v>
      </c>
      <c r="B157" s="255" t="s">
        <v>1361</v>
      </c>
      <c r="C157" s="256" t="s">
        <v>1180</v>
      </c>
      <c r="D157" s="256" t="s">
        <v>1179</v>
      </c>
      <c r="E157" s="256" t="s">
        <v>1180</v>
      </c>
      <c r="F157" s="257" t="s">
        <v>1179</v>
      </c>
      <c r="G157" s="256" t="s">
        <v>1179</v>
      </c>
      <c r="H157" s="107">
        <v>0.21</v>
      </c>
      <c r="I157" s="258">
        <v>1.4510000000000001</v>
      </c>
      <c r="J157" s="258">
        <v>1.3062</v>
      </c>
      <c r="K157" s="259">
        <v>24860</v>
      </c>
      <c r="L157" s="260">
        <v>30006</v>
      </c>
      <c r="M157" s="259">
        <v>0</v>
      </c>
      <c r="N157" s="225">
        <v>1402.33</v>
      </c>
      <c r="O157" s="224">
        <f>_xlfn.XLOOKUP(A157,'[1]SIM Char File'!$F:$F,'[1]SIM Char File'!$AY:$AY)</f>
        <v>1097.8699999999999</v>
      </c>
    </row>
    <row r="158" spans="1:15" s="1" customFormat="1">
      <c r="A158" s="255">
        <v>106331216</v>
      </c>
      <c r="B158" s="255" t="s">
        <v>1362</v>
      </c>
      <c r="C158" s="257" t="s">
        <v>1180</v>
      </c>
      <c r="D158" s="257" t="s">
        <v>1180</v>
      </c>
      <c r="E158" s="257" t="s">
        <v>1180</v>
      </c>
      <c r="F158" s="257" t="s">
        <v>1180</v>
      </c>
      <c r="G158" s="256" t="s">
        <v>1180</v>
      </c>
      <c r="H158" s="107">
        <v>0.10878000000000002</v>
      </c>
      <c r="I158" s="258">
        <v>1.4510000000000001</v>
      </c>
      <c r="J158" s="258">
        <v>1.3062</v>
      </c>
      <c r="K158" s="259">
        <v>8783</v>
      </c>
      <c r="L158" s="260">
        <v>10601</v>
      </c>
      <c r="M158" s="259">
        <v>0</v>
      </c>
      <c r="N158" s="225">
        <v>1402.33</v>
      </c>
      <c r="O158" s="224">
        <f>_xlfn.XLOOKUP(A158,'[1]SIM Char File'!$F:$F,'[1]SIM Char File'!$AY:$AY)</f>
        <v>1097.8699999999999</v>
      </c>
    </row>
    <row r="159" spans="1:15" s="1" customFormat="1">
      <c r="A159" s="255">
        <v>106071018</v>
      </c>
      <c r="B159" s="255" t="s">
        <v>1363</v>
      </c>
      <c r="C159" s="256" t="s">
        <v>1180</v>
      </c>
      <c r="D159" s="256" t="s">
        <v>1180</v>
      </c>
      <c r="E159" s="256" t="s">
        <v>1180</v>
      </c>
      <c r="F159" s="257" t="s">
        <v>1180</v>
      </c>
      <c r="G159" s="256" t="s">
        <v>1180</v>
      </c>
      <c r="H159" s="107">
        <v>0.14543</v>
      </c>
      <c r="I159" s="258">
        <v>1.7181</v>
      </c>
      <c r="J159" s="258">
        <v>1.5501</v>
      </c>
      <c r="K159" s="259">
        <v>8783</v>
      </c>
      <c r="L159" s="260">
        <v>12049</v>
      </c>
      <c r="M159" s="259">
        <v>0</v>
      </c>
      <c r="N159" s="225">
        <v>1402.33</v>
      </c>
      <c r="O159" s="224">
        <f>_xlfn.XLOOKUP(A159,'[1]SIM Char File'!$F:$F,'[1]SIM Char File'!$AY:$AY)</f>
        <v>1097.8699999999999</v>
      </c>
    </row>
    <row r="160" spans="1:15" s="1" customFormat="1">
      <c r="A160" s="255">
        <v>106070988</v>
      </c>
      <c r="B160" s="255" t="s">
        <v>1364</v>
      </c>
      <c r="C160" s="256" t="s">
        <v>1180</v>
      </c>
      <c r="D160" s="256" t="s">
        <v>1180</v>
      </c>
      <c r="E160" s="256" t="s">
        <v>1180</v>
      </c>
      <c r="F160" s="257" t="s">
        <v>1180</v>
      </c>
      <c r="G160" s="256" t="s">
        <v>1180</v>
      </c>
      <c r="H160" s="107">
        <v>0.14718000000000001</v>
      </c>
      <c r="I160" s="258">
        <v>1.7181</v>
      </c>
      <c r="J160" s="258">
        <v>1.5501</v>
      </c>
      <c r="K160" s="259">
        <v>8783</v>
      </c>
      <c r="L160" s="260">
        <v>12049</v>
      </c>
      <c r="M160" s="259">
        <v>1416</v>
      </c>
      <c r="N160" s="225">
        <v>1402.33</v>
      </c>
      <c r="O160" s="224">
        <f>_xlfn.XLOOKUP(A160,'[1]SIM Char File'!$F:$F,'[1]SIM Char File'!$AY:$AY)</f>
        <v>1097.8699999999999</v>
      </c>
    </row>
    <row r="161" spans="1:15" s="1" customFormat="1">
      <c r="A161" s="255">
        <v>106301132</v>
      </c>
      <c r="B161" s="255" t="s">
        <v>1365</v>
      </c>
      <c r="C161" s="256" t="s">
        <v>1180</v>
      </c>
      <c r="D161" s="256" t="s">
        <v>1180</v>
      </c>
      <c r="E161" s="256" t="s">
        <v>1179</v>
      </c>
      <c r="F161" s="257" t="s">
        <v>1180</v>
      </c>
      <c r="G161" s="256" t="s">
        <v>1180</v>
      </c>
      <c r="H161" s="107">
        <v>0.30974000000000002</v>
      </c>
      <c r="I161" s="258">
        <v>1.4510000000000001</v>
      </c>
      <c r="J161" s="258">
        <v>1.3062</v>
      </c>
      <c r="K161" s="259">
        <v>8783</v>
      </c>
      <c r="L161" s="260">
        <v>10601</v>
      </c>
      <c r="M161" s="259">
        <v>0</v>
      </c>
      <c r="N161" s="225">
        <v>1402.33</v>
      </c>
      <c r="O161" s="224">
        <f>_xlfn.XLOOKUP(A161,'[1]SIM Char File'!$F:$F,'[1]SIM Char File'!$AY:$AY)</f>
        <v>1097.8699999999999</v>
      </c>
    </row>
    <row r="162" spans="1:15" s="1" customFormat="1">
      <c r="A162" s="255">
        <v>106074097</v>
      </c>
      <c r="B162" s="255" t="s">
        <v>1366</v>
      </c>
      <c r="C162" s="256" t="s">
        <v>1180</v>
      </c>
      <c r="D162" s="256" t="s">
        <v>1180</v>
      </c>
      <c r="E162" s="256" t="s">
        <v>1180</v>
      </c>
      <c r="F162" s="257" t="s">
        <v>1180</v>
      </c>
      <c r="G162" s="256" t="s">
        <v>1180</v>
      </c>
      <c r="H162" s="107">
        <v>0.32884000000000002</v>
      </c>
      <c r="I162" s="258">
        <v>1.7181</v>
      </c>
      <c r="J162" s="258">
        <v>1.5501</v>
      </c>
      <c r="K162" s="259">
        <v>8783</v>
      </c>
      <c r="L162" s="260">
        <v>12049</v>
      </c>
      <c r="M162" s="259">
        <v>0</v>
      </c>
      <c r="N162" s="225">
        <v>1402.33</v>
      </c>
      <c r="O162" s="224">
        <f>_xlfn.XLOOKUP(A162,'[1]SIM Char File'!$F:$F,'[1]SIM Char File'!$AY:$AY)</f>
        <v>1097.8699999999999</v>
      </c>
    </row>
    <row r="163" spans="1:15" s="1" customFormat="1">
      <c r="A163" s="255">
        <v>106196035</v>
      </c>
      <c r="B163" s="255" t="s">
        <v>1367</v>
      </c>
      <c r="C163" s="257" t="s">
        <v>1180</v>
      </c>
      <c r="D163" s="257" t="s">
        <v>1180</v>
      </c>
      <c r="E163" s="257" t="s">
        <v>1180</v>
      </c>
      <c r="F163" s="257" t="s">
        <v>1180</v>
      </c>
      <c r="G163" s="256" t="s">
        <v>1180</v>
      </c>
      <c r="H163" s="107">
        <v>0.33163999999999999</v>
      </c>
      <c r="I163" s="258">
        <v>1.4510000000000001</v>
      </c>
      <c r="J163" s="258">
        <v>1.3062</v>
      </c>
      <c r="K163" s="259">
        <v>8783</v>
      </c>
      <c r="L163" s="260">
        <v>10601</v>
      </c>
      <c r="M163" s="259">
        <v>0</v>
      </c>
      <c r="N163" s="225">
        <v>1402.33</v>
      </c>
      <c r="O163" s="224">
        <f>_xlfn.XLOOKUP(A163,'[1]SIM Char File'!$F:$F,'[1]SIM Char File'!$AY:$AY)</f>
        <v>1097.8699999999999</v>
      </c>
    </row>
    <row r="164" spans="1:15" s="1" customFormat="1">
      <c r="A164" s="255">
        <v>106196403</v>
      </c>
      <c r="B164" s="255" t="s">
        <v>1368</v>
      </c>
      <c r="C164" s="256" t="s">
        <v>1180</v>
      </c>
      <c r="D164" s="256" t="s">
        <v>1180</v>
      </c>
      <c r="E164" s="256" t="s">
        <v>1179</v>
      </c>
      <c r="F164" s="257" t="s">
        <v>1180</v>
      </c>
      <c r="G164" s="256" t="s">
        <v>1180</v>
      </c>
      <c r="H164" s="107">
        <v>0.32008999999999999</v>
      </c>
      <c r="I164" s="258">
        <v>1.4510000000000001</v>
      </c>
      <c r="J164" s="258">
        <v>1.3062</v>
      </c>
      <c r="K164" s="259">
        <v>8783</v>
      </c>
      <c r="L164" s="260">
        <v>10601</v>
      </c>
      <c r="M164" s="259">
        <v>0</v>
      </c>
      <c r="N164" s="225">
        <v>1402.33</v>
      </c>
      <c r="O164" s="224">
        <f>_xlfn.XLOOKUP(A164,'[1]SIM Char File'!$F:$F,'[1]SIM Char File'!$AY:$AY)</f>
        <v>1097.8699999999999</v>
      </c>
    </row>
    <row r="165" spans="1:15" s="1" customFormat="1">
      <c r="A165" s="255">
        <v>106361223</v>
      </c>
      <c r="B165" s="255" t="s">
        <v>1893</v>
      </c>
      <c r="C165" s="256" t="s">
        <v>1180</v>
      </c>
      <c r="D165" s="256" t="s">
        <v>1180</v>
      </c>
      <c r="E165" s="256" t="s">
        <v>1179</v>
      </c>
      <c r="F165" s="257" t="s">
        <v>1180</v>
      </c>
      <c r="G165" s="256" t="s">
        <v>1180</v>
      </c>
      <c r="H165" s="107">
        <v>0.30109000000000002</v>
      </c>
      <c r="I165" s="258">
        <v>1.4510000000000001</v>
      </c>
      <c r="J165" s="258">
        <v>1.3062</v>
      </c>
      <c r="K165" s="259">
        <v>8783</v>
      </c>
      <c r="L165" s="260">
        <v>10601</v>
      </c>
      <c r="M165" s="259">
        <v>1246</v>
      </c>
      <c r="N165" s="225">
        <v>1402.33</v>
      </c>
      <c r="O165" s="224">
        <f>_xlfn.XLOOKUP(A165,'[1]SIM Char File'!$F:$F,'[1]SIM Char File'!$AY:$AY)</f>
        <v>1097.8699999999999</v>
      </c>
    </row>
    <row r="166" spans="1:15" s="1" customFormat="1">
      <c r="A166" s="255">
        <v>106014132</v>
      </c>
      <c r="B166" s="255" t="s">
        <v>1369</v>
      </c>
      <c r="C166" s="257" t="s">
        <v>1180</v>
      </c>
      <c r="D166" s="257" t="s">
        <v>1180</v>
      </c>
      <c r="E166" s="257" t="s">
        <v>1180</v>
      </c>
      <c r="F166" s="257" t="s">
        <v>1180</v>
      </c>
      <c r="G166" s="256" t="s">
        <v>1180</v>
      </c>
      <c r="H166" s="107">
        <v>0.31535000000000002</v>
      </c>
      <c r="I166" s="258">
        <v>1.7775000000000001</v>
      </c>
      <c r="J166" s="258">
        <v>1.6001000000000001</v>
      </c>
      <c r="K166" s="259">
        <v>8783</v>
      </c>
      <c r="L166" s="260">
        <v>12346</v>
      </c>
      <c r="M166" s="259">
        <v>0</v>
      </c>
      <c r="N166" s="225">
        <v>1402.33</v>
      </c>
      <c r="O166" s="224">
        <f>_xlfn.XLOOKUP(A166,'[1]SIM Char File'!$F:$F,'[1]SIM Char File'!$AY:$AY)</f>
        <v>1097.8699999999999</v>
      </c>
    </row>
    <row r="167" spans="1:15" s="1" customFormat="1">
      <c r="A167" s="255">
        <v>106104062</v>
      </c>
      <c r="B167" s="255" t="s">
        <v>1370</v>
      </c>
      <c r="C167" s="256" t="s">
        <v>1180</v>
      </c>
      <c r="D167" s="256" t="s">
        <v>1180</v>
      </c>
      <c r="E167" s="256" t="s">
        <v>1180</v>
      </c>
      <c r="F167" s="257" t="s">
        <v>1180</v>
      </c>
      <c r="G167" s="256" t="s">
        <v>1180</v>
      </c>
      <c r="H167" s="107">
        <v>0.35809000000000002</v>
      </c>
      <c r="I167" s="258">
        <v>1.4510000000000001</v>
      </c>
      <c r="J167" s="258">
        <v>1.3062</v>
      </c>
      <c r="K167" s="259">
        <v>8783</v>
      </c>
      <c r="L167" s="260">
        <v>10601</v>
      </c>
      <c r="M167" s="259">
        <v>0</v>
      </c>
      <c r="N167" s="225">
        <v>1402.33</v>
      </c>
      <c r="O167" s="224">
        <f>_xlfn.XLOOKUP(A167,'[1]SIM Char File'!$F:$F,'[1]SIM Char File'!$AY:$AY)</f>
        <v>1097.8699999999999</v>
      </c>
    </row>
    <row r="168" spans="1:15" s="1" customFormat="1">
      <c r="A168" s="255">
        <v>106190429</v>
      </c>
      <c r="B168" s="255" t="s">
        <v>1371</v>
      </c>
      <c r="C168" s="256" t="s">
        <v>1180</v>
      </c>
      <c r="D168" s="256" t="s">
        <v>1180</v>
      </c>
      <c r="E168" s="256" t="s">
        <v>1179</v>
      </c>
      <c r="F168" s="257" t="s">
        <v>1180</v>
      </c>
      <c r="G168" s="256" t="s">
        <v>1180</v>
      </c>
      <c r="H168" s="107">
        <v>0.32355</v>
      </c>
      <c r="I168" s="258">
        <v>1.4510000000000001</v>
      </c>
      <c r="J168" s="258">
        <v>1.3062</v>
      </c>
      <c r="K168" s="259">
        <v>8783</v>
      </c>
      <c r="L168" s="260">
        <v>10601</v>
      </c>
      <c r="M168" s="259">
        <v>0</v>
      </c>
      <c r="N168" s="225">
        <v>1402.33</v>
      </c>
      <c r="O168" s="224">
        <f>_xlfn.XLOOKUP(A168,'[1]SIM Char File'!$F:$F,'[1]SIM Char File'!$AY:$AY)</f>
        <v>1097.8699999999999</v>
      </c>
    </row>
    <row r="169" spans="1:15" s="1" customFormat="1">
      <c r="A169" s="255">
        <v>106394009</v>
      </c>
      <c r="B169" s="255" t="s">
        <v>1372</v>
      </c>
      <c r="C169" s="256" t="s">
        <v>1180</v>
      </c>
      <c r="D169" s="256" t="s">
        <v>1180</v>
      </c>
      <c r="E169" s="256" t="s">
        <v>1180</v>
      </c>
      <c r="F169" s="257" t="s">
        <v>1180</v>
      </c>
      <c r="G169" s="256" t="s">
        <v>1180</v>
      </c>
      <c r="H169" s="107">
        <v>0.31254999999999999</v>
      </c>
      <c r="I169" s="258">
        <v>1.698</v>
      </c>
      <c r="J169" s="258">
        <v>1.5285</v>
      </c>
      <c r="K169" s="259">
        <v>8783</v>
      </c>
      <c r="L169" s="260">
        <v>11921</v>
      </c>
      <c r="M169" s="259">
        <v>0</v>
      </c>
      <c r="N169" s="225">
        <v>1402.33</v>
      </c>
      <c r="O169" s="224">
        <f>_xlfn.XLOOKUP(A169,'[1]SIM Char File'!$F:$F,'[1]SIM Char File'!$AY:$AY)</f>
        <v>1097.8699999999999</v>
      </c>
    </row>
    <row r="170" spans="1:15" s="1" customFormat="1">
      <c r="A170" s="255">
        <v>106504042</v>
      </c>
      <c r="B170" s="255" t="s">
        <v>2202</v>
      </c>
      <c r="C170" s="256" t="s">
        <v>1180</v>
      </c>
      <c r="D170" s="256" t="s">
        <v>1180</v>
      </c>
      <c r="E170" s="256" t="s">
        <v>1180</v>
      </c>
      <c r="F170" s="257" t="s">
        <v>1180</v>
      </c>
      <c r="G170" s="256" t="s">
        <v>1180</v>
      </c>
      <c r="H170" s="107">
        <v>0.31254999999999999</v>
      </c>
      <c r="I170" s="258">
        <v>1.698</v>
      </c>
      <c r="J170" s="258">
        <v>1.5285</v>
      </c>
      <c r="K170" s="259">
        <v>8783</v>
      </c>
      <c r="L170" s="260">
        <v>11921</v>
      </c>
      <c r="M170" s="259">
        <v>0</v>
      </c>
      <c r="N170" s="225">
        <v>1402.33</v>
      </c>
      <c r="O170" s="224">
        <f>_xlfn.XLOOKUP(A170,'[1]SIM Char File'!$F:$F,'[1]SIM Char File'!$AY:$AY)</f>
        <v>1097.8699999999999</v>
      </c>
    </row>
    <row r="171" spans="1:15" s="1" customFormat="1">
      <c r="A171" s="255">
        <v>106334048</v>
      </c>
      <c r="B171" s="255" t="s">
        <v>1373</v>
      </c>
      <c r="C171" s="256" t="s">
        <v>1180</v>
      </c>
      <c r="D171" s="256" t="s">
        <v>1180</v>
      </c>
      <c r="E171" s="256" t="s">
        <v>1180</v>
      </c>
      <c r="F171" s="257" t="s">
        <v>1180</v>
      </c>
      <c r="G171" s="256" t="s">
        <v>1180</v>
      </c>
      <c r="H171" s="107">
        <v>0.43525000000000003</v>
      </c>
      <c r="I171" s="258">
        <v>1.4510000000000001</v>
      </c>
      <c r="J171" s="258">
        <v>1.3062</v>
      </c>
      <c r="K171" s="259">
        <v>8783</v>
      </c>
      <c r="L171" s="260">
        <v>10601</v>
      </c>
      <c r="M171" s="259">
        <v>0</v>
      </c>
      <c r="N171" s="225">
        <v>1402.33</v>
      </c>
      <c r="O171" s="224">
        <f>_xlfn.XLOOKUP(A171,'[1]SIM Char File'!$F:$F,'[1]SIM Char File'!$AY:$AY)</f>
        <v>1097.8699999999999</v>
      </c>
    </row>
    <row r="172" spans="1:15" s="1" customFormat="1">
      <c r="A172" s="255">
        <v>106014326</v>
      </c>
      <c r="B172" s="255" t="s">
        <v>1374</v>
      </c>
      <c r="C172" s="257" t="s">
        <v>1180</v>
      </c>
      <c r="D172" s="257" t="s">
        <v>1180</v>
      </c>
      <c r="E172" s="257" t="s">
        <v>1179</v>
      </c>
      <c r="F172" s="257" t="s">
        <v>1180</v>
      </c>
      <c r="G172" s="256" t="s">
        <v>1180</v>
      </c>
      <c r="H172" s="107">
        <v>0.33651999999999999</v>
      </c>
      <c r="I172" s="258">
        <v>1.7806999999999999</v>
      </c>
      <c r="J172" s="258">
        <v>1.603</v>
      </c>
      <c r="K172" s="259">
        <v>8783</v>
      </c>
      <c r="L172" s="260">
        <v>12363</v>
      </c>
      <c r="M172" s="259">
        <v>0</v>
      </c>
      <c r="N172" s="225">
        <v>1402.33</v>
      </c>
      <c r="O172" s="224">
        <f>_xlfn.XLOOKUP(A172,'[1]SIM Char File'!$F:$F,'[1]SIM Char File'!$AY:$AY)</f>
        <v>1097.8699999999999</v>
      </c>
    </row>
    <row r="173" spans="1:15" s="1" customFormat="1">
      <c r="A173" s="255">
        <v>106364265</v>
      </c>
      <c r="B173" s="255" t="s">
        <v>1375</v>
      </c>
      <c r="C173" s="256" t="s">
        <v>1180</v>
      </c>
      <c r="D173" s="256" t="s">
        <v>1180</v>
      </c>
      <c r="E173" s="257" t="s">
        <v>1179</v>
      </c>
      <c r="F173" s="257" t="s">
        <v>1180</v>
      </c>
      <c r="G173" s="256" t="s">
        <v>1180</v>
      </c>
      <c r="H173" s="107">
        <v>0.30109000000000002</v>
      </c>
      <c r="I173" s="258">
        <v>1.4510000000000001</v>
      </c>
      <c r="J173" s="258">
        <v>1.3062</v>
      </c>
      <c r="K173" s="259">
        <v>8783</v>
      </c>
      <c r="L173" s="260">
        <v>10601</v>
      </c>
      <c r="M173" s="259">
        <v>1246</v>
      </c>
      <c r="N173" s="225">
        <v>1402.33</v>
      </c>
      <c r="O173" s="224">
        <f>_xlfn.XLOOKUP(A173,'[1]SIM Char File'!$F:$F,'[1]SIM Char File'!$AY:$AY)</f>
        <v>1097.8699999999999</v>
      </c>
    </row>
    <row r="174" spans="1:15" s="1" customFormat="1">
      <c r="A174" s="255">
        <v>106304409</v>
      </c>
      <c r="B174" s="255" t="s">
        <v>2203</v>
      </c>
      <c r="C174" s="256" t="s">
        <v>1180</v>
      </c>
      <c r="D174" s="256" t="s">
        <v>1180</v>
      </c>
      <c r="E174" s="256" t="s">
        <v>1179</v>
      </c>
      <c r="F174" s="257" t="s">
        <v>1180</v>
      </c>
      <c r="G174" s="256" t="s">
        <v>1180</v>
      </c>
      <c r="H174" s="107">
        <v>0.30974000000000002</v>
      </c>
      <c r="I174" s="258">
        <v>1.4510000000000001</v>
      </c>
      <c r="J174" s="258">
        <v>1.3062</v>
      </c>
      <c r="K174" s="259">
        <v>8783</v>
      </c>
      <c r="L174" s="260">
        <v>10601</v>
      </c>
      <c r="M174" s="259">
        <v>0</v>
      </c>
      <c r="N174" s="225">
        <v>1402.33</v>
      </c>
      <c r="O174" s="224">
        <f>_xlfn.XLOOKUP(A174,'[1]SIM Char File'!$F:$F,'[1]SIM Char File'!$AY:$AY)</f>
        <v>1097.8699999999999</v>
      </c>
    </row>
    <row r="175" spans="1:15" s="1" customFormat="1">
      <c r="A175" s="255">
        <v>106190432</v>
      </c>
      <c r="B175" s="255" t="s">
        <v>1376</v>
      </c>
      <c r="C175" s="256" t="s">
        <v>1180</v>
      </c>
      <c r="D175" s="256" t="s">
        <v>1180</v>
      </c>
      <c r="E175" s="256" t="s">
        <v>1180</v>
      </c>
      <c r="F175" s="257" t="s">
        <v>1180</v>
      </c>
      <c r="G175" s="256" t="s">
        <v>1180</v>
      </c>
      <c r="H175" s="107">
        <v>0.34077000000000002</v>
      </c>
      <c r="I175" s="258">
        <v>1.4510000000000001</v>
      </c>
      <c r="J175" s="258">
        <v>1.3062</v>
      </c>
      <c r="K175" s="259">
        <v>8783</v>
      </c>
      <c r="L175" s="260">
        <v>10601</v>
      </c>
      <c r="M175" s="259">
        <v>0</v>
      </c>
      <c r="N175" s="225">
        <v>1402.33</v>
      </c>
      <c r="O175" s="224">
        <f>_xlfn.XLOOKUP(A175,'[1]SIM Char File'!$F:$F,'[1]SIM Char File'!$AY:$AY)</f>
        <v>1097.8699999999999</v>
      </c>
    </row>
    <row r="176" spans="1:15" s="1" customFormat="1">
      <c r="A176" s="255">
        <v>106414139</v>
      </c>
      <c r="B176" s="255" t="s">
        <v>1377</v>
      </c>
      <c r="C176" s="257" t="s">
        <v>1180</v>
      </c>
      <c r="D176" s="257" t="s">
        <v>1180</v>
      </c>
      <c r="E176" s="257" t="s">
        <v>1180</v>
      </c>
      <c r="F176" s="257" t="s">
        <v>1180</v>
      </c>
      <c r="G176" s="256" t="s">
        <v>1180</v>
      </c>
      <c r="H176" s="107">
        <v>0.34394000000000002</v>
      </c>
      <c r="I176" s="258">
        <v>1.7806999999999999</v>
      </c>
      <c r="J176" s="258">
        <v>1.603</v>
      </c>
      <c r="K176" s="259">
        <v>8783</v>
      </c>
      <c r="L176" s="260">
        <v>12363</v>
      </c>
      <c r="M176" s="259">
        <v>0</v>
      </c>
      <c r="N176" s="225">
        <v>1402.33</v>
      </c>
      <c r="O176" s="224">
        <f>_xlfn.XLOOKUP(A176,'[1]SIM Char File'!$F:$F,'[1]SIM Char File'!$AY:$AY)</f>
        <v>1097.8699999999999</v>
      </c>
    </row>
    <row r="177" spans="1:15" s="1" customFormat="1">
      <c r="A177" s="255">
        <v>106334025</v>
      </c>
      <c r="B177" s="255" t="s">
        <v>1378</v>
      </c>
      <c r="C177" s="256" t="s">
        <v>1180</v>
      </c>
      <c r="D177" s="256" t="s">
        <v>1180</v>
      </c>
      <c r="E177" s="256" t="s">
        <v>1180</v>
      </c>
      <c r="F177" s="257" t="s">
        <v>1180</v>
      </c>
      <c r="G177" s="256" t="s">
        <v>1180</v>
      </c>
      <c r="H177" s="107">
        <v>0.37069000000000002</v>
      </c>
      <c r="I177" s="258">
        <v>1.4510000000000001</v>
      </c>
      <c r="J177" s="258">
        <v>1.3062</v>
      </c>
      <c r="K177" s="259">
        <v>8783</v>
      </c>
      <c r="L177" s="260">
        <v>10601</v>
      </c>
      <c r="M177" s="259">
        <v>0</v>
      </c>
      <c r="N177" s="225">
        <v>1402.33</v>
      </c>
      <c r="O177" s="224">
        <f>_xlfn.XLOOKUP(A177,'[1]SIM Char File'!$F:$F,'[1]SIM Char File'!$AY:$AY)</f>
        <v>1097.8699999999999</v>
      </c>
    </row>
    <row r="178" spans="1:15" s="1" customFormat="1">
      <c r="A178" s="255">
        <v>106314024</v>
      </c>
      <c r="B178" s="255" t="s">
        <v>1379</v>
      </c>
      <c r="C178" s="257" t="s">
        <v>1180</v>
      </c>
      <c r="D178" s="257" t="s">
        <v>1180</v>
      </c>
      <c r="E178" s="257" t="s">
        <v>1179</v>
      </c>
      <c r="F178" s="257" t="s">
        <v>1180</v>
      </c>
      <c r="G178" s="256" t="s">
        <v>1180</v>
      </c>
      <c r="H178" s="107">
        <v>0.2369</v>
      </c>
      <c r="I178" s="258">
        <v>1.5235000000000001</v>
      </c>
      <c r="J178" s="258">
        <v>1.3995</v>
      </c>
      <c r="K178" s="259">
        <v>8783</v>
      </c>
      <c r="L178" s="260">
        <v>11155</v>
      </c>
      <c r="M178" s="259">
        <v>0</v>
      </c>
      <c r="N178" s="225">
        <v>1402.33</v>
      </c>
      <c r="O178" s="224">
        <f>_xlfn.XLOOKUP(A178,'[1]SIM Char File'!$F:$F,'[1]SIM Char File'!$AY:$AY)</f>
        <v>1097.8699999999999</v>
      </c>
    </row>
    <row r="179" spans="1:15" s="1" customFormat="1">
      <c r="A179" s="255">
        <v>106340913</v>
      </c>
      <c r="B179" s="255" t="s">
        <v>1380</v>
      </c>
      <c r="C179" s="257" t="s">
        <v>1180</v>
      </c>
      <c r="D179" s="257" t="s">
        <v>1180</v>
      </c>
      <c r="E179" s="257" t="s">
        <v>1180</v>
      </c>
      <c r="F179" s="257" t="s">
        <v>1180</v>
      </c>
      <c r="G179" s="256" t="s">
        <v>1180</v>
      </c>
      <c r="H179" s="107">
        <v>0.25781999999999999</v>
      </c>
      <c r="I179" s="258">
        <v>1.7363999999999999</v>
      </c>
      <c r="J179" s="258">
        <v>1.6048</v>
      </c>
      <c r="K179" s="259">
        <v>8783</v>
      </c>
      <c r="L179" s="260">
        <v>12374</v>
      </c>
      <c r="M179" s="259">
        <v>0</v>
      </c>
      <c r="N179" s="225">
        <v>1402.33</v>
      </c>
      <c r="O179" s="224">
        <f>_xlfn.XLOOKUP(A179,'[1]SIM Char File'!$F:$F,'[1]SIM Char File'!$AY:$AY)</f>
        <v>1097.8699999999999</v>
      </c>
    </row>
    <row r="180" spans="1:15" s="1" customFormat="1">
      <c r="A180" s="255">
        <v>106374465</v>
      </c>
      <c r="B180" s="255" t="s">
        <v>1894</v>
      </c>
      <c r="C180" s="257" t="s">
        <v>1180</v>
      </c>
      <c r="D180" s="257" t="s">
        <v>1180</v>
      </c>
      <c r="E180" s="257" t="s">
        <v>1179</v>
      </c>
      <c r="F180" s="257" t="s">
        <v>1180</v>
      </c>
      <c r="G180" s="256" t="s">
        <v>1180</v>
      </c>
      <c r="H180" s="107">
        <v>0.34005999999999997</v>
      </c>
      <c r="I180" s="258">
        <v>1.4510000000000001</v>
      </c>
      <c r="J180" s="258">
        <v>1.3062</v>
      </c>
      <c r="K180" s="259">
        <v>8783</v>
      </c>
      <c r="L180" s="260">
        <v>10601</v>
      </c>
      <c r="M180" s="259">
        <v>0</v>
      </c>
      <c r="N180" s="225">
        <v>1402.33</v>
      </c>
      <c r="O180" s="224">
        <f>_xlfn.XLOOKUP(A180,'[1]SIM Char File'!$F:$F,'[1]SIM Char File'!$AY:$AY)</f>
        <v>1097.8699999999999</v>
      </c>
    </row>
    <row r="181" spans="1:15" s="1" customFormat="1">
      <c r="A181" s="255">
        <v>106370730</v>
      </c>
      <c r="B181" s="255" t="s">
        <v>1766</v>
      </c>
      <c r="C181" s="257" t="s">
        <v>1180</v>
      </c>
      <c r="D181" s="257" t="s">
        <v>1180</v>
      </c>
      <c r="E181" s="257" t="s">
        <v>1179</v>
      </c>
      <c r="F181" s="257" t="s">
        <v>1180</v>
      </c>
      <c r="G181" s="256" t="s">
        <v>1180</v>
      </c>
      <c r="H181" s="107">
        <v>0.34005999999999997</v>
      </c>
      <c r="I181" s="258">
        <v>1.4510000000000001</v>
      </c>
      <c r="J181" s="258">
        <v>1.3062</v>
      </c>
      <c r="K181" s="259">
        <v>8783</v>
      </c>
      <c r="L181" s="260">
        <v>10601</v>
      </c>
      <c r="M181" s="259">
        <v>0</v>
      </c>
      <c r="N181" s="225">
        <v>1402.33</v>
      </c>
      <c r="O181" s="224">
        <f>_xlfn.XLOOKUP(A181,'[1]SIM Char File'!$F:$F,'[1]SIM Char File'!$AY:$AY)</f>
        <v>1097.8699999999999</v>
      </c>
    </row>
    <row r="182" spans="1:15" s="1" customFormat="1">
      <c r="A182" s="255">
        <v>106380857</v>
      </c>
      <c r="B182" s="255" t="s">
        <v>1381</v>
      </c>
      <c r="C182" s="256" t="s">
        <v>1180</v>
      </c>
      <c r="D182" s="256" t="s">
        <v>1180</v>
      </c>
      <c r="E182" s="256" t="s">
        <v>1180</v>
      </c>
      <c r="F182" s="257" t="s">
        <v>1180</v>
      </c>
      <c r="G182" s="256" t="s">
        <v>1180</v>
      </c>
      <c r="H182" s="107">
        <v>0.36760999999999999</v>
      </c>
      <c r="I182" s="258">
        <v>1.7775000000000001</v>
      </c>
      <c r="J182" s="258">
        <v>1.609</v>
      </c>
      <c r="K182" s="259">
        <v>8783</v>
      </c>
      <c r="L182" s="260">
        <v>12399</v>
      </c>
      <c r="M182" s="259">
        <v>0</v>
      </c>
      <c r="N182" s="225">
        <v>1402.33</v>
      </c>
      <c r="O182" s="224">
        <f>_xlfn.XLOOKUP(A182,'[1]SIM Char File'!$F:$F,'[1]SIM Char File'!$AY:$AY)</f>
        <v>1097.8699999999999</v>
      </c>
    </row>
    <row r="183" spans="1:15" s="1" customFormat="1">
      <c r="A183" s="255">
        <v>106431506</v>
      </c>
      <c r="B183" s="255" t="s">
        <v>1382</v>
      </c>
      <c r="C183" s="257" t="s">
        <v>1180</v>
      </c>
      <c r="D183" s="257" t="s">
        <v>1180</v>
      </c>
      <c r="E183" s="257" t="s">
        <v>1180</v>
      </c>
      <c r="F183" s="257" t="s">
        <v>1180</v>
      </c>
      <c r="G183" s="256" t="s">
        <v>1180</v>
      </c>
      <c r="H183" s="107">
        <v>0.29982999999999999</v>
      </c>
      <c r="I183" s="258">
        <v>1.7775000000000001</v>
      </c>
      <c r="J183" s="258">
        <v>1.609</v>
      </c>
      <c r="K183" s="259">
        <v>8783</v>
      </c>
      <c r="L183" s="260">
        <v>12399</v>
      </c>
      <c r="M183" s="259">
        <v>0</v>
      </c>
      <c r="N183" s="225">
        <v>1402.33</v>
      </c>
      <c r="O183" s="224">
        <f>_xlfn.XLOOKUP(A183,'[1]SIM Char File'!$F:$F,'[1]SIM Char File'!$AY:$AY)</f>
        <v>1097.8699999999999</v>
      </c>
    </row>
    <row r="184" spans="1:15" s="1" customFormat="1">
      <c r="A184" s="255">
        <v>106014337</v>
      </c>
      <c r="B184" s="255" t="s">
        <v>1383</v>
      </c>
      <c r="C184" s="257" t="s">
        <v>1180</v>
      </c>
      <c r="D184" s="257" t="s">
        <v>1180</v>
      </c>
      <c r="E184" s="257" t="s">
        <v>1180</v>
      </c>
      <c r="F184" s="257" t="s">
        <v>1180</v>
      </c>
      <c r="G184" s="256" t="s">
        <v>1180</v>
      </c>
      <c r="H184" s="107">
        <v>0.27866999999999997</v>
      </c>
      <c r="I184" s="258">
        <v>1.7806999999999999</v>
      </c>
      <c r="J184" s="258">
        <v>1.603</v>
      </c>
      <c r="K184" s="259">
        <v>8783</v>
      </c>
      <c r="L184" s="260">
        <v>12363</v>
      </c>
      <c r="M184" s="259">
        <v>0</v>
      </c>
      <c r="N184" s="225">
        <v>1402.33</v>
      </c>
      <c r="O184" s="224">
        <f>_xlfn.XLOOKUP(A184,'[1]SIM Char File'!$F:$F,'[1]SIM Char File'!$AY:$AY)</f>
        <v>1097.8699999999999</v>
      </c>
    </row>
    <row r="185" spans="1:15" s="1" customFormat="1">
      <c r="A185" s="255">
        <v>106370028</v>
      </c>
      <c r="B185" s="255" t="s">
        <v>2231</v>
      </c>
      <c r="C185" s="257" t="s">
        <v>1180</v>
      </c>
      <c r="D185" s="257" t="s">
        <v>1180</v>
      </c>
      <c r="E185" s="257" t="s">
        <v>1180</v>
      </c>
      <c r="F185" s="257" t="s">
        <v>1180</v>
      </c>
      <c r="G185" s="256" t="s">
        <v>1180</v>
      </c>
      <c r="H185" s="107">
        <v>0.21</v>
      </c>
      <c r="I185" s="258">
        <v>1.4510000000000001</v>
      </c>
      <c r="J185" s="258">
        <v>1.3062</v>
      </c>
      <c r="K185" s="259">
        <v>8783</v>
      </c>
      <c r="L185" s="260">
        <v>10601</v>
      </c>
      <c r="M185" s="259">
        <v>0</v>
      </c>
      <c r="N185" s="225">
        <v>1402.33</v>
      </c>
      <c r="O185" s="224">
        <f>_xlfn.XLOOKUP(A185,'[1]SIM Char File'!$F:$F,'[1]SIM Char File'!$AY:$AY)</f>
        <v>1097.8699999999999</v>
      </c>
    </row>
    <row r="186" spans="1:15" s="1" customFormat="1">
      <c r="A186" s="261">
        <v>106210992</v>
      </c>
      <c r="B186" s="261" t="s">
        <v>1384</v>
      </c>
      <c r="C186" s="257" t="s">
        <v>1180</v>
      </c>
      <c r="D186" s="257" t="s">
        <v>1180</v>
      </c>
      <c r="E186" s="257" t="s">
        <v>1180</v>
      </c>
      <c r="F186" s="264" t="s">
        <v>1180</v>
      </c>
      <c r="G186" s="256" t="s">
        <v>1180</v>
      </c>
      <c r="H186" s="107">
        <v>0.30584</v>
      </c>
      <c r="I186" s="258">
        <v>1.7252000000000001</v>
      </c>
      <c r="J186" s="258">
        <v>1.5774999999999999</v>
      </c>
      <c r="K186" s="259">
        <v>8783</v>
      </c>
      <c r="L186" s="260">
        <v>12212</v>
      </c>
      <c r="M186" s="259">
        <v>0</v>
      </c>
      <c r="N186" s="225">
        <v>1402.33</v>
      </c>
      <c r="O186" s="224">
        <f>_xlfn.XLOOKUP(A186,'[1]SIM Char File'!$F:$F,'[1]SIM Char File'!$AY:$AY)</f>
        <v>1097.8699999999999</v>
      </c>
    </row>
    <row r="187" spans="1:15" s="1" customFormat="1">
      <c r="A187" s="255">
        <v>106434153</v>
      </c>
      <c r="B187" s="255" t="s">
        <v>1385</v>
      </c>
      <c r="C187" s="256" t="s">
        <v>1180</v>
      </c>
      <c r="D187" s="256" t="s">
        <v>1180</v>
      </c>
      <c r="E187" s="256" t="s">
        <v>1179</v>
      </c>
      <c r="F187" s="257" t="s">
        <v>1180</v>
      </c>
      <c r="G187" s="256" t="s">
        <v>1180</v>
      </c>
      <c r="H187" s="107">
        <v>0.28978999999999999</v>
      </c>
      <c r="I187" s="258">
        <v>1.7775000000000001</v>
      </c>
      <c r="J187" s="258">
        <v>1.609</v>
      </c>
      <c r="K187" s="259">
        <v>8783</v>
      </c>
      <c r="L187" s="260">
        <v>12399</v>
      </c>
      <c r="M187" s="259">
        <v>0</v>
      </c>
      <c r="N187" s="225">
        <v>1402.33</v>
      </c>
      <c r="O187" s="224">
        <f>_xlfn.XLOOKUP(A187,'[1]SIM Char File'!$F:$F,'[1]SIM Char File'!$AY:$AY)</f>
        <v>1097.8699999999999</v>
      </c>
    </row>
    <row r="188" spans="1:15" s="1" customFormat="1">
      <c r="A188" s="255">
        <v>106494019</v>
      </c>
      <c r="B188" s="255" t="s">
        <v>1386</v>
      </c>
      <c r="C188" s="256" t="s">
        <v>1180</v>
      </c>
      <c r="D188" s="256" t="s">
        <v>1180</v>
      </c>
      <c r="E188" s="256" t="s">
        <v>1180</v>
      </c>
      <c r="F188" s="257" t="s">
        <v>1180</v>
      </c>
      <c r="G188" s="256" t="s">
        <v>1180</v>
      </c>
      <c r="H188" s="107">
        <v>0.33787</v>
      </c>
      <c r="I188" s="258">
        <v>1.6596</v>
      </c>
      <c r="J188" s="258">
        <v>1.494</v>
      </c>
      <c r="K188" s="259">
        <v>8783</v>
      </c>
      <c r="L188" s="260">
        <v>11716</v>
      </c>
      <c r="M188" s="259">
        <v>0</v>
      </c>
      <c r="N188" s="225">
        <v>1402.33</v>
      </c>
      <c r="O188" s="224">
        <f>_xlfn.XLOOKUP(A188,'[1]SIM Char File'!$F:$F,'[1]SIM Char File'!$AY:$AY)</f>
        <v>1097.8699999999999</v>
      </c>
    </row>
    <row r="189" spans="1:15" s="1" customFormat="1">
      <c r="A189" s="255">
        <v>106190431</v>
      </c>
      <c r="B189" s="255" t="s">
        <v>1387</v>
      </c>
      <c r="C189" s="257" t="s">
        <v>1180</v>
      </c>
      <c r="D189" s="257" t="s">
        <v>1180</v>
      </c>
      <c r="E189" s="257" t="s">
        <v>1180</v>
      </c>
      <c r="F189" s="257" t="s">
        <v>1180</v>
      </c>
      <c r="G189" s="256" t="s">
        <v>1180</v>
      </c>
      <c r="H189" s="107">
        <v>0.31903999999999999</v>
      </c>
      <c r="I189" s="258">
        <v>1.4510000000000001</v>
      </c>
      <c r="J189" s="258">
        <v>1.3062</v>
      </c>
      <c r="K189" s="259">
        <v>8783</v>
      </c>
      <c r="L189" s="260">
        <v>10601</v>
      </c>
      <c r="M189" s="259">
        <v>0</v>
      </c>
      <c r="N189" s="225">
        <v>1402.33</v>
      </c>
      <c r="O189" s="224">
        <f>_xlfn.XLOOKUP(A189,'[1]SIM Char File'!$F:$F,'[1]SIM Char File'!$AY:$AY)</f>
        <v>1097.8699999999999</v>
      </c>
    </row>
    <row r="190" spans="1:15" s="1" customFormat="1">
      <c r="A190" s="255">
        <v>106342344</v>
      </c>
      <c r="B190" s="255" t="s">
        <v>1388</v>
      </c>
      <c r="C190" s="256" t="s">
        <v>1180</v>
      </c>
      <c r="D190" s="256" t="s">
        <v>1180</v>
      </c>
      <c r="E190" s="257" t="s">
        <v>1180</v>
      </c>
      <c r="F190" s="257" t="s">
        <v>1180</v>
      </c>
      <c r="G190" s="256" t="s">
        <v>1180</v>
      </c>
      <c r="H190" s="107">
        <v>0.25340000000000001</v>
      </c>
      <c r="I190" s="258">
        <v>1.7363999999999999</v>
      </c>
      <c r="J190" s="258">
        <v>1.6048</v>
      </c>
      <c r="K190" s="259">
        <v>8783</v>
      </c>
      <c r="L190" s="260">
        <v>12374</v>
      </c>
      <c r="M190" s="259">
        <v>0</v>
      </c>
      <c r="N190" s="225">
        <v>1402.33</v>
      </c>
      <c r="O190" s="224">
        <f>_xlfn.XLOOKUP(A190,'[1]SIM Char File'!$F:$F,'[1]SIM Char File'!$AY:$AY)</f>
        <v>1097.8699999999999</v>
      </c>
    </row>
    <row r="191" spans="1:15" s="1" customFormat="1">
      <c r="A191" s="255">
        <v>106410806</v>
      </c>
      <c r="B191" s="255" t="s">
        <v>1389</v>
      </c>
      <c r="C191" s="256" t="s">
        <v>1180</v>
      </c>
      <c r="D191" s="256" t="s">
        <v>1180</v>
      </c>
      <c r="E191" s="256" t="s">
        <v>1180</v>
      </c>
      <c r="F191" s="257" t="s">
        <v>1180</v>
      </c>
      <c r="G191" s="256" t="s">
        <v>1180</v>
      </c>
      <c r="H191" s="107">
        <v>0.29620999999999997</v>
      </c>
      <c r="I191" s="258">
        <v>1.7806999999999999</v>
      </c>
      <c r="J191" s="258">
        <v>1.603</v>
      </c>
      <c r="K191" s="259">
        <v>8783</v>
      </c>
      <c r="L191" s="260">
        <v>12363</v>
      </c>
      <c r="M191" s="259">
        <v>0</v>
      </c>
      <c r="N191" s="225">
        <v>1402.33</v>
      </c>
      <c r="O191" s="224">
        <f>_xlfn.XLOOKUP(A191,'[1]SIM Char File'!$F:$F,'[1]SIM Char File'!$AY:$AY)</f>
        <v>1097.8699999999999</v>
      </c>
    </row>
    <row r="192" spans="1:15" s="1" customFormat="1">
      <c r="A192" s="255">
        <v>106484044</v>
      </c>
      <c r="B192" s="255" t="s">
        <v>1390</v>
      </c>
      <c r="C192" s="256" t="s">
        <v>1180</v>
      </c>
      <c r="D192" s="256" t="s">
        <v>1180</v>
      </c>
      <c r="E192" s="257" t="s">
        <v>1180</v>
      </c>
      <c r="F192" s="257" t="s">
        <v>1180</v>
      </c>
      <c r="G192" s="256" t="s">
        <v>1180</v>
      </c>
      <c r="H192" s="107">
        <v>0.24253999999999998</v>
      </c>
      <c r="I192" s="258">
        <v>1.8210999999999999</v>
      </c>
      <c r="J192" s="258">
        <v>1.6394</v>
      </c>
      <c r="K192" s="259">
        <v>8783</v>
      </c>
      <c r="L192" s="260">
        <v>12579</v>
      </c>
      <c r="M192" s="259">
        <v>0</v>
      </c>
      <c r="N192" s="225">
        <v>1402.33</v>
      </c>
      <c r="O192" s="224">
        <f>_xlfn.XLOOKUP(A192,'[1]SIM Char File'!$F:$F,'[1]SIM Char File'!$AY:$AY)</f>
        <v>1097.8699999999999</v>
      </c>
    </row>
    <row r="193" spans="1:15" s="1" customFormat="1">
      <c r="A193" s="255">
        <v>106070990</v>
      </c>
      <c r="B193" s="255" t="s">
        <v>1391</v>
      </c>
      <c r="C193" s="257" t="s">
        <v>1180</v>
      </c>
      <c r="D193" s="257" t="s">
        <v>1180</v>
      </c>
      <c r="E193" s="257" t="s">
        <v>1180</v>
      </c>
      <c r="F193" s="257" t="s">
        <v>1180</v>
      </c>
      <c r="G193" s="256" t="s">
        <v>1180</v>
      </c>
      <c r="H193" s="107">
        <v>0.27798</v>
      </c>
      <c r="I193" s="258">
        <v>1.7363999999999999</v>
      </c>
      <c r="J193" s="258">
        <v>1.5630999999999999</v>
      </c>
      <c r="K193" s="259">
        <v>8783</v>
      </c>
      <c r="L193" s="260">
        <v>12126</v>
      </c>
      <c r="M193" s="259">
        <v>0</v>
      </c>
      <c r="N193" s="225">
        <v>1402.33</v>
      </c>
      <c r="O193" s="224">
        <f>_xlfn.XLOOKUP(A193,'[1]SIM Char File'!$F:$F,'[1]SIM Char File'!$AY:$AY)</f>
        <v>1097.8699999999999</v>
      </c>
    </row>
    <row r="194" spans="1:15" s="1" customFormat="1">
      <c r="A194" s="255">
        <v>106190434</v>
      </c>
      <c r="B194" s="255" t="s">
        <v>1392</v>
      </c>
      <c r="C194" s="256" t="s">
        <v>1180</v>
      </c>
      <c r="D194" s="256" t="s">
        <v>1180</v>
      </c>
      <c r="E194" s="256" t="s">
        <v>1180</v>
      </c>
      <c r="F194" s="257" t="s">
        <v>1180</v>
      </c>
      <c r="G194" s="256" t="s">
        <v>1180</v>
      </c>
      <c r="H194" s="107">
        <v>0.36496000000000001</v>
      </c>
      <c r="I194" s="258">
        <v>1.4510000000000001</v>
      </c>
      <c r="J194" s="258">
        <v>1.3062</v>
      </c>
      <c r="K194" s="259">
        <v>8783</v>
      </c>
      <c r="L194" s="260">
        <v>10601</v>
      </c>
      <c r="M194" s="259">
        <v>0</v>
      </c>
      <c r="N194" s="225">
        <v>1402.33</v>
      </c>
      <c r="O194" s="224">
        <f>_xlfn.XLOOKUP(A194,'[1]SIM Char File'!$F:$F,'[1]SIM Char File'!$AY:$AY)</f>
        <v>1097.8699999999999</v>
      </c>
    </row>
    <row r="195" spans="1:15" s="1" customFormat="1">
      <c r="A195" s="255">
        <v>106191450</v>
      </c>
      <c r="B195" s="255" t="s">
        <v>1393</v>
      </c>
      <c r="C195" s="257" t="s">
        <v>1180</v>
      </c>
      <c r="D195" s="257" t="s">
        <v>1180</v>
      </c>
      <c r="E195" s="257" t="s">
        <v>1180</v>
      </c>
      <c r="F195" s="257" t="s">
        <v>1180</v>
      </c>
      <c r="G195" s="256" t="s">
        <v>1180</v>
      </c>
      <c r="H195" s="107">
        <v>0.43958000000000003</v>
      </c>
      <c r="I195" s="258">
        <v>1.4510000000000001</v>
      </c>
      <c r="J195" s="258">
        <v>1.3062</v>
      </c>
      <c r="K195" s="259">
        <v>8783</v>
      </c>
      <c r="L195" s="260">
        <v>10601</v>
      </c>
      <c r="M195" s="259">
        <v>0</v>
      </c>
      <c r="N195" s="225">
        <v>1402.33</v>
      </c>
      <c r="O195" s="224">
        <f>_xlfn.XLOOKUP(A195,'[1]SIM Char File'!$F:$F,'[1]SIM Char File'!$AY:$AY)</f>
        <v>1097.8699999999999</v>
      </c>
    </row>
    <row r="196" spans="1:15" s="1" customFormat="1">
      <c r="A196" s="255">
        <v>106480989</v>
      </c>
      <c r="B196" s="255" t="s">
        <v>1767</v>
      </c>
      <c r="C196" s="256" t="s">
        <v>1180</v>
      </c>
      <c r="D196" s="256" t="s">
        <v>1180</v>
      </c>
      <c r="E196" s="256" t="s">
        <v>1180</v>
      </c>
      <c r="F196" s="257" t="s">
        <v>1180</v>
      </c>
      <c r="G196" s="256" t="s">
        <v>1180</v>
      </c>
      <c r="H196" s="107">
        <v>0.32035999999999998</v>
      </c>
      <c r="I196" s="258">
        <v>1.8210999999999999</v>
      </c>
      <c r="J196" s="258">
        <v>1.6394</v>
      </c>
      <c r="K196" s="259">
        <v>8783</v>
      </c>
      <c r="L196" s="260">
        <v>12579</v>
      </c>
      <c r="M196" s="259">
        <v>2564</v>
      </c>
      <c r="N196" s="225">
        <v>1402.33</v>
      </c>
      <c r="O196" s="224">
        <f>_xlfn.XLOOKUP(A196,'[1]SIM Char File'!$F:$F,'[1]SIM Char File'!$AY:$AY)</f>
        <v>1097.8699999999999</v>
      </c>
    </row>
    <row r="197" spans="1:15" s="1" customFormat="1">
      <c r="A197" s="255">
        <v>106540734</v>
      </c>
      <c r="B197" s="255" t="s">
        <v>1263</v>
      </c>
      <c r="C197" s="256" t="s">
        <v>1180</v>
      </c>
      <c r="D197" s="256" t="s">
        <v>1179</v>
      </c>
      <c r="E197" s="256" t="s">
        <v>1180</v>
      </c>
      <c r="F197" s="257" t="s">
        <v>1180</v>
      </c>
      <c r="G197" s="256" t="s">
        <v>1180</v>
      </c>
      <c r="H197" s="107">
        <v>0.27731</v>
      </c>
      <c r="I197" s="258">
        <v>1.4510000000000001</v>
      </c>
      <c r="J197" s="258">
        <v>1.3062</v>
      </c>
      <c r="K197" s="259">
        <v>8783</v>
      </c>
      <c r="L197" s="260">
        <v>10601</v>
      </c>
      <c r="M197" s="259">
        <v>1246</v>
      </c>
      <c r="N197" s="225">
        <v>1402.33</v>
      </c>
      <c r="O197" s="224">
        <f>_xlfn.XLOOKUP(A197,'[1]SIM Char File'!$F:$F,'[1]SIM Char File'!$AY:$AY)</f>
        <v>1062.8900000000001</v>
      </c>
    </row>
    <row r="198" spans="1:15" s="1" customFormat="1">
      <c r="A198" s="255">
        <v>106194219</v>
      </c>
      <c r="B198" s="255" t="s">
        <v>1264</v>
      </c>
      <c r="C198" s="256" t="s">
        <v>1180</v>
      </c>
      <c r="D198" s="256" t="s">
        <v>1180</v>
      </c>
      <c r="E198" s="256" t="s">
        <v>1180</v>
      </c>
      <c r="F198" s="257" t="s">
        <v>1180</v>
      </c>
      <c r="G198" s="256" t="s">
        <v>1180</v>
      </c>
      <c r="H198" s="107">
        <v>0.20269999999999996</v>
      </c>
      <c r="I198" s="258">
        <v>1.4510000000000001</v>
      </c>
      <c r="J198" s="258">
        <v>1.3062</v>
      </c>
      <c r="K198" s="259">
        <v>8783</v>
      </c>
      <c r="L198" s="260">
        <v>10601</v>
      </c>
      <c r="M198" s="259">
        <v>1246</v>
      </c>
      <c r="N198" s="225">
        <v>1402.33</v>
      </c>
      <c r="O198" s="224">
        <f>_xlfn.XLOOKUP(A198,'[1]SIM Char File'!$F:$F,'[1]SIM Char File'!$AY:$AY)</f>
        <v>1097.8699999999999</v>
      </c>
    </row>
    <row r="199" spans="1:15" s="1" customFormat="1">
      <c r="A199" s="255">
        <v>106210993</v>
      </c>
      <c r="B199" s="255" t="s">
        <v>1768</v>
      </c>
      <c r="C199" s="257" t="s">
        <v>1180</v>
      </c>
      <c r="D199" s="257" t="s">
        <v>1180</v>
      </c>
      <c r="E199" s="257" t="s">
        <v>1180</v>
      </c>
      <c r="F199" s="257" t="s">
        <v>1180</v>
      </c>
      <c r="G199" s="256" t="s">
        <v>1180</v>
      </c>
      <c r="H199" s="107">
        <f>_xlfn.XLOOKUP(Table1[[#This Row],[OSHPD ID]],'[1]SIM Char File'!$F:$F,'[1]SIM Char File'!$AE:$AE)</f>
        <v>0.21</v>
      </c>
      <c r="I199" s="258">
        <v>1.6657999999999999</v>
      </c>
      <c r="J199" s="258">
        <v>1.5639000000000001</v>
      </c>
      <c r="K199" s="259">
        <v>8783</v>
      </c>
      <c r="L199" s="260">
        <v>12131</v>
      </c>
      <c r="M199" s="259">
        <v>1425</v>
      </c>
      <c r="N199" s="225">
        <v>1402.33</v>
      </c>
      <c r="O199" s="224">
        <f>_xlfn.XLOOKUP(A199,'[1]SIM Char File'!$F:$F,'[1]SIM Char File'!$AY:$AY)</f>
        <v>1097.8699999999999</v>
      </c>
    </row>
    <row r="200" spans="1:15" s="1" customFormat="1">
      <c r="A200" s="255">
        <v>106384238</v>
      </c>
      <c r="B200" s="255" t="s">
        <v>1604</v>
      </c>
      <c r="C200" s="257" t="s">
        <v>1180</v>
      </c>
      <c r="D200" s="257" t="s">
        <v>1180</v>
      </c>
      <c r="E200" s="257" t="s">
        <v>1180</v>
      </c>
      <c r="F200" s="257" t="s">
        <v>1180</v>
      </c>
      <c r="G200" s="256" t="s">
        <v>1180</v>
      </c>
      <c r="H200" s="107">
        <f>_xlfn.XLOOKUP(Table1[[#This Row],[OSHPD ID]],'[1]SIM Char File'!$F:$F,'[1]SIM Char File'!$AE:$AE)</f>
        <v>0.21</v>
      </c>
      <c r="I200" s="258">
        <v>1.7806999999999999</v>
      </c>
      <c r="J200" s="258">
        <v>1.603</v>
      </c>
      <c r="K200" s="259">
        <v>8783</v>
      </c>
      <c r="L200" s="260">
        <v>12363</v>
      </c>
      <c r="M200" s="259">
        <v>0</v>
      </c>
      <c r="N200" s="225">
        <v>1402.33</v>
      </c>
      <c r="O200" s="224">
        <f>_xlfn.XLOOKUP(A200,'[1]SIM Char File'!$F:$F,'[1]SIM Char File'!$AY:$AY)</f>
        <v>1097.8699999999999</v>
      </c>
    </row>
    <row r="201" spans="1:15" s="1" customFormat="1">
      <c r="A201" s="255">
        <v>106150736</v>
      </c>
      <c r="B201" s="255" t="s">
        <v>1394</v>
      </c>
      <c r="C201" s="256" t="s">
        <v>1179</v>
      </c>
      <c r="D201" s="256" t="s">
        <v>1180</v>
      </c>
      <c r="E201" s="256" t="s">
        <v>1180</v>
      </c>
      <c r="F201" s="257" t="s">
        <v>1180</v>
      </c>
      <c r="G201" s="256" t="s">
        <v>1180</v>
      </c>
      <c r="H201" s="107">
        <v>0.41079000000000004</v>
      </c>
      <c r="I201" s="258">
        <v>1.4510000000000001</v>
      </c>
      <c r="J201" s="258">
        <v>1.3062</v>
      </c>
      <c r="K201" s="259">
        <v>8783</v>
      </c>
      <c r="L201" s="260">
        <v>10601</v>
      </c>
      <c r="M201" s="259">
        <v>0</v>
      </c>
      <c r="N201" s="225">
        <v>0</v>
      </c>
      <c r="O201" s="224">
        <v>0</v>
      </c>
    </row>
    <row r="202" spans="1:15" s="1" customFormat="1">
      <c r="A202" s="255">
        <v>106150737</v>
      </c>
      <c r="B202" s="255" t="s">
        <v>1395</v>
      </c>
      <c r="C202" s="256" t="s">
        <v>1180</v>
      </c>
      <c r="D202" s="256" t="s">
        <v>1179</v>
      </c>
      <c r="E202" s="257" t="s">
        <v>1180</v>
      </c>
      <c r="F202" s="257" t="s">
        <v>1179</v>
      </c>
      <c r="G202" s="256" t="s">
        <v>1179</v>
      </c>
      <c r="H202" s="107">
        <v>0.21</v>
      </c>
      <c r="I202" s="258">
        <v>1.4510000000000001</v>
      </c>
      <c r="J202" s="258">
        <v>1.3062</v>
      </c>
      <c r="K202" s="259">
        <v>24860</v>
      </c>
      <c r="L202" s="260">
        <v>30006</v>
      </c>
      <c r="M202" s="259">
        <v>0</v>
      </c>
      <c r="N202" s="225">
        <v>1402.33</v>
      </c>
      <c r="O202" s="224">
        <f>_xlfn.XLOOKUP(A202,'[1]SIM Char File'!$F:$F,'[1]SIM Char File'!$AY:$AY)</f>
        <v>1097.8699999999999</v>
      </c>
    </row>
    <row r="203" spans="1:15" s="1" customFormat="1">
      <c r="A203" s="255">
        <v>106190049</v>
      </c>
      <c r="B203" s="255" t="s">
        <v>1396</v>
      </c>
      <c r="C203" s="257" t="s">
        <v>1180</v>
      </c>
      <c r="D203" s="257" t="s">
        <v>1180</v>
      </c>
      <c r="E203" s="257" t="s">
        <v>1180</v>
      </c>
      <c r="F203" s="257" t="s">
        <v>1180</v>
      </c>
      <c r="G203" s="256" t="s">
        <v>1180</v>
      </c>
      <c r="H203" s="107">
        <v>0.16828000000000001</v>
      </c>
      <c r="I203" s="258">
        <v>1.4510000000000001</v>
      </c>
      <c r="J203" s="258">
        <v>1.3062</v>
      </c>
      <c r="K203" s="259">
        <v>8783</v>
      </c>
      <c r="L203" s="260">
        <v>10601</v>
      </c>
      <c r="M203" s="259">
        <v>0</v>
      </c>
      <c r="N203" s="225">
        <v>1402.33</v>
      </c>
      <c r="O203" s="224">
        <f>_xlfn.XLOOKUP(A203,'[1]SIM Char File'!$F:$F,'[1]SIM Char File'!$AY:$AY)</f>
        <v>1097.8699999999999</v>
      </c>
    </row>
    <row r="204" spans="1:15" s="1" customFormat="1">
      <c r="A204" s="255">
        <v>106301127</v>
      </c>
      <c r="B204" s="255" t="s">
        <v>1397</v>
      </c>
      <c r="C204" s="256" t="s">
        <v>1180</v>
      </c>
      <c r="D204" s="256" t="s">
        <v>1180</v>
      </c>
      <c r="E204" s="256" t="s">
        <v>1180</v>
      </c>
      <c r="F204" s="257" t="s">
        <v>1180</v>
      </c>
      <c r="G204" s="256" t="s">
        <v>1180</v>
      </c>
      <c r="H204" s="107">
        <v>0.18456</v>
      </c>
      <c r="I204" s="258">
        <v>1.4510000000000001</v>
      </c>
      <c r="J204" s="258">
        <v>1.3062</v>
      </c>
      <c r="K204" s="259">
        <v>8783</v>
      </c>
      <c r="L204" s="260">
        <v>10601</v>
      </c>
      <c r="M204" s="259">
        <v>0</v>
      </c>
      <c r="N204" s="225">
        <v>1402.33</v>
      </c>
      <c r="O204" s="224">
        <f>_xlfn.XLOOKUP(A204,'[1]SIM Char File'!$F:$F,'[1]SIM Char File'!$AY:$AY)</f>
        <v>1070.56</v>
      </c>
    </row>
    <row r="205" spans="1:15" s="1" customFormat="1">
      <c r="A205" s="255">
        <v>106190449</v>
      </c>
      <c r="B205" s="255" t="s">
        <v>1398</v>
      </c>
      <c r="C205" s="256" t="s">
        <v>1180</v>
      </c>
      <c r="D205" s="256" t="s">
        <v>1180</v>
      </c>
      <c r="E205" s="256" t="s">
        <v>1180</v>
      </c>
      <c r="F205" s="257" t="s">
        <v>1180</v>
      </c>
      <c r="G205" s="256" t="s">
        <v>1180</v>
      </c>
      <c r="H205" s="107">
        <v>0.1608</v>
      </c>
      <c r="I205" s="258">
        <v>1.4510000000000001</v>
      </c>
      <c r="J205" s="258">
        <v>1.3062</v>
      </c>
      <c r="K205" s="259">
        <v>8783</v>
      </c>
      <c r="L205" s="260">
        <v>10601</v>
      </c>
      <c r="M205" s="259">
        <v>1246</v>
      </c>
      <c r="N205" s="225">
        <v>1402.33</v>
      </c>
      <c r="O205" s="224">
        <f>_xlfn.XLOOKUP(A205,'[1]SIM Char File'!$F:$F,'[1]SIM Char File'!$AY:$AY)</f>
        <v>1097.8699999999999</v>
      </c>
    </row>
    <row r="206" spans="1:15" s="1" customFormat="1">
      <c r="A206" s="255">
        <v>106190305</v>
      </c>
      <c r="B206" s="255" t="s">
        <v>1399</v>
      </c>
      <c r="C206" s="256" t="s">
        <v>1180</v>
      </c>
      <c r="D206" s="256" t="s">
        <v>1180</v>
      </c>
      <c r="E206" s="256" t="s">
        <v>1180</v>
      </c>
      <c r="F206" s="257" t="s">
        <v>1180</v>
      </c>
      <c r="G206" s="256" t="s">
        <v>1180</v>
      </c>
      <c r="H206" s="107">
        <v>0.10333000000000001</v>
      </c>
      <c r="I206" s="258">
        <v>1.4510000000000001</v>
      </c>
      <c r="J206" s="258">
        <v>1.3062</v>
      </c>
      <c r="K206" s="259">
        <v>8783</v>
      </c>
      <c r="L206" s="260">
        <v>10601</v>
      </c>
      <c r="M206" s="259">
        <v>0</v>
      </c>
      <c r="N206" s="225">
        <v>1402.33</v>
      </c>
      <c r="O206" s="224">
        <f>_xlfn.XLOOKUP(A206,'[1]SIM Char File'!$F:$F,'[1]SIM Char File'!$AY:$AY)</f>
        <v>1097.8699999999999</v>
      </c>
    </row>
    <row r="207" spans="1:15" s="1" customFormat="1">
      <c r="A207" s="255">
        <v>106361274</v>
      </c>
      <c r="B207" s="255" t="s">
        <v>1400</v>
      </c>
      <c r="C207" s="257" t="s">
        <v>1180</v>
      </c>
      <c r="D207" s="257" t="s">
        <v>1180</v>
      </c>
      <c r="E207" s="257" t="s">
        <v>1180</v>
      </c>
      <c r="F207" s="257" t="s">
        <v>1180</v>
      </c>
      <c r="G207" s="256" t="s">
        <v>1180</v>
      </c>
      <c r="H207" s="107">
        <v>0.15542</v>
      </c>
      <c r="I207" s="258">
        <v>1.4510000000000001</v>
      </c>
      <c r="J207" s="258">
        <v>1.3062</v>
      </c>
      <c r="K207" s="259">
        <v>8783</v>
      </c>
      <c r="L207" s="260">
        <v>10601</v>
      </c>
      <c r="M207" s="259">
        <v>0</v>
      </c>
      <c r="N207" s="225">
        <v>1402.33</v>
      </c>
      <c r="O207" s="224">
        <f>_xlfn.XLOOKUP(A207,'[1]SIM Char File'!$F:$F,'[1]SIM Char File'!$AY:$AY)</f>
        <v>1097.8699999999999</v>
      </c>
    </row>
    <row r="208" spans="1:15" s="1" customFormat="1">
      <c r="A208" s="255">
        <v>106364188</v>
      </c>
      <c r="B208" s="255" t="s">
        <v>1401</v>
      </c>
      <c r="C208" s="256" t="s">
        <v>1180</v>
      </c>
      <c r="D208" s="256" t="s">
        <v>1180</v>
      </c>
      <c r="E208" s="256" t="s">
        <v>1180</v>
      </c>
      <c r="F208" s="257" t="s">
        <v>1180</v>
      </c>
      <c r="G208" s="256" t="s">
        <v>1180</v>
      </c>
      <c r="H208" s="107">
        <v>0.22239999999999999</v>
      </c>
      <c r="I208" s="258">
        <v>1.4510000000000001</v>
      </c>
      <c r="J208" s="258">
        <v>1.3062</v>
      </c>
      <c r="K208" s="259">
        <v>8783</v>
      </c>
      <c r="L208" s="260">
        <v>10601</v>
      </c>
      <c r="M208" s="259">
        <v>0</v>
      </c>
      <c r="N208" s="225">
        <v>1402.33</v>
      </c>
      <c r="O208" s="224">
        <f>_xlfn.XLOOKUP(A208,'[1]SIM Char File'!$F:$F,'[1]SIM Char File'!$AY:$AY)</f>
        <v>1097.8699999999999</v>
      </c>
    </row>
    <row r="209" spans="1:15" s="1" customFormat="1">
      <c r="A209" s="255">
        <v>106332172</v>
      </c>
      <c r="B209" s="255" t="s">
        <v>1402</v>
      </c>
      <c r="C209" s="256" t="s">
        <v>1180</v>
      </c>
      <c r="D209" s="256" t="s">
        <v>1180</v>
      </c>
      <c r="E209" s="256" t="s">
        <v>1180</v>
      </c>
      <c r="F209" s="257" t="s">
        <v>1180</v>
      </c>
      <c r="G209" s="256" t="s">
        <v>1180</v>
      </c>
      <c r="H209" s="107">
        <v>0.19006999999999999</v>
      </c>
      <c r="I209" s="258">
        <v>1.4510000000000001</v>
      </c>
      <c r="J209" s="258">
        <v>1.3062</v>
      </c>
      <c r="K209" s="259">
        <v>8783</v>
      </c>
      <c r="L209" s="260">
        <v>10601</v>
      </c>
      <c r="M209" s="259">
        <v>0</v>
      </c>
      <c r="N209" s="225">
        <v>1402.33</v>
      </c>
      <c r="O209" s="224">
        <f>_xlfn.XLOOKUP(A209,'[1]SIM Char File'!$F:$F,'[1]SIM Char File'!$AY:$AY)</f>
        <v>1097.8699999999999</v>
      </c>
    </row>
    <row r="210" spans="1:15" s="1" customFormat="1">
      <c r="A210" s="255">
        <v>106370721</v>
      </c>
      <c r="B210" s="255" t="s">
        <v>1403</v>
      </c>
      <c r="C210" s="257" t="s">
        <v>1180</v>
      </c>
      <c r="D210" s="257" t="s">
        <v>1180</v>
      </c>
      <c r="E210" s="257" t="s">
        <v>1180</v>
      </c>
      <c r="F210" s="257" t="s">
        <v>1180</v>
      </c>
      <c r="G210" s="256" t="s">
        <v>1180</v>
      </c>
      <c r="H210" s="107">
        <v>0.24069000000000002</v>
      </c>
      <c r="I210" s="258">
        <v>1.4510000000000001</v>
      </c>
      <c r="J210" s="258">
        <v>1.3062</v>
      </c>
      <c r="K210" s="259">
        <v>8783</v>
      </c>
      <c r="L210" s="260">
        <v>10601</v>
      </c>
      <c r="M210" s="259">
        <v>0</v>
      </c>
      <c r="N210" s="225">
        <v>1402.33</v>
      </c>
      <c r="O210" s="224">
        <f>_xlfn.XLOOKUP(A210,'[1]SIM Char File'!$F:$F,'[1]SIM Char File'!$AY:$AY)</f>
        <v>1097.8699999999999</v>
      </c>
    </row>
    <row r="211" spans="1:15" s="1" customFormat="1">
      <c r="A211" s="255">
        <v>106010887</v>
      </c>
      <c r="B211" s="255" t="s">
        <v>1404</v>
      </c>
      <c r="C211" s="257" t="s">
        <v>1180</v>
      </c>
      <c r="D211" s="257" t="s">
        <v>1180</v>
      </c>
      <c r="E211" s="257" t="s">
        <v>1180</v>
      </c>
      <c r="F211" s="257" t="s">
        <v>1180</v>
      </c>
      <c r="G211" s="256" t="s">
        <v>1180</v>
      </c>
      <c r="H211" s="107">
        <v>0.24723000000000001</v>
      </c>
      <c r="I211" s="258">
        <v>1.698</v>
      </c>
      <c r="J211" s="258">
        <v>1.5444</v>
      </c>
      <c r="K211" s="259">
        <v>8783</v>
      </c>
      <c r="L211" s="260">
        <v>12015</v>
      </c>
      <c r="M211" s="259">
        <v>0</v>
      </c>
      <c r="N211" s="225">
        <v>1402.33</v>
      </c>
      <c r="O211" s="224">
        <f>_xlfn.XLOOKUP(A211,'[1]SIM Char File'!$F:$F,'[1]SIM Char File'!$AY:$AY)</f>
        <v>1097.8699999999999</v>
      </c>
    </row>
    <row r="212" spans="1:15" s="1" customFormat="1">
      <c r="A212" s="255">
        <v>106190458</v>
      </c>
      <c r="B212" s="255" t="s">
        <v>1405</v>
      </c>
      <c r="C212" s="257" t="s">
        <v>1180</v>
      </c>
      <c r="D212" s="257" t="s">
        <v>1180</v>
      </c>
      <c r="E212" s="257" t="s">
        <v>1180</v>
      </c>
      <c r="F212" s="257" t="s">
        <v>1180</v>
      </c>
      <c r="G212" s="256" t="s">
        <v>1180</v>
      </c>
      <c r="H212" s="107">
        <v>0.1608</v>
      </c>
      <c r="I212" s="258">
        <v>1.4510000000000001</v>
      </c>
      <c r="J212" s="258">
        <v>1.3062</v>
      </c>
      <c r="K212" s="259">
        <v>8783</v>
      </c>
      <c r="L212" s="260">
        <v>10601</v>
      </c>
      <c r="M212" s="259">
        <v>0</v>
      </c>
      <c r="N212" s="225">
        <v>1402.33</v>
      </c>
      <c r="O212" s="224">
        <f>_xlfn.XLOOKUP(A212,'[1]SIM Char File'!$F:$F,'[1]SIM Char File'!$AY:$AY)</f>
        <v>1097.8699999999999</v>
      </c>
    </row>
    <row r="213" spans="1:15" s="1" customFormat="1">
      <c r="A213" s="255">
        <v>106301167</v>
      </c>
      <c r="B213" s="255" t="s">
        <v>1406</v>
      </c>
      <c r="C213" s="257" t="s">
        <v>1180</v>
      </c>
      <c r="D213" s="257" t="s">
        <v>1180</v>
      </c>
      <c r="E213" s="257" t="s">
        <v>1180</v>
      </c>
      <c r="F213" s="257" t="s">
        <v>1180</v>
      </c>
      <c r="G213" s="256" t="s">
        <v>1180</v>
      </c>
      <c r="H213" s="107">
        <v>0.1608</v>
      </c>
      <c r="I213" s="258">
        <v>1.4510000000000001</v>
      </c>
      <c r="J213" s="258">
        <v>1.3062</v>
      </c>
      <c r="K213" s="259">
        <v>8783</v>
      </c>
      <c r="L213" s="260">
        <v>10601</v>
      </c>
      <c r="M213" s="259">
        <v>0</v>
      </c>
      <c r="N213" s="225">
        <v>1402.33</v>
      </c>
      <c r="O213" s="224">
        <f>_xlfn.XLOOKUP(A213,'[1]SIM Char File'!$F:$F,'[1]SIM Char File'!$AY:$AY)</f>
        <v>1097.8699999999999</v>
      </c>
    </row>
    <row r="214" spans="1:15" s="1" customFormat="1">
      <c r="A214" s="255">
        <v>106190196</v>
      </c>
      <c r="B214" s="255" t="s">
        <v>1407</v>
      </c>
      <c r="C214" s="256" t="s">
        <v>1180</v>
      </c>
      <c r="D214" s="256" t="s">
        <v>1180</v>
      </c>
      <c r="E214" s="256" t="s">
        <v>1180</v>
      </c>
      <c r="F214" s="257" t="s">
        <v>1180</v>
      </c>
      <c r="G214" s="256" t="s">
        <v>1180</v>
      </c>
      <c r="H214" s="107">
        <v>9.7140000000000004E-2</v>
      </c>
      <c r="I214" s="258">
        <v>1.4510000000000001</v>
      </c>
      <c r="J214" s="258">
        <v>1.3062</v>
      </c>
      <c r="K214" s="259">
        <v>8783</v>
      </c>
      <c r="L214" s="260">
        <v>10601</v>
      </c>
      <c r="M214" s="259">
        <v>0</v>
      </c>
      <c r="N214" s="225">
        <v>1402.33</v>
      </c>
      <c r="O214" s="224">
        <f>_xlfn.XLOOKUP(A214,'[1]SIM Char File'!$F:$F,'[1]SIM Char File'!$AY:$AY)</f>
        <v>1097.8699999999999</v>
      </c>
    </row>
    <row r="215" spans="1:15" s="1" customFormat="1">
      <c r="A215" s="255">
        <v>106301380</v>
      </c>
      <c r="B215" s="255" t="s">
        <v>1408</v>
      </c>
      <c r="C215" s="256" t="s">
        <v>1180</v>
      </c>
      <c r="D215" s="256" t="s">
        <v>1180</v>
      </c>
      <c r="E215" s="256" t="s">
        <v>1180</v>
      </c>
      <c r="F215" s="257" t="s">
        <v>1180</v>
      </c>
      <c r="G215" s="256" t="s">
        <v>1180</v>
      </c>
      <c r="H215" s="107">
        <v>0.11257</v>
      </c>
      <c r="I215" s="258">
        <v>1.4510000000000001</v>
      </c>
      <c r="J215" s="258">
        <v>1.3062</v>
      </c>
      <c r="K215" s="259">
        <v>8783</v>
      </c>
      <c r="L215" s="260">
        <v>10601</v>
      </c>
      <c r="M215" s="259">
        <v>0</v>
      </c>
      <c r="N215" s="225">
        <v>1402.33</v>
      </c>
      <c r="O215" s="224">
        <f>_xlfn.XLOOKUP(A215,'[1]SIM Char File'!$F:$F,'[1]SIM Char File'!$AY:$AY)</f>
        <v>1097.8699999999999</v>
      </c>
    </row>
    <row r="216" spans="1:15" s="1" customFormat="1">
      <c r="A216" s="255">
        <v>106190599</v>
      </c>
      <c r="B216" s="255" t="s">
        <v>1794</v>
      </c>
      <c r="C216" s="256" t="s">
        <v>1180</v>
      </c>
      <c r="D216" s="256" t="s">
        <v>1180</v>
      </c>
      <c r="E216" s="256" t="s">
        <v>1180</v>
      </c>
      <c r="F216" s="257" t="s">
        <v>1180</v>
      </c>
      <c r="G216" s="256" t="s">
        <v>1180</v>
      </c>
      <c r="H216" s="107">
        <v>0.16347999999999999</v>
      </c>
      <c r="I216" s="258">
        <v>1.4510000000000001</v>
      </c>
      <c r="J216" s="258">
        <v>1.3062</v>
      </c>
      <c r="K216" s="259">
        <v>8783</v>
      </c>
      <c r="L216" s="260">
        <v>10601</v>
      </c>
      <c r="M216" s="259">
        <v>0</v>
      </c>
      <c r="N216" s="225">
        <v>1402.33</v>
      </c>
      <c r="O216" s="224">
        <f>_xlfn.XLOOKUP(A216,'[1]SIM Char File'!$F:$F,'[1]SIM Char File'!$AY:$AY)</f>
        <v>1097.8699999999999</v>
      </c>
    </row>
    <row r="217" spans="1:15" s="1" customFormat="1">
      <c r="A217" s="255">
        <v>106190661</v>
      </c>
      <c r="B217" s="255" t="s">
        <v>1795</v>
      </c>
      <c r="C217" s="256" t="s">
        <v>1180</v>
      </c>
      <c r="D217" s="256" t="s">
        <v>1180</v>
      </c>
      <c r="E217" s="256" t="s">
        <v>1180</v>
      </c>
      <c r="F217" s="257" t="s">
        <v>1180</v>
      </c>
      <c r="G217" s="256" t="s">
        <v>1180</v>
      </c>
      <c r="H217" s="107">
        <v>1</v>
      </c>
      <c r="I217" s="258">
        <v>1.4510000000000001</v>
      </c>
      <c r="J217" s="258">
        <v>1.3062</v>
      </c>
      <c r="K217" s="259">
        <v>8783</v>
      </c>
      <c r="L217" s="260">
        <v>10601</v>
      </c>
      <c r="M217" s="259">
        <v>0</v>
      </c>
      <c r="N217" s="225">
        <v>1402.33</v>
      </c>
      <c r="O217" s="224">
        <f>_xlfn.XLOOKUP(A217,'[1]SIM Char File'!$F:$F,'[1]SIM Char File'!$AY:$AY)</f>
        <v>1097.8699999999999</v>
      </c>
    </row>
    <row r="218" spans="1:15" s="1" customFormat="1">
      <c r="A218" s="255">
        <v>106191231</v>
      </c>
      <c r="B218" s="255" t="s">
        <v>2312</v>
      </c>
      <c r="C218" s="257" t="s">
        <v>1179</v>
      </c>
      <c r="D218" s="257" t="s">
        <v>1180</v>
      </c>
      <c r="E218" s="257" t="s">
        <v>1180</v>
      </c>
      <c r="F218" s="257" t="s">
        <v>1180</v>
      </c>
      <c r="G218" s="256" t="s">
        <v>1180</v>
      </c>
      <c r="H218" s="107">
        <v>0.46507999999999999</v>
      </c>
      <c r="I218" s="258">
        <v>1.4510000000000001</v>
      </c>
      <c r="J218" s="258">
        <v>1.3062</v>
      </c>
      <c r="K218" s="259">
        <v>8783</v>
      </c>
      <c r="L218" s="260">
        <v>10601</v>
      </c>
      <c r="M218" s="259">
        <v>0</v>
      </c>
      <c r="N218" s="225">
        <v>0</v>
      </c>
      <c r="O218" s="224">
        <v>0</v>
      </c>
    </row>
    <row r="219" spans="1:15" s="1" customFormat="1">
      <c r="A219" s="255">
        <v>106301234</v>
      </c>
      <c r="B219" s="255" t="s">
        <v>1409</v>
      </c>
      <c r="C219" s="256" t="s">
        <v>1180</v>
      </c>
      <c r="D219" s="256" t="s">
        <v>1180</v>
      </c>
      <c r="E219" s="256" t="s">
        <v>1180</v>
      </c>
      <c r="F219" s="257" t="s">
        <v>1180</v>
      </c>
      <c r="G219" s="256" t="s">
        <v>1180</v>
      </c>
      <c r="H219" s="107">
        <v>0.20961000000000002</v>
      </c>
      <c r="I219" s="258">
        <v>1.4510000000000001</v>
      </c>
      <c r="J219" s="258">
        <v>1.3062</v>
      </c>
      <c r="K219" s="259">
        <v>8783</v>
      </c>
      <c r="L219" s="260">
        <v>10601</v>
      </c>
      <c r="M219" s="259">
        <v>0</v>
      </c>
      <c r="N219" s="225">
        <v>1402.33</v>
      </c>
      <c r="O219" s="224">
        <f>_xlfn.XLOOKUP(A219,'[1]SIM Char File'!$F:$F,'[1]SIM Char File'!$AY:$AY)</f>
        <v>1097.8699999999999</v>
      </c>
    </row>
    <row r="220" spans="1:15" s="1" customFormat="1">
      <c r="A220" s="255">
        <v>106191227</v>
      </c>
      <c r="B220" s="255" t="s">
        <v>1410</v>
      </c>
      <c r="C220" s="256" t="s">
        <v>1179</v>
      </c>
      <c r="D220" s="256" t="s">
        <v>1180</v>
      </c>
      <c r="E220" s="256" t="s">
        <v>1179</v>
      </c>
      <c r="F220" s="257" t="s">
        <v>1180</v>
      </c>
      <c r="G220" s="256" t="s">
        <v>1180</v>
      </c>
      <c r="H220" s="107">
        <v>0.46633000000000002</v>
      </c>
      <c r="I220" s="258">
        <v>1.4510000000000001</v>
      </c>
      <c r="J220" s="258">
        <v>1.3062</v>
      </c>
      <c r="K220" s="259">
        <v>8783</v>
      </c>
      <c r="L220" s="260">
        <v>10601</v>
      </c>
      <c r="M220" s="259">
        <v>0</v>
      </c>
      <c r="N220" s="225">
        <v>0</v>
      </c>
      <c r="O220" s="224">
        <v>0</v>
      </c>
    </row>
    <row r="221" spans="1:15" s="1" customFormat="1">
      <c r="A221" s="255">
        <v>106191306</v>
      </c>
      <c r="B221" s="255" t="s">
        <v>1411</v>
      </c>
      <c r="C221" s="256" t="s">
        <v>1179</v>
      </c>
      <c r="D221" s="256" t="s">
        <v>1180</v>
      </c>
      <c r="E221" s="256" t="s">
        <v>1180</v>
      </c>
      <c r="F221" s="257" t="s">
        <v>1180</v>
      </c>
      <c r="G221" s="256" t="s">
        <v>1180</v>
      </c>
      <c r="H221" s="107">
        <v>0.47435000000000005</v>
      </c>
      <c r="I221" s="258">
        <v>1.4510000000000001</v>
      </c>
      <c r="J221" s="258">
        <v>1.3062</v>
      </c>
      <c r="K221" s="259">
        <v>8783</v>
      </c>
      <c r="L221" s="260">
        <v>10601</v>
      </c>
      <c r="M221" s="259">
        <v>0</v>
      </c>
      <c r="N221" s="225">
        <v>0</v>
      </c>
      <c r="O221" s="224">
        <v>0</v>
      </c>
    </row>
    <row r="222" spans="1:15" s="1" customFormat="1">
      <c r="A222" s="255">
        <v>106191228</v>
      </c>
      <c r="B222" s="255" t="s">
        <v>1412</v>
      </c>
      <c r="C222" s="256" t="s">
        <v>1179</v>
      </c>
      <c r="D222" s="256" t="s">
        <v>1180</v>
      </c>
      <c r="E222" s="256" t="s">
        <v>1179</v>
      </c>
      <c r="F222" s="257" t="s">
        <v>1180</v>
      </c>
      <c r="G222" s="256" t="s">
        <v>1180</v>
      </c>
      <c r="H222" s="107">
        <v>0.40317000000000003</v>
      </c>
      <c r="I222" s="258">
        <v>1.4510000000000001</v>
      </c>
      <c r="J222" s="258">
        <v>1.3062</v>
      </c>
      <c r="K222" s="259">
        <v>8783</v>
      </c>
      <c r="L222" s="260">
        <v>10601</v>
      </c>
      <c r="M222" s="259">
        <v>0</v>
      </c>
      <c r="N222" s="225">
        <v>0</v>
      </c>
      <c r="O222" s="224">
        <v>0</v>
      </c>
    </row>
    <row r="223" spans="1:15" s="1" customFormat="1">
      <c r="A223" s="255">
        <v>106380865</v>
      </c>
      <c r="B223" s="255" t="s">
        <v>1413</v>
      </c>
      <c r="C223" s="257" t="s">
        <v>1179</v>
      </c>
      <c r="D223" s="257" t="s">
        <v>1180</v>
      </c>
      <c r="E223" s="257" t="s">
        <v>1180</v>
      </c>
      <c r="F223" s="257" t="s">
        <v>1180</v>
      </c>
      <c r="G223" s="256" t="s">
        <v>1180</v>
      </c>
      <c r="H223" s="107">
        <v>0.25520999999999999</v>
      </c>
      <c r="I223" s="258">
        <v>1.7806999999999999</v>
      </c>
      <c r="J223" s="258">
        <v>1.603</v>
      </c>
      <c r="K223" s="259">
        <v>8783</v>
      </c>
      <c r="L223" s="260">
        <v>12363</v>
      </c>
      <c r="M223" s="259">
        <v>0</v>
      </c>
      <c r="N223" s="225">
        <v>0</v>
      </c>
      <c r="O223" s="224">
        <v>0</v>
      </c>
    </row>
    <row r="224" spans="1:15" s="1" customFormat="1">
      <c r="A224" s="255">
        <v>106361245</v>
      </c>
      <c r="B224" s="255" t="s">
        <v>1414</v>
      </c>
      <c r="C224" s="256" t="s">
        <v>1180</v>
      </c>
      <c r="D224" s="256" t="s">
        <v>1180</v>
      </c>
      <c r="E224" s="256" t="s">
        <v>1179</v>
      </c>
      <c r="F224" s="257" t="s">
        <v>1180</v>
      </c>
      <c r="G224" s="256" t="s">
        <v>1180</v>
      </c>
      <c r="H224" s="107">
        <v>0.17771999999999999</v>
      </c>
      <c r="I224" s="258">
        <v>1.4510000000000001</v>
      </c>
      <c r="J224" s="258">
        <v>1.3062</v>
      </c>
      <c r="K224" s="259">
        <v>8783</v>
      </c>
      <c r="L224" s="260">
        <v>10601</v>
      </c>
      <c r="M224" s="259">
        <v>1522</v>
      </c>
      <c r="N224" s="225">
        <v>1402.33</v>
      </c>
      <c r="O224" s="224">
        <f>_xlfn.XLOOKUP(A224,'[1]SIM Char File'!$F:$F,'[1]SIM Char File'!$AY:$AY)</f>
        <v>1097.8699999999999</v>
      </c>
    </row>
    <row r="225" spans="1:15" s="1" customFormat="1">
      <c r="A225" s="255">
        <v>106364502</v>
      </c>
      <c r="B225" s="255" t="s">
        <v>1415</v>
      </c>
      <c r="C225" s="256" t="s">
        <v>1180</v>
      </c>
      <c r="D225" s="256" t="s">
        <v>1180</v>
      </c>
      <c r="E225" s="256" t="s">
        <v>1179</v>
      </c>
      <c r="F225" s="257" t="s">
        <v>1180</v>
      </c>
      <c r="G225" s="256" t="s">
        <v>1180</v>
      </c>
      <c r="H225" s="107">
        <v>0.19732999999999998</v>
      </c>
      <c r="I225" s="258">
        <v>1.4510000000000001</v>
      </c>
      <c r="J225" s="258">
        <v>1.3062</v>
      </c>
      <c r="K225" s="259">
        <v>8783</v>
      </c>
      <c r="L225" s="260">
        <v>10601</v>
      </c>
      <c r="M225" s="259">
        <v>2222</v>
      </c>
      <c r="N225" s="225">
        <v>1402.33</v>
      </c>
      <c r="O225" s="224">
        <f>_xlfn.XLOOKUP(A225,'[1]SIM Char File'!$F:$F,'[1]SIM Char File'!$AY:$AY)</f>
        <v>1097.8699999999999</v>
      </c>
    </row>
    <row r="226" spans="1:15" s="1" customFormat="1">
      <c r="A226" s="255">
        <v>106361246</v>
      </c>
      <c r="B226" s="255" t="s">
        <v>1416</v>
      </c>
      <c r="C226" s="256" t="s">
        <v>1180</v>
      </c>
      <c r="D226" s="256" t="s">
        <v>1180</v>
      </c>
      <c r="E226" s="256" t="s">
        <v>1179</v>
      </c>
      <c r="F226" s="257" t="s">
        <v>1180</v>
      </c>
      <c r="G226" s="256" t="s">
        <v>1180</v>
      </c>
      <c r="H226" s="107">
        <v>0.17771999999999999</v>
      </c>
      <c r="I226" s="258">
        <v>1.4510000000000001</v>
      </c>
      <c r="J226" s="258">
        <v>1.3062</v>
      </c>
      <c r="K226" s="259">
        <v>8783</v>
      </c>
      <c r="L226" s="260">
        <v>10601</v>
      </c>
      <c r="M226" s="259">
        <v>1522</v>
      </c>
      <c r="N226" s="225">
        <v>1402.33</v>
      </c>
      <c r="O226" s="224">
        <f>_xlfn.XLOOKUP(A226,'[1]SIM Char File'!$F:$F,'[1]SIM Char File'!$AY:$AY)</f>
        <v>1097.8699999999999</v>
      </c>
    </row>
    <row r="227" spans="1:15" s="1" customFormat="1">
      <c r="A227" s="255">
        <v>106334589</v>
      </c>
      <c r="B227" s="255" t="s">
        <v>1417</v>
      </c>
      <c r="C227" s="257" t="s">
        <v>1180</v>
      </c>
      <c r="D227" s="257" t="s">
        <v>1180</v>
      </c>
      <c r="E227" s="257" t="s">
        <v>1180</v>
      </c>
      <c r="F227" s="257" t="s">
        <v>1180</v>
      </c>
      <c r="G227" s="256" t="s">
        <v>1180</v>
      </c>
      <c r="H227" s="107">
        <v>0.22208000000000003</v>
      </c>
      <c r="I227" s="258">
        <v>1.4510000000000001</v>
      </c>
      <c r="J227" s="258">
        <v>1.3062</v>
      </c>
      <c r="K227" s="259">
        <v>8783</v>
      </c>
      <c r="L227" s="260">
        <v>10601</v>
      </c>
      <c r="M227" s="259">
        <v>0</v>
      </c>
      <c r="N227" s="225">
        <v>1402.33</v>
      </c>
      <c r="O227" s="224">
        <f>_xlfn.XLOOKUP(A227,'[1]SIM Char File'!$F:$F,'[1]SIM Char File'!$AY:$AY)</f>
        <v>1097.8699999999999</v>
      </c>
    </row>
    <row r="228" spans="1:15" s="1" customFormat="1">
      <c r="A228" s="255">
        <v>106364268</v>
      </c>
      <c r="B228" s="255" t="s">
        <v>1769</v>
      </c>
      <c r="C228" s="257" t="s">
        <v>1180</v>
      </c>
      <c r="D228" s="257" t="s">
        <v>1180</v>
      </c>
      <c r="E228" s="257" t="s">
        <v>1179</v>
      </c>
      <c r="F228" s="257" t="s">
        <v>1180</v>
      </c>
      <c r="G228" s="256" t="s">
        <v>1180</v>
      </c>
      <c r="H228" s="107">
        <v>0.17771999999999999</v>
      </c>
      <c r="I228" s="258">
        <v>1.4510000000000001</v>
      </c>
      <c r="J228" s="258">
        <v>1.3062</v>
      </c>
      <c r="K228" s="259">
        <v>8783</v>
      </c>
      <c r="L228" s="260">
        <v>10601</v>
      </c>
      <c r="M228" s="259">
        <v>1522</v>
      </c>
      <c r="N228" s="225">
        <v>1402.33</v>
      </c>
      <c r="O228" s="224">
        <f>_xlfn.XLOOKUP(A228,'[1]SIM Char File'!$F:$F,'[1]SIM Char File'!$AY:$AY)</f>
        <v>1097.8699999999999</v>
      </c>
    </row>
    <row r="229" spans="1:15" s="1" customFormat="1">
      <c r="A229" s="255">
        <v>106420491</v>
      </c>
      <c r="B229" s="255" t="s">
        <v>1418</v>
      </c>
      <c r="C229" s="256" t="s">
        <v>1180</v>
      </c>
      <c r="D229" s="256" t="s">
        <v>1179</v>
      </c>
      <c r="E229" s="256" t="s">
        <v>1180</v>
      </c>
      <c r="F229" s="257" t="s">
        <v>1179</v>
      </c>
      <c r="G229" s="256" t="s">
        <v>1179</v>
      </c>
      <c r="H229" s="107">
        <v>0.58001000000000003</v>
      </c>
      <c r="I229" s="258">
        <v>1.4510000000000001</v>
      </c>
      <c r="J229" s="258">
        <v>1.3062</v>
      </c>
      <c r="K229" s="259">
        <v>24860</v>
      </c>
      <c r="L229" s="260">
        <v>30006</v>
      </c>
      <c r="M229" s="259">
        <v>0</v>
      </c>
      <c r="N229" s="225">
        <v>1402.33</v>
      </c>
      <c r="O229" s="224">
        <f>_xlfn.XLOOKUP(A229,'[1]SIM Char File'!$F:$F,'[1]SIM Char File'!$AY:$AY)</f>
        <v>1097.8699999999999</v>
      </c>
    </row>
    <row r="230" spans="1:15" s="1" customFormat="1">
      <c r="A230" s="255">
        <v>106190198</v>
      </c>
      <c r="B230" s="255" t="s">
        <v>1419</v>
      </c>
      <c r="C230" s="256" t="s">
        <v>1180</v>
      </c>
      <c r="D230" s="256" t="s">
        <v>1180</v>
      </c>
      <c r="E230" s="256" t="s">
        <v>1180</v>
      </c>
      <c r="F230" s="257" t="s">
        <v>1180</v>
      </c>
      <c r="G230" s="256" t="s">
        <v>1180</v>
      </c>
      <c r="H230" s="107">
        <f>_xlfn.XLOOKUP(Table1[[#This Row],[OSHPD ID]],'[1]SIM Char File'!$F:$F,'[1]SIM Char File'!$AE:$AE)</f>
        <v>0.26423999999999997</v>
      </c>
      <c r="I230" s="258">
        <v>1.4510000000000001</v>
      </c>
      <c r="J230" s="258">
        <v>1.3062</v>
      </c>
      <c r="K230" s="259">
        <v>8783</v>
      </c>
      <c r="L230" s="260">
        <v>10601</v>
      </c>
      <c r="M230" s="259">
        <v>0</v>
      </c>
      <c r="N230" s="225">
        <v>1402.33</v>
      </c>
      <c r="O230" s="224">
        <f>_xlfn.XLOOKUP(A230,'[1]SIM Char File'!$F:$F,'[1]SIM Char File'!$AY:$AY)</f>
        <v>1097.8699999999999</v>
      </c>
    </row>
    <row r="231" spans="1:15" s="1" customFormat="1">
      <c r="A231" s="255">
        <v>106560492</v>
      </c>
      <c r="B231" s="255" t="s">
        <v>1420</v>
      </c>
      <c r="C231" s="256" t="s">
        <v>1180</v>
      </c>
      <c r="D231" s="256" t="s">
        <v>1180</v>
      </c>
      <c r="E231" s="256" t="s">
        <v>1180</v>
      </c>
      <c r="F231" s="257" t="s">
        <v>1180</v>
      </c>
      <c r="G231" s="256" t="s">
        <v>1180</v>
      </c>
      <c r="H231" s="107">
        <v>0.10119</v>
      </c>
      <c r="I231" s="258">
        <v>1.4510000000000001</v>
      </c>
      <c r="J231" s="258">
        <v>1.3062</v>
      </c>
      <c r="K231" s="259">
        <v>8783</v>
      </c>
      <c r="L231" s="260">
        <v>10601</v>
      </c>
      <c r="M231" s="259">
        <v>0</v>
      </c>
      <c r="N231" s="225">
        <v>1402.33</v>
      </c>
      <c r="O231" s="224">
        <f>_xlfn.XLOOKUP(A231,'[1]SIM Char File'!$F:$F,'[1]SIM Char File'!$AY:$AY)</f>
        <v>1097.8699999999999</v>
      </c>
    </row>
    <row r="232" spans="1:15" s="1" customFormat="1">
      <c r="A232" s="255">
        <v>106434040</v>
      </c>
      <c r="B232" s="255" t="s">
        <v>1770</v>
      </c>
      <c r="C232" s="256" t="s">
        <v>1180</v>
      </c>
      <c r="D232" s="256" t="s">
        <v>1180</v>
      </c>
      <c r="E232" s="256" t="s">
        <v>1179</v>
      </c>
      <c r="F232" s="257" t="s">
        <v>1180</v>
      </c>
      <c r="G232" s="256" t="s">
        <v>1180</v>
      </c>
      <c r="H232" s="107">
        <v>0.18457000000000001</v>
      </c>
      <c r="I232" s="258">
        <v>1.7775000000000001</v>
      </c>
      <c r="J232" s="258">
        <v>1.609</v>
      </c>
      <c r="K232" s="259">
        <v>8783</v>
      </c>
      <c r="L232" s="260">
        <v>12399</v>
      </c>
      <c r="M232" s="259">
        <v>0</v>
      </c>
      <c r="N232" s="225">
        <v>1402.33</v>
      </c>
      <c r="O232" s="224">
        <f>_xlfn.XLOOKUP(A232,'[1]SIM Char File'!$F:$F,'[1]SIM Char File'!$AY:$AY)</f>
        <v>1097.8699999999999</v>
      </c>
    </row>
    <row r="233" spans="1:15" s="1" customFormat="1">
      <c r="A233" s="255">
        <v>106121002</v>
      </c>
      <c r="B233" s="255" t="s">
        <v>1421</v>
      </c>
      <c r="C233" s="256" t="s">
        <v>1180</v>
      </c>
      <c r="D233" s="256" t="s">
        <v>1180</v>
      </c>
      <c r="E233" s="256" t="s">
        <v>1180</v>
      </c>
      <c r="F233" s="257" t="s">
        <v>1180</v>
      </c>
      <c r="G233" s="256" t="s">
        <v>1180</v>
      </c>
      <c r="H233" s="107">
        <f>_xlfn.XLOOKUP(Table1[[#This Row],[OSHPD ID]],'[1]SIM Char File'!$F:$F,'[1]SIM Char File'!$AE:$AE)</f>
        <v>0.37835999999999997</v>
      </c>
      <c r="I233" s="258">
        <v>1.4510000000000001</v>
      </c>
      <c r="J233" s="258">
        <v>1.3062</v>
      </c>
      <c r="K233" s="259">
        <v>8783</v>
      </c>
      <c r="L233" s="260">
        <v>10601</v>
      </c>
      <c r="M233" s="259">
        <v>0</v>
      </c>
      <c r="N233" s="225">
        <v>1402.33</v>
      </c>
      <c r="O233" s="224">
        <f>_xlfn.XLOOKUP(A233,'[1]SIM Char File'!$F:$F,'[1]SIM Char File'!$AY:$AY)</f>
        <v>1097.8699999999999</v>
      </c>
    </row>
    <row r="234" spans="1:15" s="1" customFormat="1">
      <c r="A234" s="255">
        <v>106201281</v>
      </c>
      <c r="B234" s="255" t="s">
        <v>2346</v>
      </c>
      <c r="C234" s="256" t="s">
        <v>1180</v>
      </c>
      <c r="D234" s="256" t="s">
        <v>1180</v>
      </c>
      <c r="E234" s="256" t="s">
        <v>1180</v>
      </c>
      <c r="F234" s="257" t="s">
        <v>1179</v>
      </c>
      <c r="G234" s="256" t="s">
        <v>1179</v>
      </c>
      <c r="H234" s="107">
        <v>0.58233999999999997</v>
      </c>
      <c r="I234" s="258">
        <v>1.4510000000000001</v>
      </c>
      <c r="J234" s="258">
        <v>1.3062</v>
      </c>
      <c r="K234" s="259">
        <v>24860</v>
      </c>
      <c r="L234" s="260">
        <v>30006</v>
      </c>
      <c r="M234" s="259">
        <v>0</v>
      </c>
      <c r="N234" s="225">
        <v>1402.33</v>
      </c>
      <c r="O234" s="224" t="e">
        <f>_xlfn.XLOOKUP(A234,'[1]SIM Char File'!$F:$F,'[1]SIM Char File'!$AY:$AY)</f>
        <v>#N/A</v>
      </c>
    </row>
    <row r="235" spans="1:15" s="1" customFormat="1">
      <c r="A235" s="255">
        <v>106260011</v>
      </c>
      <c r="B235" s="255" t="s">
        <v>1422</v>
      </c>
      <c r="C235" s="256" t="s">
        <v>1180</v>
      </c>
      <c r="D235" s="256" t="s">
        <v>1179</v>
      </c>
      <c r="E235" s="256" t="s">
        <v>1180</v>
      </c>
      <c r="F235" s="257" t="s">
        <v>1179</v>
      </c>
      <c r="G235" s="256" t="s">
        <v>1179</v>
      </c>
      <c r="H235" s="107">
        <v>0.54174999999999995</v>
      </c>
      <c r="I235" s="258">
        <v>1.4510000000000001</v>
      </c>
      <c r="J235" s="258">
        <v>1.3062</v>
      </c>
      <c r="K235" s="259">
        <v>24860</v>
      </c>
      <c r="L235" s="260">
        <v>30006</v>
      </c>
      <c r="M235" s="259">
        <v>0</v>
      </c>
      <c r="N235" s="225">
        <v>1402.33</v>
      </c>
      <c r="O235" s="224">
        <f>_xlfn.XLOOKUP(A235,'[1]SIM Char File'!$F:$F,'[1]SIM Char File'!$AY:$AY)</f>
        <v>1097.8699999999999</v>
      </c>
    </row>
    <row r="236" spans="1:15" s="1" customFormat="1">
      <c r="A236" s="255">
        <v>106420493</v>
      </c>
      <c r="B236" s="255" t="s">
        <v>1423</v>
      </c>
      <c r="C236" s="257" t="s">
        <v>1180</v>
      </c>
      <c r="D236" s="257" t="s">
        <v>1180</v>
      </c>
      <c r="E236" s="257" t="s">
        <v>1180</v>
      </c>
      <c r="F236" s="257" t="s">
        <v>1180</v>
      </c>
      <c r="G236" s="256" t="s">
        <v>1180</v>
      </c>
      <c r="H236" s="107">
        <v>0.23715</v>
      </c>
      <c r="I236" s="258">
        <v>1.4510000000000001</v>
      </c>
      <c r="J236" s="258">
        <v>1.3062</v>
      </c>
      <c r="K236" s="259">
        <v>8783</v>
      </c>
      <c r="L236" s="260">
        <v>10601</v>
      </c>
      <c r="M236" s="259">
        <v>1246</v>
      </c>
      <c r="N236" s="225">
        <v>1402.33</v>
      </c>
      <c r="O236" s="224">
        <f>_xlfn.XLOOKUP(A236,'[1]SIM Char File'!$F:$F,'[1]SIM Char File'!$AY:$AY)</f>
        <v>1097.8699999999999</v>
      </c>
    </row>
    <row r="237" spans="1:15" s="1" customFormat="1">
      <c r="A237" s="255">
        <v>106400466</v>
      </c>
      <c r="B237" s="255" t="s">
        <v>1424</v>
      </c>
      <c r="C237" s="256" t="s">
        <v>1180</v>
      </c>
      <c r="D237" s="256" t="s">
        <v>1180</v>
      </c>
      <c r="E237" s="256" t="s">
        <v>1180</v>
      </c>
      <c r="F237" s="257" t="s">
        <v>1180</v>
      </c>
      <c r="G237" s="256" t="s">
        <v>1180</v>
      </c>
      <c r="H237" s="107">
        <v>0.23715</v>
      </c>
      <c r="I237" s="258">
        <v>1.4510000000000001</v>
      </c>
      <c r="J237" s="258">
        <v>1.3062</v>
      </c>
      <c r="K237" s="259">
        <v>8783</v>
      </c>
      <c r="L237" s="260">
        <v>10601</v>
      </c>
      <c r="M237" s="259">
        <v>1246</v>
      </c>
      <c r="N237" s="225">
        <v>1402.33</v>
      </c>
      <c r="O237" s="224">
        <f>_xlfn.XLOOKUP(A237,'[1]SIM Char File'!$F:$F,'[1]SIM Char File'!$AY:$AY)</f>
        <v>1097.8699999999999</v>
      </c>
    </row>
    <row r="238" spans="1:15" s="1" customFormat="1">
      <c r="A238" s="255">
        <v>106211006</v>
      </c>
      <c r="B238" s="255" t="s">
        <v>2204</v>
      </c>
      <c r="C238" s="257" t="s">
        <v>1180</v>
      </c>
      <c r="D238" s="257" t="s">
        <v>1179</v>
      </c>
      <c r="E238" s="257" t="s">
        <v>1180</v>
      </c>
      <c r="F238" s="257" t="s">
        <v>1180</v>
      </c>
      <c r="G238" s="256" t="s">
        <v>1180</v>
      </c>
      <c r="H238" s="107">
        <v>0.16550999999999999</v>
      </c>
      <c r="I238" s="258">
        <v>1.7252000000000001</v>
      </c>
      <c r="J238" s="258">
        <v>1.5774999999999999</v>
      </c>
      <c r="K238" s="259">
        <v>8783</v>
      </c>
      <c r="L238" s="260">
        <v>12212</v>
      </c>
      <c r="M238" s="259">
        <v>0</v>
      </c>
      <c r="N238" s="225">
        <v>1402.33</v>
      </c>
      <c r="O238" s="224">
        <f>_xlfn.XLOOKUP(A238,'[1]SIM Char File'!$F:$F,'[1]SIM Char File'!$AY:$AY)</f>
        <v>1097.8699999999999</v>
      </c>
    </row>
    <row r="239" spans="1:15" s="1" customFormat="1">
      <c r="A239" s="255">
        <v>106050932</v>
      </c>
      <c r="B239" s="255" t="s">
        <v>1425</v>
      </c>
      <c r="C239" s="257" t="s">
        <v>1180</v>
      </c>
      <c r="D239" s="257" t="s">
        <v>1180</v>
      </c>
      <c r="E239" s="257" t="s">
        <v>1180</v>
      </c>
      <c r="F239" s="257" t="s">
        <v>1179</v>
      </c>
      <c r="G239" s="256" t="s">
        <v>1179</v>
      </c>
      <c r="H239" s="107">
        <v>0.36786000000000002</v>
      </c>
      <c r="I239" s="258">
        <v>1.4510000000000001</v>
      </c>
      <c r="J239" s="258">
        <v>1.3062</v>
      </c>
      <c r="K239" s="259">
        <v>24860</v>
      </c>
      <c r="L239" s="260">
        <v>30006</v>
      </c>
      <c r="M239" s="259">
        <v>0</v>
      </c>
      <c r="N239" s="225">
        <v>1402.33</v>
      </c>
      <c r="O239" s="224">
        <f>_xlfn.XLOOKUP(A239,'[1]SIM Char File'!$F:$F,'[1]SIM Char File'!$AY:$AY)</f>
        <v>1097.8699999999999</v>
      </c>
    </row>
    <row r="240" spans="1:15" s="1" customFormat="1">
      <c r="A240" s="255">
        <v>106090933</v>
      </c>
      <c r="B240" s="255" t="s">
        <v>1771</v>
      </c>
      <c r="C240" s="256" t="s">
        <v>1180</v>
      </c>
      <c r="D240" s="256" t="s">
        <v>1180</v>
      </c>
      <c r="E240" s="256" t="s">
        <v>1180</v>
      </c>
      <c r="F240" s="257" t="s">
        <v>1179</v>
      </c>
      <c r="G240" s="256" t="s">
        <v>1179</v>
      </c>
      <c r="H240" s="107">
        <v>0.28916999999999998</v>
      </c>
      <c r="I240" s="258">
        <v>1.5235000000000001</v>
      </c>
      <c r="J240" s="258">
        <v>1.3995</v>
      </c>
      <c r="K240" s="259">
        <v>24860</v>
      </c>
      <c r="L240" s="260">
        <v>31574</v>
      </c>
      <c r="M240" s="259">
        <v>0</v>
      </c>
      <c r="N240" s="225">
        <v>1402.33</v>
      </c>
      <c r="O240" s="224">
        <f>_xlfn.XLOOKUP(A240,'[1]SIM Char File'!$F:$F,'[1]SIM Char File'!$AY:$AY)</f>
        <v>1097.8699999999999</v>
      </c>
    </row>
    <row r="241" spans="1:15" s="1" customFormat="1">
      <c r="A241" s="255">
        <v>106191230</v>
      </c>
      <c r="B241" s="255" t="s">
        <v>1426</v>
      </c>
      <c r="C241" s="256" t="s">
        <v>1180</v>
      </c>
      <c r="D241" s="256" t="s">
        <v>1180</v>
      </c>
      <c r="E241" s="256" t="s">
        <v>1180</v>
      </c>
      <c r="F241" s="257" t="s">
        <v>1180</v>
      </c>
      <c r="G241" s="256" t="s">
        <v>1180</v>
      </c>
      <c r="H241" s="107">
        <v>0.13333</v>
      </c>
      <c r="I241" s="258">
        <v>1.4510000000000001</v>
      </c>
      <c r="J241" s="258">
        <v>1.3062</v>
      </c>
      <c r="K241" s="259">
        <v>8783</v>
      </c>
      <c r="L241" s="260">
        <v>10601</v>
      </c>
      <c r="M241" s="259">
        <v>0</v>
      </c>
      <c r="N241" s="225">
        <v>1402.33</v>
      </c>
      <c r="O241" s="224">
        <f>_xlfn.XLOOKUP(A241,'[1]SIM Char File'!$F:$F,'[1]SIM Char File'!$AY:$AY)</f>
        <v>1097.8699999999999</v>
      </c>
    </row>
    <row r="242" spans="1:15" s="1" customFormat="1">
      <c r="A242" s="255">
        <v>106450936</v>
      </c>
      <c r="B242" s="255" t="s">
        <v>1427</v>
      </c>
      <c r="C242" s="257" t="s">
        <v>1180</v>
      </c>
      <c r="D242" s="257" t="s">
        <v>1179</v>
      </c>
      <c r="E242" s="257" t="s">
        <v>1180</v>
      </c>
      <c r="F242" s="257" t="s">
        <v>1179</v>
      </c>
      <c r="G242" s="256" t="s">
        <v>1179</v>
      </c>
      <c r="H242" s="107">
        <v>0.61653000000000002</v>
      </c>
      <c r="I242" s="258">
        <v>1.4510000000000001</v>
      </c>
      <c r="J242" s="258">
        <v>1.3062</v>
      </c>
      <c r="K242" s="259">
        <v>24860</v>
      </c>
      <c r="L242" s="260">
        <v>30006</v>
      </c>
      <c r="M242" s="259">
        <v>0</v>
      </c>
      <c r="N242" s="225">
        <v>1402.33</v>
      </c>
      <c r="O242" s="224">
        <f>_xlfn.XLOOKUP(A242,'[1]SIM Char File'!$F:$F,'[1]SIM Char File'!$AY:$AY)</f>
        <v>1097.8699999999999</v>
      </c>
    </row>
    <row r="243" spans="1:15" s="1" customFormat="1">
      <c r="A243" s="255">
        <v>106196168</v>
      </c>
      <c r="B243" s="255" t="s">
        <v>2205</v>
      </c>
      <c r="C243" s="256" t="s">
        <v>1180</v>
      </c>
      <c r="D243" s="256" t="s">
        <v>1180</v>
      </c>
      <c r="E243" s="256" t="s">
        <v>1179</v>
      </c>
      <c r="F243" s="257" t="s">
        <v>1180</v>
      </c>
      <c r="G243" s="256" t="s">
        <v>1180</v>
      </c>
      <c r="H243" s="107">
        <v>0.21768999999999999</v>
      </c>
      <c r="I243" s="258">
        <v>1.4510000000000001</v>
      </c>
      <c r="J243" s="258">
        <v>1.3062</v>
      </c>
      <c r="K243" s="259">
        <v>8783</v>
      </c>
      <c r="L243" s="260">
        <v>10601</v>
      </c>
      <c r="M243" s="259">
        <v>0</v>
      </c>
      <c r="N243" s="225">
        <v>1402.33</v>
      </c>
      <c r="O243" s="224">
        <f>_xlfn.XLOOKUP(A243,'[1]SIM Char File'!$F:$F,'[1]SIM Char File'!$AY:$AY)</f>
        <v>1097.8699999999999</v>
      </c>
    </row>
    <row r="244" spans="1:15" s="1" customFormat="1">
      <c r="A244" s="255">
        <v>106240924</v>
      </c>
      <c r="B244" s="255" t="s">
        <v>1428</v>
      </c>
      <c r="C244" s="257" t="s">
        <v>1180</v>
      </c>
      <c r="D244" s="257" t="s">
        <v>1180</v>
      </c>
      <c r="E244" s="257" t="s">
        <v>1180</v>
      </c>
      <c r="F244" s="257" t="s">
        <v>1179</v>
      </c>
      <c r="G244" s="256" t="s">
        <v>1179</v>
      </c>
      <c r="H244" s="107">
        <v>0.40251999999999999</v>
      </c>
      <c r="I244" s="258">
        <v>1.4510000000000001</v>
      </c>
      <c r="J244" s="258">
        <v>1.3062</v>
      </c>
      <c r="K244" s="259">
        <v>24860</v>
      </c>
      <c r="L244" s="260">
        <v>30006</v>
      </c>
      <c r="M244" s="259">
        <v>0</v>
      </c>
      <c r="N244" s="225">
        <v>1402.33</v>
      </c>
      <c r="O244" s="224">
        <f>_xlfn.XLOOKUP(A244,'[1]SIM Char File'!$F:$F,'[1]SIM Char File'!$AY:$AY)</f>
        <v>1097.8699999999999</v>
      </c>
    </row>
    <row r="245" spans="1:15" s="1" customFormat="1">
      <c r="A245" s="255">
        <v>106190521</v>
      </c>
      <c r="B245" s="255" t="s">
        <v>1429</v>
      </c>
      <c r="C245" s="256" t="s">
        <v>1180</v>
      </c>
      <c r="D245" s="256" t="s">
        <v>1180</v>
      </c>
      <c r="E245" s="256" t="s">
        <v>1180</v>
      </c>
      <c r="F245" s="257" t="s">
        <v>1180</v>
      </c>
      <c r="G245" s="256" t="s">
        <v>1180</v>
      </c>
      <c r="H245" s="107">
        <v>0.16578000000000001</v>
      </c>
      <c r="I245" s="258">
        <v>1.4510000000000001</v>
      </c>
      <c r="J245" s="258">
        <v>1.3062</v>
      </c>
      <c r="K245" s="259">
        <v>8783</v>
      </c>
      <c r="L245" s="260">
        <v>10601</v>
      </c>
      <c r="M245" s="259">
        <v>0</v>
      </c>
      <c r="N245" s="225">
        <v>1402.33</v>
      </c>
      <c r="O245" s="224">
        <f>_xlfn.XLOOKUP(A245,'[1]SIM Char File'!$F:$F,'[1]SIM Char File'!$AY:$AY)</f>
        <v>998.85</v>
      </c>
    </row>
    <row r="246" spans="1:15" s="1" customFormat="1">
      <c r="A246" s="255">
        <v>106500939</v>
      </c>
      <c r="B246" s="255" t="s">
        <v>1772</v>
      </c>
      <c r="C246" s="257" t="s">
        <v>1180</v>
      </c>
      <c r="D246" s="257" t="s">
        <v>1180</v>
      </c>
      <c r="E246" s="256" t="s">
        <v>1180</v>
      </c>
      <c r="F246" s="257" t="s">
        <v>1180</v>
      </c>
      <c r="G246" s="256" t="s">
        <v>1180</v>
      </c>
      <c r="H246" s="107">
        <v>0.25059999999999999</v>
      </c>
      <c r="I246" s="258">
        <v>1.4987000000000001</v>
      </c>
      <c r="J246" s="258">
        <v>1.3491</v>
      </c>
      <c r="K246" s="259">
        <v>8783</v>
      </c>
      <c r="L246" s="260">
        <v>10856</v>
      </c>
      <c r="M246" s="259">
        <v>0</v>
      </c>
      <c r="N246" s="225">
        <v>1402.33</v>
      </c>
      <c r="O246" s="224">
        <f>_xlfn.XLOOKUP(A246,'[1]SIM Char File'!$F:$F,'[1]SIM Char File'!$AY:$AY)</f>
        <v>1097.8699999999999</v>
      </c>
    </row>
    <row r="247" spans="1:15" s="1" customFormat="1">
      <c r="A247" s="255">
        <v>106190525</v>
      </c>
      <c r="B247" s="255" t="s">
        <v>2206</v>
      </c>
      <c r="C247" s="256" t="s">
        <v>1180</v>
      </c>
      <c r="D247" s="256" t="s">
        <v>1180</v>
      </c>
      <c r="E247" s="256" t="s">
        <v>1180</v>
      </c>
      <c r="F247" s="257" t="s">
        <v>1180</v>
      </c>
      <c r="G247" s="256" t="s">
        <v>1180</v>
      </c>
      <c r="H247" s="107">
        <v>0.15887000000000001</v>
      </c>
      <c r="I247" s="258">
        <v>1.4510000000000001</v>
      </c>
      <c r="J247" s="258">
        <v>1.3062</v>
      </c>
      <c r="K247" s="259">
        <v>8783</v>
      </c>
      <c r="L247" s="260">
        <v>10601</v>
      </c>
      <c r="M247" s="259">
        <v>1661</v>
      </c>
      <c r="N247" s="225">
        <v>1402.33</v>
      </c>
      <c r="O247" s="224">
        <f>_xlfn.XLOOKUP(A247,'[1]SIM Char File'!$F:$F,'[1]SIM Char File'!$AY:$AY)</f>
        <v>1097.8699999999999</v>
      </c>
    </row>
    <row r="248" spans="1:15" s="1" customFormat="1">
      <c r="A248" s="255">
        <v>106300225</v>
      </c>
      <c r="B248" s="255" t="s">
        <v>2207</v>
      </c>
      <c r="C248" s="256" t="s">
        <v>1180</v>
      </c>
      <c r="D248" s="256" t="s">
        <v>1180</v>
      </c>
      <c r="E248" s="256" t="s">
        <v>1180</v>
      </c>
      <c r="F248" s="257" t="s">
        <v>1180</v>
      </c>
      <c r="G248" s="256" t="s">
        <v>1180</v>
      </c>
      <c r="H248" s="107">
        <v>0.17169999999999999</v>
      </c>
      <c r="I248" s="258">
        <v>1.4510000000000001</v>
      </c>
      <c r="J248" s="258">
        <v>1.3062</v>
      </c>
      <c r="K248" s="259">
        <v>8783</v>
      </c>
      <c r="L248" s="260">
        <v>10601</v>
      </c>
      <c r="M248" s="259">
        <v>0</v>
      </c>
      <c r="N248" s="225">
        <v>1402.33</v>
      </c>
      <c r="O248" s="224">
        <f>_xlfn.XLOOKUP(A248,'[1]SIM Char File'!$F:$F,'[1]SIM Char File'!$AY:$AY)</f>
        <v>1097.8699999999999</v>
      </c>
    </row>
    <row r="249" spans="1:15" s="1" customFormat="1">
      <c r="A249" s="255">
        <v>106301317</v>
      </c>
      <c r="B249" s="255" t="s">
        <v>2208</v>
      </c>
      <c r="C249" s="256" t="s">
        <v>1180</v>
      </c>
      <c r="D249" s="256" t="s">
        <v>1180</v>
      </c>
      <c r="E249" s="256" t="s">
        <v>1180</v>
      </c>
      <c r="F249" s="257" t="s">
        <v>1180</v>
      </c>
      <c r="G249" s="256" t="s">
        <v>1180</v>
      </c>
      <c r="H249" s="107">
        <v>0.17312</v>
      </c>
      <c r="I249" s="258">
        <v>1.4510000000000001</v>
      </c>
      <c r="J249" s="258">
        <v>1.3062</v>
      </c>
      <c r="K249" s="259">
        <v>8783</v>
      </c>
      <c r="L249" s="260">
        <v>10601</v>
      </c>
      <c r="M249" s="259">
        <v>1246</v>
      </c>
      <c r="N249" s="225">
        <v>1402.33</v>
      </c>
      <c r="O249" s="224">
        <f>_xlfn.XLOOKUP(A249,'[1]SIM Char File'!$F:$F,'[1]SIM Char File'!$AY:$AY)</f>
        <v>1097.8699999999999</v>
      </c>
    </row>
    <row r="250" spans="1:15" s="1" customFormat="1">
      <c r="A250" s="255">
        <v>106334018</v>
      </c>
      <c r="B250" s="255" t="s">
        <v>1430</v>
      </c>
      <c r="C250" s="257" t="s">
        <v>1180</v>
      </c>
      <c r="D250" s="257" t="s">
        <v>1180</v>
      </c>
      <c r="E250" s="257" t="s">
        <v>1180</v>
      </c>
      <c r="F250" s="257" t="s">
        <v>1180</v>
      </c>
      <c r="G250" s="256" t="s">
        <v>1180</v>
      </c>
      <c r="H250" s="107">
        <v>0.38216</v>
      </c>
      <c r="I250" s="258">
        <v>1.4510000000000001</v>
      </c>
      <c r="J250" s="258">
        <v>1.3062</v>
      </c>
      <c r="K250" s="259">
        <v>8783</v>
      </c>
      <c r="L250" s="260">
        <v>10601</v>
      </c>
      <c r="M250" s="259">
        <v>0</v>
      </c>
      <c r="N250" s="225">
        <v>1402.33</v>
      </c>
      <c r="O250" s="224">
        <f>_xlfn.XLOOKUP(A250,'[1]SIM Char File'!$F:$F,'[1]SIM Char File'!$AY:$AY)</f>
        <v>1097.8699999999999</v>
      </c>
    </row>
    <row r="251" spans="1:15" s="1" customFormat="1">
      <c r="A251" s="255">
        <v>106414018</v>
      </c>
      <c r="B251" s="255" t="s">
        <v>1431</v>
      </c>
      <c r="C251" s="256" t="s">
        <v>1180</v>
      </c>
      <c r="D251" s="256" t="s">
        <v>1180</v>
      </c>
      <c r="E251" s="256" t="s">
        <v>1180</v>
      </c>
      <c r="F251" s="257" t="s">
        <v>1180</v>
      </c>
      <c r="G251" s="256" t="s">
        <v>1180</v>
      </c>
      <c r="H251" s="107">
        <v>0.33238000000000001</v>
      </c>
      <c r="I251" s="258">
        <v>1.7309000000000001</v>
      </c>
      <c r="J251" s="258">
        <v>1.5955999999999999</v>
      </c>
      <c r="K251" s="259">
        <v>8783</v>
      </c>
      <c r="L251" s="260">
        <v>12319</v>
      </c>
      <c r="M251" s="259">
        <v>0</v>
      </c>
      <c r="N251" s="225">
        <v>1402.33</v>
      </c>
      <c r="O251" s="224">
        <f>_xlfn.XLOOKUP(A251,'[1]SIM Char File'!$F:$F,'[1]SIM Char File'!$AY:$AY)</f>
        <v>1097.8699999999999</v>
      </c>
    </row>
    <row r="252" spans="1:15" s="1" customFormat="1">
      <c r="A252" s="255">
        <v>106340947</v>
      </c>
      <c r="B252" s="255" t="s">
        <v>1432</v>
      </c>
      <c r="C252" s="256" t="s">
        <v>1180</v>
      </c>
      <c r="D252" s="256" t="s">
        <v>1180</v>
      </c>
      <c r="E252" s="256" t="s">
        <v>1180</v>
      </c>
      <c r="F252" s="257" t="s">
        <v>1180</v>
      </c>
      <c r="G252" s="256" t="s">
        <v>1180</v>
      </c>
      <c r="H252" s="107">
        <v>0.18873000000000001</v>
      </c>
      <c r="I252" s="258">
        <v>1.5235000000000001</v>
      </c>
      <c r="J252" s="258">
        <v>1.3995</v>
      </c>
      <c r="K252" s="259">
        <v>8783</v>
      </c>
      <c r="L252" s="260">
        <v>11155</v>
      </c>
      <c r="M252" s="259">
        <v>1311</v>
      </c>
      <c r="N252" s="225">
        <v>1402.33</v>
      </c>
      <c r="O252" s="224">
        <f>_xlfn.XLOOKUP(A252,'[1]SIM Char File'!$F:$F,'[1]SIM Char File'!$AY:$AY)</f>
        <v>1097.8699999999999</v>
      </c>
    </row>
    <row r="253" spans="1:15" s="1" customFormat="1">
      <c r="A253" s="255">
        <v>106150761</v>
      </c>
      <c r="B253" s="255" t="s">
        <v>1433</v>
      </c>
      <c r="C253" s="256" t="s">
        <v>1180</v>
      </c>
      <c r="D253" s="256" t="s">
        <v>1180</v>
      </c>
      <c r="E253" s="256" t="s">
        <v>1180</v>
      </c>
      <c r="F253" s="257" t="s">
        <v>1180</v>
      </c>
      <c r="G253" s="256" t="s">
        <v>1180</v>
      </c>
      <c r="H253" s="107">
        <v>0.20554000000000003</v>
      </c>
      <c r="I253" s="258">
        <v>1.4510000000000001</v>
      </c>
      <c r="J253" s="258">
        <v>1.3062</v>
      </c>
      <c r="K253" s="259">
        <v>8783</v>
      </c>
      <c r="L253" s="260">
        <v>10601</v>
      </c>
      <c r="M253" s="259">
        <v>0</v>
      </c>
      <c r="N253" s="225">
        <v>1402.33</v>
      </c>
      <c r="O253" s="224">
        <f>_xlfn.XLOOKUP(A253,'[1]SIM Char File'!$F:$F,'[1]SIM Char File'!$AY:$AY)</f>
        <v>1097.8699999999999</v>
      </c>
    </row>
    <row r="254" spans="1:15" s="1" customFormat="1">
      <c r="A254" s="255">
        <v>106344029</v>
      </c>
      <c r="B254" s="255" t="s">
        <v>1434</v>
      </c>
      <c r="C254" s="256" t="s">
        <v>1180</v>
      </c>
      <c r="D254" s="256" t="s">
        <v>1180</v>
      </c>
      <c r="E254" s="256" t="s">
        <v>1180</v>
      </c>
      <c r="F254" s="257" t="s">
        <v>1180</v>
      </c>
      <c r="G254" s="256" t="s">
        <v>1180</v>
      </c>
      <c r="H254" s="107">
        <v>0.20524000000000003</v>
      </c>
      <c r="I254" s="258">
        <v>1.5235000000000001</v>
      </c>
      <c r="J254" s="258">
        <v>1.3995</v>
      </c>
      <c r="K254" s="259">
        <v>8783</v>
      </c>
      <c r="L254" s="260">
        <v>11155</v>
      </c>
      <c r="M254" s="259">
        <v>0</v>
      </c>
      <c r="N254" s="225">
        <v>1402.33</v>
      </c>
      <c r="O254" s="224">
        <f>_xlfn.XLOOKUP(A254,'[1]SIM Char File'!$F:$F,'[1]SIM Char File'!$AY:$AY)</f>
        <v>1097.8699999999999</v>
      </c>
    </row>
    <row r="255" spans="1:15" s="1" customFormat="1">
      <c r="A255" s="255">
        <v>106240942</v>
      </c>
      <c r="B255" s="255" t="s">
        <v>1435</v>
      </c>
      <c r="C255" s="256" t="s">
        <v>1180</v>
      </c>
      <c r="D255" s="256" t="s">
        <v>1180</v>
      </c>
      <c r="E255" s="256" t="s">
        <v>1180</v>
      </c>
      <c r="F255" s="257" t="s">
        <v>1180</v>
      </c>
      <c r="G255" s="256" t="s">
        <v>1180</v>
      </c>
      <c r="H255" s="107">
        <v>0.20358999999999997</v>
      </c>
      <c r="I255" s="258">
        <v>1.4510000000000001</v>
      </c>
      <c r="J255" s="258">
        <v>1.3062</v>
      </c>
      <c r="K255" s="259">
        <v>8783</v>
      </c>
      <c r="L255" s="260">
        <v>10601</v>
      </c>
      <c r="M255" s="259">
        <v>0</v>
      </c>
      <c r="N255" s="225">
        <v>1402.33</v>
      </c>
      <c r="O255" s="224">
        <f>_xlfn.XLOOKUP(A255,'[1]SIM Char File'!$F:$F,'[1]SIM Char File'!$AY:$AY)</f>
        <v>1097.8699999999999</v>
      </c>
    </row>
    <row r="256" spans="1:15" s="1" customFormat="1">
      <c r="A256" s="255">
        <v>106450949</v>
      </c>
      <c r="B256" s="255" t="s">
        <v>1436</v>
      </c>
      <c r="C256" s="257" t="s">
        <v>1180</v>
      </c>
      <c r="D256" s="257" t="s">
        <v>1180</v>
      </c>
      <c r="E256" s="257" t="s">
        <v>1180</v>
      </c>
      <c r="F256" s="257" t="s">
        <v>1180</v>
      </c>
      <c r="G256" s="256" t="s">
        <v>1180</v>
      </c>
      <c r="H256" s="107">
        <v>0.21819</v>
      </c>
      <c r="I256" s="258">
        <v>1.4510000000000001</v>
      </c>
      <c r="J256" s="258">
        <v>1.3062</v>
      </c>
      <c r="K256" s="259">
        <v>8783</v>
      </c>
      <c r="L256" s="260">
        <v>10601</v>
      </c>
      <c r="M256" s="259">
        <v>0</v>
      </c>
      <c r="N256" s="225">
        <v>1402.33</v>
      </c>
      <c r="O256" s="224">
        <f>_xlfn.XLOOKUP(A256,'[1]SIM Char File'!$F:$F,'[1]SIM Char File'!$AY:$AY)</f>
        <v>1097.8699999999999</v>
      </c>
    </row>
    <row r="257" spans="1:15" s="1" customFormat="1">
      <c r="A257" s="255">
        <v>106470871</v>
      </c>
      <c r="B257" s="255" t="s">
        <v>1437</v>
      </c>
      <c r="C257" s="256" t="s">
        <v>1180</v>
      </c>
      <c r="D257" s="256" t="s">
        <v>1180</v>
      </c>
      <c r="E257" s="257" t="s">
        <v>1180</v>
      </c>
      <c r="F257" s="257" t="s">
        <v>1179</v>
      </c>
      <c r="G257" s="256" t="s">
        <v>1179</v>
      </c>
      <c r="H257" s="107">
        <v>0.70213000000000003</v>
      </c>
      <c r="I257" s="258">
        <v>1.4510000000000001</v>
      </c>
      <c r="J257" s="258">
        <v>1.3062</v>
      </c>
      <c r="K257" s="259">
        <v>24860</v>
      </c>
      <c r="L257" s="260">
        <v>30006</v>
      </c>
      <c r="M257" s="259">
        <v>0</v>
      </c>
      <c r="N257" s="225">
        <v>1402.33</v>
      </c>
      <c r="O257" s="224">
        <f>_xlfn.XLOOKUP(A257,'[1]SIM Char File'!$F:$F,'[1]SIM Char File'!$AY:$AY)</f>
        <v>1097.8699999999999</v>
      </c>
    </row>
    <row r="258" spans="1:15" s="1" customFormat="1">
      <c r="A258" s="255">
        <v>106340950</v>
      </c>
      <c r="B258" s="255" t="s">
        <v>1438</v>
      </c>
      <c r="C258" s="256" t="s">
        <v>1180</v>
      </c>
      <c r="D258" s="256" t="s">
        <v>1180</v>
      </c>
      <c r="E258" s="256" t="s">
        <v>1180</v>
      </c>
      <c r="F258" s="257" t="s">
        <v>1180</v>
      </c>
      <c r="G258" s="256" t="s">
        <v>1180</v>
      </c>
      <c r="H258" s="107">
        <v>0.19914999999999997</v>
      </c>
      <c r="I258" s="258">
        <v>1.5235000000000001</v>
      </c>
      <c r="J258" s="258">
        <v>1.3995</v>
      </c>
      <c r="K258" s="259">
        <v>8783</v>
      </c>
      <c r="L258" s="260">
        <v>11155</v>
      </c>
      <c r="M258" s="259">
        <v>0</v>
      </c>
      <c r="N258" s="225">
        <v>1402.33</v>
      </c>
      <c r="O258" s="224">
        <f>_xlfn.XLOOKUP(A258,'[1]SIM Char File'!$F:$F,'[1]SIM Char File'!$AY:$AY)</f>
        <v>1097.8699999999999</v>
      </c>
    </row>
    <row r="259" spans="1:15" s="1" customFormat="1">
      <c r="A259" s="255">
        <v>106154108</v>
      </c>
      <c r="B259" s="255" t="s">
        <v>1898</v>
      </c>
      <c r="C259" s="256" t="s">
        <v>1180</v>
      </c>
      <c r="D259" s="256" t="s">
        <v>1180</v>
      </c>
      <c r="E259" s="256" t="s">
        <v>1180</v>
      </c>
      <c r="F259" s="257" t="s">
        <v>1180</v>
      </c>
      <c r="G259" s="256" t="s">
        <v>1180</v>
      </c>
      <c r="H259" s="107">
        <v>0.20554000000000003</v>
      </c>
      <c r="I259" s="258">
        <v>1.4510000000000001</v>
      </c>
      <c r="J259" s="258">
        <v>1.3062</v>
      </c>
      <c r="K259" s="259">
        <v>8783</v>
      </c>
      <c r="L259" s="260">
        <v>10601</v>
      </c>
      <c r="M259" s="259">
        <v>0</v>
      </c>
      <c r="N259" s="225">
        <v>1402.33</v>
      </c>
      <c r="O259" s="224">
        <f>_xlfn.XLOOKUP(A259,'[1]SIM Char File'!$F:$F,'[1]SIM Char File'!$AY:$AY)</f>
        <v>1097.8699999999999</v>
      </c>
    </row>
    <row r="260" spans="1:15" s="1" customFormat="1">
      <c r="A260" s="255">
        <v>106340951</v>
      </c>
      <c r="B260" s="255" t="s">
        <v>1439</v>
      </c>
      <c r="C260" s="256" t="s">
        <v>1180</v>
      </c>
      <c r="D260" s="256" t="s">
        <v>1180</v>
      </c>
      <c r="E260" s="256" t="s">
        <v>1180</v>
      </c>
      <c r="F260" s="257" t="s">
        <v>1180</v>
      </c>
      <c r="G260" s="256" t="s">
        <v>1180</v>
      </c>
      <c r="H260" s="107">
        <v>0.20926</v>
      </c>
      <c r="I260" s="258">
        <v>1.5235000000000001</v>
      </c>
      <c r="J260" s="258">
        <v>1.3995</v>
      </c>
      <c r="K260" s="259">
        <v>8783</v>
      </c>
      <c r="L260" s="260">
        <v>11155</v>
      </c>
      <c r="M260" s="259">
        <v>0</v>
      </c>
      <c r="N260" s="225">
        <v>1402.33</v>
      </c>
      <c r="O260" s="224">
        <f>_xlfn.XLOOKUP(A260,'[1]SIM Char File'!$F:$F,'[1]SIM Char File'!$AY:$AY)</f>
        <v>1097.8699999999999</v>
      </c>
    </row>
    <row r="261" spans="1:15" s="1" customFormat="1">
      <c r="A261" s="255">
        <v>106190529</v>
      </c>
      <c r="B261" s="255" t="s">
        <v>1440</v>
      </c>
      <c r="C261" s="256" t="s">
        <v>1180</v>
      </c>
      <c r="D261" s="256" t="s">
        <v>1180</v>
      </c>
      <c r="E261" s="257" t="s">
        <v>1180</v>
      </c>
      <c r="F261" s="257" t="s">
        <v>1180</v>
      </c>
      <c r="G261" s="256" t="s">
        <v>1180</v>
      </c>
      <c r="H261" s="107">
        <v>0.10421999999999998</v>
      </c>
      <c r="I261" s="258">
        <v>1.4510000000000001</v>
      </c>
      <c r="J261" s="258">
        <v>1.3062</v>
      </c>
      <c r="K261" s="259">
        <v>8783</v>
      </c>
      <c r="L261" s="260">
        <v>10601</v>
      </c>
      <c r="M261" s="259">
        <v>1246</v>
      </c>
      <c r="N261" s="225">
        <v>1402.33</v>
      </c>
      <c r="O261" s="224">
        <f>_xlfn.XLOOKUP(A261,'[1]SIM Char File'!$F:$F,'[1]SIM Char File'!$AY:$AY)</f>
        <v>1097.8699999999999</v>
      </c>
    </row>
    <row r="262" spans="1:15" s="1" customFormat="1">
      <c r="A262" s="255">
        <v>106410852</v>
      </c>
      <c r="B262" s="255" t="s">
        <v>1441</v>
      </c>
      <c r="C262" s="257" t="s">
        <v>1180</v>
      </c>
      <c r="D262" s="257" t="s">
        <v>1180</v>
      </c>
      <c r="E262" s="257" t="s">
        <v>1180</v>
      </c>
      <c r="F262" s="257" t="s">
        <v>1180</v>
      </c>
      <c r="G262" s="256" t="s">
        <v>1180</v>
      </c>
      <c r="H262" s="107">
        <v>0.33238000000000001</v>
      </c>
      <c r="I262" s="258">
        <v>1.7806999999999999</v>
      </c>
      <c r="J262" s="258">
        <v>1.603</v>
      </c>
      <c r="K262" s="259">
        <v>8783</v>
      </c>
      <c r="L262" s="260">
        <v>12363</v>
      </c>
      <c r="M262" s="259">
        <v>0</v>
      </c>
      <c r="N262" s="225">
        <v>1402.33</v>
      </c>
      <c r="O262" s="224">
        <f>_xlfn.XLOOKUP(A262,'[1]SIM Char File'!$F:$F,'[1]SIM Char File'!$AY:$AY)</f>
        <v>1097.8699999999999</v>
      </c>
    </row>
    <row r="263" spans="1:15" s="1" customFormat="1">
      <c r="A263" s="255">
        <v>106190524</v>
      </c>
      <c r="B263" s="255" t="s">
        <v>1442</v>
      </c>
      <c r="C263" s="257" t="s">
        <v>1180</v>
      </c>
      <c r="D263" s="257" t="s">
        <v>1180</v>
      </c>
      <c r="E263" s="257" t="s">
        <v>1180</v>
      </c>
      <c r="F263" s="257" t="s">
        <v>1180</v>
      </c>
      <c r="G263" s="256" t="s">
        <v>1180</v>
      </c>
      <c r="H263" s="107">
        <v>0.16406000000000001</v>
      </c>
      <c r="I263" s="258">
        <v>1.4510000000000001</v>
      </c>
      <c r="J263" s="258">
        <v>1.3062</v>
      </c>
      <c r="K263" s="259">
        <v>8783</v>
      </c>
      <c r="L263" s="260">
        <v>10601</v>
      </c>
      <c r="M263" s="259">
        <v>0</v>
      </c>
      <c r="N263" s="225">
        <v>1402.33</v>
      </c>
      <c r="O263" s="224">
        <f>_xlfn.XLOOKUP(A263,'[1]SIM Char File'!$F:$F,'[1]SIM Char File'!$AY:$AY)</f>
        <v>1097.8699999999999</v>
      </c>
    </row>
    <row r="264" spans="1:15" s="1" customFormat="1">
      <c r="A264" s="255">
        <v>106430915</v>
      </c>
      <c r="B264" s="255" t="s">
        <v>1903</v>
      </c>
      <c r="C264" s="256" t="s">
        <v>1180</v>
      </c>
      <c r="D264" s="256" t="s">
        <v>1180</v>
      </c>
      <c r="E264" s="256" t="s">
        <v>1179</v>
      </c>
      <c r="F264" s="257" t="s">
        <v>1180</v>
      </c>
      <c r="G264" s="256" t="s">
        <v>1180</v>
      </c>
      <c r="H264" s="107">
        <v>9.6240000000000006E-2</v>
      </c>
      <c r="I264" s="258">
        <v>1.7775000000000001</v>
      </c>
      <c r="J264" s="258">
        <v>1.609</v>
      </c>
      <c r="K264" s="259">
        <v>8783</v>
      </c>
      <c r="L264" s="260">
        <v>12399</v>
      </c>
      <c r="M264" s="259">
        <v>1457</v>
      </c>
      <c r="N264" s="225">
        <v>1402.33</v>
      </c>
      <c r="O264" s="224">
        <f>_xlfn.XLOOKUP(A264,'[1]SIM Char File'!$F:$F,'[1]SIM Char File'!$AY:$AY)</f>
        <v>1097.8699999999999</v>
      </c>
    </row>
    <row r="265" spans="1:15" s="1" customFormat="1">
      <c r="A265" s="255">
        <v>106250956</v>
      </c>
      <c r="B265" s="255" t="s">
        <v>1443</v>
      </c>
      <c r="C265" s="256" t="s">
        <v>1180</v>
      </c>
      <c r="D265" s="256" t="s">
        <v>1179</v>
      </c>
      <c r="E265" s="256" t="s">
        <v>1180</v>
      </c>
      <c r="F265" s="257" t="s">
        <v>1179</v>
      </c>
      <c r="G265" s="256" t="s">
        <v>1179</v>
      </c>
      <c r="H265" s="107">
        <v>0.95904999999999996</v>
      </c>
      <c r="I265" s="258">
        <v>1.4510000000000001</v>
      </c>
      <c r="J265" s="258">
        <v>1.3062</v>
      </c>
      <c r="K265" s="259">
        <v>24860</v>
      </c>
      <c r="L265" s="260">
        <v>30006</v>
      </c>
      <c r="M265" s="259">
        <v>0</v>
      </c>
      <c r="N265" s="225">
        <v>1402.33</v>
      </c>
      <c r="O265" s="224">
        <f>_xlfn.XLOOKUP(A265,'[1]SIM Char File'!$F:$F,'[1]SIM Char File'!$AY:$AY)</f>
        <v>1097.8699999999999</v>
      </c>
    </row>
    <row r="266" spans="1:15" s="1" customFormat="1">
      <c r="A266" s="255">
        <v>106190541</v>
      </c>
      <c r="B266" s="255" t="s">
        <v>1444</v>
      </c>
      <c r="C266" s="256" t="s">
        <v>1180</v>
      </c>
      <c r="D266" s="256" t="s">
        <v>1180</v>
      </c>
      <c r="E266" s="256" t="s">
        <v>1180</v>
      </c>
      <c r="F266" s="257" t="s">
        <v>1180</v>
      </c>
      <c r="G266" s="256" t="s">
        <v>1180</v>
      </c>
      <c r="H266" s="107">
        <v>0.21</v>
      </c>
      <c r="I266" s="258">
        <v>1.4510000000000001</v>
      </c>
      <c r="J266" s="258">
        <v>1.3062</v>
      </c>
      <c r="K266" s="259">
        <v>8783</v>
      </c>
      <c r="L266" s="260">
        <v>10601</v>
      </c>
      <c r="M266" s="259">
        <v>0</v>
      </c>
      <c r="N266" s="225">
        <v>1402.33</v>
      </c>
      <c r="O266" s="224">
        <f>_xlfn.XLOOKUP(A266,'[1]SIM Char File'!$F:$F,'[1]SIM Char File'!$AY:$AY)</f>
        <v>1097.8699999999999</v>
      </c>
    </row>
    <row r="267" spans="1:15" s="1" customFormat="1">
      <c r="A267" s="255">
        <v>106361166</v>
      </c>
      <c r="B267" s="255" t="s">
        <v>1445</v>
      </c>
      <c r="C267" s="256" t="s">
        <v>1180</v>
      </c>
      <c r="D267" s="256" t="s">
        <v>1180</v>
      </c>
      <c r="E267" s="256" t="s">
        <v>1180</v>
      </c>
      <c r="F267" s="257" t="s">
        <v>1180</v>
      </c>
      <c r="G267" s="256" t="s">
        <v>1180</v>
      </c>
      <c r="H267" s="107">
        <v>0.21971999999999997</v>
      </c>
      <c r="I267" s="258">
        <v>1.4510000000000001</v>
      </c>
      <c r="J267" s="258">
        <v>1.3062</v>
      </c>
      <c r="K267" s="259">
        <v>8783</v>
      </c>
      <c r="L267" s="260">
        <v>10601</v>
      </c>
      <c r="M267" s="259">
        <v>0</v>
      </c>
      <c r="N267" s="225">
        <v>1402.33</v>
      </c>
      <c r="O267" s="224">
        <f>_xlfn.XLOOKUP(A267,'[1]SIM Char File'!$F:$F,'[1]SIM Char File'!$AY:$AY)</f>
        <v>1097.8699999999999</v>
      </c>
    </row>
    <row r="268" spans="1:15" s="1" customFormat="1">
      <c r="A268" s="255">
        <v>106190547</v>
      </c>
      <c r="B268" s="255" t="s">
        <v>1446</v>
      </c>
      <c r="C268" s="257" t="s">
        <v>1180</v>
      </c>
      <c r="D268" s="257" t="s">
        <v>1180</v>
      </c>
      <c r="E268" s="257" t="s">
        <v>1180</v>
      </c>
      <c r="F268" s="257" t="s">
        <v>1180</v>
      </c>
      <c r="G268" s="256" t="s">
        <v>1180</v>
      </c>
      <c r="H268" s="107">
        <v>0.18717</v>
      </c>
      <c r="I268" s="258">
        <v>1.4510000000000001</v>
      </c>
      <c r="J268" s="258">
        <v>1.3062</v>
      </c>
      <c r="K268" s="259">
        <v>8783</v>
      </c>
      <c r="L268" s="260">
        <v>10601</v>
      </c>
      <c r="M268" s="259">
        <v>0</v>
      </c>
      <c r="N268" s="225">
        <v>1402.33</v>
      </c>
      <c r="O268" s="224">
        <f>_xlfn.XLOOKUP(A268,'[1]SIM Char File'!$F:$F,'[1]SIM Char File'!$AY:$AY)</f>
        <v>1097.8699999999999</v>
      </c>
    </row>
    <row r="269" spans="1:15" s="1" customFormat="1">
      <c r="A269" s="255">
        <v>106361266</v>
      </c>
      <c r="B269" s="255" t="s">
        <v>1447</v>
      </c>
      <c r="C269" s="256" t="s">
        <v>1180</v>
      </c>
      <c r="D269" s="256" t="s">
        <v>1179</v>
      </c>
      <c r="E269" s="256" t="s">
        <v>1180</v>
      </c>
      <c r="F269" s="257" t="s">
        <v>1179</v>
      </c>
      <c r="G269" s="256" t="s">
        <v>1179</v>
      </c>
      <c r="H269" s="107">
        <v>0.70374000000000003</v>
      </c>
      <c r="I269" s="258">
        <v>1.4510000000000001</v>
      </c>
      <c r="J269" s="258">
        <v>1.3062</v>
      </c>
      <c r="K269" s="259">
        <v>24860</v>
      </c>
      <c r="L269" s="260">
        <v>30006</v>
      </c>
      <c r="M269" s="259">
        <v>0</v>
      </c>
      <c r="N269" s="225">
        <v>1402.33</v>
      </c>
      <c r="O269" s="224">
        <f>_xlfn.XLOOKUP(A269,'[1]SIM Char File'!$F:$F,'[1]SIM Char File'!$AY:$AY)</f>
        <v>1097.8699999999999</v>
      </c>
    </row>
    <row r="270" spans="1:15" s="1" customFormat="1">
      <c r="A270" s="255">
        <v>106274043</v>
      </c>
      <c r="B270" s="255" t="s">
        <v>1448</v>
      </c>
      <c r="C270" s="257" t="s">
        <v>1179</v>
      </c>
      <c r="D270" s="257" t="s">
        <v>1180</v>
      </c>
      <c r="E270" s="257" t="s">
        <v>1180</v>
      </c>
      <c r="F270" s="257" t="s">
        <v>1180</v>
      </c>
      <c r="G270" s="256" t="s">
        <v>1180</v>
      </c>
      <c r="H270" s="107">
        <v>0.26499</v>
      </c>
      <c r="I270" s="258">
        <v>1.6128</v>
      </c>
      <c r="J270" s="258">
        <v>1.5337000000000001</v>
      </c>
      <c r="K270" s="259">
        <v>8783</v>
      </c>
      <c r="L270" s="260">
        <v>11952</v>
      </c>
      <c r="M270" s="259">
        <v>0</v>
      </c>
      <c r="N270" s="225">
        <v>0</v>
      </c>
      <c r="O270" s="224">
        <v>0</v>
      </c>
    </row>
    <row r="271" spans="1:15" s="1" customFormat="1">
      <c r="A271" s="255">
        <v>106481357</v>
      </c>
      <c r="B271" s="255" t="s">
        <v>1265</v>
      </c>
      <c r="C271" s="256" t="s">
        <v>1180</v>
      </c>
      <c r="D271" s="256" t="s">
        <v>1180</v>
      </c>
      <c r="E271" s="257" t="s">
        <v>1180</v>
      </c>
      <c r="F271" s="257" t="s">
        <v>1180</v>
      </c>
      <c r="G271" s="256" t="s">
        <v>1180</v>
      </c>
      <c r="H271" s="107">
        <v>0.12667999999999999</v>
      </c>
      <c r="I271" s="258">
        <v>1.8210999999999999</v>
      </c>
      <c r="J271" s="258">
        <v>1.6394</v>
      </c>
      <c r="K271" s="259">
        <v>8783</v>
      </c>
      <c r="L271" s="260">
        <v>12579</v>
      </c>
      <c r="M271" s="259">
        <v>0</v>
      </c>
      <c r="N271" s="225">
        <v>1402.33</v>
      </c>
      <c r="O271" s="224">
        <f>_xlfn.XLOOKUP(A271,'[1]SIM Char File'!$F:$F,'[1]SIM Char File'!$AY:$AY)</f>
        <v>1097.8699999999999</v>
      </c>
    </row>
    <row r="272" spans="1:15" s="1" customFormat="1">
      <c r="A272" s="255">
        <v>106484001</v>
      </c>
      <c r="B272" s="255" t="s">
        <v>2313</v>
      </c>
      <c r="C272" s="256" t="s">
        <v>1180</v>
      </c>
      <c r="D272" s="256" t="s">
        <v>1180</v>
      </c>
      <c r="E272" s="256" t="s">
        <v>1180</v>
      </c>
      <c r="F272" s="257" t="s">
        <v>1180</v>
      </c>
      <c r="G272" s="256" t="s">
        <v>1180</v>
      </c>
      <c r="H272" s="107">
        <v>0.12667999999999999</v>
      </c>
      <c r="I272" s="258">
        <v>1.8210999999999999</v>
      </c>
      <c r="J272" s="258">
        <v>1.6394</v>
      </c>
      <c r="K272" s="259">
        <v>8783</v>
      </c>
      <c r="L272" s="260">
        <v>12579</v>
      </c>
      <c r="M272" s="259">
        <v>0</v>
      </c>
      <c r="N272" s="225">
        <v>1402.33</v>
      </c>
      <c r="O272" s="224">
        <f>_xlfn.XLOOKUP(A272,'[1]SIM Char File'!$F:$F,'[1]SIM Char File'!$AY:$AY)</f>
        <v>1097.8699999999999</v>
      </c>
    </row>
    <row r="273" spans="1:15" s="1" customFormat="1">
      <c r="A273" s="255">
        <v>106141273</v>
      </c>
      <c r="B273" s="255" t="s">
        <v>1449</v>
      </c>
      <c r="C273" s="256" t="s">
        <v>1180</v>
      </c>
      <c r="D273" s="256" t="s">
        <v>1179</v>
      </c>
      <c r="E273" s="256" t="s">
        <v>1180</v>
      </c>
      <c r="F273" s="257" t="s">
        <v>1179</v>
      </c>
      <c r="G273" s="256" t="s">
        <v>1179</v>
      </c>
      <c r="H273" s="107">
        <v>0.96121000000000001</v>
      </c>
      <c r="I273" s="258">
        <v>1.4510000000000001</v>
      </c>
      <c r="J273" s="258">
        <v>1.3062</v>
      </c>
      <c r="K273" s="259">
        <v>24860</v>
      </c>
      <c r="L273" s="260">
        <v>30006</v>
      </c>
      <c r="M273" s="259">
        <v>0</v>
      </c>
      <c r="N273" s="225">
        <v>1402.33</v>
      </c>
      <c r="O273" s="224">
        <f>_xlfn.XLOOKUP(A273,'[1]SIM Char File'!$F:$F,'[1]SIM Char File'!$AY:$AY)</f>
        <v>1097.8699999999999</v>
      </c>
    </row>
    <row r="274" spans="1:15" s="1" customFormat="1">
      <c r="A274" s="255">
        <v>106190568</v>
      </c>
      <c r="B274" s="255" t="s">
        <v>1450</v>
      </c>
      <c r="C274" s="256" t="s">
        <v>1180</v>
      </c>
      <c r="D274" s="256" t="s">
        <v>1180</v>
      </c>
      <c r="E274" s="256" t="s">
        <v>1180</v>
      </c>
      <c r="F274" s="257" t="s">
        <v>1180</v>
      </c>
      <c r="G274" s="256" t="s">
        <v>1180</v>
      </c>
      <c r="H274" s="107">
        <v>0.14907000000000001</v>
      </c>
      <c r="I274" s="258">
        <v>1.4510000000000001</v>
      </c>
      <c r="J274" s="258">
        <v>1.3062</v>
      </c>
      <c r="K274" s="259">
        <v>8783</v>
      </c>
      <c r="L274" s="260">
        <v>10601</v>
      </c>
      <c r="M274" s="259">
        <v>1697</v>
      </c>
      <c r="N274" s="225">
        <v>1402.33</v>
      </c>
      <c r="O274" s="224">
        <f>_xlfn.XLOOKUP(A274,'[1]SIM Char File'!$F:$F,'[1]SIM Char File'!$AY:$AY)</f>
        <v>1097.8699999999999</v>
      </c>
    </row>
    <row r="275" spans="1:15" s="1" customFormat="1">
      <c r="A275" s="255">
        <v>106214034</v>
      </c>
      <c r="B275" s="255" t="s">
        <v>1451</v>
      </c>
      <c r="C275" s="256" t="s">
        <v>1180</v>
      </c>
      <c r="D275" s="256" t="s">
        <v>1180</v>
      </c>
      <c r="E275" s="256" t="s">
        <v>1180</v>
      </c>
      <c r="F275" s="257" t="s">
        <v>1180</v>
      </c>
      <c r="G275" s="256" t="s">
        <v>1180</v>
      </c>
      <c r="H275" s="107">
        <v>0.34288000000000002</v>
      </c>
      <c r="I275" s="258">
        <v>1.7252000000000001</v>
      </c>
      <c r="J275" s="258">
        <v>1.5774999999999999</v>
      </c>
      <c r="K275" s="259">
        <v>8783</v>
      </c>
      <c r="L275" s="260">
        <v>12212</v>
      </c>
      <c r="M275" s="259">
        <v>0</v>
      </c>
      <c r="N275" s="225">
        <v>1402.33</v>
      </c>
      <c r="O275" s="224">
        <f>_xlfn.XLOOKUP(A275,'[1]SIM Char File'!$F:$F,'[1]SIM Char File'!$AY:$AY)</f>
        <v>1097.8699999999999</v>
      </c>
    </row>
    <row r="276" spans="1:15" s="1" customFormat="1">
      <c r="A276" s="255">
        <v>106500967</v>
      </c>
      <c r="B276" s="255" t="s">
        <v>1452</v>
      </c>
      <c r="C276" s="256" t="s">
        <v>1180</v>
      </c>
      <c r="D276" s="256" t="s">
        <v>1179</v>
      </c>
      <c r="E276" s="256" t="s">
        <v>1180</v>
      </c>
      <c r="F276" s="257" t="s">
        <v>1179</v>
      </c>
      <c r="G276" s="256" t="s">
        <v>1180</v>
      </c>
      <c r="H276" s="107">
        <v>0.44433</v>
      </c>
      <c r="I276" s="258">
        <v>1.4510000000000001</v>
      </c>
      <c r="J276" s="258">
        <v>1.3062</v>
      </c>
      <c r="K276" s="259">
        <v>8783</v>
      </c>
      <c r="L276" s="260">
        <v>10601</v>
      </c>
      <c r="M276" s="259">
        <v>0</v>
      </c>
      <c r="N276" s="225">
        <v>1402.33</v>
      </c>
      <c r="O276" s="224">
        <f>_xlfn.XLOOKUP(A276,'[1]SIM Char File'!$F:$F,'[1]SIM Char File'!$AY:$AY)</f>
        <v>1097.8699999999999</v>
      </c>
    </row>
    <row r="277" spans="1:15" s="1" customFormat="1">
      <c r="A277" s="255">
        <v>106560501</v>
      </c>
      <c r="B277" s="255" t="s">
        <v>1453</v>
      </c>
      <c r="C277" s="256" t="s">
        <v>1180</v>
      </c>
      <c r="D277" s="256" t="s">
        <v>1180</v>
      </c>
      <c r="E277" s="257" t="s">
        <v>1180</v>
      </c>
      <c r="F277" s="257" t="s">
        <v>1179</v>
      </c>
      <c r="G277" s="256" t="s">
        <v>1179</v>
      </c>
      <c r="H277" s="107">
        <v>0.72657000000000005</v>
      </c>
      <c r="I277" s="258">
        <v>1.4510000000000001</v>
      </c>
      <c r="J277" s="258">
        <v>1.3062</v>
      </c>
      <c r="K277" s="259">
        <v>24860</v>
      </c>
      <c r="L277" s="260">
        <v>30006</v>
      </c>
      <c r="M277" s="259">
        <v>0</v>
      </c>
      <c r="N277" s="225">
        <v>1402.33</v>
      </c>
      <c r="O277" s="224">
        <f>_xlfn.XLOOKUP(A277,'[1]SIM Char File'!$F:$F,'[1]SIM Char File'!$AY:$AY)</f>
        <v>1097.8699999999999</v>
      </c>
    </row>
    <row r="278" spans="1:15" s="1" customFormat="1">
      <c r="A278" s="255">
        <v>106301566</v>
      </c>
      <c r="B278" s="255" t="s">
        <v>1454</v>
      </c>
      <c r="C278" s="256" t="s">
        <v>1180</v>
      </c>
      <c r="D278" s="256" t="s">
        <v>1180</v>
      </c>
      <c r="E278" s="257" t="s">
        <v>1180</v>
      </c>
      <c r="F278" s="257" t="s">
        <v>1180</v>
      </c>
      <c r="G278" s="256" t="s">
        <v>1180</v>
      </c>
      <c r="H278" s="107">
        <v>0.27355000000000002</v>
      </c>
      <c r="I278" s="258">
        <v>1.4510000000000001</v>
      </c>
      <c r="J278" s="258">
        <v>1.3062</v>
      </c>
      <c r="K278" s="259">
        <v>8783</v>
      </c>
      <c r="L278" s="260">
        <v>10601</v>
      </c>
      <c r="M278" s="259">
        <v>0</v>
      </c>
      <c r="N278" s="225">
        <v>1402.33</v>
      </c>
      <c r="O278" s="224">
        <f>_xlfn.XLOOKUP(A278,'[1]SIM Char File'!$F:$F,'[1]SIM Char File'!$AY:$AY)</f>
        <v>1097.8699999999999</v>
      </c>
    </row>
    <row r="279" spans="1:15" s="1" customFormat="1">
      <c r="A279" s="255">
        <v>106040802</v>
      </c>
      <c r="B279" s="255" t="s">
        <v>1455</v>
      </c>
      <c r="C279" s="256" t="s">
        <v>1180</v>
      </c>
      <c r="D279" s="256" t="s">
        <v>1180</v>
      </c>
      <c r="E279" s="256" t="s">
        <v>1180</v>
      </c>
      <c r="F279" s="257" t="s">
        <v>1179</v>
      </c>
      <c r="G279" s="256" t="s">
        <v>1179</v>
      </c>
      <c r="H279" s="107">
        <v>0.33709</v>
      </c>
      <c r="I279" s="258">
        <v>1.4510000000000001</v>
      </c>
      <c r="J279" s="258">
        <v>1.3062</v>
      </c>
      <c r="K279" s="259">
        <v>24860</v>
      </c>
      <c r="L279" s="260">
        <v>30006</v>
      </c>
      <c r="M279" s="259">
        <v>0</v>
      </c>
      <c r="N279" s="225">
        <v>1402.33</v>
      </c>
      <c r="O279" s="224">
        <f>_xlfn.XLOOKUP(A279,'[1]SIM Char File'!$F:$F,'[1]SIM Char File'!$AY:$AY)</f>
        <v>1097.8699999999999</v>
      </c>
    </row>
    <row r="280" spans="1:15" s="1" customFormat="1">
      <c r="A280" s="255">
        <v>106040937</v>
      </c>
      <c r="B280" s="255" t="s">
        <v>1456</v>
      </c>
      <c r="C280" s="257" t="s">
        <v>1180</v>
      </c>
      <c r="D280" s="257" t="s">
        <v>1180</v>
      </c>
      <c r="E280" s="257" t="s">
        <v>1180</v>
      </c>
      <c r="F280" s="257" t="s">
        <v>1180</v>
      </c>
      <c r="G280" s="256" t="s">
        <v>1180</v>
      </c>
      <c r="H280" s="107">
        <v>0.25231999999999999</v>
      </c>
      <c r="I280" s="258">
        <v>1.4510000000000001</v>
      </c>
      <c r="J280" s="258">
        <v>1.3062</v>
      </c>
      <c r="K280" s="259">
        <v>8783</v>
      </c>
      <c r="L280" s="260">
        <v>10601</v>
      </c>
      <c r="M280" s="259">
        <v>0</v>
      </c>
      <c r="N280" s="225">
        <v>1402.33</v>
      </c>
      <c r="O280" s="224">
        <f>_xlfn.XLOOKUP(A280,'[1]SIM Char File'!$F:$F,'[1]SIM Char File'!$AY:$AY)</f>
        <v>1097.8699999999999</v>
      </c>
    </row>
    <row r="281" spans="1:15" s="1" customFormat="1">
      <c r="A281" s="255">
        <v>106190696</v>
      </c>
      <c r="B281" s="255" t="s">
        <v>1457</v>
      </c>
      <c r="C281" s="256" t="s">
        <v>1180</v>
      </c>
      <c r="D281" s="256" t="s">
        <v>1180</v>
      </c>
      <c r="E281" s="257" t="s">
        <v>1180</v>
      </c>
      <c r="F281" s="257" t="s">
        <v>1180</v>
      </c>
      <c r="G281" s="256" t="s">
        <v>1180</v>
      </c>
      <c r="H281" s="107">
        <v>0.49768000000000001</v>
      </c>
      <c r="I281" s="258">
        <v>1.4510000000000001</v>
      </c>
      <c r="J281" s="258">
        <v>1.3062</v>
      </c>
      <c r="K281" s="259">
        <v>8783</v>
      </c>
      <c r="L281" s="260">
        <v>10601</v>
      </c>
      <c r="M281" s="259">
        <v>0</v>
      </c>
      <c r="N281" s="225">
        <v>1402.33</v>
      </c>
      <c r="O281" s="224">
        <f>_xlfn.XLOOKUP(A281,'[1]SIM Char File'!$F:$F,'[1]SIM Char File'!$AY:$AY)</f>
        <v>1097.8699999999999</v>
      </c>
    </row>
    <row r="282" spans="1:15" s="1" customFormat="1">
      <c r="A282" s="255">
        <v>106196405</v>
      </c>
      <c r="B282" s="255" t="s">
        <v>2314</v>
      </c>
      <c r="C282" s="257" t="s">
        <v>1180</v>
      </c>
      <c r="D282" s="257" t="s">
        <v>1180</v>
      </c>
      <c r="E282" s="257" t="s">
        <v>1180</v>
      </c>
      <c r="F282" s="257" t="s">
        <v>1180</v>
      </c>
      <c r="G282" s="256" t="s">
        <v>1180</v>
      </c>
      <c r="H282" s="107">
        <v>8.949E-2</v>
      </c>
      <c r="I282" s="258">
        <v>1.4510000000000001</v>
      </c>
      <c r="J282" s="258">
        <v>1.3062</v>
      </c>
      <c r="K282" s="259">
        <v>8783</v>
      </c>
      <c r="L282" s="260">
        <v>10601</v>
      </c>
      <c r="M282" s="259">
        <v>1246</v>
      </c>
      <c r="N282" s="225">
        <v>1402.33</v>
      </c>
      <c r="O282" s="224">
        <f>_xlfn.XLOOKUP(A282,'[1]SIM Char File'!$F:$F,'[1]SIM Char File'!$AY:$AY)</f>
        <v>1097.8699999999999</v>
      </c>
    </row>
    <row r="283" spans="1:15" s="1" customFormat="1">
      <c r="A283" s="255">
        <v>106331288</v>
      </c>
      <c r="B283" s="255" t="s">
        <v>1458</v>
      </c>
      <c r="C283" s="256" t="s">
        <v>1180</v>
      </c>
      <c r="D283" s="256" t="s">
        <v>1179</v>
      </c>
      <c r="E283" s="256" t="s">
        <v>1180</v>
      </c>
      <c r="F283" s="257" t="s">
        <v>1179</v>
      </c>
      <c r="G283" s="256" t="s">
        <v>1179</v>
      </c>
      <c r="H283" s="107">
        <f>_xlfn.XLOOKUP(Table1[[#This Row],[OSHPD ID]],'[1]SIM Char File'!$F:$F,'[1]SIM Char File'!$AE:$AE)</f>
        <v>0.78063000000000005</v>
      </c>
      <c r="I283" s="258">
        <v>1.4510000000000001</v>
      </c>
      <c r="J283" s="258">
        <v>1.3062</v>
      </c>
      <c r="K283" s="259">
        <v>24860</v>
      </c>
      <c r="L283" s="260">
        <v>30006</v>
      </c>
      <c r="M283" s="259">
        <v>0</v>
      </c>
      <c r="N283" s="225">
        <v>1402.33</v>
      </c>
      <c r="O283" s="224">
        <f>_xlfn.XLOOKUP(A283,'[1]SIM Char File'!$F:$F,'[1]SIM Char File'!$AY:$AY)</f>
        <v>1097.8699999999999</v>
      </c>
    </row>
    <row r="284" spans="1:15" s="1" customFormat="1">
      <c r="A284" s="255">
        <v>106370755</v>
      </c>
      <c r="B284" s="255" t="s">
        <v>2315</v>
      </c>
      <c r="C284" s="257" t="s">
        <v>1180</v>
      </c>
      <c r="D284" s="257" t="s">
        <v>1179</v>
      </c>
      <c r="E284" s="257" t="s">
        <v>1180</v>
      </c>
      <c r="F284" s="257" t="s">
        <v>1180</v>
      </c>
      <c r="G284" s="256" t="s">
        <v>1180</v>
      </c>
      <c r="H284" s="107">
        <v>0.19500999999999999</v>
      </c>
      <c r="I284" s="258">
        <v>1.4510000000000001</v>
      </c>
      <c r="J284" s="258">
        <v>1.3062</v>
      </c>
      <c r="K284" s="259">
        <v>8783</v>
      </c>
      <c r="L284" s="260">
        <v>10601</v>
      </c>
      <c r="M284" s="259">
        <v>1246</v>
      </c>
      <c r="N284" s="225">
        <v>1402.33</v>
      </c>
      <c r="O284" s="224">
        <f>_xlfn.XLOOKUP(A284,'[1]SIM Char File'!$F:$F,'[1]SIM Char File'!$AY:$AY)</f>
        <v>1097.8699999999999</v>
      </c>
    </row>
    <row r="285" spans="1:15" s="1" customFormat="1">
      <c r="A285" s="255">
        <v>106374382</v>
      </c>
      <c r="B285" s="255" t="s">
        <v>2316</v>
      </c>
      <c r="C285" s="257" t="s">
        <v>1180</v>
      </c>
      <c r="D285" s="257" t="s">
        <v>1179</v>
      </c>
      <c r="E285" s="257" t="s">
        <v>1180</v>
      </c>
      <c r="F285" s="257" t="s">
        <v>1180</v>
      </c>
      <c r="G285" s="256" t="s">
        <v>1180</v>
      </c>
      <c r="H285" s="107">
        <v>0.19500999999999999</v>
      </c>
      <c r="I285" s="258">
        <v>1.4510000000000001</v>
      </c>
      <c r="J285" s="258">
        <v>1.3062</v>
      </c>
      <c r="K285" s="259">
        <v>8783</v>
      </c>
      <c r="L285" s="260">
        <v>10601</v>
      </c>
      <c r="M285" s="259">
        <v>1246</v>
      </c>
      <c r="N285" s="225">
        <v>1402.33</v>
      </c>
      <c r="O285" s="224">
        <f>_xlfn.XLOOKUP(A285,'[1]SIM Char File'!$F:$F,'[1]SIM Char File'!$AY:$AY)</f>
        <v>1097.8699999999999</v>
      </c>
    </row>
    <row r="286" spans="1:15" s="1" customFormat="1">
      <c r="A286" s="255">
        <v>106370977</v>
      </c>
      <c r="B286" s="255" t="s">
        <v>2317</v>
      </c>
      <c r="C286" s="257" t="s">
        <v>1180</v>
      </c>
      <c r="D286" s="257" t="s">
        <v>1179</v>
      </c>
      <c r="E286" s="257" t="s">
        <v>1180</v>
      </c>
      <c r="F286" s="257" t="s">
        <v>1180</v>
      </c>
      <c r="G286" s="256" t="s">
        <v>1180</v>
      </c>
      <c r="H286" s="107">
        <v>0.28166999999999998</v>
      </c>
      <c r="I286" s="258">
        <v>1.4510000000000001</v>
      </c>
      <c r="J286" s="258">
        <v>1.3062</v>
      </c>
      <c r="K286" s="259">
        <v>8783</v>
      </c>
      <c r="L286" s="260">
        <v>10601</v>
      </c>
      <c r="M286" s="259">
        <v>0</v>
      </c>
      <c r="N286" s="225">
        <v>1402.33</v>
      </c>
      <c r="O286" s="224">
        <f>_xlfn.XLOOKUP(A286,'[1]SIM Char File'!$F:$F,'[1]SIM Char File'!$AY:$AY)</f>
        <v>1094.75</v>
      </c>
    </row>
    <row r="287" spans="1:15" s="1" customFormat="1">
      <c r="A287" s="255">
        <v>106374572</v>
      </c>
      <c r="B287" s="255" t="s">
        <v>1899</v>
      </c>
      <c r="C287" s="256" t="s">
        <v>1180</v>
      </c>
      <c r="D287" s="256" t="s">
        <v>1179</v>
      </c>
      <c r="E287" s="256" t="s">
        <v>1180</v>
      </c>
      <c r="F287" s="257" t="s">
        <v>1180</v>
      </c>
      <c r="G287" s="256" t="s">
        <v>1180</v>
      </c>
      <c r="H287" s="107">
        <v>0.21</v>
      </c>
      <c r="I287" s="258">
        <v>1.4510000000000001</v>
      </c>
      <c r="J287" s="258">
        <v>1.3062</v>
      </c>
      <c r="K287" s="259">
        <v>8783</v>
      </c>
      <c r="L287" s="260">
        <v>10601</v>
      </c>
      <c r="M287" s="259">
        <v>1246</v>
      </c>
      <c r="N287" s="225">
        <v>1402.33</v>
      </c>
      <c r="O287" s="224">
        <f>_xlfn.XLOOKUP(A287,'[1]SIM Char File'!$F:$F,'[1]SIM Char File'!$AY:$AY)</f>
        <v>1097.8699999999999</v>
      </c>
    </row>
    <row r="288" spans="1:15" s="1" customFormat="1">
      <c r="A288" s="255">
        <v>106370759</v>
      </c>
      <c r="B288" s="255" t="s">
        <v>1459</v>
      </c>
      <c r="C288" s="256" t="s">
        <v>1180</v>
      </c>
      <c r="D288" s="256" t="s">
        <v>1180</v>
      </c>
      <c r="E288" s="256" t="s">
        <v>1180</v>
      </c>
      <c r="F288" s="257" t="s">
        <v>1180</v>
      </c>
      <c r="G288" s="256" t="s">
        <v>1180</v>
      </c>
      <c r="H288" s="107">
        <v>0.10817000000000002</v>
      </c>
      <c r="I288" s="258">
        <v>1.4510000000000001</v>
      </c>
      <c r="J288" s="258">
        <v>1.3062</v>
      </c>
      <c r="K288" s="259">
        <v>8783</v>
      </c>
      <c r="L288" s="260">
        <v>10601</v>
      </c>
      <c r="M288" s="259">
        <v>1246</v>
      </c>
      <c r="N288" s="225">
        <v>1402.33</v>
      </c>
      <c r="O288" s="224">
        <f>_xlfn.XLOOKUP(A288,'[1]SIM Char File'!$F:$F,'[1]SIM Char File'!$AY:$AY)</f>
        <v>1097.8699999999999</v>
      </c>
    </row>
    <row r="289" spans="1:15" s="1" customFormat="1">
      <c r="A289" s="255">
        <v>106454013</v>
      </c>
      <c r="B289" s="255" t="s">
        <v>1460</v>
      </c>
      <c r="C289" s="256" t="s">
        <v>1180</v>
      </c>
      <c r="D289" s="256" t="s">
        <v>1180</v>
      </c>
      <c r="E289" s="256" t="s">
        <v>1180</v>
      </c>
      <c r="F289" s="257" t="s">
        <v>1180</v>
      </c>
      <c r="G289" s="256" t="s">
        <v>1180</v>
      </c>
      <c r="H289" s="107">
        <v>0.21</v>
      </c>
      <c r="I289" s="258">
        <v>1.4510000000000001</v>
      </c>
      <c r="J289" s="258">
        <v>1.3062</v>
      </c>
      <c r="K289" s="259">
        <v>8783</v>
      </c>
      <c r="L289" s="260">
        <v>10601</v>
      </c>
      <c r="M289" s="259">
        <v>0</v>
      </c>
      <c r="N289" s="225">
        <v>1402.33</v>
      </c>
      <c r="O289" s="224">
        <f>_xlfn.XLOOKUP(A289,'[1]SIM Char File'!$F:$F,'[1]SIM Char File'!$AY:$AY)</f>
        <v>1097.8699999999999</v>
      </c>
    </row>
    <row r="290" spans="1:15" s="1" customFormat="1">
      <c r="A290" s="255">
        <v>106491001</v>
      </c>
      <c r="B290" s="255" t="s">
        <v>1461</v>
      </c>
      <c r="C290" s="256" t="s">
        <v>1180</v>
      </c>
      <c r="D290" s="256" t="s">
        <v>1180</v>
      </c>
      <c r="E290" s="256" t="s">
        <v>1180</v>
      </c>
      <c r="F290" s="257" t="s">
        <v>1180</v>
      </c>
      <c r="G290" s="256" t="s">
        <v>1180</v>
      </c>
      <c r="H290" s="107">
        <v>0.26748</v>
      </c>
      <c r="I290" s="258">
        <v>1.6596</v>
      </c>
      <c r="J290" s="258">
        <v>1.494</v>
      </c>
      <c r="K290" s="259">
        <v>8783</v>
      </c>
      <c r="L290" s="260">
        <v>11716</v>
      </c>
      <c r="M290" s="259">
        <v>0</v>
      </c>
      <c r="N290" s="225">
        <v>1402.33</v>
      </c>
      <c r="O290" s="224">
        <f>_xlfn.XLOOKUP(A290,'[1]SIM Char File'!$F:$F,'[1]SIM Char File'!$AY:$AY)</f>
        <v>1097.8699999999999</v>
      </c>
    </row>
    <row r="291" spans="1:15" s="1" customFormat="1">
      <c r="A291" s="255">
        <v>106190243</v>
      </c>
      <c r="B291" s="255" t="s">
        <v>1462</v>
      </c>
      <c r="C291" s="256" t="s">
        <v>1180</v>
      </c>
      <c r="D291" s="256" t="s">
        <v>1180</v>
      </c>
      <c r="E291" s="256" t="s">
        <v>1180</v>
      </c>
      <c r="F291" s="257" t="s">
        <v>1180</v>
      </c>
      <c r="G291" s="256" t="s">
        <v>1180</v>
      </c>
      <c r="H291" s="107">
        <v>0.13153999999999999</v>
      </c>
      <c r="I291" s="258">
        <v>1.4510000000000001</v>
      </c>
      <c r="J291" s="258">
        <v>1.3062</v>
      </c>
      <c r="K291" s="259">
        <v>8783</v>
      </c>
      <c r="L291" s="260">
        <v>10601</v>
      </c>
      <c r="M291" s="259">
        <v>0</v>
      </c>
      <c r="N291" s="225">
        <v>1402.33</v>
      </c>
      <c r="O291" s="224">
        <f>_xlfn.XLOOKUP(A291,'[1]SIM Char File'!$F:$F,'[1]SIM Char File'!$AY:$AY)</f>
        <v>1097.8699999999999</v>
      </c>
    </row>
    <row r="292" spans="1:15" s="1" customFormat="1">
      <c r="A292" s="255">
        <v>106130760</v>
      </c>
      <c r="B292" s="255" t="s">
        <v>1463</v>
      </c>
      <c r="C292" s="257" t="s">
        <v>1180</v>
      </c>
      <c r="D292" s="257" t="s">
        <v>1179</v>
      </c>
      <c r="E292" s="257" t="s">
        <v>1180</v>
      </c>
      <c r="F292" s="257" t="s">
        <v>1179</v>
      </c>
      <c r="G292" s="256" t="s">
        <v>1180</v>
      </c>
      <c r="H292" s="107">
        <v>0.49100999999999995</v>
      </c>
      <c r="I292" s="258">
        <v>1.4510000000000001</v>
      </c>
      <c r="J292" s="258">
        <v>1.3062</v>
      </c>
      <c r="K292" s="259">
        <v>8783</v>
      </c>
      <c r="L292" s="260">
        <v>10601</v>
      </c>
      <c r="M292" s="259">
        <v>0</v>
      </c>
      <c r="N292" s="225">
        <v>1402.33</v>
      </c>
      <c r="O292" s="224">
        <f>_xlfn.XLOOKUP(A292,'[1]SIM Char File'!$F:$F,'[1]SIM Char File'!$AY:$AY)</f>
        <v>1097.8699999999999</v>
      </c>
    </row>
    <row r="293" spans="1:15" s="1" customFormat="1">
      <c r="A293" s="255">
        <v>106320986</v>
      </c>
      <c r="B293" s="255" t="s">
        <v>1464</v>
      </c>
      <c r="C293" s="256" t="s">
        <v>1180</v>
      </c>
      <c r="D293" s="256" t="s">
        <v>1179</v>
      </c>
      <c r="E293" s="256" t="s">
        <v>1180</v>
      </c>
      <c r="F293" s="257" t="s">
        <v>1179</v>
      </c>
      <c r="G293" s="256" t="s">
        <v>1179</v>
      </c>
      <c r="H293" s="107">
        <v>0.87690000000000012</v>
      </c>
      <c r="I293" s="258">
        <v>1.4510000000000001</v>
      </c>
      <c r="J293" s="258">
        <v>1.3062</v>
      </c>
      <c r="K293" s="259">
        <v>24860</v>
      </c>
      <c r="L293" s="260">
        <v>30006</v>
      </c>
      <c r="M293" s="259">
        <v>0</v>
      </c>
      <c r="N293" s="225">
        <v>1402.33</v>
      </c>
      <c r="O293" s="224">
        <f>_xlfn.XLOOKUP(A293,'[1]SIM Char File'!$F:$F,'[1]SIM Char File'!$AY:$AY)</f>
        <v>1097.8699999999999</v>
      </c>
    </row>
    <row r="294" spans="1:15" s="1" customFormat="1">
      <c r="A294" s="255">
        <v>106190630</v>
      </c>
      <c r="B294" s="255" t="s">
        <v>1465</v>
      </c>
      <c r="C294" s="257" t="s">
        <v>1180</v>
      </c>
      <c r="D294" s="257" t="s">
        <v>1180</v>
      </c>
      <c r="E294" s="257" t="s">
        <v>1179</v>
      </c>
      <c r="F294" s="257" t="s">
        <v>1180</v>
      </c>
      <c r="G294" s="256" t="s">
        <v>1180</v>
      </c>
      <c r="H294" s="107">
        <v>0.12221</v>
      </c>
      <c r="I294" s="258">
        <v>1.4510000000000001</v>
      </c>
      <c r="J294" s="258">
        <v>1.3062</v>
      </c>
      <c r="K294" s="259">
        <v>8783</v>
      </c>
      <c r="L294" s="260">
        <v>10601</v>
      </c>
      <c r="M294" s="259">
        <v>0</v>
      </c>
      <c r="N294" s="225">
        <v>1402.33</v>
      </c>
      <c r="O294" s="224">
        <f>_xlfn.XLOOKUP(A294,'[1]SIM Char File'!$F:$F,'[1]SIM Char File'!$AY:$AY)</f>
        <v>1097.8699999999999</v>
      </c>
    </row>
    <row r="295" spans="1:15" s="1" customFormat="1">
      <c r="A295" s="255">
        <v>106190631</v>
      </c>
      <c r="B295" s="255" t="s">
        <v>1466</v>
      </c>
      <c r="C295" s="257" t="s">
        <v>1180</v>
      </c>
      <c r="D295" s="257" t="s">
        <v>1180</v>
      </c>
      <c r="E295" s="257" t="s">
        <v>1180</v>
      </c>
      <c r="F295" s="257" t="s">
        <v>1180</v>
      </c>
      <c r="G295" s="256" t="s">
        <v>1180</v>
      </c>
      <c r="H295" s="107">
        <v>0.13599</v>
      </c>
      <c r="I295" s="258">
        <v>1.4510000000000001</v>
      </c>
      <c r="J295" s="258">
        <v>1.3062</v>
      </c>
      <c r="K295" s="259">
        <v>8783</v>
      </c>
      <c r="L295" s="260">
        <v>10601</v>
      </c>
      <c r="M295" s="259">
        <v>1246</v>
      </c>
      <c r="N295" s="225">
        <v>1402.33</v>
      </c>
      <c r="O295" s="224">
        <f>_xlfn.XLOOKUP(A295,'[1]SIM Char File'!$F:$F,'[1]SIM Char File'!$AY:$AY)</f>
        <v>1097.8699999999999</v>
      </c>
    </row>
    <row r="296" spans="1:15" s="1" customFormat="1">
      <c r="A296" s="255">
        <v>106380939</v>
      </c>
      <c r="B296" s="255" t="s">
        <v>1773</v>
      </c>
      <c r="C296" s="256" t="s">
        <v>1179</v>
      </c>
      <c r="D296" s="256" t="s">
        <v>1180</v>
      </c>
      <c r="E296" s="256" t="s">
        <v>1180</v>
      </c>
      <c r="F296" s="257" t="s">
        <v>1180</v>
      </c>
      <c r="G296" s="256" t="s">
        <v>1180</v>
      </c>
      <c r="H296" s="107">
        <v>0.28227999999999998</v>
      </c>
      <c r="I296" s="258">
        <v>1.7806999999999999</v>
      </c>
      <c r="J296" s="258">
        <v>1.603</v>
      </c>
      <c r="K296" s="259">
        <v>8783</v>
      </c>
      <c r="L296" s="260">
        <v>12363</v>
      </c>
      <c r="M296" s="259">
        <v>0</v>
      </c>
      <c r="N296" s="225">
        <v>0</v>
      </c>
      <c r="O296" s="224">
        <v>0</v>
      </c>
    </row>
    <row r="297" spans="1:15" s="1" customFormat="1">
      <c r="A297" s="255">
        <v>106370787</v>
      </c>
      <c r="B297" s="255" t="s">
        <v>1467</v>
      </c>
      <c r="C297" s="257" t="s">
        <v>1180</v>
      </c>
      <c r="D297" s="257" t="s">
        <v>1180</v>
      </c>
      <c r="E297" s="257" t="s">
        <v>1180</v>
      </c>
      <c r="F297" s="257" t="s">
        <v>1180</v>
      </c>
      <c r="G297" s="256" t="s">
        <v>1180</v>
      </c>
      <c r="H297" s="107">
        <v>0.26519999999999999</v>
      </c>
      <c r="I297" s="258">
        <v>1.4510000000000001</v>
      </c>
      <c r="J297" s="258">
        <v>1.3062</v>
      </c>
      <c r="K297" s="259">
        <v>8783</v>
      </c>
      <c r="L297" s="260">
        <v>10601</v>
      </c>
      <c r="M297" s="259">
        <v>0</v>
      </c>
      <c r="N297" s="225">
        <v>1402.33</v>
      </c>
      <c r="O297" s="224">
        <f>_xlfn.XLOOKUP(A297,'[1]SIM Char File'!$F:$F,'[1]SIM Char File'!$AY:$AY)</f>
        <v>1097.8699999999999</v>
      </c>
    </row>
    <row r="298" spans="1:15" s="1" customFormat="1">
      <c r="A298" s="255">
        <v>106190517</v>
      </c>
      <c r="B298" s="255" t="s">
        <v>1890</v>
      </c>
      <c r="C298" s="256" t="s">
        <v>1180</v>
      </c>
      <c r="D298" s="256" t="s">
        <v>1180</v>
      </c>
      <c r="E298" s="256" t="s">
        <v>1179</v>
      </c>
      <c r="F298" s="257" t="s">
        <v>1180</v>
      </c>
      <c r="G298" s="256" t="s">
        <v>1180</v>
      </c>
      <c r="H298" s="107">
        <v>0.26162000000000002</v>
      </c>
      <c r="I298" s="258">
        <v>1.4510000000000001</v>
      </c>
      <c r="J298" s="258">
        <v>1.3062</v>
      </c>
      <c r="K298" s="259">
        <v>8783</v>
      </c>
      <c r="L298" s="260">
        <v>10601</v>
      </c>
      <c r="M298" s="259">
        <v>0</v>
      </c>
      <c r="N298" s="225">
        <v>1402.33</v>
      </c>
      <c r="O298" s="224">
        <f>_xlfn.XLOOKUP(A298,'[1]SIM Char File'!$F:$F,'[1]SIM Char File'!$AY:$AY)</f>
        <v>1097.8699999999999</v>
      </c>
    </row>
    <row r="299" spans="1:15" s="1" customFormat="1">
      <c r="A299" s="255">
        <v>106190385</v>
      </c>
      <c r="B299" s="255" t="s">
        <v>1468</v>
      </c>
      <c r="C299" s="256" t="s">
        <v>1180</v>
      </c>
      <c r="D299" s="256" t="s">
        <v>1180</v>
      </c>
      <c r="E299" s="256" t="s">
        <v>1180</v>
      </c>
      <c r="F299" s="257" t="s">
        <v>1180</v>
      </c>
      <c r="G299" s="256" t="s">
        <v>1180</v>
      </c>
      <c r="H299" s="107">
        <v>0.20308000000000001</v>
      </c>
      <c r="I299" s="258">
        <v>1.4510000000000001</v>
      </c>
      <c r="J299" s="258">
        <v>1.3062</v>
      </c>
      <c r="K299" s="259">
        <v>8783</v>
      </c>
      <c r="L299" s="260">
        <v>10601</v>
      </c>
      <c r="M299" s="259">
        <v>1246</v>
      </c>
      <c r="N299" s="225">
        <v>1402.33</v>
      </c>
      <c r="O299" s="224">
        <f>_xlfn.XLOOKUP(A299,'[1]SIM Char File'!$F:$F,'[1]SIM Char File'!$AY:$AY)</f>
        <v>1097.8699999999999</v>
      </c>
    </row>
    <row r="300" spans="1:15" s="1" customFormat="1">
      <c r="A300" s="255">
        <v>106190680</v>
      </c>
      <c r="B300" s="255" t="s">
        <v>1469</v>
      </c>
      <c r="C300" s="256" t="s">
        <v>1180</v>
      </c>
      <c r="D300" s="256" t="s">
        <v>1180</v>
      </c>
      <c r="E300" s="256" t="s">
        <v>1180</v>
      </c>
      <c r="F300" s="257" t="s">
        <v>1180</v>
      </c>
      <c r="G300" s="256" t="s">
        <v>1180</v>
      </c>
      <c r="H300" s="107">
        <v>0.21640000000000001</v>
      </c>
      <c r="I300" s="258">
        <v>1.4510000000000001</v>
      </c>
      <c r="J300" s="258">
        <v>1.3062</v>
      </c>
      <c r="K300" s="259">
        <v>8783</v>
      </c>
      <c r="L300" s="260">
        <v>10601</v>
      </c>
      <c r="M300" s="259">
        <v>1246</v>
      </c>
      <c r="N300" s="225">
        <v>1402.33</v>
      </c>
      <c r="O300" s="224">
        <f>_xlfn.XLOOKUP(A300,'[1]SIM Char File'!$F:$F,'[1]SIM Char File'!$AY:$AY)</f>
        <v>1097.8699999999999</v>
      </c>
    </row>
    <row r="301" spans="1:15" s="1" customFormat="1">
      <c r="A301" s="255">
        <v>106190470</v>
      </c>
      <c r="B301" s="255" t="s">
        <v>1470</v>
      </c>
      <c r="C301" s="257" t="s">
        <v>1180</v>
      </c>
      <c r="D301" s="257" t="s">
        <v>1180</v>
      </c>
      <c r="E301" s="257" t="s">
        <v>1180</v>
      </c>
      <c r="F301" s="257" t="s">
        <v>1180</v>
      </c>
      <c r="G301" s="256" t="s">
        <v>1180</v>
      </c>
      <c r="H301" s="107">
        <v>0.22311000000000003</v>
      </c>
      <c r="I301" s="258">
        <v>1.4510000000000001</v>
      </c>
      <c r="J301" s="258">
        <v>1.3062</v>
      </c>
      <c r="K301" s="259">
        <v>8783</v>
      </c>
      <c r="L301" s="260">
        <v>10601</v>
      </c>
      <c r="M301" s="259">
        <v>0</v>
      </c>
      <c r="N301" s="225">
        <v>1402.33</v>
      </c>
      <c r="O301" s="224">
        <f>_xlfn.XLOOKUP(A301,'[1]SIM Char File'!$F:$F,'[1]SIM Char File'!$AY:$AY)</f>
        <v>1097.8699999999999</v>
      </c>
    </row>
    <row r="302" spans="1:15" s="1" customFormat="1">
      <c r="A302" s="255">
        <v>106301262</v>
      </c>
      <c r="B302" s="255" t="s">
        <v>2209</v>
      </c>
      <c r="C302" s="256" t="s">
        <v>1180</v>
      </c>
      <c r="D302" s="256" t="s">
        <v>1180</v>
      </c>
      <c r="E302" s="256" t="s">
        <v>1180</v>
      </c>
      <c r="F302" s="257" t="s">
        <v>1180</v>
      </c>
      <c r="G302" s="256" t="s">
        <v>1180</v>
      </c>
      <c r="H302" s="107">
        <v>0.21752999999999997</v>
      </c>
      <c r="I302" s="258">
        <v>1.4510000000000001</v>
      </c>
      <c r="J302" s="258">
        <v>1.3062</v>
      </c>
      <c r="K302" s="259">
        <v>8783</v>
      </c>
      <c r="L302" s="260">
        <v>10601</v>
      </c>
      <c r="M302" s="259">
        <v>1246</v>
      </c>
      <c r="N302" s="225">
        <v>1402.33</v>
      </c>
      <c r="O302" s="224">
        <f>_xlfn.XLOOKUP(A302,'[1]SIM Char File'!$F:$F,'[1]SIM Char File'!$AY:$AY)</f>
        <v>1097.8699999999999</v>
      </c>
    </row>
    <row r="303" spans="1:15" s="1" customFormat="1">
      <c r="A303" s="255">
        <v>106301337</v>
      </c>
      <c r="B303" s="255" t="s">
        <v>2210</v>
      </c>
      <c r="C303" s="256" t="s">
        <v>1180</v>
      </c>
      <c r="D303" s="256" t="s">
        <v>1180</v>
      </c>
      <c r="E303" s="256" t="s">
        <v>1180</v>
      </c>
      <c r="F303" s="257" t="s">
        <v>1180</v>
      </c>
      <c r="G303" s="256" t="s">
        <v>1180</v>
      </c>
      <c r="H303" s="107">
        <v>0.21752999999999997</v>
      </c>
      <c r="I303" s="258">
        <v>1.4510000000000001</v>
      </c>
      <c r="J303" s="258">
        <v>1.3062</v>
      </c>
      <c r="K303" s="259">
        <v>8783</v>
      </c>
      <c r="L303" s="260">
        <v>10601</v>
      </c>
      <c r="M303" s="259">
        <v>1246</v>
      </c>
      <c r="N303" s="225">
        <v>1402.33</v>
      </c>
      <c r="O303" s="224">
        <f>_xlfn.XLOOKUP(A303,'[1]SIM Char File'!$F:$F,'[1]SIM Char File'!$AY:$AY)</f>
        <v>1097.8699999999999</v>
      </c>
    </row>
    <row r="304" spans="1:15" s="1" customFormat="1">
      <c r="A304" s="255">
        <v>106281047</v>
      </c>
      <c r="B304" s="255" t="s">
        <v>2211</v>
      </c>
      <c r="C304" s="256" t="s">
        <v>1180</v>
      </c>
      <c r="D304" s="256" t="s">
        <v>1180</v>
      </c>
      <c r="E304" s="256" t="s">
        <v>1180</v>
      </c>
      <c r="F304" s="257" t="s">
        <v>1180</v>
      </c>
      <c r="G304" s="256" t="s">
        <v>1180</v>
      </c>
      <c r="H304" s="107">
        <v>0.21026</v>
      </c>
      <c r="I304" s="258">
        <v>1.7363999999999999</v>
      </c>
      <c r="J304" s="258">
        <v>1.6048</v>
      </c>
      <c r="K304" s="259">
        <v>8783</v>
      </c>
      <c r="L304" s="260">
        <v>12374</v>
      </c>
      <c r="M304" s="259">
        <v>1454</v>
      </c>
      <c r="N304" s="225">
        <v>1402.33</v>
      </c>
      <c r="O304" s="224">
        <f>_xlfn.XLOOKUP(A304,'[1]SIM Char File'!$F:$F,'[1]SIM Char File'!$AY:$AY)</f>
        <v>1097.8699999999999</v>
      </c>
    </row>
    <row r="305" spans="1:15" s="1" customFormat="1">
      <c r="A305" s="255">
        <v>106121051</v>
      </c>
      <c r="B305" s="255" t="s">
        <v>2212</v>
      </c>
      <c r="C305" s="256" t="s">
        <v>1180</v>
      </c>
      <c r="D305" s="256" t="s">
        <v>1180</v>
      </c>
      <c r="E305" s="256" t="s">
        <v>1180</v>
      </c>
      <c r="F305" s="257" t="s">
        <v>1179</v>
      </c>
      <c r="G305" s="256" t="s">
        <v>1179</v>
      </c>
      <c r="H305" s="107">
        <v>0.29571999999999998</v>
      </c>
      <c r="I305" s="258">
        <v>1.4510000000000001</v>
      </c>
      <c r="J305" s="258">
        <v>1.3062</v>
      </c>
      <c r="K305" s="259">
        <v>24860</v>
      </c>
      <c r="L305" s="260">
        <v>30006</v>
      </c>
      <c r="M305" s="259">
        <v>0</v>
      </c>
      <c r="N305" s="225">
        <v>1402.33</v>
      </c>
      <c r="O305" s="224">
        <f>_xlfn.XLOOKUP(A305,'[1]SIM Char File'!$F:$F,'[1]SIM Char File'!$AY:$AY)</f>
        <v>1097.8699999999999</v>
      </c>
    </row>
    <row r="306" spans="1:15" s="1" customFormat="1">
      <c r="A306" s="255">
        <v>106190756</v>
      </c>
      <c r="B306" s="255" t="s">
        <v>1471</v>
      </c>
      <c r="C306" s="257" t="s">
        <v>1180</v>
      </c>
      <c r="D306" s="257" t="s">
        <v>1180</v>
      </c>
      <c r="E306" s="257" t="s">
        <v>1180</v>
      </c>
      <c r="F306" s="257" t="s">
        <v>1180</v>
      </c>
      <c r="G306" s="256" t="s">
        <v>1180</v>
      </c>
      <c r="H306" s="107">
        <v>0.28393000000000002</v>
      </c>
      <c r="I306" s="258">
        <v>1.4510000000000001</v>
      </c>
      <c r="J306" s="258">
        <v>1.3062</v>
      </c>
      <c r="K306" s="259">
        <v>8783</v>
      </c>
      <c r="L306" s="260">
        <v>10601</v>
      </c>
      <c r="M306" s="259">
        <v>0</v>
      </c>
      <c r="N306" s="225">
        <v>1402.33</v>
      </c>
      <c r="O306" s="224">
        <f>_xlfn.XLOOKUP(A306,'[1]SIM Char File'!$F:$F,'[1]SIM Char File'!$AY:$AY)</f>
        <v>1097.8699999999999</v>
      </c>
    </row>
    <row r="307" spans="1:15" s="1" customFormat="1">
      <c r="A307" s="255">
        <v>106190758</v>
      </c>
      <c r="B307" s="255" t="s">
        <v>1472</v>
      </c>
      <c r="C307" s="257" t="s">
        <v>1180</v>
      </c>
      <c r="D307" s="257" t="s">
        <v>1180</v>
      </c>
      <c r="E307" s="257" t="s">
        <v>1180</v>
      </c>
      <c r="F307" s="257" t="s">
        <v>1180</v>
      </c>
      <c r="G307" s="256" t="s">
        <v>1180</v>
      </c>
      <c r="H307" s="107">
        <v>0.19883000000000001</v>
      </c>
      <c r="I307" s="258">
        <v>1.4510000000000001</v>
      </c>
      <c r="J307" s="258">
        <v>1.3062</v>
      </c>
      <c r="K307" s="259">
        <v>8783</v>
      </c>
      <c r="L307" s="260">
        <v>10601</v>
      </c>
      <c r="M307" s="259">
        <v>1246</v>
      </c>
      <c r="N307" s="225">
        <v>1402.33</v>
      </c>
      <c r="O307" s="224">
        <f>_xlfn.XLOOKUP(A307,'[1]SIM Char File'!$F:$F,'[1]SIM Char File'!$AY:$AY)</f>
        <v>1097.8699999999999</v>
      </c>
    </row>
    <row r="308" spans="1:15" s="1" customFormat="1">
      <c r="A308" s="255">
        <v>106491064</v>
      </c>
      <c r="B308" s="255" t="s">
        <v>2213</v>
      </c>
      <c r="C308" s="256" t="s">
        <v>1180</v>
      </c>
      <c r="D308" s="256" t="s">
        <v>1180</v>
      </c>
      <c r="E308" s="256" t="s">
        <v>1180</v>
      </c>
      <c r="F308" s="257" t="s">
        <v>1180</v>
      </c>
      <c r="G308" s="256" t="s">
        <v>1180</v>
      </c>
      <c r="H308" s="107">
        <v>0.19528999999999999</v>
      </c>
      <c r="I308" s="258">
        <v>1.7363999999999999</v>
      </c>
      <c r="J308" s="258">
        <v>1.6048</v>
      </c>
      <c r="K308" s="259">
        <v>8783</v>
      </c>
      <c r="L308" s="260">
        <v>12374</v>
      </c>
      <c r="M308" s="259">
        <v>1454</v>
      </c>
      <c r="N308" s="225">
        <v>1402.33</v>
      </c>
      <c r="O308" s="224">
        <f>_xlfn.XLOOKUP(A308,'[1]SIM Char File'!$F:$F,'[1]SIM Char File'!$AY:$AY)</f>
        <v>1097.8699999999999</v>
      </c>
    </row>
    <row r="309" spans="1:15" s="1" customFormat="1">
      <c r="A309" s="255">
        <v>106361343</v>
      </c>
      <c r="B309" s="255" t="s">
        <v>2227</v>
      </c>
      <c r="C309" s="257" t="s">
        <v>1180</v>
      </c>
      <c r="D309" s="257" t="s">
        <v>1180</v>
      </c>
      <c r="E309" s="257" t="s">
        <v>1180</v>
      </c>
      <c r="F309" s="257" t="s">
        <v>1179</v>
      </c>
      <c r="G309" s="256" t="s">
        <v>1180</v>
      </c>
      <c r="H309" s="107">
        <v>0.27174999999999999</v>
      </c>
      <c r="I309" s="258">
        <v>1.4510000000000001</v>
      </c>
      <c r="J309" s="258">
        <v>1.3062</v>
      </c>
      <c r="K309" s="259">
        <v>8783</v>
      </c>
      <c r="L309" s="260">
        <v>10601</v>
      </c>
      <c r="M309" s="259">
        <v>0</v>
      </c>
      <c r="N309" s="225">
        <v>1402.33</v>
      </c>
      <c r="O309" s="224">
        <f>_xlfn.XLOOKUP(A309,'[1]SIM Char File'!$F:$F,'[1]SIM Char File'!$AY:$AY)</f>
        <v>1097.8699999999999</v>
      </c>
    </row>
    <row r="310" spans="1:15" s="1" customFormat="1">
      <c r="A310" s="255">
        <v>106121080</v>
      </c>
      <c r="B310" s="255" t="s">
        <v>2214</v>
      </c>
      <c r="C310" s="256" t="s">
        <v>1180</v>
      </c>
      <c r="D310" s="256" t="s">
        <v>1180</v>
      </c>
      <c r="E310" s="256" t="s">
        <v>1180</v>
      </c>
      <c r="F310" s="257" t="s">
        <v>1180</v>
      </c>
      <c r="G310" s="256" t="s">
        <v>1180</v>
      </c>
      <c r="H310" s="107">
        <v>0.24745999999999999</v>
      </c>
      <c r="I310" s="258">
        <v>1.4510000000000001</v>
      </c>
      <c r="J310" s="258">
        <v>1.3062</v>
      </c>
      <c r="K310" s="259">
        <v>8783</v>
      </c>
      <c r="L310" s="260">
        <v>10601</v>
      </c>
      <c r="M310" s="259">
        <v>1456</v>
      </c>
      <c r="N310" s="225">
        <v>1402.33</v>
      </c>
      <c r="O310" s="224">
        <f>_xlfn.XLOOKUP(A310,'[1]SIM Char File'!$F:$F,'[1]SIM Char File'!$AY:$AY)</f>
        <v>1097.8699999999999</v>
      </c>
    </row>
    <row r="311" spans="1:15" s="1" customFormat="1">
      <c r="A311" s="255">
        <v>106370673</v>
      </c>
      <c r="B311" s="255" t="s">
        <v>1796</v>
      </c>
      <c r="C311" s="257" t="s">
        <v>1180</v>
      </c>
      <c r="D311" s="257" t="s">
        <v>1180</v>
      </c>
      <c r="E311" s="257" t="s">
        <v>1179</v>
      </c>
      <c r="F311" s="257" t="s">
        <v>1180</v>
      </c>
      <c r="G311" s="256" t="s">
        <v>1180</v>
      </c>
      <c r="H311" s="107">
        <v>0.27327000000000001</v>
      </c>
      <c r="I311" s="258">
        <v>1.4510000000000001</v>
      </c>
      <c r="J311" s="258">
        <v>1.3062</v>
      </c>
      <c r="K311" s="259">
        <v>8783</v>
      </c>
      <c r="L311" s="260">
        <v>10601</v>
      </c>
      <c r="M311" s="259">
        <v>2222</v>
      </c>
      <c r="N311" s="225">
        <v>1402.33</v>
      </c>
      <c r="O311" s="224">
        <f>_xlfn.XLOOKUP(A311,'[1]SIM Char File'!$F:$F,'[1]SIM Char File'!$AY:$AY)</f>
        <v>1097.8699999999999</v>
      </c>
    </row>
    <row r="312" spans="1:15" s="1" customFormat="1">
      <c r="A312" s="255">
        <v>106361308</v>
      </c>
      <c r="B312" s="255" t="s">
        <v>1473</v>
      </c>
      <c r="C312" s="256" t="s">
        <v>1180</v>
      </c>
      <c r="D312" s="256" t="s">
        <v>1180</v>
      </c>
      <c r="E312" s="256" t="s">
        <v>1180</v>
      </c>
      <c r="F312" s="257" t="s">
        <v>1180</v>
      </c>
      <c r="G312" s="256" t="s">
        <v>1180</v>
      </c>
      <c r="H312" s="107">
        <v>0.14252000000000001</v>
      </c>
      <c r="I312" s="258">
        <v>1.4510000000000001</v>
      </c>
      <c r="J312" s="258">
        <v>1.3062</v>
      </c>
      <c r="K312" s="259">
        <v>8783</v>
      </c>
      <c r="L312" s="260">
        <v>10601</v>
      </c>
      <c r="M312" s="259">
        <v>0</v>
      </c>
      <c r="N312" s="225">
        <v>1402.33</v>
      </c>
      <c r="O312" s="224">
        <f>_xlfn.XLOOKUP(A312,'[1]SIM Char File'!$F:$F,'[1]SIM Char File'!$AY:$AY)</f>
        <v>1097.8699999999999</v>
      </c>
    </row>
    <row r="313" spans="1:15" s="1" customFormat="1">
      <c r="A313" s="255">
        <v>106430705</v>
      </c>
      <c r="B313" s="255" t="s">
        <v>1474</v>
      </c>
      <c r="C313" s="256" t="s">
        <v>1180</v>
      </c>
      <c r="D313" s="256" t="s">
        <v>1180</v>
      </c>
      <c r="E313" s="256" t="s">
        <v>1180</v>
      </c>
      <c r="F313" s="257" t="s">
        <v>1180</v>
      </c>
      <c r="G313" s="256" t="s">
        <v>1180</v>
      </c>
      <c r="H313" s="107">
        <v>7.8189999999999996E-2</v>
      </c>
      <c r="I313" s="258">
        <v>1.7775000000000001</v>
      </c>
      <c r="J313" s="258">
        <v>1.609</v>
      </c>
      <c r="K313" s="259">
        <v>8783</v>
      </c>
      <c r="L313" s="260">
        <v>12399</v>
      </c>
      <c r="M313" s="259">
        <v>0</v>
      </c>
      <c r="N313" s="225">
        <v>1402.33</v>
      </c>
      <c r="O313" s="224">
        <f>_xlfn.XLOOKUP(A313,'[1]SIM Char File'!$F:$F,'[1]SIM Char File'!$AY:$AY)</f>
        <v>1097.8699999999999</v>
      </c>
    </row>
    <row r="314" spans="1:15" s="1" customFormat="1">
      <c r="A314" s="255">
        <v>106150782</v>
      </c>
      <c r="B314" s="255" t="s">
        <v>1475</v>
      </c>
      <c r="C314" s="257" t="s">
        <v>1180</v>
      </c>
      <c r="D314" s="257" t="s">
        <v>1180</v>
      </c>
      <c r="E314" s="257" t="s">
        <v>1180</v>
      </c>
      <c r="F314" s="257" t="s">
        <v>1179</v>
      </c>
      <c r="G314" s="256" t="s">
        <v>1179</v>
      </c>
      <c r="H314" s="107">
        <v>0.47701999999999994</v>
      </c>
      <c r="I314" s="258">
        <v>1.4510000000000001</v>
      </c>
      <c r="J314" s="258">
        <v>1.3062</v>
      </c>
      <c r="K314" s="259">
        <v>24860</v>
      </c>
      <c r="L314" s="260">
        <v>30006</v>
      </c>
      <c r="M314" s="259">
        <v>0</v>
      </c>
      <c r="N314" s="225">
        <v>1402.33</v>
      </c>
      <c r="O314" s="224">
        <f>_xlfn.XLOOKUP(A314,'[1]SIM Char File'!$F:$F,'[1]SIM Char File'!$AY:$AY)</f>
        <v>1097.8699999999999</v>
      </c>
    </row>
    <row r="315" spans="1:15" s="1" customFormat="1">
      <c r="A315" s="255">
        <v>106331312</v>
      </c>
      <c r="B315" s="255" t="s">
        <v>1476</v>
      </c>
      <c r="C315" s="257" t="s">
        <v>1180</v>
      </c>
      <c r="D315" s="257" t="s">
        <v>1180</v>
      </c>
      <c r="E315" s="257" t="s">
        <v>1180</v>
      </c>
      <c r="F315" s="257" t="s">
        <v>1180</v>
      </c>
      <c r="G315" s="256" t="s">
        <v>1180</v>
      </c>
      <c r="H315" s="107">
        <v>9.5960000000000004E-2</v>
      </c>
      <c r="I315" s="258">
        <v>1.4510000000000001</v>
      </c>
      <c r="J315" s="258">
        <v>1.3062</v>
      </c>
      <c r="K315" s="259">
        <v>8783</v>
      </c>
      <c r="L315" s="260">
        <v>10601</v>
      </c>
      <c r="M315" s="259">
        <v>0</v>
      </c>
      <c r="N315" s="225">
        <v>1402.33</v>
      </c>
      <c r="O315" s="224">
        <f>_xlfn.XLOOKUP(A315,'[1]SIM Char File'!$F:$F,'[1]SIM Char File'!$AY:$AY)</f>
        <v>1097.8699999999999</v>
      </c>
    </row>
    <row r="316" spans="1:15" s="1" customFormat="1">
      <c r="A316" s="255">
        <v>106334487</v>
      </c>
      <c r="B316" s="255" t="s">
        <v>1774</v>
      </c>
      <c r="C316" s="257" t="s">
        <v>1179</v>
      </c>
      <c r="D316" s="257" t="s">
        <v>1180</v>
      </c>
      <c r="E316" s="257" t="s">
        <v>1180</v>
      </c>
      <c r="F316" s="257" t="s">
        <v>1180</v>
      </c>
      <c r="G316" s="256" t="s">
        <v>1180</v>
      </c>
      <c r="H316" s="107">
        <v>0.30180000000000001</v>
      </c>
      <c r="I316" s="258">
        <v>1.4510000000000001</v>
      </c>
      <c r="J316" s="258">
        <v>1.3062</v>
      </c>
      <c r="K316" s="259">
        <v>8783</v>
      </c>
      <c r="L316" s="260">
        <v>10601</v>
      </c>
      <c r="M316" s="259">
        <v>0</v>
      </c>
      <c r="N316" s="225">
        <v>0</v>
      </c>
      <c r="O316" s="224">
        <v>0</v>
      </c>
    </row>
    <row r="317" spans="1:15" s="1" customFormat="1">
      <c r="A317" s="255">
        <v>106190796</v>
      </c>
      <c r="B317" s="255" t="s">
        <v>1477</v>
      </c>
      <c r="C317" s="256" t="s">
        <v>1179</v>
      </c>
      <c r="D317" s="256" t="s">
        <v>1180</v>
      </c>
      <c r="E317" s="256" t="s">
        <v>1179</v>
      </c>
      <c r="F317" s="257" t="s">
        <v>1180</v>
      </c>
      <c r="G317" s="256" t="s">
        <v>1180</v>
      </c>
      <c r="H317" s="107">
        <v>0.31363999999999997</v>
      </c>
      <c r="I317" s="258">
        <v>1.4510000000000001</v>
      </c>
      <c r="J317" s="258">
        <v>1.3062</v>
      </c>
      <c r="K317" s="259">
        <v>8783</v>
      </c>
      <c r="L317" s="260">
        <v>10601</v>
      </c>
      <c r="M317" s="259">
        <v>0</v>
      </c>
      <c r="N317" s="225">
        <v>0</v>
      </c>
      <c r="O317" s="224">
        <v>0</v>
      </c>
    </row>
    <row r="318" spans="1:15" s="1" customFormat="1">
      <c r="A318" s="255">
        <v>106341326</v>
      </c>
      <c r="B318" s="255" t="s">
        <v>2228</v>
      </c>
      <c r="C318" s="256" t="s">
        <v>1180</v>
      </c>
      <c r="D318" s="256" t="s">
        <v>1180</v>
      </c>
      <c r="E318" s="256" t="s">
        <v>1180</v>
      </c>
      <c r="F318" s="257" t="s">
        <v>1180</v>
      </c>
      <c r="G318" s="256" t="s">
        <v>1180</v>
      </c>
      <c r="H318" s="107">
        <v>0.21</v>
      </c>
      <c r="I318" s="258">
        <v>1.5126999999999999</v>
      </c>
      <c r="J318" s="258">
        <v>1.3995</v>
      </c>
      <c r="K318" s="259">
        <v>1</v>
      </c>
      <c r="L318" s="260">
        <v>1</v>
      </c>
      <c r="M318" s="259">
        <v>1311</v>
      </c>
      <c r="N318" s="225">
        <v>1402.33</v>
      </c>
      <c r="O318" s="224">
        <f>_xlfn.XLOOKUP(A318,'[1]SIM Char File'!$F:$F,'[1]SIM Char File'!$AY:$AY)</f>
        <v>1097.8699999999999</v>
      </c>
    </row>
    <row r="319" spans="1:15" s="1" customFormat="1">
      <c r="A319" s="255">
        <v>106100899</v>
      </c>
      <c r="B319" s="255" t="s">
        <v>2215</v>
      </c>
      <c r="C319" s="256" t="s">
        <v>1180</v>
      </c>
      <c r="D319" s="256" t="s">
        <v>1180</v>
      </c>
      <c r="E319" s="256" t="s">
        <v>1180</v>
      </c>
      <c r="F319" s="257" t="s">
        <v>1180</v>
      </c>
      <c r="G319" s="256" t="s">
        <v>1180</v>
      </c>
      <c r="H319" s="107">
        <v>0.28515000000000001</v>
      </c>
      <c r="I319" s="258">
        <v>1.4510000000000001</v>
      </c>
      <c r="J319" s="258">
        <v>1.3062</v>
      </c>
      <c r="K319" s="259">
        <v>8783</v>
      </c>
      <c r="L319" s="260">
        <v>10601</v>
      </c>
      <c r="M319" s="259">
        <v>0</v>
      </c>
      <c r="N319" s="225">
        <v>1402.33</v>
      </c>
      <c r="O319" s="224">
        <f>_xlfn.XLOOKUP(A319,'[1]SIM Char File'!$F:$F,'[1]SIM Char File'!$AY:$AY)</f>
        <v>1097.8699999999999</v>
      </c>
    </row>
    <row r="320" spans="1:15" s="1" customFormat="1">
      <c r="A320" s="255">
        <v>106270875</v>
      </c>
      <c r="B320" s="255" t="s">
        <v>1478</v>
      </c>
      <c r="C320" s="256" t="s">
        <v>1180</v>
      </c>
      <c r="D320" s="256" t="s">
        <v>1179</v>
      </c>
      <c r="E320" s="256" t="s">
        <v>1180</v>
      </c>
      <c r="F320" s="257" t="s">
        <v>1180</v>
      </c>
      <c r="G320" s="256" t="s">
        <v>1180</v>
      </c>
      <c r="H320" s="107">
        <v>0.20222999999999999</v>
      </c>
      <c r="I320" s="258">
        <v>1.7775000000000001</v>
      </c>
      <c r="J320" s="258">
        <v>1.609</v>
      </c>
      <c r="K320" s="259">
        <v>8783</v>
      </c>
      <c r="L320" s="260">
        <v>12399</v>
      </c>
      <c r="M320" s="259">
        <v>0</v>
      </c>
      <c r="N320" s="225">
        <v>1402.33</v>
      </c>
      <c r="O320" s="224">
        <f>_xlfn.XLOOKUP(A320,'[1]SIM Char File'!$F:$F,'[1]SIM Char File'!$AY:$AY)</f>
        <v>1097.8699999999999</v>
      </c>
    </row>
    <row r="321" spans="1:15" s="1" customFormat="1">
      <c r="A321" s="255">
        <v>106361318</v>
      </c>
      <c r="B321" s="255" t="s">
        <v>1479</v>
      </c>
      <c r="C321" s="257" t="s">
        <v>1180</v>
      </c>
      <c r="D321" s="257" t="s">
        <v>1180</v>
      </c>
      <c r="E321" s="257" t="s">
        <v>1180</v>
      </c>
      <c r="F321" s="257" t="s">
        <v>1180</v>
      </c>
      <c r="G321" s="256" t="s">
        <v>1180</v>
      </c>
      <c r="H321" s="107">
        <v>0.12720999999999999</v>
      </c>
      <c r="I321" s="258">
        <v>1.4510000000000001</v>
      </c>
      <c r="J321" s="258">
        <v>1.3062</v>
      </c>
      <c r="K321" s="259">
        <v>8783</v>
      </c>
      <c r="L321" s="260">
        <v>10601</v>
      </c>
      <c r="M321" s="259">
        <v>0</v>
      </c>
      <c r="N321" s="225">
        <v>1402.33</v>
      </c>
      <c r="O321" s="224">
        <f>_xlfn.XLOOKUP(A321,'[1]SIM Char File'!$F:$F,'[1]SIM Char File'!$AY:$AY)</f>
        <v>1097.8699999999999</v>
      </c>
    </row>
    <row r="322" spans="1:15" s="1" customFormat="1">
      <c r="A322" s="255">
        <v>106190673</v>
      </c>
      <c r="B322" s="255" t="s">
        <v>1480</v>
      </c>
      <c r="C322" s="256" t="s">
        <v>1180</v>
      </c>
      <c r="D322" s="256" t="s">
        <v>1180</v>
      </c>
      <c r="E322" s="256" t="s">
        <v>1180</v>
      </c>
      <c r="F322" s="257" t="s">
        <v>1180</v>
      </c>
      <c r="G322" s="256" t="s">
        <v>1180</v>
      </c>
      <c r="H322" s="107">
        <v>0.22566999999999998</v>
      </c>
      <c r="I322" s="258">
        <v>1.4510000000000001</v>
      </c>
      <c r="J322" s="258">
        <v>1.3062</v>
      </c>
      <c r="K322" s="259">
        <v>8783</v>
      </c>
      <c r="L322" s="260">
        <v>10601</v>
      </c>
      <c r="M322" s="259">
        <v>0</v>
      </c>
      <c r="N322" s="225">
        <v>1402.33</v>
      </c>
      <c r="O322" s="224">
        <f>_xlfn.XLOOKUP(A322,'[1]SIM Char File'!$F:$F,'[1]SIM Char File'!$AY:$AY)</f>
        <v>1097.8699999999999</v>
      </c>
    </row>
    <row r="323" spans="1:15" s="1" customFormat="1">
      <c r="A323" s="255">
        <v>106190200</v>
      </c>
      <c r="B323" s="255" t="s">
        <v>1481</v>
      </c>
      <c r="C323" s="256" t="s">
        <v>1180</v>
      </c>
      <c r="D323" s="256" t="s">
        <v>1180</v>
      </c>
      <c r="E323" s="256" t="s">
        <v>1180</v>
      </c>
      <c r="F323" s="257" t="s">
        <v>1180</v>
      </c>
      <c r="G323" s="256" t="s">
        <v>1180</v>
      </c>
      <c r="H323" s="107">
        <v>0.17802000000000001</v>
      </c>
      <c r="I323" s="258">
        <v>1.4510000000000001</v>
      </c>
      <c r="J323" s="258">
        <v>1.3062</v>
      </c>
      <c r="K323" s="259">
        <v>8783</v>
      </c>
      <c r="L323" s="260">
        <v>10601</v>
      </c>
      <c r="M323" s="259">
        <v>0</v>
      </c>
      <c r="N323" s="225">
        <v>1402.33</v>
      </c>
      <c r="O323" s="224">
        <f>_xlfn.XLOOKUP(A323,'[1]SIM Char File'!$F:$F,'[1]SIM Char File'!$AY:$AY)</f>
        <v>1097.8699999999999</v>
      </c>
    </row>
    <row r="324" spans="1:15" s="1" customFormat="1">
      <c r="A324" s="255">
        <v>106331326</v>
      </c>
      <c r="B324" s="255" t="s">
        <v>1482</v>
      </c>
      <c r="C324" s="256" t="s">
        <v>1180</v>
      </c>
      <c r="D324" s="256" t="s">
        <v>1179</v>
      </c>
      <c r="E324" s="256" t="s">
        <v>1180</v>
      </c>
      <c r="F324" s="257" t="s">
        <v>1179</v>
      </c>
      <c r="G324" s="256" t="s">
        <v>1179</v>
      </c>
      <c r="H324" s="107">
        <v>0.27134999999999998</v>
      </c>
      <c r="I324" s="258">
        <v>1.4510000000000001</v>
      </c>
      <c r="J324" s="258">
        <v>1.3062</v>
      </c>
      <c r="K324" s="259">
        <v>24860</v>
      </c>
      <c r="L324" s="260">
        <v>30006</v>
      </c>
      <c r="M324" s="259">
        <v>0</v>
      </c>
      <c r="N324" s="225">
        <v>1402.33</v>
      </c>
      <c r="O324" s="224">
        <f>_xlfn.XLOOKUP(A324,'[1]SIM Char File'!$F:$F,'[1]SIM Char File'!$AY:$AY)</f>
        <v>1097.8699999999999</v>
      </c>
    </row>
    <row r="325" spans="1:15" s="1" customFormat="1">
      <c r="A325" s="255">
        <v>106391010</v>
      </c>
      <c r="B325" s="255" t="s">
        <v>1483</v>
      </c>
      <c r="C325" s="257" t="s">
        <v>1179</v>
      </c>
      <c r="D325" s="257" t="s">
        <v>1180</v>
      </c>
      <c r="E325" s="257" t="s">
        <v>1180</v>
      </c>
      <c r="F325" s="257" t="s">
        <v>1180</v>
      </c>
      <c r="G325" s="256" t="s">
        <v>1180</v>
      </c>
      <c r="H325" s="107">
        <v>0.23202999999999999</v>
      </c>
      <c r="I325" s="258">
        <v>1.5322</v>
      </c>
      <c r="J325" s="258">
        <v>1.3793</v>
      </c>
      <c r="K325" s="259">
        <v>8783</v>
      </c>
      <c r="L325" s="260">
        <v>11035</v>
      </c>
      <c r="M325" s="259">
        <v>0</v>
      </c>
      <c r="N325" s="225">
        <v>0</v>
      </c>
      <c r="O325" s="224">
        <v>0</v>
      </c>
    </row>
    <row r="326" spans="1:15" s="1" customFormat="1">
      <c r="A326" s="255">
        <v>106104023</v>
      </c>
      <c r="B326" s="255" t="s">
        <v>1484</v>
      </c>
      <c r="C326" s="256" t="s">
        <v>1180</v>
      </c>
      <c r="D326" s="256" t="s">
        <v>1180</v>
      </c>
      <c r="E326" s="256" t="s">
        <v>1180</v>
      </c>
      <c r="F326" s="257" t="s">
        <v>1180</v>
      </c>
      <c r="G326" s="256" t="s">
        <v>1180</v>
      </c>
      <c r="H326" s="107">
        <v>1</v>
      </c>
      <c r="I326" s="258">
        <v>1.4510000000000001</v>
      </c>
      <c r="J326" s="258">
        <v>1.3062</v>
      </c>
      <c r="K326" s="259">
        <v>1</v>
      </c>
      <c r="L326" s="260">
        <v>1</v>
      </c>
      <c r="M326" s="259">
        <v>1442</v>
      </c>
      <c r="N326" s="225">
        <v>1402.33</v>
      </c>
      <c r="O326" s="224">
        <f>_xlfn.XLOOKUP(A326,'[1]SIM Char File'!$F:$F,'[1]SIM Char File'!$AY:$AY)</f>
        <v>1097.8699999999999</v>
      </c>
    </row>
    <row r="327" spans="1:15" s="1" customFormat="1">
      <c r="A327" s="255">
        <v>106013619</v>
      </c>
      <c r="B327" s="255" t="s">
        <v>1775</v>
      </c>
      <c r="C327" s="256" t="s">
        <v>1179</v>
      </c>
      <c r="D327" s="256" t="s">
        <v>1180</v>
      </c>
      <c r="E327" s="256" t="s">
        <v>1180</v>
      </c>
      <c r="F327" s="257" t="s">
        <v>1180</v>
      </c>
      <c r="G327" s="256" t="s">
        <v>1180</v>
      </c>
      <c r="H327" s="107">
        <v>0.19273999999999999</v>
      </c>
      <c r="I327" s="258">
        <v>1.698</v>
      </c>
      <c r="J327" s="258">
        <v>1.5444</v>
      </c>
      <c r="K327" s="259">
        <v>8783</v>
      </c>
      <c r="L327" s="260">
        <v>12015</v>
      </c>
      <c r="M327" s="259">
        <v>0</v>
      </c>
      <c r="N327" s="225">
        <v>0</v>
      </c>
      <c r="O327" s="224">
        <v>0</v>
      </c>
    </row>
    <row r="328" spans="1:15" s="1" customFormat="1">
      <c r="A328" s="255">
        <v>106410782</v>
      </c>
      <c r="B328" s="255" t="s">
        <v>1485</v>
      </c>
      <c r="C328" s="256" t="s">
        <v>1179</v>
      </c>
      <c r="D328" s="256" t="s">
        <v>1180</v>
      </c>
      <c r="E328" s="256" t="s">
        <v>1180</v>
      </c>
      <c r="F328" s="257" t="s">
        <v>1180</v>
      </c>
      <c r="G328" s="256" t="s">
        <v>1180</v>
      </c>
      <c r="H328" s="107">
        <v>0.65351000000000004</v>
      </c>
      <c r="I328" s="258">
        <v>1.7806999999999999</v>
      </c>
      <c r="J328" s="258">
        <v>1.603</v>
      </c>
      <c r="K328" s="259">
        <v>8783</v>
      </c>
      <c r="L328" s="260">
        <v>12363</v>
      </c>
      <c r="M328" s="259">
        <v>0</v>
      </c>
      <c r="N328" s="225">
        <v>0</v>
      </c>
      <c r="O328" s="224">
        <v>0</v>
      </c>
    </row>
    <row r="329" spans="1:15" s="1" customFormat="1">
      <c r="A329" s="255">
        <v>106074017</v>
      </c>
      <c r="B329" s="255" t="s">
        <v>1486</v>
      </c>
      <c r="C329" s="256" t="s">
        <v>1180</v>
      </c>
      <c r="D329" s="256" t="s">
        <v>1180</v>
      </c>
      <c r="E329" s="256" t="s">
        <v>1180</v>
      </c>
      <c r="F329" s="257" t="s">
        <v>1180</v>
      </c>
      <c r="G329" s="256" t="s">
        <v>1180</v>
      </c>
      <c r="H329" s="107">
        <v>0.12088000000000002</v>
      </c>
      <c r="I329" s="258">
        <v>1.7181</v>
      </c>
      <c r="J329" s="258">
        <v>1.5501</v>
      </c>
      <c r="K329" s="259">
        <v>8783</v>
      </c>
      <c r="L329" s="260">
        <v>12049</v>
      </c>
      <c r="M329" s="259">
        <v>1416</v>
      </c>
      <c r="N329" s="225">
        <v>1402.33</v>
      </c>
      <c r="O329" s="224">
        <f>_xlfn.XLOOKUP(A329,'[1]SIM Char File'!$F:$F,'[1]SIM Char File'!$AY:$AY)</f>
        <v>1097.8699999999999</v>
      </c>
    </row>
    <row r="330" spans="1:15" s="1" customFormat="1">
      <c r="A330" s="255">
        <v>106420514</v>
      </c>
      <c r="B330" s="255" t="s">
        <v>1487</v>
      </c>
      <c r="C330" s="256" t="s">
        <v>1180</v>
      </c>
      <c r="D330" s="256" t="s">
        <v>1180</v>
      </c>
      <c r="E330" s="256" t="s">
        <v>1179</v>
      </c>
      <c r="F330" s="257" t="s">
        <v>1180</v>
      </c>
      <c r="G330" s="256" t="s">
        <v>1180</v>
      </c>
      <c r="H330" s="107">
        <v>0.26466000000000001</v>
      </c>
      <c r="I330" s="258">
        <v>1.4510000000000001</v>
      </c>
      <c r="J330" s="258">
        <v>1.3062</v>
      </c>
      <c r="K330" s="259">
        <v>8783</v>
      </c>
      <c r="L330" s="260">
        <v>10601</v>
      </c>
      <c r="M330" s="259">
        <v>2169</v>
      </c>
      <c r="N330" s="225">
        <v>1402.33</v>
      </c>
      <c r="O330" s="224">
        <f>_xlfn.XLOOKUP(A330,'[1]SIM Char File'!$F:$F,'[1]SIM Char File'!$AY:$AY)</f>
        <v>1097.8699999999999</v>
      </c>
    </row>
    <row r="331" spans="1:15" s="1" customFormat="1">
      <c r="A331" s="255">
        <v>106430883</v>
      </c>
      <c r="B331" s="255" t="s">
        <v>1488</v>
      </c>
      <c r="C331" s="256" t="s">
        <v>1179</v>
      </c>
      <c r="D331" s="256" t="s">
        <v>1180</v>
      </c>
      <c r="E331" s="256" t="s">
        <v>1179</v>
      </c>
      <c r="F331" s="257" t="s">
        <v>1180</v>
      </c>
      <c r="G331" s="256" t="s">
        <v>1180</v>
      </c>
      <c r="H331" s="107">
        <v>0.29848000000000002</v>
      </c>
      <c r="I331" s="258">
        <v>1.7775000000000001</v>
      </c>
      <c r="J331" s="258">
        <v>1.609</v>
      </c>
      <c r="K331" s="259">
        <v>8783</v>
      </c>
      <c r="L331" s="260">
        <v>12399</v>
      </c>
      <c r="M331" s="259">
        <v>0</v>
      </c>
      <c r="N331" s="225">
        <v>0</v>
      </c>
      <c r="O331" s="224">
        <v>0</v>
      </c>
    </row>
    <row r="332" spans="1:15" s="1" customFormat="1">
      <c r="A332" s="255">
        <v>106190687</v>
      </c>
      <c r="B332" s="255" t="s">
        <v>1489</v>
      </c>
      <c r="C332" s="256" t="s">
        <v>1179</v>
      </c>
      <c r="D332" s="256" t="s">
        <v>1180</v>
      </c>
      <c r="E332" s="256" t="s">
        <v>1180</v>
      </c>
      <c r="F332" s="257" t="s">
        <v>1180</v>
      </c>
      <c r="G332" s="256" t="s">
        <v>1180</v>
      </c>
      <c r="H332" s="107">
        <v>0.31535000000000002</v>
      </c>
      <c r="I332" s="258">
        <v>1.4510000000000001</v>
      </c>
      <c r="J332" s="258">
        <v>1.3062</v>
      </c>
      <c r="K332" s="259">
        <v>8783</v>
      </c>
      <c r="L332" s="260">
        <v>10601</v>
      </c>
      <c r="M332" s="259">
        <v>0</v>
      </c>
      <c r="N332" s="225">
        <v>0</v>
      </c>
      <c r="O332" s="224">
        <v>0</v>
      </c>
    </row>
    <row r="333" spans="1:15" s="1" customFormat="1">
      <c r="A333" s="255">
        <v>106420522</v>
      </c>
      <c r="B333" s="255" t="s">
        <v>1490</v>
      </c>
      <c r="C333" s="256" t="s">
        <v>1180</v>
      </c>
      <c r="D333" s="256" t="s">
        <v>1180</v>
      </c>
      <c r="E333" s="256" t="s">
        <v>1180</v>
      </c>
      <c r="F333" s="257" t="s">
        <v>1179</v>
      </c>
      <c r="G333" s="256" t="s">
        <v>1179</v>
      </c>
      <c r="H333" s="107">
        <v>0.68147000000000002</v>
      </c>
      <c r="I333" s="258">
        <v>1.4510000000000001</v>
      </c>
      <c r="J333" s="258">
        <v>1.3062</v>
      </c>
      <c r="K333" s="259">
        <v>24860</v>
      </c>
      <c r="L333" s="260">
        <v>30006</v>
      </c>
      <c r="M333" s="259">
        <v>0</v>
      </c>
      <c r="N333" s="225">
        <v>1402.33</v>
      </c>
      <c r="O333" s="224">
        <f>_xlfn.XLOOKUP(A333,'[1]SIM Char File'!$F:$F,'[1]SIM Char File'!$AY:$AY)</f>
        <v>1097.8699999999999</v>
      </c>
    </row>
    <row r="334" spans="1:15" s="1" customFormat="1">
      <c r="A334" s="255">
        <v>106371256</v>
      </c>
      <c r="B334" s="255" t="s">
        <v>1491</v>
      </c>
      <c r="C334" s="257" t="s">
        <v>1180</v>
      </c>
      <c r="D334" s="257" t="s">
        <v>1180</v>
      </c>
      <c r="E334" s="257" t="s">
        <v>1180</v>
      </c>
      <c r="F334" s="257" t="s">
        <v>1180</v>
      </c>
      <c r="G334" s="256" t="s">
        <v>1180</v>
      </c>
      <c r="H334" s="107">
        <v>0.25975999999999999</v>
      </c>
      <c r="I334" s="258">
        <v>1.4510000000000001</v>
      </c>
      <c r="J334" s="258">
        <v>1.3062</v>
      </c>
      <c r="K334" s="259">
        <v>8783</v>
      </c>
      <c r="L334" s="260">
        <v>10601</v>
      </c>
      <c r="M334" s="259">
        <v>0</v>
      </c>
      <c r="N334" s="225">
        <v>1402.33</v>
      </c>
      <c r="O334" s="224">
        <f>_xlfn.XLOOKUP(A334,'[1]SIM Char File'!$F:$F,'[1]SIM Char File'!$AY:$AY)</f>
        <v>1097.8699999999999</v>
      </c>
    </row>
    <row r="335" spans="1:15" s="1" customFormat="1">
      <c r="A335" s="255">
        <v>106371394</v>
      </c>
      <c r="B335" s="255" t="s">
        <v>1492</v>
      </c>
      <c r="C335" s="256" t="s">
        <v>1180</v>
      </c>
      <c r="D335" s="256" t="s">
        <v>1180</v>
      </c>
      <c r="E335" s="256" t="s">
        <v>1180</v>
      </c>
      <c r="F335" s="257" t="s">
        <v>1180</v>
      </c>
      <c r="G335" s="256" t="s">
        <v>1180</v>
      </c>
      <c r="H335" s="107">
        <v>0.16122</v>
      </c>
      <c r="I335" s="258">
        <v>1.4510000000000001</v>
      </c>
      <c r="J335" s="258">
        <v>1.3062</v>
      </c>
      <c r="K335" s="259">
        <v>8783</v>
      </c>
      <c r="L335" s="260">
        <v>10601</v>
      </c>
      <c r="M335" s="259">
        <v>1469</v>
      </c>
      <c r="N335" s="225">
        <v>1402.33</v>
      </c>
      <c r="O335" s="224">
        <f>_xlfn.XLOOKUP(A335,'[1]SIM Char File'!$F:$F,'[1]SIM Char File'!$AY:$AY)</f>
        <v>1097.8699999999999</v>
      </c>
    </row>
    <row r="336" spans="1:15" s="1" customFormat="1">
      <c r="A336" s="255">
        <v>106370771</v>
      </c>
      <c r="B336" s="255" t="s">
        <v>1493</v>
      </c>
      <c r="C336" s="256" t="s">
        <v>1180</v>
      </c>
      <c r="D336" s="256" t="s">
        <v>1180</v>
      </c>
      <c r="E336" s="256" t="s">
        <v>1180</v>
      </c>
      <c r="F336" s="257" t="s">
        <v>1180</v>
      </c>
      <c r="G336" s="256" t="s">
        <v>1180</v>
      </c>
      <c r="H336" s="107">
        <v>0.14161000000000001</v>
      </c>
      <c r="I336" s="258">
        <v>1.4510000000000001</v>
      </c>
      <c r="J336" s="258">
        <v>1.3062</v>
      </c>
      <c r="K336" s="259">
        <v>8783</v>
      </c>
      <c r="L336" s="260">
        <v>10601</v>
      </c>
      <c r="M336" s="259">
        <v>0</v>
      </c>
      <c r="N336" s="225">
        <v>1402.33</v>
      </c>
      <c r="O336" s="224">
        <f>_xlfn.XLOOKUP(A336,'[1]SIM Char File'!$F:$F,'[1]SIM Char File'!$AY:$AY)</f>
        <v>1097.8699999999999</v>
      </c>
    </row>
    <row r="337" spans="1:15" s="1" customFormat="1">
      <c r="A337" s="255">
        <v>106370744</v>
      </c>
      <c r="B337" s="255" t="s">
        <v>2216</v>
      </c>
      <c r="C337" s="256" t="s">
        <v>1180</v>
      </c>
      <c r="D337" s="256" t="s">
        <v>1180</v>
      </c>
      <c r="E337" s="256" t="s">
        <v>1180</v>
      </c>
      <c r="F337" s="257" t="s">
        <v>1180</v>
      </c>
      <c r="G337" s="256" t="s">
        <v>1180</v>
      </c>
      <c r="H337" s="107">
        <v>0.19350999999999999</v>
      </c>
      <c r="I337" s="258">
        <v>1.4510000000000001</v>
      </c>
      <c r="J337" s="258">
        <v>1.3062</v>
      </c>
      <c r="K337" s="259">
        <v>8783</v>
      </c>
      <c r="L337" s="260">
        <v>10601</v>
      </c>
      <c r="M337" s="259">
        <v>0</v>
      </c>
      <c r="N337" s="225">
        <v>1402.33</v>
      </c>
      <c r="O337" s="224">
        <f>_xlfn.XLOOKUP(A337,'[1]SIM Char File'!$F:$F,'[1]SIM Char File'!$AY:$AY)</f>
        <v>1097.8699999999999</v>
      </c>
    </row>
    <row r="338" spans="1:15" s="1" customFormat="1">
      <c r="A338" s="255">
        <v>106370658</v>
      </c>
      <c r="B338" s="255" t="s">
        <v>1494</v>
      </c>
      <c r="C338" s="257" t="s">
        <v>1180</v>
      </c>
      <c r="D338" s="257" t="s">
        <v>1180</v>
      </c>
      <c r="E338" s="257" t="s">
        <v>1180</v>
      </c>
      <c r="F338" s="257" t="s">
        <v>1180</v>
      </c>
      <c r="G338" s="256" t="s">
        <v>1180</v>
      </c>
      <c r="H338" s="107">
        <v>0.19350999999999999</v>
      </c>
      <c r="I338" s="258">
        <v>1.4510000000000001</v>
      </c>
      <c r="J338" s="258">
        <v>1.3062</v>
      </c>
      <c r="K338" s="259">
        <v>8783</v>
      </c>
      <c r="L338" s="260">
        <v>10601</v>
      </c>
      <c r="M338" s="259">
        <v>0</v>
      </c>
      <c r="N338" s="225">
        <v>1402.33</v>
      </c>
      <c r="O338" s="224">
        <f>_xlfn.XLOOKUP(A338,'[1]SIM Char File'!$F:$F,'[1]SIM Char File'!$AY:$AY)</f>
        <v>1097.8699999999999</v>
      </c>
    </row>
    <row r="339" spans="1:15" s="1" customFormat="1">
      <c r="A339" s="255">
        <v>106374094</v>
      </c>
      <c r="B339" s="255" t="s">
        <v>2217</v>
      </c>
      <c r="C339" s="256" t="s">
        <v>1180</v>
      </c>
      <c r="D339" s="256" t="s">
        <v>1180</v>
      </c>
      <c r="E339" s="256" t="s">
        <v>1180</v>
      </c>
      <c r="F339" s="257" t="s">
        <v>1180</v>
      </c>
      <c r="G339" s="256" t="s">
        <v>1180</v>
      </c>
      <c r="H339" s="107">
        <v>0.12248000000000001</v>
      </c>
      <c r="I339" s="258">
        <v>1.4510000000000001</v>
      </c>
      <c r="J339" s="258">
        <v>1.3062</v>
      </c>
      <c r="K339" s="259">
        <v>8783</v>
      </c>
      <c r="L339" s="260">
        <v>10601</v>
      </c>
      <c r="M339" s="259">
        <v>1246</v>
      </c>
      <c r="N339" s="225">
        <v>1402.33</v>
      </c>
      <c r="O339" s="224">
        <f>_xlfn.XLOOKUP(A339,'[1]SIM Char File'!$F:$F,'[1]SIM Char File'!$AY:$AY)</f>
        <v>1097.8699999999999</v>
      </c>
    </row>
    <row r="340" spans="1:15" s="1" customFormat="1">
      <c r="A340" s="255">
        <v>106321016</v>
      </c>
      <c r="B340" s="255" t="s">
        <v>1495</v>
      </c>
      <c r="C340" s="256" t="s">
        <v>1180</v>
      </c>
      <c r="D340" s="256" t="s">
        <v>1179</v>
      </c>
      <c r="E340" s="256" t="s">
        <v>1180</v>
      </c>
      <c r="F340" s="257" t="s">
        <v>1179</v>
      </c>
      <c r="G340" s="256" t="s">
        <v>1179</v>
      </c>
      <c r="H340" s="107">
        <v>0.85951</v>
      </c>
      <c r="I340" s="258">
        <v>1.4510000000000001</v>
      </c>
      <c r="J340" s="258">
        <v>1.3062</v>
      </c>
      <c r="K340" s="259">
        <v>24860</v>
      </c>
      <c r="L340" s="260">
        <v>30006</v>
      </c>
      <c r="M340" s="259">
        <v>0</v>
      </c>
      <c r="N340" s="225">
        <v>1402.33</v>
      </c>
      <c r="O340" s="224">
        <f>_xlfn.XLOOKUP(A340,'[1]SIM Char File'!$F:$F,'[1]SIM Char File'!$AY:$AY)</f>
        <v>1097.8699999999999</v>
      </c>
    </row>
    <row r="341" spans="1:15" s="1" customFormat="1">
      <c r="A341" s="255">
        <v>106410891</v>
      </c>
      <c r="B341" s="255" t="s">
        <v>1496</v>
      </c>
      <c r="C341" s="256" t="s">
        <v>1180</v>
      </c>
      <c r="D341" s="256" t="s">
        <v>1180</v>
      </c>
      <c r="E341" s="257" t="s">
        <v>1180</v>
      </c>
      <c r="F341" s="257" t="s">
        <v>1180</v>
      </c>
      <c r="G341" s="256" t="s">
        <v>1180</v>
      </c>
      <c r="H341" s="107">
        <v>0.28017999999999998</v>
      </c>
      <c r="I341" s="258">
        <v>1.7775000000000001</v>
      </c>
      <c r="J341" s="258">
        <v>1.609</v>
      </c>
      <c r="K341" s="259">
        <v>8783</v>
      </c>
      <c r="L341" s="260">
        <v>12399</v>
      </c>
      <c r="M341" s="259">
        <v>0</v>
      </c>
      <c r="N341" s="225">
        <v>1402.33</v>
      </c>
      <c r="O341" s="224">
        <f>_xlfn.XLOOKUP(A341,'[1]SIM Char File'!$F:$F,'[1]SIM Char File'!$AY:$AY)</f>
        <v>1097.8699999999999</v>
      </c>
    </row>
    <row r="342" spans="1:15" s="1" customFormat="1">
      <c r="A342" s="255">
        <v>106370875</v>
      </c>
      <c r="B342" s="255" t="s">
        <v>1497</v>
      </c>
      <c r="C342" s="256" t="s">
        <v>1180</v>
      </c>
      <c r="D342" s="256" t="s">
        <v>1180</v>
      </c>
      <c r="E342" s="257" t="s">
        <v>1180</v>
      </c>
      <c r="F342" s="257" t="s">
        <v>1180</v>
      </c>
      <c r="G342" s="256" t="s">
        <v>1180</v>
      </c>
      <c r="H342" s="107">
        <v>0.17782000000000001</v>
      </c>
      <c r="I342" s="258">
        <v>1.4510000000000001</v>
      </c>
      <c r="J342" s="258">
        <v>1.3062</v>
      </c>
      <c r="K342" s="259">
        <v>8783</v>
      </c>
      <c r="L342" s="260">
        <v>10601</v>
      </c>
      <c r="M342" s="259">
        <v>0</v>
      </c>
      <c r="N342" s="225">
        <v>1402.33</v>
      </c>
      <c r="O342" s="224">
        <f>_xlfn.XLOOKUP(A342,'[1]SIM Char File'!$F:$F,'[1]SIM Char File'!$AY:$AY)</f>
        <v>1097.8699999999999</v>
      </c>
    </row>
    <row r="343" spans="1:15" s="1" customFormat="1">
      <c r="A343" s="255">
        <v>106370689</v>
      </c>
      <c r="B343" s="255" t="s">
        <v>1498</v>
      </c>
      <c r="C343" s="256" t="s">
        <v>1180</v>
      </c>
      <c r="D343" s="256" t="s">
        <v>1180</v>
      </c>
      <c r="E343" s="256" t="s">
        <v>1180</v>
      </c>
      <c r="F343" s="257" t="s">
        <v>1180</v>
      </c>
      <c r="G343" s="256" t="s">
        <v>1180</v>
      </c>
      <c r="H343" s="107">
        <v>0.20016</v>
      </c>
      <c r="I343" s="258">
        <v>1.4510000000000001</v>
      </c>
      <c r="J343" s="258">
        <v>1.3062</v>
      </c>
      <c r="K343" s="259">
        <v>8783</v>
      </c>
      <c r="L343" s="260">
        <v>10601</v>
      </c>
      <c r="M343" s="259">
        <v>0</v>
      </c>
      <c r="N343" s="225">
        <v>1402.33</v>
      </c>
      <c r="O343" s="224">
        <f>_xlfn.XLOOKUP(A343,'[1]SIM Char File'!$F:$F,'[1]SIM Char File'!$AY:$AY)</f>
        <v>1097.8699999999999</v>
      </c>
    </row>
    <row r="344" spans="1:15" s="1" customFormat="1">
      <c r="A344" s="255">
        <v>106370695</v>
      </c>
      <c r="B344" s="255" t="s">
        <v>2218</v>
      </c>
      <c r="C344" s="256" t="s">
        <v>1180</v>
      </c>
      <c r="D344" s="256" t="s">
        <v>1180</v>
      </c>
      <c r="E344" s="256" t="s">
        <v>1180</v>
      </c>
      <c r="F344" s="257" t="s">
        <v>1180</v>
      </c>
      <c r="G344" s="256" t="s">
        <v>1180</v>
      </c>
      <c r="H344" s="107">
        <v>0.16830999999999999</v>
      </c>
      <c r="I344" s="258">
        <v>1.4510000000000001</v>
      </c>
      <c r="J344" s="258">
        <v>1.3062</v>
      </c>
      <c r="K344" s="259">
        <v>8783</v>
      </c>
      <c r="L344" s="260">
        <v>10601</v>
      </c>
      <c r="M344" s="259">
        <v>1466</v>
      </c>
      <c r="N344" s="225">
        <v>1402.33</v>
      </c>
      <c r="O344" s="224">
        <f>_xlfn.XLOOKUP(A344,'[1]SIM Char File'!$F:$F,'[1]SIM Char File'!$AY:$AY)</f>
        <v>1097.8699999999999</v>
      </c>
    </row>
    <row r="345" spans="1:15" s="1" customFormat="1">
      <c r="A345" s="255">
        <v>106370694</v>
      </c>
      <c r="B345" s="255" t="s">
        <v>1499</v>
      </c>
      <c r="C345" s="256" t="s">
        <v>1180</v>
      </c>
      <c r="D345" s="256" t="s">
        <v>1180</v>
      </c>
      <c r="E345" s="256" t="s">
        <v>1180</v>
      </c>
      <c r="F345" s="257" t="s">
        <v>1180</v>
      </c>
      <c r="G345" s="256" t="s">
        <v>1180</v>
      </c>
      <c r="H345" s="107">
        <v>0.16830999999999999</v>
      </c>
      <c r="I345" s="258">
        <v>1.4510000000000001</v>
      </c>
      <c r="J345" s="258">
        <v>1.3062</v>
      </c>
      <c r="K345" s="259">
        <v>8783</v>
      </c>
      <c r="L345" s="260">
        <v>10601</v>
      </c>
      <c r="M345" s="259">
        <v>1466</v>
      </c>
      <c r="N345" s="225">
        <v>1402.33</v>
      </c>
      <c r="O345" s="224">
        <f>_xlfn.XLOOKUP(A345,'[1]SIM Char File'!$F:$F,'[1]SIM Char File'!$AY:$AY)</f>
        <v>1097.8699999999999</v>
      </c>
    </row>
    <row r="346" spans="1:15" s="1" customFormat="1">
      <c r="A346" s="255">
        <v>106450940</v>
      </c>
      <c r="B346" s="255" t="s">
        <v>1500</v>
      </c>
      <c r="C346" s="256" t="s">
        <v>1180</v>
      </c>
      <c r="D346" s="256" t="s">
        <v>1180</v>
      </c>
      <c r="E346" s="256" t="s">
        <v>1180</v>
      </c>
      <c r="F346" s="257" t="s">
        <v>1180</v>
      </c>
      <c r="G346" s="256" t="s">
        <v>1180</v>
      </c>
      <c r="H346" s="107">
        <v>0.21798999999999999</v>
      </c>
      <c r="I346" s="258">
        <v>1.4510000000000001</v>
      </c>
      <c r="J346" s="258">
        <v>1.3062</v>
      </c>
      <c r="K346" s="259">
        <v>8783</v>
      </c>
      <c r="L346" s="260">
        <v>10601</v>
      </c>
      <c r="M346" s="259">
        <v>0</v>
      </c>
      <c r="N346" s="225">
        <v>1402.33</v>
      </c>
      <c r="O346" s="224">
        <f>_xlfn.XLOOKUP(A346,'[1]SIM Char File'!$F:$F,'[1]SIM Char File'!$AY:$AY)</f>
        <v>1097.8699999999999</v>
      </c>
    </row>
    <row r="347" spans="1:15" s="1" customFormat="1">
      <c r="A347" s="255">
        <v>106190708</v>
      </c>
      <c r="B347" s="255" t="s">
        <v>1501</v>
      </c>
      <c r="C347" s="256" t="s">
        <v>1180</v>
      </c>
      <c r="D347" s="256" t="s">
        <v>1180</v>
      </c>
      <c r="E347" s="256" t="s">
        <v>1180</v>
      </c>
      <c r="F347" s="257" t="s">
        <v>1180</v>
      </c>
      <c r="G347" s="256" t="s">
        <v>1180</v>
      </c>
      <c r="H347" s="107">
        <v>0.2702</v>
      </c>
      <c r="I347" s="258">
        <v>1.4510000000000001</v>
      </c>
      <c r="J347" s="258">
        <v>1.3062</v>
      </c>
      <c r="K347" s="259">
        <v>8783</v>
      </c>
      <c r="L347" s="260">
        <v>10601</v>
      </c>
      <c r="M347" s="259">
        <v>0</v>
      </c>
      <c r="N347" s="225">
        <v>1402.33</v>
      </c>
      <c r="O347" s="224">
        <f>_xlfn.XLOOKUP(A347,'[1]SIM Char File'!$F:$F,'[1]SIM Char File'!$AY:$AY)</f>
        <v>1097.8699999999999</v>
      </c>
    </row>
    <row r="348" spans="1:15" s="1" customFormat="1">
      <c r="A348" s="255">
        <v>106190712</v>
      </c>
      <c r="B348" s="255" t="s">
        <v>1502</v>
      </c>
      <c r="C348" s="257" t="s">
        <v>1180</v>
      </c>
      <c r="D348" s="257" t="s">
        <v>1180</v>
      </c>
      <c r="E348" s="257" t="s">
        <v>1180</v>
      </c>
      <c r="F348" s="257" t="s">
        <v>1180</v>
      </c>
      <c r="G348" s="256" t="s">
        <v>1180</v>
      </c>
      <c r="H348" s="107">
        <v>1</v>
      </c>
      <c r="I348" s="258">
        <v>1.4510000000000001</v>
      </c>
      <c r="J348" s="258">
        <v>1.3062</v>
      </c>
      <c r="K348" s="259">
        <v>8783</v>
      </c>
      <c r="L348" s="260">
        <v>10601</v>
      </c>
      <c r="M348" s="259">
        <v>0</v>
      </c>
      <c r="N348" s="225">
        <v>1402.33</v>
      </c>
      <c r="O348" s="224">
        <f>_xlfn.XLOOKUP(A348,'[1]SIM Char File'!$F:$F,'[1]SIM Char File'!$AY:$AY)</f>
        <v>1097.8699999999999</v>
      </c>
    </row>
    <row r="349" spans="1:15" s="1" customFormat="1">
      <c r="A349" s="255">
        <v>106344114</v>
      </c>
      <c r="B349" s="255" t="s">
        <v>1503</v>
      </c>
      <c r="C349" s="256" t="s">
        <v>1180</v>
      </c>
      <c r="D349" s="256" t="s">
        <v>1180</v>
      </c>
      <c r="E349" s="256" t="s">
        <v>1180</v>
      </c>
      <c r="F349" s="257" t="s">
        <v>1180</v>
      </c>
      <c r="G349" s="256" t="s">
        <v>1180</v>
      </c>
      <c r="H349" s="107">
        <v>0.72267999999999999</v>
      </c>
      <c r="I349" s="258">
        <v>1.5126999999999999</v>
      </c>
      <c r="J349" s="258">
        <v>1.3995</v>
      </c>
      <c r="K349" s="259">
        <v>8783</v>
      </c>
      <c r="L349" s="260">
        <v>11155</v>
      </c>
      <c r="M349" s="259">
        <v>2338</v>
      </c>
      <c r="N349" s="225">
        <v>1402.33</v>
      </c>
      <c r="O349" s="224">
        <f>_xlfn.XLOOKUP(A349,'[1]SIM Char File'!$F:$F,'[1]SIM Char File'!$AY:$AY)</f>
        <v>1097.8699999999999</v>
      </c>
    </row>
    <row r="350" spans="1:15" s="1" customFormat="1">
      <c r="A350" s="255">
        <v>106291023</v>
      </c>
      <c r="B350" s="255" t="s">
        <v>1504</v>
      </c>
      <c r="C350" s="256" t="s">
        <v>1180</v>
      </c>
      <c r="D350" s="256" t="s">
        <v>1180</v>
      </c>
      <c r="E350" s="256" t="s">
        <v>1180</v>
      </c>
      <c r="F350" s="257" t="s">
        <v>1179</v>
      </c>
      <c r="G350" s="256" t="s">
        <v>1179</v>
      </c>
      <c r="H350" s="107">
        <v>0.26023000000000002</v>
      </c>
      <c r="I350" s="258">
        <v>1.5235000000000001</v>
      </c>
      <c r="J350" s="258">
        <v>1.3995</v>
      </c>
      <c r="K350" s="259">
        <v>24860</v>
      </c>
      <c r="L350" s="260">
        <v>31574</v>
      </c>
      <c r="M350" s="259">
        <v>0</v>
      </c>
      <c r="N350" s="225">
        <v>1402.33</v>
      </c>
      <c r="O350" s="224">
        <f>_xlfn.XLOOKUP(A350,'[1]SIM Char File'!$F:$F,'[1]SIM Char File'!$AY:$AY)</f>
        <v>1097.8699999999999</v>
      </c>
    </row>
    <row r="351" spans="1:15" s="1" customFormat="1">
      <c r="A351" s="255">
        <v>106540798</v>
      </c>
      <c r="B351" s="255" t="s">
        <v>1505</v>
      </c>
      <c r="C351" s="256" t="s">
        <v>1180</v>
      </c>
      <c r="D351" s="256" t="s">
        <v>1179</v>
      </c>
      <c r="E351" s="256" t="s">
        <v>1180</v>
      </c>
      <c r="F351" s="257" t="s">
        <v>1180</v>
      </c>
      <c r="G351" s="256" t="s">
        <v>1180</v>
      </c>
      <c r="H351" s="107">
        <v>0.32379000000000002</v>
      </c>
      <c r="I351" s="258">
        <v>1.4510000000000001</v>
      </c>
      <c r="J351" s="258">
        <v>1.3062</v>
      </c>
      <c r="K351" s="259">
        <v>8783</v>
      </c>
      <c r="L351" s="260">
        <v>10601</v>
      </c>
      <c r="M351" s="259">
        <v>0</v>
      </c>
      <c r="N351" s="225">
        <v>1402.33</v>
      </c>
      <c r="O351" s="224">
        <f>_xlfn.XLOOKUP(A351,'[1]SIM Char File'!$F:$F,'[1]SIM Char File'!$AY:$AY)</f>
        <v>1097.8699999999999</v>
      </c>
    </row>
    <row r="352" spans="1:15" s="1" customFormat="1">
      <c r="A352" s="255">
        <v>106400524</v>
      </c>
      <c r="B352" s="255" t="s">
        <v>1506</v>
      </c>
      <c r="C352" s="257" t="s">
        <v>1180</v>
      </c>
      <c r="D352" s="257" t="s">
        <v>1180</v>
      </c>
      <c r="E352" s="257" t="s">
        <v>1180</v>
      </c>
      <c r="F352" s="257" t="s">
        <v>1180</v>
      </c>
      <c r="G352" s="256" t="s">
        <v>1180</v>
      </c>
      <c r="H352" s="107">
        <v>0.12734999999999999</v>
      </c>
      <c r="I352" s="258">
        <v>1.4510000000000001</v>
      </c>
      <c r="J352" s="258">
        <v>1.3062</v>
      </c>
      <c r="K352" s="259">
        <v>8783</v>
      </c>
      <c r="L352" s="260">
        <v>10601</v>
      </c>
      <c r="M352" s="259">
        <v>0</v>
      </c>
      <c r="N352" s="225">
        <v>1402.33</v>
      </c>
      <c r="O352" s="224">
        <f>_xlfn.XLOOKUP(A352,'[1]SIM Char File'!$F:$F,'[1]SIM Char File'!$AY:$AY)</f>
        <v>1097.8699999999999</v>
      </c>
    </row>
    <row r="353" spans="1:15" s="1" customFormat="1">
      <c r="A353" s="255">
        <v>106491338</v>
      </c>
      <c r="B353" s="255" t="s">
        <v>1797</v>
      </c>
      <c r="C353" s="257" t="s">
        <v>1180</v>
      </c>
      <c r="D353" s="257" t="s">
        <v>1179</v>
      </c>
      <c r="E353" s="257" t="s">
        <v>1180</v>
      </c>
      <c r="F353" s="257" t="s">
        <v>1179</v>
      </c>
      <c r="G353" s="256" t="s">
        <v>1180</v>
      </c>
      <c r="H353" s="107">
        <v>0.21</v>
      </c>
      <c r="I353" s="258">
        <v>1.6419999999999999</v>
      </c>
      <c r="J353" s="258">
        <v>1.4781</v>
      </c>
      <c r="K353" s="259">
        <v>8783</v>
      </c>
      <c r="L353" s="260">
        <v>11622</v>
      </c>
      <c r="M353" s="259">
        <v>0</v>
      </c>
      <c r="N353" s="225">
        <v>1402.33</v>
      </c>
      <c r="O353" s="224">
        <f>_xlfn.XLOOKUP(A353,'[1]SIM Char File'!$F:$F,'[1]SIM Char File'!$AY:$AY)</f>
        <v>1097.8699999999999</v>
      </c>
    </row>
    <row r="354" spans="1:15" s="1" customFormat="1">
      <c r="A354" s="255">
        <v>106491076</v>
      </c>
      <c r="B354" s="255" t="s">
        <v>1507</v>
      </c>
      <c r="C354" s="256" t="s">
        <v>1180</v>
      </c>
      <c r="D354" s="256" t="s">
        <v>1179</v>
      </c>
      <c r="E354" s="256" t="s">
        <v>1180</v>
      </c>
      <c r="F354" s="257" t="s">
        <v>1180</v>
      </c>
      <c r="G354" s="256" t="s">
        <v>1180</v>
      </c>
      <c r="H354" s="107">
        <v>0.20669999999999999</v>
      </c>
      <c r="I354" s="258">
        <v>1.6596</v>
      </c>
      <c r="J354" s="258">
        <v>1.494</v>
      </c>
      <c r="K354" s="259">
        <v>8783</v>
      </c>
      <c r="L354" s="260">
        <v>11716</v>
      </c>
      <c r="M354" s="259">
        <v>0</v>
      </c>
      <c r="N354" s="225">
        <v>1402.33</v>
      </c>
      <c r="O354" s="224">
        <f>_xlfn.XLOOKUP(A354,'[1]SIM Char File'!$F:$F,'[1]SIM Char File'!$AY:$AY)</f>
        <v>1097.8699999999999</v>
      </c>
    </row>
    <row r="355" spans="1:15" s="1" customFormat="1">
      <c r="A355" s="255">
        <v>106301258</v>
      </c>
      <c r="B355" s="255" t="s">
        <v>1508</v>
      </c>
      <c r="C355" s="257" t="s">
        <v>1180</v>
      </c>
      <c r="D355" s="257" t="s">
        <v>1180</v>
      </c>
      <c r="E355" s="257" t="s">
        <v>1180</v>
      </c>
      <c r="F355" s="257" t="s">
        <v>1180</v>
      </c>
      <c r="G355" s="256" t="s">
        <v>1180</v>
      </c>
      <c r="H355" s="107">
        <v>0.29604000000000003</v>
      </c>
      <c r="I355" s="258">
        <v>1.4510000000000001</v>
      </c>
      <c r="J355" s="258">
        <v>1.3062</v>
      </c>
      <c r="K355" s="259">
        <v>8783</v>
      </c>
      <c r="L355" s="260">
        <v>10601</v>
      </c>
      <c r="M355" s="259">
        <v>0</v>
      </c>
      <c r="N355" s="225">
        <v>1402.33</v>
      </c>
      <c r="O355" s="224">
        <f>_xlfn.XLOOKUP(A355,'[1]SIM Char File'!$F:$F,'[1]SIM Char File'!$AY:$AY)</f>
        <v>1062.5999999999999</v>
      </c>
    </row>
    <row r="356" spans="1:15" s="1" customFormat="1">
      <c r="A356" s="255">
        <v>106190110</v>
      </c>
      <c r="B356" s="255" t="s">
        <v>1509</v>
      </c>
      <c r="C356" s="256" t="s">
        <v>1180</v>
      </c>
      <c r="D356" s="256" t="s">
        <v>1180</v>
      </c>
      <c r="E356" s="256" t="s">
        <v>1180</v>
      </c>
      <c r="F356" s="257" t="s">
        <v>1180</v>
      </c>
      <c r="G356" s="256" t="s">
        <v>1180</v>
      </c>
      <c r="H356" s="107">
        <f>_xlfn.XLOOKUP(Table1[[#This Row],[OSHPD ID]],'[1]SIM Char File'!$F:$F,'[1]SIM Char File'!$AE:$AE)</f>
        <v>0.35198000000000002</v>
      </c>
      <c r="I356" s="258">
        <v>1.4510000000000001</v>
      </c>
      <c r="J356" s="258">
        <v>1.3062</v>
      </c>
      <c r="K356" s="259">
        <v>8783</v>
      </c>
      <c r="L356" s="260">
        <v>10601</v>
      </c>
      <c r="M356" s="259">
        <v>1246</v>
      </c>
      <c r="N356" s="225">
        <v>1402.33</v>
      </c>
      <c r="O356" s="224">
        <f>_xlfn.XLOOKUP(A356,'[1]SIM Char File'!$F:$F,'[1]SIM Char File'!$AY:$AY)</f>
        <v>1097.8699999999999</v>
      </c>
    </row>
    <row r="357" spans="1:15" s="1" customFormat="1">
      <c r="A357" s="255">
        <v>106190380</v>
      </c>
      <c r="B357" s="255" t="s">
        <v>1891</v>
      </c>
      <c r="C357" s="256" t="s">
        <v>1180</v>
      </c>
      <c r="D357" s="256" t="s">
        <v>1180</v>
      </c>
      <c r="E357" s="256" t="s">
        <v>1180</v>
      </c>
      <c r="F357" s="257" t="s">
        <v>1180</v>
      </c>
      <c r="G357" s="256" t="s">
        <v>1180</v>
      </c>
      <c r="H357" s="107">
        <f>_xlfn.XLOOKUP(Table1[[#This Row],[OSHPD ID]],'[1]SIM Char File'!$F:$F,'[1]SIM Char File'!$AE:$AE)</f>
        <v>0.35198000000000002</v>
      </c>
      <c r="I357" s="258">
        <v>1.4510000000000001</v>
      </c>
      <c r="J357" s="258">
        <v>1.3062</v>
      </c>
      <c r="K357" s="259">
        <v>8783</v>
      </c>
      <c r="L357" s="260">
        <v>10601</v>
      </c>
      <c r="M357" s="259">
        <v>1246</v>
      </c>
      <c r="N357" s="225">
        <v>1402.33</v>
      </c>
      <c r="O357" s="224">
        <f>_xlfn.XLOOKUP(A357,'[1]SIM Char File'!$F:$F,'[1]SIM Char File'!$AY:$AY)</f>
        <v>1097.8699999999999</v>
      </c>
    </row>
    <row r="358" spans="1:15" s="1" customFormat="1">
      <c r="A358" s="255">
        <v>106141338</v>
      </c>
      <c r="B358" s="255" t="s">
        <v>1510</v>
      </c>
      <c r="C358" s="256" t="s">
        <v>1180</v>
      </c>
      <c r="D358" s="256" t="s">
        <v>1179</v>
      </c>
      <c r="E358" s="256" t="s">
        <v>1180</v>
      </c>
      <c r="F358" s="257" t="s">
        <v>1179</v>
      </c>
      <c r="G358" s="256" t="s">
        <v>1179</v>
      </c>
      <c r="H358" s="107">
        <v>0.21</v>
      </c>
      <c r="I358" s="258">
        <v>1.4510000000000001</v>
      </c>
      <c r="J358" s="258">
        <v>1.3062</v>
      </c>
      <c r="K358" s="259">
        <v>24860</v>
      </c>
      <c r="L358" s="260">
        <v>30006</v>
      </c>
      <c r="M358" s="259">
        <v>0</v>
      </c>
      <c r="N358" s="225">
        <v>1402.33</v>
      </c>
      <c r="O358" s="224">
        <f>_xlfn.XLOOKUP(A358,'[1]SIM Char File'!$F:$F,'[1]SIM Char File'!$AY:$AY)</f>
        <v>1097.8699999999999</v>
      </c>
    </row>
    <row r="359" spans="1:15" s="1" customFormat="1">
      <c r="A359" s="255">
        <v>106334068</v>
      </c>
      <c r="B359" s="255" t="s">
        <v>1511</v>
      </c>
      <c r="C359" s="256" t="s">
        <v>1180</v>
      </c>
      <c r="D359" s="256" t="s">
        <v>1180</v>
      </c>
      <c r="E359" s="256" t="s">
        <v>1180</v>
      </c>
      <c r="F359" s="257" t="s">
        <v>1180</v>
      </c>
      <c r="G359" s="256" t="s">
        <v>1180</v>
      </c>
      <c r="H359" s="107">
        <v>0.14827000000000001</v>
      </c>
      <c r="I359" s="258">
        <v>1.4510000000000001</v>
      </c>
      <c r="J359" s="258">
        <v>1.3062</v>
      </c>
      <c r="K359" s="259">
        <v>8783</v>
      </c>
      <c r="L359" s="260">
        <v>10601</v>
      </c>
      <c r="M359" s="259">
        <v>0</v>
      </c>
      <c r="N359" s="225">
        <v>1402.33</v>
      </c>
      <c r="O359" s="224">
        <f>_xlfn.XLOOKUP(A359,'[1]SIM Char File'!$F:$F,'[1]SIM Char File'!$AY:$AY)</f>
        <v>1097.8699999999999</v>
      </c>
    </row>
    <row r="360" spans="1:15" s="1" customFormat="1">
      <c r="A360" s="255">
        <v>106334001</v>
      </c>
      <c r="B360" s="255" t="s">
        <v>1897</v>
      </c>
      <c r="C360" s="257" t="s">
        <v>1180</v>
      </c>
      <c r="D360" s="257" t="s">
        <v>1180</v>
      </c>
      <c r="E360" s="257" t="s">
        <v>1180</v>
      </c>
      <c r="F360" s="257" t="s">
        <v>1180</v>
      </c>
      <c r="G360" s="256" t="s">
        <v>1180</v>
      </c>
      <c r="H360" s="107">
        <v>0.14827000000000001</v>
      </c>
      <c r="I360" s="258">
        <v>1.4510000000000001</v>
      </c>
      <c r="J360" s="258">
        <v>1.3062</v>
      </c>
      <c r="K360" s="259">
        <v>8783</v>
      </c>
      <c r="L360" s="260">
        <v>10601</v>
      </c>
      <c r="M360" s="259">
        <v>0</v>
      </c>
      <c r="N360" s="225">
        <v>1402.33</v>
      </c>
      <c r="O360" s="224">
        <f>_xlfn.XLOOKUP(A360,'[1]SIM Char File'!$F:$F,'[1]SIM Char File'!$AY:$AY)</f>
        <v>1097.8699999999999</v>
      </c>
    </row>
    <row r="361" spans="1:15" s="1" customFormat="1">
      <c r="A361" s="255">
        <v>106361339</v>
      </c>
      <c r="B361" s="255" t="s">
        <v>1512</v>
      </c>
      <c r="C361" s="256" t="s">
        <v>1180</v>
      </c>
      <c r="D361" s="256" t="s">
        <v>1180</v>
      </c>
      <c r="E361" s="256" t="s">
        <v>1180</v>
      </c>
      <c r="F361" s="257" t="s">
        <v>1180</v>
      </c>
      <c r="G361" s="256" t="s">
        <v>1180</v>
      </c>
      <c r="H361" s="107">
        <v>0.21393000000000001</v>
      </c>
      <c r="I361" s="258">
        <v>1.4510000000000001</v>
      </c>
      <c r="J361" s="258">
        <v>1.3062</v>
      </c>
      <c r="K361" s="259">
        <v>8783</v>
      </c>
      <c r="L361" s="260">
        <v>10601</v>
      </c>
      <c r="M361" s="259">
        <v>0</v>
      </c>
      <c r="N361" s="225">
        <v>1402.33</v>
      </c>
      <c r="O361" s="224">
        <f>_xlfn.XLOOKUP(A361,'[1]SIM Char File'!$F:$F,'[1]SIM Char File'!$AY:$AY)</f>
        <v>1097.8699999999999</v>
      </c>
    </row>
    <row r="362" spans="1:15" s="1" customFormat="1">
      <c r="A362" s="255">
        <v>106521041</v>
      </c>
      <c r="B362" s="255" t="s">
        <v>1513</v>
      </c>
      <c r="C362" s="256" t="s">
        <v>1180</v>
      </c>
      <c r="D362" s="256" t="s">
        <v>1180</v>
      </c>
      <c r="E362" s="256" t="s">
        <v>1180</v>
      </c>
      <c r="F362" s="257" t="s">
        <v>1179</v>
      </c>
      <c r="G362" s="256" t="s">
        <v>1179</v>
      </c>
      <c r="H362" s="107">
        <v>0.24491000000000002</v>
      </c>
      <c r="I362" s="258">
        <v>1.4510000000000001</v>
      </c>
      <c r="J362" s="258">
        <v>1.3062</v>
      </c>
      <c r="K362" s="259">
        <v>24860</v>
      </c>
      <c r="L362" s="260">
        <v>30006</v>
      </c>
      <c r="M362" s="259">
        <v>0</v>
      </c>
      <c r="N362" s="225">
        <v>1402.33</v>
      </c>
      <c r="O362" s="224">
        <f>_xlfn.XLOOKUP(A362,'[1]SIM Char File'!$F:$F,'[1]SIM Char File'!$AY:$AY)</f>
        <v>1097.8699999999999</v>
      </c>
    </row>
    <row r="363" spans="1:15" s="1" customFormat="1">
      <c r="A363" s="255">
        <v>106190754</v>
      </c>
      <c r="B363" s="255" t="s">
        <v>1514</v>
      </c>
      <c r="C363" s="257" t="s">
        <v>1180</v>
      </c>
      <c r="D363" s="257" t="s">
        <v>1180</v>
      </c>
      <c r="E363" s="257" t="s">
        <v>1180</v>
      </c>
      <c r="F363" s="257" t="s">
        <v>1180</v>
      </c>
      <c r="G363" s="256" t="s">
        <v>1180</v>
      </c>
      <c r="H363" s="107">
        <v>0.16247</v>
      </c>
      <c r="I363" s="258">
        <v>1.4510000000000001</v>
      </c>
      <c r="J363" s="258">
        <v>1.3062</v>
      </c>
      <c r="K363" s="259">
        <v>8783</v>
      </c>
      <c r="L363" s="260">
        <v>10601</v>
      </c>
      <c r="M363" s="259">
        <v>0</v>
      </c>
      <c r="N363" s="225">
        <v>1402.33</v>
      </c>
      <c r="O363" s="224">
        <f>_xlfn.XLOOKUP(A363,'[1]SIM Char File'!$F:$F,'[1]SIM Char File'!$AY:$AY)</f>
        <v>1097.8699999999999</v>
      </c>
    </row>
    <row r="364" spans="1:15" s="1" customFormat="1">
      <c r="A364" s="255">
        <v>106380960</v>
      </c>
      <c r="B364" s="255" t="s">
        <v>1515</v>
      </c>
      <c r="C364" s="256" t="s">
        <v>1180</v>
      </c>
      <c r="D364" s="256" t="s">
        <v>1180</v>
      </c>
      <c r="E364" s="256" t="s">
        <v>1180</v>
      </c>
      <c r="F364" s="257" t="s">
        <v>1180</v>
      </c>
      <c r="G364" s="256" t="s">
        <v>1180</v>
      </c>
      <c r="H364" s="107">
        <v>0.20794000000000004</v>
      </c>
      <c r="I364" s="258">
        <v>1.7806999999999999</v>
      </c>
      <c r="J364" s="258">
        <v>1.603</v>
      </c>
      <c r="K364" s="259">
        <v>8783</v>
      </c>
      <c r="L364" s="260">
        <v>12363</v>
      </c>
      <c r="M364" s="259">
        <v>1453</v>
      </c>
      <c r="N364" s="225">
        <v>1402.33</v>
      </c>
      <c r="O364" s="224">
        <f>_xlfn.XLOOKUP(A364,'[1]SIM Char File'!$F:$F,'[1]SIM Char File'!$AY:$AY)</f>
        <v>1097.8699999999999</v>
      </c>
    </row>
    <row r="365" spans="1:15" s="1" customFormat="1">
      <c r="A365" s="255">
        <v>106560508</v>
      </c>
      <c r="B365" s="255" t="s">
        <v>1516</v>
      </c>
      <c r="C365" s="256" t="s">
        <v>1180</v>
      </c>
      <c r="D365" s="256" t="s">
        <v>1180</v>
      </c>
      <c r="E365" s="256" t="s">
        <v>1180</v>
      </c>
      <c r="F365" s="257" t="s">
        <v>1180</v>
      </c>
      <c r="G365" s="256" t="s">
        <v>1180</v>
      </c>
      <c r="H365" s="107">
        <v>0.23149</v>
      </c>
      <c r="I365" s="258">
        <v>1.4510000000000001</v>
      </c>
      <c r="J365" s="258">
        <v>1.3062</v>
      </c>
      <c r="K365" s="259">
        <v>8783</v>
      </c>
      <c r="L365" s="260">
        <v>10601</v>
      </c>
      <c r="M365" s="259">
        <v>1797</v>
      </c>
      <c r="N365" s="225">
        <v>1402.33</v>
      </c>
      <c r="O365" s="224">
        <f>_xlfn.XLOOKUP(A365,'[1]SIM Char File'!$F:$F,'[1]SIM Char File'!$AY:$AY)</f>
        <v>1097.8699999999999</v>
      </c>
    </row>
    <row r="366" spans="1:15" s="1" customFormat="1">
      <c r="A366" s="255">
        <v>106560529</v>
      </c>
      <c r="B366" s="255" t="s">
        <v>1517</v>
      </c>
      <c r="C366" s="257" t="s">
        <v>1180</v>
      </c>
      <c r="D366" s="257" t="s">
        <v>1180</v>
      </c>
      <c r="E366" s="257" t="s">
        <v>1180</v>
      </c>
      <c r="F366" s="257" t="s">
        <v>1180</v>
      </c>
      <c r="G366" s="256" t="s">
        <v>1180</v>
      </c>
      <c r="H366" s="107">
        <v>0.23149</v>
      </c>
      <c r="I366" s="258">
        <v>1.4510000000000001</v>
      </c>
      <c r="J366" s="258">
        <v>1.3062</v>
      </c>
      <c r="K366" s="259">
        <v>8783</v>
      </c>
      <c r="L366" s="260">
        <v>10601</v>
      </c>
      <c r="M366" s="259">
        <v>1797</v>
      </c>
      <c r="N366" s="225">
        <v>1402.33</v>
      </c>
      <c r="O366" s="224">
        <f>_xlfn.XLOOKUP(A366,'[1]SIM Char File'!$F:$F,'[1]SIM Char File'!$AY:$AY)</f>
        <v>1097.8699999999999</v>
      </c>
    </row>
    <row r="367" spans="1:15" s="1" customFormat="1">
      <c r="A367" s="255">
        <v>106301340</v>
      </c>
      <c r="B367" s="255" t="s">
        <v>1518</v>
      </c>
      <c r="C367" s="256" t="s">
        <v>1180</v>
      </c>
      <c r="D367" s="256" t="s">
        <v>1180</v>
      </c>
      <c r="E367" s="256" t="s">
        <v>1180</v>
      </c>
      <c r="F367" s="257" t="s">
        <v>1180</v>
      </c>
      <c r="G367" s="256" t="s">
        <v>1180</v>
      </c>
      <c r="H367" s="107">
        <v>0.28421000000000002</v>
      </c>
      <c r="I367" s="258">
        <v>1.4510000000000001</v>
      </c>
      <c r="J367" s="258">
        <v>1.3062</v>
      </c>
      <c r="K367" s="259">
        <v>8783</v>
      </c>
      <c r="L367" s="260">
        <v>10601</v>
      </c>
      <c r="M367" s="259">
        <v>0</v>
      </c>
      <c r="N367" s="225">
        <v>1402.33</v>
      </c>
      <c r="O367" s="224">
        <f>_xlfn.XLOOKUP(A367,'[1]SIM Char File'!$F:$F,'[1]SIM Char File'!$AY:$AY)</f>
        <v>1097.8699999999999</v>
      </c>
    </row>
    <row r="368" spans="1:15" s="1" customFormat="1">
      <c r="A368" s="255">
        <v>106391042</v>
      </c>
      <c r="B368" s="255" t="s">
        <v>1519</v>
      </c>
      <c r="C368" s="257" t="s">
        <v>1180</v>
      </c>
      <c r="D368" s="257" t="s">
        <v>1180</v>
      </c>
      <c r="E368" s="257" t="s">
        <v>1180</v>
      </c>
      <c r="F368" s="257" t="s">
        <v>1180</v>
      </c>
      <c r="G368" s="256" t="s">
        <v>1180</v>
      </c>
      <c r="H368" s="107">
        <v>0.16089999999999999</v>
      </c>
      <c r="I368" s="258">
        <v>1.698</v>
      </c>
      <c r="J368" s="258">
        <v>1.5285</v>
      </c>
      <c r="K368" s="259">
        <v>8783</v>
      </c>
      <c r="L368" s="260">
        <v>11921</v>
      </c>
      <c r="M368" s="259">
        <v>0</v>
      </c>
      <c r="N368" s="225">
        <v>1402.33</v>
      </c>
      <c r="O368" s="224">
        <f>_xlfn.XLOOKUP(A368,'[1]SIM Char File'!$F:$F,'[1]SIM Char File'!$AY:$AY)</f>
        <v>1097.8699999999999</v>
      </c>
    </row>
    <row r="369" spans="1:15" s="1" customFormat="1">
      <c r="A369" s="255">
        <v>106301342</v>
      </c>
      <c r="B369" s="255" t="s">
        <v>1520</v>
      </c>
      <c r="C369" s="257" t="s">
        <v>1180</v>
      </c>
      <c r="D369" s="257" t="s">
        <v>1180</v>
      </c>
      <c r="E369" s="257" t="s">
        <v>1180</v>
      </c>
      <c r="F369" s="257" t="s">
        <v>1180</v>
      </c>
      <c r="G369" s="256" t="s">
        <v>1180</v>
      </c>
      <c r="H369" s="107">
        <v>0.26032</v>
      </c>
      <c r="I369" s="258">
        <v>1.4510000000000001</v>
      </c>
      <c r="J369" s="258">
        <v>1.3062</v>
      </c>
      <c r="K369" s="259">
        <v>8783</v>
      </c>
      <c r="L369" s="260">
        <v>10601</v>
      </c>
      <c r="M369" s="259">
        <v>1246</v>
      </c>
      <c r="N369" s="225">
        <v>1402.33</v>
      </c>
      <c r="O369" s="224">
        <f>_xlfn.XLOOKUP(A369,'[1]SIM Char File'!$F:$F,'[1]SIM Char File'!$AY:$AY)</f>
        <v>1097.8699999999999</v>
      </c>
    </row>
    <row r="370" spans="1:15" s="1" customFormat="1">
      <c r="A370" s="255">
        <v>106190053</v>
      </c>
      <c r="B370" s="255" t="s">
        <v>1521</v>
      </c>
      <c r="C370" s="257" t="s">
        <v>1180</v>
      </c>
      <c r="D370" s="257" t="s">
        <v>1180</v>
      </c>
      <c r="E370" s="257" t="s">
        <v>1180</v>
      </c>
      <c r="F370" s="257" t="s">
        <v>1180</v>
      </c>
      <c r="G370" s="256" t="s">
        <v>1180</v>
      </c>
      <c r="H370" s="107">
        <v>0.25757000000000002</v>
      </c>
      <c r="I370" s="258">
        <v>1.4510000000000001</v>
      </c>
      <c r="J370" s="258">
        <v>1.3062</v>
      </c>
      <c r="K370" s="259">
        <v>8783</v>
      </c>
      <c r="L370" s="260">
        <v>10601</v>
      </c>
      <c r="M370" s="259">
        <v>1246</v>
      </c>
      <c r="N370" s="225">
        <v>1402.33</v>
      </c>
      <c r="O370" s="224">
        <f>_xlfn.XLOOKUP(A370,'[1]SIM Char File'!$F:$F,'[1]SIM Char File'!$AY:$AY)</f>
        <v>1097.8699999999999</v>
      </c>
    </row>
    <row r="371" spans="1:15" s="1" customFormat="1">
      <c r="A371" s="255">
        <v>106380965</v>
      </c>
      <c r="B371" s="255" t="s">
        <v>1522</v>
      </c>
      <c r="C371" s="256" t="s">
        <v>1180</v>
      </c>
      <c r="D371" s="256" t="s">
        <v>1180</v>
      </c>
      <c r="E371" s="256" t="s">
        <v>1180</v>
      </c>
      <c r="F371" s="257" t="s">
        <v>1180</v>
      </c>
      <c r="G371" s="256" t="s">
        <v>1180</v>
      </c>
      <c r="H371" s="107">
        <v>0.21604000000000004</v>
      </c>
      <c r="I371" s="258">
        <v>1.7806999999999999</v>
      </c>
      <c r="J371" s="258">
        <v>1.603</v>
      </c>
      <c r="K371" s="259">
        <v>8783</v>
      </c>
      <c r="L371" s="260">
        <v>12363</v>
      </c>
      <c r="M371" s="259">
        <v>1453</v>
      </c>
      <c r="N371" s="225">
        <v>1402.33</v>
      </c>
      <c r="O371" s="224">
        <f>_xlfn.XLOOKUP(A371,'[1]SIM Char File'!$F:$F,'[1]SIM Char File'!$AY:$AY)</f>
        <v>1097.8699999999999</v>
      </c>
    </row>
    <row r="372" spans="1:15" s="1" customFormat="1">
      <c r="A372" s="255">
        <v>106010967</v>
      </c>
      <c r="B372" s="255" t="s">
        <v>1523</v>
      </c>
      <c r="C372" s="256" t="s">
        <v>1180</v>
      </c>
      <c r="D372" s="256" t="s">
        <v>1180</v>
      </c>
      <c r="E372" s="256" t="s">
        <v>1180</v>
      </c>
      <c r="F372" s="257" t="s">
        <v>1180</v>
      </c>
      <c r="G372" s="256" t="s">
        <v>1180</v>
      </c>
      <c r="H372" s="107">
        <v>0.30034</v>
      </c>
      <c r="I372" s="258">
        <v>1.714</v>
      </c>
      <c r="J372" s="258">
        <v>1.5444</v>
      </c>
      <c r="K372" s="259">
        <v>8783</v>
      </c>
      <c r="L372" s="260">
        <v>12015</v>
      </c>
      <c r="M372" s="259">
        <v>0</v>
      </c>
      <c r="N372" s="225">
        <v>1402.33</v>
      </c>
      <c r="O372" s="224">
        <f>_xlfn.XLOOKUP(A372,'[1]SIM Char File'!$F:$F,'[1]SIM Char File'!$AY:$AY)</f>
        <v>1097.8699999999999</v>
      </c>
    </row>
    <row r="373" spans="1:15" s="1" customFormat="1">
      <c r="A373" s="255">
        <v>106430905</v>
      </c>
      <c r="B373" s="255" t="s">
        <v>1524</v>
      </c>
      <c r="C373" s="257" t="s">
        <v>1180</v>
      </c>
      <c r="D373" s="257" t="s">
        <v>1180</v>
      </c>
      <c r="E373" s="257" t="s">
        <v>1180</v>
      </c>
      <c r="F373" s="257" t="s">
        <v>1180</v>
      </c>
      <c r="G373" s="256" t="s">
        <v>1180</v>
      </c>
      <c r="H373" s="107">
        <v>0.15132999999999999</v>
      </c>
      <c r="I373" s="258">
        <v>1.7775000000000001</v>
      </c>
      <c r="J373" s="258">
        <v>1.609</v>
      </c>
      <c r="K373" s="259">
        <v>8783</v>
      </c>
      <c r="L373" s="260">
        <v>12399</v>
      </c>
      <c r="M373" s="259">
        <v>1457</v>
      </c>
      <c r="N373" s="225">
        <v>1402.33</v>
      </c>
      <c r="O373" s="224">
        <f>_xlfn.XLOOKUP(A373,'[1]SIM Char File'!$F:$F,'[1]SIM Char File'!$AY:$AY)</f>
        <v>1097.8699999999999</v>
      </c>
    </row>
    <row r="374" spans="1:15" s="1" customFormat="1">
      <c r="A374" s="255">
        <v>106430035</v>
      </c>
      <c r="B374" s="255" t="s">
        <v>1524</v>
      </c>
      <c r="C374" s="256" t="s">
        <v>1180</v>
      </c>
      <c r="D374" s="256" t="s">
        <v>1180</v>
      </c>
      <c r="E374" s="256" t="s">
        <v>1180</v>
      </c>
      <c r="F374" s="257" t="s">
        <v>1180</v>
      </c>
      <c r="G374" s="256" t="s">
        <v>1180</v>
      </c>
      <c r="H374" s="107">
        <v>0.15132999999999999</v>
      </c>
      <c r="I374" s="258">
        <v>1.7775000000000001</v>
      </c>
      <c r="J374" s="258">
        <v>1.609</v>
      </c>
      <c r="K374" s="259">
        <v>8783</v>
      </c>
      <c r="L374" s="260">
        <v>12399</v>
      </c>
      <c r="M374" s="259">
        <v>1457</v>
      </c>
      <c r="N374" s="225">
        <v>1402.33</v>
      </c>
      <c r="O374" s="224">
        <f>_xlfn.XLOOKUP(A374,'[1]SIM Char File'!$F:$F,'[1]SIM Char File'!$AY:$AY)</f>
        <v>1097.8699999999999</v>
      </c>
    </row>
    <row r="375" spans="1:15" s="1" customFormat="1">
      <c r="A375" s="255">
        <v>106394128</v>
      </c>
      <c r="B375" s="255" t="s">
        <v>2229</v>
      </c>
      <c r="C375" s="257" t="s">
        <v>1180</v>
      </c>
      <c r="D375" s="257" t="s">
        <v>1180</v>
      </c>
      <c r="E375" s="257" t="s">
        <v>1180</v>
      </c>
      <c r="F375" s="257" t="s">
        <v>1180</v>
      </c>
      <c r="G375" s="256" t="s">
        <v>1180</v>
      </c>
      <c r="H375" s="107">
        <v>0.21</v>
      </c>
      <c r="I375" s="258">
        <v>1.4786999999999999</v>
      </c>
      <c r="J375" s="258">
        <v>1.3310999999999999</v>
      </c>
      <c r="K375" s="259">
        <v>1</v>
      </c>
      <c r="L375" s="260">
        <v>1</v>
      </c>
      <c r="M375" s="259">
        <v>1263</v>
      </c>
      <c r="N375" s="225">
        <v>1402.33</v>
      </c>
      <c r="O375" s="224">
        <f>_xlfn.XLOOKUP(A375,'[1]SIM Char File'!$F:$F,'[1]SIM Char File'!$AY:$AY)</f>
        <v>1097.8699999999999</v>
      </c>
    </row>
    <row r="376" spans="1:15" s="1" customFormat="1">
      <c r="A376" s="255">
        <v>106250955</v>
      </c>
      <c r="B376" s="255" t="s">
        <v>1525</v>
      </c>
      <c r="C376" s="257" t="s">
        <v>1180</v>
      </c>
      <c r="D376" s="257" t="s">
        <v>1179</v>
      </c>
      <c r="E376" s="257" t="s">
        <v>1180</v>
      </c>
      <c r="F376" s="257" t="s">
        <v>1179</v>
      </c>
      <c r="G376" s="256" t="s">
        <v>1179</v>
      </c>
      <c r="H376" s="107">
        <v>0.21</v>
      </c>
      <c r="I376" s="258">
        <v>1.4510000000000001</v>
      </c>
      <c r="J376" s="258">
        <v>1.3062</v>
      </c>
      <c r="K376" s="259">
        <v>24860</v>
      </c>
      <c r="L376" s="260">
        <v>30006</v>
      </c>
      <c r="M376" s="259">
        <v>0</v>
      </c>
      <c r="N376" s="225">
        <v>1402.33</v>
      </c>
      <c r="O376" s="224">
        <f>_xlfn.XLOOKUP(A376,'[1]SIM Char File'!$F:$F,'[1]SIM Char File'!$AY:$AY)</f>
        <v>1097.8699999999999</v>
      </c>
    </row>
    <row r="377" spans="1:15" s="1" customFormat="1">
      <c r="A377" s="255">
        <v>106034002</v>
      </c>
      <c r="B377" s="255" t="s">
        <v>1526</v>
      </c>
      <c r="C377" s="256" t="s">
        <v>1180</v>
      </c>
      <c r="D377" s="256" t="s">
        <v>1180</v>
      </c>
      <c r="E377" s="256" t="s">
        <v>1180</v>
      </c>
      <c r="F377" s="257" t="s">
        <v>1179</v>
      </c>
      <c r="G377" s="256" t="s">
        <v>1179</v>
      </c>
      <c r="H377" s="107">
        <v>0.36710999999999999</v>
      </c>
      <c r="I377" s="258">
        <v>1.5235000000000001</v>
      </c>
      <c r="J377" s="258">
        <v>1.3995</v>
      </c>
      <c r="K377" s="259">
        <v>24860</v>
      </c>
      <c r="L377" s="260">
        <v>31574</v>
      </c>
      <c r="M377" s="259">
        <v>0</v>
      </c>
      <c r="N377" s="225">
        <v>1402.33</v>
      </c>
      <c r="O377" s="224">
        <f>_xlfn.XLOOKUP(A377,'[1]SIM Char File'!$F:$F,'[1]SIM Char File'!$AY:$AY)</f>
        <v>1097.8699999999999</v>
      </c>
    </row>
    <row r="378" spans="1:15" s="1" customFormat="1">
      <c r="A378" s="255">
        <v>106310791</v>
      </c>
      <c r="B378" s="255" t="s">
        <v>1527</v>
      </c>
      <c r="C378" s="257" t="s">
        <v>1180</v>
      </c>
      <c r="D378" s="257" t="s">
        <v>1180</v>
      </c>
      <c r="E378" s="257" t="s">
        <v>1180</v>
      </c>
      <c r="F378" s="257" t="s">
        <v>1180</v>
      </c>
      <c r="G378" s="256" t="s">
        <v>1180</v>
      </c>
      <c r="H378" s="107">
        <v>0.32695999999999997</v>
      </c>
      <c r="I378" s="258">
        <v>1.5235000000000001</v>
      </c>
      <c r="J378" s="258">
        <v>1.3995</v>
      </c>
      <c r="K378" s="259">
        <v>8783</v>
      </c>
      <c r="L378" s="260">
        <v>11155</v>
      </c>
      <c r="M378" s="259">
        <v>0</v>
      </c>
      <c r="N378" s="225">
        <v>1402.33</v>
      </c>
      <c r="O378" s="224">
        <f>_xlfn.XLOOKUP(A378,'[1]SIM Char File'!$F:$F,'[1]SIM Char File'!$AY:$AY)</f>
        <v>1097.8699999999999</v>
      </c>
    </row>
    <row r="379" spans="1:15" s="1" customFormat="1">
      <c r="A379" s="255">
        <v>106084001</v>
      </c>
      <c r="B379" s="255" t="s">
        <v>1528</v>
      </c>
      <c r="C379" s="257" t="s">
        <v>1180</v>
      </c>
      <c r="D379" s="257" t="s">
        <v>1180</v>
      </c>
      <c r="E379" s="257" t="s">
        <v>1180</v>
      </c>
      <c r="F379" s="257" t="s">
        <v>1179</v>
      </c>
      <c r="G379" s="256" t="s">
        <v>1179</v>
      </c>
      <c r="H379" s="107">
        <v>0.36586999999999997</v>
      </c>
      <c r="I379" s="258">
        <v>1.4510000000000001</v>
      </c>
      <c r="J379" s="258">
        <v>1.3062</v>
      </c>
      <c r="K379" s="259">
        <v>24860</v>
      </c>
      <c r="L379" s="260">
        <v>30006</v>
      </c>
      <c r="M379" s="259">
        <v>0</v>
      </c>
      <c r="N379" s="225">
        <v>1402.33</v>
      </c>
      <c r="O379" s="224">
        <f>_xlfn.XLOOKUP(A379,'[1]SIM Char File'!$F:$F,'[1]SIM Char File'!$AY:$AY)</f>
        <v>1097.8699999999999</v>
      </c>
    </row>
    <row r="380" spans="1:15" s="1" customFormat="1">
      <c r="A380" s="255">
        <v>106574010</v>
      </c>
      <c r="B380" s="255" t="s">
        <v>1529</v>
      </c>
      <c r="C380" s="256" t="s">
        <v>1180</v>
      </c>
      <c r="D380" s="256" t="s">
        <v>1180</v>
      </c>
      <c r="E380" s="256" t="s">
        <v>1180</v>
      </c>
      <c r="F380" s="257" t="s">
        <v>1180</v>
      </c>
      <c r="G380" s="256" t="s">
        <v>1180</v>
      </c>
      <c r="H380" s="107">
        <v>0.35271999999999998</v>
      </c>
      <c r="I380" s="258">
        <v>1.5235000000000001</v>
      </c>
      <c r="J380" s="258">
        <v>1.3995</v>
      </c>
      <c r="K380" s="259">
        <v>8783</v>
      </c>
      <c r="L380" s="260">
        <v>11155</v>
      </c>
      <c r="M380" s="259">
        <v>0</v>
      </c>
      <c r="N380" s="225">
        <v>1402.33</v>
      </c>
      <c r="O380" s="224">
        <f>_xlfn.XLOOKUP(A380,'[1]SIM Char File'!$F:$F,'[1]SIM Char File'!$AY:$AY)</f>
        <v>1097.8699999999999</v>
      </c>
    </row>
    <row r="381" spans="1:15" s="1" customFormat="1">
      <c r="A381" s="255">
        <v>106070934</v>
      </c>
      <c r="B381" s="255" t="s">
        <v>1530</v>
      </c>
      <c r="C381" s="256" t="s">
        <v>1180</v>
      </c>
      <c r="D381" s="256" t="s">
        <v>1180</v>
      </c>
      <c r="E381" s="257" t="s">
        <v>1180</v>
      </c>
      <c r="F381" s="257" t="s">
        <v>1180</v>
      </c>
      <c r="G381" s="256" t="s">
        <v>1180</v>
      </c>
      <c r="H381" s="107">
        <v>0.30518000000000001</v>
      </c>
      <c r="I381" s="258">
        <v>1.7181</v>
      </c>
      <c r="J381" s="258">
        <v>1.5501</v>
      </c>
      <c r="K381" s="259">
        <v>8783</v>
      </c>
      <c r="L381" s="260">
        <v>12049</v>
      </c>
      <c r="M381" s="259">
        <v>0</v>
      </c>
      <c r="N381" s="225">
        <v>1402.33</v>
      </c>
      <c r="O381" s="224">
        <f>_xlfn.XLOOKUP(A381,'[1]SIM Char File'!$F:$F,'[1]SIM Char File'!$AY:$AY)</f>
        <v>1097.8699999999999</v>
      </c>
    </row>
    <row r="382" spans="1:15" s="1" customFormat="1">
      <c r="A382" s="255">
        <v>106171395</v>
      </c>
      <c r="B382" s="255" t="s">
        <v>1531</v>
      </c>
      <c r="C382" s="256" t="s">
        <v>1180</v>
      </c>
      <c r="D382" s="256" t="s">
        <v>1180</v>
      </c>
      <c r="E382" s="256" t="s">
        <v>1180</v>
      </c>
      <c r="F382" s="257" t="s">
        <v>1179</v>
      </c>
      <c r="G382" s="256" t="s">
        <v>1179</v>
      </c>
      <c r="H382" s="107">
        <v>0.38649</v>
      </c>
      <c r="I382" s="258">
        <v>1.4510000000000001</v>
      </c>
      <c r="J382" s="258">
        <v>1.3062</v>
      </c>
      <c r="K382" s="259">
        <v>24860</v>
      </c>
      <c r="L382" s="260">
        <v>30006</v>
      </c>
      <c r="M382" s="259">
        <v>0</v>
      </c>
      <c r="N382" s="225">
        <v>1402.33</v>
      </c>
      <c r="O382" s="224">
        <f>_xlfn.XLOOKUP(A382,'[1]SIM Char File'!$F:$F,'[1]SIM Char File'!$AY:$AY)</f>
        <v>1097.8699999999999</v>
      </c>
    </row>
    <row r="383" spans="1:15" s="1" customFormat="1">
      <c r="A383" s="255">
        <v>106444012</v>
      </c>
      <c r="B383" s="255" t="s">
        <v>1532</v>
      </c>
      <c r="C383" s="256" t="s">
        <v>1180</v>
      </c>
      <c r="D383" s="256" t="s">
        <v>1180</v>
      </c>
      <c r="E383" s="256" t="s">
        <v>1180</v>
      </c>
      <c r="F383" s="257" t="s">
        <v>1180</v>
      </c>
      <c r="G383" s="256" t="s">
        <v>1180</v>
      </c>
      <c r="H383" s="107">
        <v>1</v>
      </c>
      <c r="I383" s="258">
        <v>1.6231</v>
      </c>
      <c r="J383" s="258">
        <v>1.5548</v>
      </c>
      <c r="K383" s="259">
        <v>8783</v>
      </c>
      <c r="L383" s="260">
        <v>12077</v>
      </c>
      <c r="M383" s="259">
        <v>0</v>
      </c>
      <c r="N383" s="225">
        <v>1402.33</v>
      </c>
      <c r="O383" s="224">
        <f>_xlfn.XLOOKUP(A383,'[1]SIM Char File'!$F:$F,'[1]SIM Char File'!$AY:$AY)</f>
        <v>1097.8699999999999</v>
      </c>
    </row>
    <row r="384" spans="1:15" s="1" customFormat="1">
      <c r="A384" s="255">
        <v>106341051</v>
      </c>
      <c r="B384" s="255" t="s">
        <v>1533</v>
      </c>
      <c r="C384" s="256" t="s">
        <v>1180</v>
      </c>
      <c r="D384" s="256" t="s">
        <v>1180</v>
      </c>
      <c r="E384" s="256" t="s">
        <v>1179</v>
      </c>
      <c r="F384" s="257" t="s">
        <v>1180</v>
      </c>
      <c r="G384" s="256" t="s">
        <v>1180</v>
      </c>
      <c r="H384" s="107">
        <v>0.25758999999999999</v>
      </c>
      <c r="I384" s="258">
        <v>1.7363999999999999</v>
      </c>
      <c r="J384" s="258">
        <v>1.5630999999999999</v>
      </c>
      <c r="K384" s="259">
        <v>8783</v>
      </c>
      <c r="L384" s="260">
        <v>12126</v>
      </c>
      <c r="M384" s="259">
        <v>0</v>
      </c>
      <c r="N384" s="225">
        <v>1402.33</v>
      </c>
      <c r="O384" s="224">
        <f>_xlfn.XLOOKUP(A384,'[1]SIM Char File'!$F:$F,'[1]SIM Char File'!$AY:$AY)</f>
        <v>1097.8699999999999</v>
      </c>
    </row>
    <row r="385" spans="1:15" s="1" customFormat="1">
      <c r="A385" s="255">
        <v>106311000</v>
      </c>
      <c r="B385" s="255" t="s">
        <v>1534</v>
      </c>
      <c r="C385" s="257" t="s">
        <v>1180</v>
      </c>
      <c r="D385" s="257" t="s">
        <v>1180</v>
      </c>
      <c r="E385" s="257" t="s">
        <v>1180</v>
      </c>
      <c r="F385" s="257" t="s">
        <v>1180</v>
      </c>
      <c r="G385" s="256" t="s">
        <v>1180</v>
      </c>
      <c r="H385" s="107">
        <v>0.28347</v>
      </c>
      <c r="I385" s="258">
        <v>1.5235000000000001</v>
      </c>
      <c r="J385" s="258">
        <v>1.3995</v>
      </c>
      <c r="K385" s="259">
        <v>8783</v>
      </c>
      <c r="L385" s="260">
        <v>11155</v>
      </c>
      <c r="M385" s="259">
        <v>1311</v>
      </c>
      <c r="N385" s="225">
        <v>1402.33</v>
      </c>
      <c r="O385" s="224">
        <f>_xlfn.XLOOKUP(A385,'[1]SIM Char File'!$F:$F,'[1]SIM Char File'!$AY:$AY)</f>
        <v>1097.8699999999999</v>
      </c>
    </row>
    <row r="386" spans="1:15" s="1" customFormat="1">
      <c r="A386" s="255">
        <v>106494106</v>
      </c>
      <c r="B386" s="255" t="s">
        <v>1776</v>
      </c>
      <c r="C386" s="256" t="s">
        <v>1180</v>
      </c>
      <c r="D386" s="256" t="s">
        <v>1180</v>
      </c>
      <c r="E386" s="256" t="s">
        <v>1180</v>
      </c>
      <c r="F386" s="257" t="s">
        <v>1180</v>
      </c>
      <c r="G386" s="256" t="s">
        <v>1180</v>
      </c>
      <c r="H386" s="107">
        <v>0.35659000000000002</v>
      </c>
      <c r="I386" s="258">
        <v>1.6596</v>
      </c>
      <c r="J386" s="258">
        <v>1.494</v>
      </c>
      <c r="K386" s="259">
        <v>8783</v>
      </c>
      <c r="L386" s="260">
        <v>11716</v>
      </c>
      <c r="M386" s="259">
        <v>0</v>
      </c>
      <c r="N386" s="225">
        <v>1402.33</v>
      </c>
      <c r="O386" s="224">
        <f>_xlfn.XLOOKUP(A386,'[1]SIM Char File'!$F:$F,'[1]SIM Char File'!$AY:$AY)</f>
        <v>1097.8699999999999</v>
      </c>
    </row>
    <row r="387" spans="1:15" s="1" customFormat="1">
      <c r="A387" s="255">
        <v>106481094</v>
      </c>
      <c r="B387" s="255" t="s">
        <v>1535</v>
      </c>
      <c r="C387" s="256" t="s">
        <v>1180</v>
      </c>
      <c r="D387" s="256" t="s">
        <v>1180</v>
      </c>
      <c r="E387" s="256" t="s">
        <v>1180</v>
      </c>
      <c r="F387" s="257" t="s">
        <v>1180</v>
      </c>
      <c r="G387" s="256" t="s">
        <v>1180</v>
      </c>
      <c r="H387" s="107">
        <v>0.31164999999999998</v>
      </c>
      <c r="I387" s="258">
        <v>1.8210999999999999</v>
      </c>
      <c r="J387" s="258">
        <v>1.6394</v>
      </c>
      <c r="K387" s="259">
        <v>8783</v>
      </c>
      <c r="L387" s="260">
        <v>12579</v>
      </c>
      <c r="M387" s="259">
        <v>0</v>
      </c>
      <c r="N387" s="225">
        <v>1402.33</v>
      </c>
      <c r="O387" s="224">
        <f>_xlfn.XLOOKUP(A387,'[1]SIM Char File'!$F:$F,'[1]SIM Char File'!$AY:$AY)</f>
        <v>1097.8699999999999</v>
      </c>
    </row>
    <row r="388" spans="1:15" s="1" customFormat="1">
      <c r="A388" s="255">
        <v>106514030</v>
      </c>
      <c r="B388" s="255" t="s">
        <v>1536</v>
      </c>
      <c r="C388" s="257" t="s">
        <v>1180</v>
      </c>
      <c r="D388" s="257" t="s">
        <v>1180</v>
      </c>
      <c r="E388" s="257" t="s">
        <v>1180</v>
      </c>
      <c r="F388" s="257" t="s">
        <v>1180</v>
      </c>
      <c r="G388" s="256" t="s">
        <v>1180</v>
      </c>
      <c r="H388" s="107">
        <v>0.21</v>
      </c>
      <c r="I388" s="258">
        <v>1.4643000000000002</v>
      </c>
      <c r="J388" s="258">
        <v>1.3182</v>
      </c>
      <c r="K388" s="259">
        <v>8783</v>
      </c>
      <c r="L388" s="260">
        <v>10672</v>
      </c>
      <c r="M388" s="259">
        <v>0</v>
      </c>
      <c r="N388" s="225">
        <v>1402.33</v>
      </c>
      <c r="O388" s="224">
        <f>_xlfn.XLOOKUP(A388,'[1]SIM Char File'!$F:$F,'[1]SIM Char File'!$AY:$AY)</f>
        <v>1097.8699999999999</v>
      </c>
    </row>
    <row r="389" spans="1:15" s="1" customFormat="1">
      <c r="A389" s="255">
        <v>106391056</v>
      </c>
      <c r="B389" s="255" t="s">
        <v>1537</v>
      </c>
      <c r="C389" s="257" t="s">
        <v>1180</v>
      </c>
      <c r="D389" s="257" t="s">
        <v>1180</v>
      </c>
      <c r="E389" s="257" t="s">
        <v>1180</v>
      </c>
      <c r="F389" s="257" t="s">
        <v>1180</v>
      </c>
      <c r="G389" s="256" t="s">
        <v>1180</v>
      </c>
      <c r="H389" s="107">
        <v>0.28459000000000001</v>
      </c>
      <c r="I389" s="258">
        <v>1.5322</v>
      </c>
      <c r="J389" s="258">
        <v>1.3793</v>
      </c>
      <c r="K389" s="259">
        <v>8783</v>
      </c>
      <c r="L389" s="260">
        <v>11035</v>
      </c>
      <c r="M389" s="259">
        <v>0</v>
      </c>
      <c r="N389" s="225">
        <v>1402.33</v>
      </c>
      <c r="O389" s="224">
        <f>_xlfn.XLOOKUP(A389,'[1]SIM Char File'!$F:$F,'[1]SIM Char File'!$AY:$AY)</f>
        <v>1097.8699999999999</v>
      </c>
    </row>
    <row r="390" spans="1:15" s="1" customFormat="1">
      <c r="A390" s="255">
        <v>106291053</v>
      </c>
      <c r="B390" s="255" t="s">
        <v>1538</v>
      </c>
      <c r="C390" s="257" t="s">
        <v>1180</v>
      </c>
      <c r="D390" s="257" t="s">
        <v>1179</v>
      </c>
      <c r="E390" s="257" t="s">
        <v>1180</v>
      </c>
      <c r="F390" s="257" t="s">
        <v>1179</v>
      </c>
      <c r="G390" s="256" t="s">
        <v>1179</v>
      </c>
      <c r="H390" s="107">
        <v>0.44549999999999995</v>
      </c>
      <c r="I390" s="258">
        <v>1.5126999999999999</v>
      </c>
      <c r="J390" s="258">
        <v>1.3995</v>
      </c>
      <c r="K390" s="259">
        <v>24860</v>
      </c>
      <c r="L390" s="260">
        <v>31574</v>
      </c>
      <c r="M390" s="259">
        <v>0</v>
      </c>
      <c r="N390" s="225">
        <v>1402.33</v>
      </c>
      <c r="O390" s="224">
        <f>_xlfn.XLOOKUP(A390,'[1]SIM Char File'!$F:$F,'[1]SIM Char File'!$AY:$AY)</f>
        <v>1097.8699999999999</v>
      </c>
    </row>
    <row r="391" spans="1:15" s="1" customFormat="1">
      <c r="A391" s="255">
        <v>106334564</v>
      </c>
      <c r="B391" s="255" t="s">
        <v>1266</v>
      </c>
      <c r="C391" s="256" t="s">
        <v>1180</v>
      </c>
      <c r="D391" s="256" t="s">
        <v>1180</v>
      </c>
      <c r="E391" s="256" t="s">
        <v>1180</v>
      </c>
      <c r="F391" s="257" t="s">
        <v>1180</v>
      </c>
      <c r="G391" s="256" t="s">
        <v>1180</v>
      </c>
      <c r="H391" s="107">
        <v>0.14616999999999999</v>
      </c>
      <c r="I391" s="258">
        <v>1.4510000000000001</v>
      </c>
      <c r="J391" s="258">
        <v>1.3062</v>
      </c>
      <c r="K391" s="259">
        <v>8783</v>
      </c>
      <c r="L391" s="260">
        <v>10601</v>
      </c>
      <c r="M391" s="259">
        <v>0</v>
      </c>
      <c r="N391" s="225">
        <v>1402.33</v>
      </c>
      <c r="O391" s="224">
        <f>_xlfn.XLOOKUP(A391,'[1]SIM Char File'!$F:$F,'[1]SIM Char File'!$AY:$AY)</f>
        <v>1097.8699999999999</v>
      </c>
    </row>
    <row r="392" spans="1:15" s="1" customFormat="1">
      <c r="A392" s="255">
        <v>106400548</v>
      </c>
      <c r="B392" s="255" t="s">
        <v>2219</v>
      </c>
      <c r="C392" s="257" t="s">
        <v>1180</v>
      </c>
      <c r="D392" s="257" t="s">
        <v>1180</v>
      </c>
      <c r="E392" s="257" t="s">
        <v>1180</v>
      </c>
      <c r="F392" s="257" t="s">
        <v>1179</v>
      </c>
      <c r="G392" s="256" t="s">
        <v>1179</v>
      </c>
      <c r="H392" s="107">
        <v>0.12489999999999998</v>
      </c>
      <c r="I392" s="258">
        <v>1.4510000000000001</v>
      </c>
      <c r="J392" s="258">
        <v>1.3062</v>
      </c>
      <c r="K392" s="259">
        <v>24860</v>
      </c>
      <c r="L392" s="260">
        <v>30006</v>
      </c>
      <c r="M392" s="259">
        <v>0</v>
      </c>
      <c r="N392" s="225">
        <v>1402.33</v>
      </c>
      <c r="O392" s="224">
        <f>_xlfn.XLOOKUP(A392,'[1]SIM Char File'!$F:$F,'[1]SIM Char File'!$AY:$AY)</f>
        <v>1097.8699999999999</v>
      </c>
    </row>
    <row r="393" spans="1:15" s="1" customFormat="1">
      <c r="A393" s="255">
        <v>106564121</v>
      </c>
      <c r="B393" s="255" t="s">
        <v>1777</v>
      </c>
      <c r="C393" s="256" t="s">
        <v>1180</v>
      </c>
      <c r="D393" s="256" t="s">
        <v>1180</v>
      </c>
      <c r="E393" s="257" t="s">
        <v>1180</v>
      </c>
      <c r="F393" s="257" t="s">
        <v>1180</v>
      </c>
      <c r="G393" s="256" t="s">
        <v>1180</v>
      </c>
      <c r="H393" s="107">
        <v>0.10119</v>
      </c>
      <c r="I393" s="258">
        <v>1.4510000000000001</v>
      </c>
      <c r="J393" s="258">
        <v>1.3062</v>
      </c>
      <c r="K393" s="259">
        <v>8783</v>
      </c>
      <c r="L393" s="260">
        <v>10601</v>
      </c>
      <c r="M393" s="259">
        <v>1246</v>
      </c>
      <c r="N393" s="225">
        <v>1402.33</v>
      </c>
      <c r="O393" s="224">
        <f>_xlfn.XLOOKUP(A393,'[1]SIM Char File'!$F:$F,'[1]SIM Char File'!$AY:$AY)</f>
        <v>1097.8699999999999</v>
      </c>
    </row>
    <row r="394" spans="1:15" s="1" customFormat="1">
      <c r="A394" s="255">
        <v>106190422</v>
      </c>
      <c r="B394" s="255" t="s">
        <v>1539</v>
      </c>
      <c r="C394" s="257" t="s">
        <v>1180</v>
      </c>
      <c r="D394" s="257" t="s">
        <v>1180</v>
      </c>
      <c r="E394" s="257" t="s">
        <v>1180</v>
      </c>
      <c r="F394" s="257" t="s">
        <v>1180</v>
      </c>
      <c r="G394" s="256" t="s">
        <v>1180</v>
      </c>
      <c r="H394" s="107">
        <v>0.16683999999999999</v>
      </c>
      <c r="I394" s="258">
        <v>1.4510000000000001</v>
      </c>
      <c r="J394" s="258">
        <v>1.3062</v>
      </c>
      <c r="K394" s="259">
        <v>8783</v>
      </c>
      <c r="L394" s="260">
        <v>10601</v>
      </c>
      <c r="M394" s="259">
        <v>0</v>
      </c>
      <c r="N394" s="225">
        <v>1402.33</v>
      </c>
      <c r="O394" s="224">
        <f>_xlfn.XLOOKUP(A394,'[1]SIM Char File'!$F:$F,'[1]SIM Char File'!$AY:$AY)</f>
        <v>1097.8699999999999</v>
      </c>
    </row>
    <row r="395" spans="1:15" s="1" customFormat="1">
      <c r="A395" s="255">
        <v>106364451</v>
      </c>
      <c r="B395" s="255" t="s">
        <v>1540</v>
      </c>
      <c r="C395" s="257" t="s">
        <v>1180</v>
      </c>
      <c r="D395" s="257" t="s">
        <v>1180</v>
      </c>
      <c r="E395" s="257" t="s">
        <v>1180</v>
      </c>
      <c r="F395" s="257" t="s">
        <v>1180</v>
      </c>
      <c r="G395" s="256" t="s">
        <v>1180</v>
      </c>
      <c r="H395" s="107">
        <v>1</v>
      </c>
      <c r="I395" s="258">
        <v>1.4510000000000001</v>
      </c>
      <c r="J395" s="258">
        <v>1.3062</v>
      </c>
      <c r="K395" s="259">
        <v>8783</v>
      </c>
      <c r="L395" s="260">
        <v>10601</v>
      </c>
      <c r="M395" s="259">
        <v>2222</v>
      </c>
      <c r="N395" s="225">
        <v>1402.33</v>
      </c>
      <c r="O395" s="224">
        <f>_xlfn.XLOOKUP(A395,'[1]SIM Char File'!$F:$F,'[1]SIM Char File'!$AY:$AY)</f>
        <v>1097.8699999999999</v>
      </c>
    </row>
    <row r="396" spans="1:15" s="1" customFormat="1">
      <c r="A396" s="255">
        <v>106370780</v>
      </c>
      <c r="B396" s="255" t="s">
        <v>1541</v>
      </c>
      <c r="C396" s="256" t="s">
        <v>1180</v>
      </c>
      <c r="D396" s="256" t="s">
        <v>1179</v>
      </c>
      <c r="E396" s="256" t="s">
        <v>1180</v>
      </c>
      <c r="F396" s="257" t="s">
        <v>1180</v>
      </c>
      <c r="G396" s="256" t="s">
        <v>1180</v>
      </c>
      <c r="H396" s="107">
        <v>0.31744</v>
      </c>
      <c r="I396" s="258">
        <v>1.4510000000000001</v>
      </c>
      <c r="J396" s="258">
        <v>1.3062</v>
      </c>
      <c r="K396" s="259">
        <v>8783</v>
      </c>
      <c r="L396" s="260">
        <v>10601</v>
      </c>
      <c r="M396" s="259">
        <v>1246</v>
      </c>
      <c r="N396" s="225">
        <v>1402.33</v>
      </c>
      <c r="O396" s="224">
        <f>_xlfn.XLOOKUP(A396,'[1]SIM Char File'!$F:$F,'[1]SIM Char File'!$AY:$AY)</f>
        <v>1097.8699999999999</v>
      </c>
    </row>
    <row r="397" spans="1:15" s="1" customFormat="1">
      <c r="A397" s="255">
        <v>106531059</v>
      </c>
      <c r="B397" s="255" t="s">
        <v>1542</v>
      </c>
      <c r="C397" s="256" t="s">
        <v>1180</v>
      </c>
      <c r="D397" s="256" t="s">
        <v>1179</v>
      </c>
      <c r="E397" s="256" t="s">
        <v>1180</v>
      </c>
      <c r="F397" s="257" t="s">
        <v>1179</v>
      </c>
      <c r="G397" s="256" t="s">
        <v>1179</v>
      </c>
      <c r="H397" s="107">
        <v>0.64807000000000003</v>
      </c>
      <c r="I397" s="258">
        <v>1.4510000000000001</v>
      </c>
      <c r="J397" s="258">
        <v>1.3062</v>
      </c>
      <c r="K397" s="259">
        <v>24860</v>
      </c>
      <c r="L397" s="260">
        <v>30006</v>
      </c>
      <c r="M397" s="259">
        <v>0</v>
      </c>
      <c r="N397" s="225">
        <v>1402.33</v>
      </c>
      <c r="O397" s="224">
        <f>_xlfn.XLOOKUP(A397,'[1]SIM Char File'!$F:$F,'[1]SIM Char File'!$AY:$AY)</f>
        <v>1097.8699999999999</v>
      </c>
    </row>
    <row r="398" spans="1:15" s="1" customFormat="1">
      <c r="A398" s="255">
        <v>106340025</v>
      </c>
      <c r="B398" s="255" t="s">
        <v>2230</v>
      </c>
      <c r="C398" s="256" t="s">
        <v>1180</v>
      </c>
      <c r="D398" s="256" t="s">
        <v>1180</v>
      </c>
      <c r="E398" s="256" t="s">
        <v>1180</v>
      </c>
      <c r="F398" s="257" t="s">
        <v>1180</v>
      </c>
      <c r="G398" s="256" t="s">
        <v>1180</v>
      </c>
      <c r="H398" s="107">
        <v>0.21</v>
      </c>
      <c r="I398" s="258">
        <v>1.5126999999999999</v>
      </c>
      <c r="J398" s="258">
        <v>1.3995</v>
      </c>
      <c r="K398" s="259">
        <v>1</v>
      </c>
      <c r="L398" s="260">
        <v>1</v>
      </c>
      <c r="M398" s="259">
        <v>1311</v>
      </c>
      <c r="N398" s="225">
        <v>1402.33</v>
      </c>
      <c r="O398" s="224">
        <f>_xlfn.XLOOKUP(A398,'[1]SIM Char File'!$F:$F,'[1]SIM Char File'!$AY:$AY)</f>
        <v>1097.8699999999999</v>
      </c>
    </row>
    <row r="399" spans="1:15" s="1" customFormat="1">
      <c r="A399" s="261">
        <v>106370782</v>
      </c>
      <c r="B399" s="261" t="s">
        <v>1778</v>
      </c>
      <c r="C399" s="256" t="s">
        <v>1179</v>
      </c>
      <c r="D399" s="256" t="s">
        <v>1180</v>
      </c>
      <c r="E399" s="256" t="s">
        <v>1179</v>
      </c>
      <c r="F399" s="264" t="s">
        <v>1180</v>
      </c>
      <c r="G399" s="256" t="s">
        <v>1180</v>
      </c>
      <c r="H399" s="107">
        <v>0.28971999999999998</v>
      </c>
      <c r="I399" s="258">
        <v>1.4510000000000001</v>
      </c>
      <c r="J399" s="258">
        <v>1.3062</v>
      </c>
      <c r="K399" s="260">
        <v>8783</v>
      </c>
      <c r="L399" s="260">
        <v>10601</v>
      </c>
      <c r="M399" s="259">
        <v>0</v>
      </c>
      <c r="N399" s="225">
        <v>0</v>
      </c>
      <c r="O399" s="224">
        <v>0</v>
      </c>
    </row>
    <row r="400" spans="1:15" s="1" customFormat="1">
      <c r="A400" s="255">
        <v>106301175</v>
      </c>
      <c r="B400" s="255" t="s">
        <v>2318</v>
      </c>
      <c r="C400" s="256" t="s">
        <v>1179</v>
      </c>
      <c r="D400" s="256" t="s">
        <v>1180</v>
      </c>
      <c r="E400" s="256" t="s">
        <v>1180</v>
      </c>
      <c r="F400" s="257" t="s">
        <v>1180</v>
      </c>
      <c r="G400" s="256" t="s">
        <v>1180</v>
      </c>
      <c r="H400" s="107">
        <v>0.12282</v>
      </c>
      <c r="I400" s="258">
        <v>1.4510000000000001</v>
      </c>
      <c r="J400" s="258">
        <v>1.3062</v>
      </c>
      <c r="K400" s="259">
        <v>8783</v>
      </c>
      <c r="L400" s="260">
        <v>10601</v>
      </c>
      <c r="M400" s="259">
        <v>0</v>
      </c>
      <c r="N400" s="225">
        <v>0</v>
      </c>
      <c r="O400" s="224">
        <v>0</v>
      </c>
    </row>
    <row r="401" spans="1:15" s="1" customFormat="1">
      <c r="A401" s="255">
        <v>106304039</v>
      </c>
      <c r="B401" s="255" t="s">
        <v>2318</v>
      </c>
      <c r="C401" s="257" t="s">
        <v>1179</v>
      </c>
      <c r="D401" s="257" t="s">
        <v>1180</v>
      </c>
      <c r="E401" s="257" t="s">
        <v>1180</v>
      </c>
      <c r="F401" s="257" t="s">
        <v>1180</v>
      </c>
      <c r="G401" s="256" t="s">
        <v>1180</v>
      </c>
      <c r="H401" s="107">
        <v>0.12282</v>
      </c>
      <c r="I401" s="258">
        <v>1.4510000000000001</v>
      </c>
      <c r="J401" s="258">
        <v>1.3062</v>
      </c>
      <c r="K401" s="259">
        <v>8783</v>
      </c>
      <c r="L401" s="260">
        <v>10601</v>
      </c>
      <c r="M401" s="259">
        <v>0</v>
      </c>
      <c r="N401" s="225">
        <v>0</v>
      </c>
      <c r="O401" s="224">
        <v>0</v>
      </c>
    </row>
    <row r="402" spans="1:15" s="1" customFormat="1">
      <c r="A402" s="255">
        <v>106190240</v>
      </c>
      <c r="B402" s="255" t="s">
        <v>2347</v>
      </c>
      <c r="C402" s="257" t="s">
        <v>1179</v>
      </c>
      <c r="D402" s="257" t="s">
        <v>1180</v>
      </c>
      <c r="E402" s="257" t="s">
        <v>1180</v>
      </c>
      <c r="F402" s="257" t="s">
        <v>1180</v>
      </c>
      <c r="G402" s="256" t="s">
        <v>1180</v>
      </c>
      <c r="H402" s="107">
        <v>9.8100000000000007E-2</v>
      </c>
      <c r="I402" s="258">
        <v>1.4510000000000001</v>
      </c>
      <c r="J402" s="258">
        <v>1.3062</v>
      </c>
      <c r="K402" s="259">
        <v>8783</v>
      </c>
      <c r="L402" s="260">
        <v>10601</v>
      </c>
      <c r="M402" s="259">
        <v>0</v>
      </c>
      <c r="N402" s="225">
        <v>0</v>
      </c>
      <c r="O402" s="224">
        <v>0</v>
      </c>
    </row>
    <row r="403" spans="1:15" s="1" customFormat="1">
      <c r="A403" s="255">
        <v>106301297</v>
      </c>
      <c r="B403" s="255" t="s">
        <v>2319</v>
      </c>
      <c r="C403" s="256" t="s">
        <v>1179</v>
      </c>
      <c r="D403" s="256" t="s">
        <v>1180</v>
      </c>
      <c r="E403" s="256" t="s">
        <v>1180</v>
      </c>
      <c r="F403" s="257" t="s">
        <v>1180</v>
      </c>
      <c r="G403" s="256" t="s">
        <v>1180</v>
      </c>
      <c r="H403" s="107">
        <v>7.775E-2</v>
      </c>
      <c r="I403" s="258">
        <v>1.4510000000000001</v>
      </c>
      <c r="J403" s="258">
        <v>1.3062</v>
      </c>
      <c r="K403" s="259">
        <v>8783</v>
      </c>
      <c r="L403" s="260">
        <v>10601</v>
      </c>
      <c r="M403" s="259">
        <v>0</v>
      </c>
      <c r="N403" s="225">
        <v>0</v>
      </c>
      <c r="O403" s="224">
        <v>0</v>
      </c>
    </row>
    <row r="404" spans="1:15" s="1" customFormat="1">
      <c r="A404" s="255">
        <v>106301248</v>
      </c>
      <c r="B404" s="255" t="s">
        <v>2320</v>
      </c>
      <c r="C404" s="256" t="s">
        <v>1179</v>
      </c>
      <c r="D404" s="256" t="s">
        <v>1180</v>
      </c>
      <c r="E404" s="256" t="s">
        <v>1180</v>
      </c>
      <c r="F404" s="257" t="s">
        <v>1180</v>
      </c>
      <c r="G404" s="256" t="s">
        <v>1180</v>
      </c>
      <c r="H404" s="107">
        <v>9.2539999999999997E-2</v>
      </c>
      <c r="I404" s="258">
        <v>1.4510000000000001</v>
      </c>
      <c r="J404" s="258">
        <v>1.3062</v>
      </c>
      <c r="K404" s="259">
        <v>8783</v>
      </c>
      <c r="L404" s="260">
        <v>10601</v>
      </c>
      <c r="M404" s="259">
        <v>0</v>
      </c>
      <c r="N404" s="225">
        <v>0</v>
      </c>
      <c r="O404" s="224">
        <v>0</v>
      </c>
    </row>
    <row r="405" spans="1:15" s="1" customFormat="1">
      <c r="A405" s="255">
        <v>106190859</v>
      </c>
      <c r="B405" s="255" t="s">
        <v>2321</v>
      </c>
      <c r="C405" s="256" t="s">
        <v>1179</v>
      </c>
      <c r="D405" s="256" t="s">
        <v>1180</v>
      </c>
      <c r="E405" s="256" t="s">
        <v>1180</v>
      </c>
      <c r="F405" s="257" t="s">
        <v>1180</v>
      </c>
      <c r="G405" s="256" t="s">
        <v>1180</v>
      </c>
      <c r="H405" s="107">
        <v>8.516E-2</v>
      </c>
      <c r="I405" s="258">
        <v>1.4510000000000001</v>
      </c>
      <c r="J405" s="258">
        <v>1.3062</v>
      </c>
      <c r="K405" s="259">
        <v>8783</v>
      </c>
      <c r="L405" s="260">
        <v>10601</v>
      </c>
      <c r="M405" s="259">
        <v>0</v>
      </c>
      <c r="N405" s="225">
        <v>0</v>
      </c>
      <c r="O405" s="224">
        <v>0</v>
      </c>
    </row>
    <row r="406" spans="1:15" s="1" customFormat="1">
      <c r="A406" s="255">
        <v>106381154</v>
      </c>
      <c r="B406" s="255" t="s">
        <v>1543</v>
      </c>
      <c r="C406" s="256" t="s">
        <v>1179</v>
      </c>
      <c r="D406" s="256" t="s">
        <v>1180</v>
      </c>
      <c r="E406" s="257" t="s">
        <v>1179</v>
      </c>
      <c r="F406" s="257" t="s">
        <v>1180</v>
      </c>
      <c r="G406" s="256" t="s">
        <v>1180</v>
      </c>
      <c r="H406" s="107">
        <v>0.21364</v>
      </c>
      <c r="I406" s="258">
        <v>1.7775000000000001</v>
      </c>
      <c r="J406" s="258">
        <v>1.609</v>
      </c>
      <c r="K406" s="259">
        <v>8783</v>
      </c>
      <c r="L406" s="260">
        <v>12399</v>
      </c>
      <c r="M406" s="259">
        <v>0</v>
      </c>
      <c r="N406" s="225">
        <v>0</v>
      </c>
      <c r="O406" s="224">
        <v>0</v>
      </c>
    </row>
    <row r="407" spans="1:15" s="1" customFormat="1">
      <c r="A407" s="255">
        <v>106380895</v>
      </c>
      <c r="B407" s="255" t="s">
        <v>1544</v>
      </c>
      <c r="C407" s="257" t="s">
        <v>1179</v>
      </c>
      <c r="D407" s="257" t="s">
        <v>1180</v>
      </c>
      <c r="E407" s="257" t="s">
        <v>1179</v>
      </c>
      <c r="F407" s="257" t="s">
        <v>1180</v>
      </c>
      <c r="G407" s="256" t="s">
        <v>1180</v>
      </c>
      <c r="H407" s="107">
        <v>0.21364</v>
      </c>
      <c r="I407" s="258">
        <v>1.7775000000000001</v>
      </c>
      <c r="J407" s="258">
        <v>1.609</v>
      </c>
      <c r="K407" s="259">
        <v>8783</v>
      </c>
      <c r="L407" s="260">
        <v>12399</v>
      </c>
      <c r="M407" s="259">
        <v>0</v>
      </c>
      <c r="N407" s="225">
        <v>0</v>
      </c>
      <c r="O407" s="224">
        <v>0</v>
      </c>
    </row>
    <row r="408" spans="1:15" s="1" customFormat="1">
      <c r="A408" s="255">
        <v>106341006</v>
      </c>
      <c r="B408" s="255" t="s">
        <v>1545</v>
      </c>
      <c r="C408" s="257" t="s">
        <v>1179</v>
      </c>
      <c r="D408" s="257" t="s">
        <v>1180</v>
      </c>
      <c r="E408" s="257" t="s">
        <v>1179</v>
      </c>
      <c r="F408" s="257" t="s">
        <v>1180</v>
      </c>
      <c r="G408" s="256" t="s">
        <v>1180</v>
      </c>
      <c r="H408" s="107">
        <v>0.23175000000000001</v>
      </c>
      <c r="I408" s="258">
        <v>1.5126999999999999</v>
      </c>
      <c r="J408" s="258">
        <v>1.3995</v>
      </c>
      <c r="K408" s="259">
        <v>8783</v>
      </c>
      <c r="L408" s="260">
        <v>11155</v>
      </c>
      <c r="M408" s="259">
        <v>0</v>
      </c>
      <c r="N408" s="225">
        <v>0</v>
      </c>
      <c r="O408" s="224">
        <v>0</v>
      </c>
    </row>
    <row r="409" spans="1:15" s="1" customFormat="1">
      <c r="A409" s="255">
        <v>106301279</v>
      </c>
      <c r="B409" s="255" t="s">
        <v>1546</v>
      </c>
      <c r="C409" s="256" t="s">
        <v>1179</v>
      </c>
      <c r="D409" s="256" t="s">
        <v>1180</v>
      </c>
      <c r="E409" s="256" t="s">
        <v>1179</v>
      </c>
      <c r="F409" s="257" t="s">
        <v>1180</v>
      </c>
      <c r="G409" s="256" t="s">
        <v>1180</v>
      </c>
      <c r="H409" s="107">
        <v>0.34769</v>
      </c>
      <c r="I409" s="258">
        <v>1.4510000000000001</v>
      </c>
      <c r="J409" s="258">
        <v>1.3062</v>
      </c>
      <c r="K409" s="259">
        <v>8783</v>
      </c>
      <c r="L409" s="260">
        <v>10601</v>
      </c>
      <c r="M409" s="259">
        <v>0</v>
      </c>
      <c r="N409" s="225">
        <v>0</v>
      </c>
      <c r="O409" s="224">
        <v>0</v>
      </c>
    </row>
    <row r="410" spans="1:15" s="1" customFormat="1">
      <c r="A410" s="255">
        <v>106191216</v>
      </c>
      <c r="B410" s="255" t="s">
        <v>2322</v>
      </c>
      <c r="C410" s="256" t="s">
        <v>1180</v>
      </c>
      <c r="D410" s="256" t="s">
        <v>1180</v>
      </c>
      <c r="E410" s="256" t="s">
        <v>1180</v>
      </c>
      <c r="F410" s="257" t="s">
        <v>1180</v>
      </c>
      <c r="G410" s="256" t="s">
        <v>1180</v>
      </c>
      <c r="H410" s="107">
        <v>0.30751000000000001</v>
      </c>
      <c r="I410" s="258">
        <v>1.4510000000000001</v>
      </c>
      <c r="J410" s="258">
        <v>1.3062</v>
      </c>
      <c r="K410" s="259">
        <v>8783</v>
      </c>
      <c r="L410" s="260">
        <v>10601</v>
      </c>
      <c r="M410" s="259">
        <v>0</v>
      </c>
      <c r="N410" s="225">
        <v>1402.33</v>
      </c>
      <c r="O410" s="224">
        <f>_xlfn.XLOOKUP(A410,'[1]SIM Char File'!$F:$F,'[1]SIM Char File'!$AY:$AY)</f>
        <v>1097.8699999999999</v>
      </c>
    </row>
    <row r="411" spans="1:15" s="1" customFormat="1">
      <c r="A411" s="255">
        <v>106190818</v>
      </c>
      <c r="B411" s="255" t="s">
        <v>1547</v>
      </c>
      <c r="C411" s="256" t="s">
        <v>1180</v>
      </c>
      <c r="D411" s="256" t="s">
        <v>1180</v>
      </c>
      <c r="E411" s="256" t="s">
        <v>1180</v>
      </c>
      <c r="F411" s="257" t="s">
        <v>1180</v>
      </c>
      <c r="G411" s="256" t="s">
        <v>1180</v>
      </c>
      <c r="H411" s="107">
        <v>0.20222999999999999</v>
      </c>
      <c r="I411" s="258">
        <v>1.4510000000000001</v>
      </c>
      <c r="J411" s="258">
        <v>1.3062</v>
      </c>
      <c r="K411" s="259">
        <v>8783</v>
      </c>
      <c r="L411" s="260">
        <v>10601</v>
      </c>
      <c r="M411" s="259">
        <v>0</v>
      </c>
      <c r="N411" s="225">
        <v>1402.33</v>
      </c>
      <c r="O411" s="224">
        <f>_xlfn.XLOOKUP(A411,'[1]SIM Char File'!$F:$F,'[1]SIM Char File'!$AY:$AY)</f>
        <v>1097.8699999999999</v>
      </c>
    </row>
    <row r="412" spans="1:15" s="1" customFormat="1">
      <c r="A412" s="255">
        <v>106204019</v>
      </c>
      <c r="B412" s="255" t="s">
        <v>1548</v>
      </c>
      <c r="C412" s="256" t="s">
        <v>1180</v>
      </c>
      <c r="D412" s="256" t="s">
        <v>1180</v>
      </c>
      <c r="E412" s="256" t="s">
        <v>1179</v>
      </c>
      <c r="F412" s="257" t="s">
        <v>1180</v>
      </c>
      <c r="G412" s="256" t="s">
        <v>1180</v>
      </c>
      <c r="H412" s="107">
        <v>0.25347999999999998</v>
      </c>
      <c r="I412" s="258">
        <v>1.4510000000000001</v>
      </c>
      <c r="J412" s="258">
        <v>1.3062</v>
      </c>
      <c r="K412" s="259">
        <v>8783</v>
      </c>
      <c r="L412" s="260">
        <v>10601</v>
      </c>
      <c r="M412" s="259">
        <v>2222</v>
      </c>
      <c r="N412" s="225">
        <v>1402.33</v>
      </c>
      <c r="O412" s="224">
        <f>_xlfn.XLOOKUP(A412,'[1]SIM Char File'!$F:$F,'[1]SIM Char File'!$AY:$AY)</f>
        <v>1097.8699999999999</v>
      </c>
    </row>
    <row r="413" spans="1:15" s="1" customFormat="1">
      <c r="A413" s="255">
        <v>106010983</v>
      </c>
      <c r="B413" s="262" t="s">
        <v>1549</v>
      </c>
      <c r="C413" s="263" t="s">
        <v>1180</v>
      </c>
      <c r="D413" s="263" t="s">
        <v>1180</v>
      </c>
      <c r="E413" s="263" t="s">
        <v>1180</v>
      </c>
      <c r="F413" s="257" t="s">
        <v>1180</v>
      </c>
      <c r="G413" s="256" t="s">
        <v>1180</v>
      </c>
      <c r="H413" s="107">
        <v>0.22244</v>
      </c>
      <c r="I413" s="258">
        <v>1.7775000000000001</v>
      </c>
      <c r="J413" s="258">
        <v>1.609</v>
      </c>
      <c r="K413" s="259">
        <v>8783</v>
      </c>
      <c r="L413" s="260">
        <v>12399</v>
      </c>
      <c r="M413" s="259">
        <v>0</v>
      </c>
      <c r="N413" s="225">
        <v>1402.33</v>
      </c>
      <c r="O413" s="224">
        <f>_xlfn.XLOOKUP(A413,'[1]SIM Char File'!$F:$F,'[1]SIM Char File'!$AY:$AY)</f>
        <v>1097.8699999999999</v>
      </c>
    </row>
    <row r="414" spans="1:15" s="1" customFormat="1">
      <c r="A414" s="255">
        <v>106190812</v>
      </c>
      <c r="B414" s="255" t="s">
        <v>1550</v>
      </c>
      <c r="C414" s="257" t="s">
        <v>1180</v>
      </c>
      <c r="D414" s="257" t="s">
        <v>1180</v>
      </c>
      <c r="E414" s="257" t="s">
        <v>1180</v>
      </c>
      <c r="F414" s="257" t="s">
        <v>1180</v>
      </c>
      <c r="G414" s="256" t="s">
        <v>1180</v>
      </c>
      <c r="H414" s="107">
        <v>0.33745000000000003</v>
      </c>
      <c r="I414" s="258">
        <v>1.4510000000000001</v>
      </c>
      <c r="J414" s="258">
        <v>1.3062</v>
      </c>
      <c r="K414" s="259">
        <v>8783</v>
      </c>
      <c r="L414" s="260">
        <v>10601</v>
      </c>
      <c r="M414" s="259">
        <v>1246</v>
      </c>
      <c r="N414" s="225">
        <v>1402.33</v>
      </c>
      <c r="O414" s="224">
        <f>_xlfn.XLOOKUP(A414,'[1]SIM Char File'!$F:$F,'[1]SIM Char File'!$AY:$AY)</f>
        <v>1097.8699999999999</v>
      </c>
    </row>
    <row r="415" spans="1:15" s="1" customFormat="1">
      <c r="A415" s="255">
        <v>106560481</v>
      </c>
      <c r="B415" s="255" t="s">
        <v>1551</v>
      </c>
      <c r="C415" s="257" t="s">
        <v>1179</v>
      </c>
      <c r="D415" s="257" t="s">
        <v>1180</v>
      </c>
      <c r="E415" s="257" t="s">
        <v>1179</v>
      </c>
      <c r="F415" s="257" t="s">
        <v>1180</v>
      </c>
      <c r="G415" s="256" t="s">
        <v>1180</v>
      </c>
      <c r="H415" s="107">
        <v>0.14759</v>
      </c>
      <c r="I415" s="258">
        <v>1.4510000000000001</v>
      </c>
      <c r="J415" s="258">
        <v>1.3062</v>
      </c>
      <c r="K415" s="259">
        <v>8783</v>
      </c>
      <c r="L415" s="260">
        <v>10601</v>
      </c>
      <c r="M415" s="259">
        <v>0</v>
      </c>
      <c r="N415" s="225">
        <v>0</v>
      </c>
      <c r="O415" s="224">
        <v>0</v>
      </c>
    </row>
    <row r="416" spans="1:15" s="1" customFormat="1">
      <c r="A416" s="255">
        <v>106454012</v>
      </c>
      <c r="B416" s="255" t="s">
        <v>1268</v>
      </c>
      <c r="C416" s="256" t="s">
        <v>1180</v>
      </c>
      <c r="D416" s="256" t="s">
        <v>1180</v>
      </c>
      <c r="E416" s="256" t="s">
        <v>1180</v>
      </c>
      <c r="F416" s="257" t="s">
        <v>1180</v>
      </c>
      <c r="G416" s="256" t="s">
        <v>1180</v>
      </c>
      <c r="H416" s="107">
        <v>0.21</v>
      </c>
      <c r="I416" s="258">
        <v>1.4510000000000001</v>
      </c>
      <c r="J416" s="258">
        <v>1.3062</v>
      </c>
      <c r="K416" s="259">
        <v>8783</v>
      </c>
      <c r="L416" s="260">
        <v>10601</v>
      </c>
      <c r="M416" s="259">
        <v>1246</v>
      </c>
      <c r="N416" s="225">
        <v>1402.33</v>
      </c>
      <c r="O416" s="224">
        <f>_xlfn.XLOOKUP(A416,'[1]SIM Char File'!$F:$F,'[1]SIM Char File'!$AY:$AY)</f>
        <v>1097.8699999999999</v>
      </c>
    </row>
    <row r="417" spans="1:15" s="1" customFormat="1">
      <c r="A417" s="255">
        <v>106344035</v>
      </c>
      <c r="B417" s="255" t="s">
        <v>1267</v>
      </c>
      <c r="C417" s="256" t="s">
        <v>1180</v>
      </c>
      <c r="D417" s="256" t="s">
        <v>1180</v>
      </c>
      <c r="E417" s="256" t="s">
        <v>1180</v>
      </c>
      <c r="F417" s="257" t="s">
        <v>1180</v>
      </c>
      <c r="G417" s="256" t="s">
        <v>1180</v>
      </c>
      <c r="H417" s="107">
        <f>_xlfn.XLOOKUP(Table1[[#This Row],[OSHPD ID]],'[1]SIM Char File'!$F:$F,'[1]SIM Char File'!$AE:$AE)</f>
        <v>0.21</v>
      </c>
      <c r="I417" s="258">
        <v>1.5126999999999999</v>
      </c>
      <c r="J417" s="258">
        <v>1.3995</v>
      </c>
      <c r="K417" s="259">
        <v>8783</v>
      </c>
      <c r="L417" s="260">
        <v>11155</v>
      </c>
      <c r="M417" s="259">
        <v>0</v>
      </c>
      <c r="N417" s="225">
        <v>1402.33</v>
      </c>
      <c r="O417" s="224">
        <f>_xlfn.XLOOKUP(A417,'[1]SIM Char File'!$F:$F,'[1]SIM Char File'!$AY:$AY)</f>
        <v>1097.8699999999999</v>
      </c>
    </row>
    <row r="418" spans="1:15" s="1" customFormat="1">
      <c r="A418" s="255">
        <v>106334533</v>
      </c>
      <c r="B418" s="255" t="s">
        <v>1798</v>
      </c>
      <c r="C418" s="256" t="s">
        <v>1180</v>
      </c>
      <c r="D418" s="256" t="s">
        <v>1180</v>
      </c>
      <c r="E418" s="256" t="s">
        <v>1180</v>
      </c>
      <c r="F418" s="257" t="s">
        <v>1180</v>
      </c>
      <c r="G418" s="256" t="s">
        <v>1180</v>
      </c>
      <c r="H418" s="107">
        <v>0.52588000000000001</v>
      </c>
      <c r="I418" s="258">
        <v>1.4510000000000001</v>
      </c>
      <c r="J418" s="258">
        <v>1.3062</v>
      </c>
      <c r="K418" s="259">
        <v>8783</v>
      </c>
      <c r="L418" s="260">
        <v>10601</v>
      </c>
      <c r="M418" s="259">
        <v>1246</v>
      </c>
      <c r="N418" s="225">
        <v>1402.33</v>
      </c>
      <c r="O418" s="224">
        <f>_xlfn.XLOOKUP(A418,'[1]SIM Char File'!$F:$F,'[1]SIM Char File'!$AY:$AY)</f>
        <v>1097.8699999999999</v>
      </c>
    </row>
    <row r="419" spans="1:15" s="1" customFormat="1">
      <c r="A419" s="255">
        <v>106361370</v>
      </c>
      <c r="B419" s="255" t="s">
        <v>1552</v>
      </c>
      <c r="C419" s="256" t="s">
        <v>1180</v>
      </c>
      <c r="D419" s="256" t="s">
        <v>1180</v>
      </c>
      <c r="E419" s="256" t="s">
        <v>1180</v>
      </c>
      <c r="F419" s="257" t="s">
        <v>1179</v>
      </c>
      <c r="G419" s="256" t="s">
        <v>1180</v>
      </c>
      <c r="H419" s="107">
        <v>0.28994999999999999</v>
      </c>
      <c r="I419" s="258">
        <v>1.4510000000000001</v>
      </c>
      <c r="J419" s="258">
        <v>1.3062</v>
      </c>
      <c r="K419" s="259">
        <v>8783</v>
      </c>
      <c r="L419" s="260">
        <v>10601</v>
      </c>
      <c r="M419" s="259">
        <v>0</v>
      </c>
      <c r="N419" s="225">
        <v>1402.33</v>
      </c>
      <c r="O419" s="224">
        <f>_xlfn.XLOOKUP(A419,'[1]SIM Char File'!$F:$F,'[1]SIM Char File'!$AY:$AY)</f>
        <v>1097.8699999999999</v>
      </c>
    </row>
    <row r="420" spans="1:15" s="1" customFormat="1">
      <c r="A420" s="255">
        <v>106010987</v>
      </c>
      <c r="B420" s="255" t="s">
        <v>1553</v>
      </c>
      <c r="C420" s="256" t="s">
        <v>1180</v>
      </c>
      <c r="D420" s="256" t="s">
        <v>1179</v>
      </c>
      <c r="E420" s="256" t="s">
        <v>1180</v>
      </c>
      <c r="F420" s="257" t="s">
        <v>1180</v>
      </c>
      <c r="G420" s="256" t="s">
        <v>1180</v>
      </c>
      <c r="H420" s="107">
        <v>0.19645000000000001</v>
      </c>
      <c r="I420" s="258">
        <v>1.7775000000000001</v>
      </c>
      <c r="J420" s="258">
        <v>1.609</v>
      </c>
      <c r="K420" s="259">
        <v>8783</v>
      </c>
      <c r="L420" s="260">
        <v>12399</v>
      </c>
      <c r="M420" s="259">
        <v>0</v>
      </c>
      <c r="N420" s="225">
        <v>1402.33</v>
      </c>
      <c r="O420" s="224">
        <f>_xlfn.XLOOKUP(A420,'[1]SIM Char File'!$F:$F,'[1]SIM Char File'!$AY:$AY)</f>
        <v>1097.8699999999999</v>
      </c>
    </row>
    <row r="421" spans="1:15" s="1" customFormat="1">
      <c r="A421" s="255">
        <v>106444013</v>
      </c>
      <c r="B421" s="255" t="s">
        <v>1554</v>
      </c>
      <c r="C421" s="256" t="s">
        <v>1180</v>
      </c>
      <c r="D421" s="256" t="s">
        <v>1180</v>
      </c>
      <c r="E421" s="256" t="s">
        <v>1180</v>
      </c>
      <c r="F421" s="257" t="s">
        <v>1180</v>
      </c>
      <c r="G421" s="256" t="s">
        <v>1180</v>
      </c>
      <c r="H421" s="107">
        <v>0.12167999999999998</v>
      </c>
      <c r="I421" s="258">
        <v>1.6231</v>
      </c>
      <c r="J421" s="258">
        <v>1.5548</v>
      </c>
      <c r="K421" s="259">
        <v>8783</v>
      </c>
      <c r="L421" s="260">
        <v>12077</v>
      </c>
      <c r="M421" s="259">
        <v>0</v>
      </c>
      <c r="N421" s="225">
        <v>1402.33</v>
      </c>
      <c r="O421" s="224">
        <f>_xlfn.XLOOKUP(A421,'[1]SIM Char File'!$F:$F,'[1]SIM Char File'!$AY:$AY)</f>
        <v>1097.8699999999999</v>
      </c>
    </row>
    <row r="422" spans="1:15" s="1" customFormat="1">
      <c r="A422" s="255">
        <v>106301379</v>
      </c>
      <c r="B422" s="255" t="s">
        <v>1555</v>
      </c>
      <c r="C422" s="256" t="s">
        <v>1180</v>
      </c>
      <c r="D422" s="256" t="s">
        <v>1180</v>
      </c>
      <c r="E422" s="256" t="s">
        <v>1180</v>
      </c>
      <c r="F422" s="257" t="s">
        <v>1180</v>
      </c>
      <c r="G422" s="256" t="s">
        <v>1180</v>
      </c>
      <c r="H422" s="107">
        <v>0.18779999999999999</v>
      </c>
      <c r="I422" s="258">
        <v>1.4510000000000001</v>
      </c>
      <c r="J422" s="258">
        <v>1.3062</v>
      </c>
      <c r="K422" s="259">
        <v>8783</v>
      </c>
      <c r="L422" s="260">
        <v>10601</v>
      </c>
      <c r="M422" s="259">
        <v>0</v>
      </c>
      <c r="N422" s="225">
        <v>1402.33</v>
      </c>
      <c r="O422" s="224">
        <f>_xlfn.XLOOKUP(A422,'[1]SIM Char File'!$F:$F,'[1]SIM Char File'!$AY:$AY)</f>
        <v>1097.8699999999999</v>
      </c>
    </row>
    <row r="423" spans="1:15" s="1" customFormat="1">
      <c r="A423" s="255">
        <v>106190857</v>
      </c>
      <c r="B423" s="255" t="s">
        <v>1779</v>
      </c>
      <c r="C423" s="256" t="s">
        <v>1180</v>
      </c>
      <c r="D423" s="256" t="s">
        <v>1180</v>
      </c>
      <c r="E423" s="256" t="s">
        <v>1180</v>
      </c>
      <c r="F423" s="257" t="s">
        <v>1180</v>
      </c>
      <c r="G423" s="256" t="s">
        <v>1180</v>
      </c>
      <c r="H423" s="107">
        <v>1</v>
      </c>
      <c r="I423" s="258">
        <v>1.4510000000000001</v>
      </c>
      <c r="J423" s="258">
        <v>1.3062</v>
      </c>
      <c r="K423" s="259">
        <v>8783</v>
      </c>
      <c r="L423" s="260">
        <v>10601</v>
      </c>
      <c r="M423" s="259">
        <v>0</v>
      </c>
      <c r="N423" s="225">
        <v>1402.33</v>
      </c>
      <c r="O423" s="224">
        <f>_xlfn.XLOOKUP(A423,'[1]SIM Char File'!$F:$F,'[1]SIM Char File'!$AY:$AY)</f>
        <v>686.31</v>
      </c>
    </row>
    <row r="424" spans="1:15" s="1" customFormat="1">
      <c r="A424" s="255">
        <v>106190883</v>
      </c>
      <c r="B424" s="255" t="s">
        <v>1556</v>
      </c>
      <c r="C424" s="256" t="s">
        <v>1180</v>
      </c>
      <c r="D424" s="256" t="s">
        <v>1180</v>
      </c>
      <c r="E424" s="256" t="s">
        <v>1180</v>
      </c>
      <c r="F424" s="257" t="s">
        <v>1180</v>
      </c>
      <c r="G424" s="256" t="s">
        <v>1180</v>
      </c>
      <c r="H424" s="107">
        <v>0.21556999999999998</v>
      </c>
      <c r="I424" s="258">
        <v>1.4510000000000001</v>
      </c>
      <c r="J424" s="258">
        <v>1.3062</v>
      </c>
      <c r="K424" s="259">
        <v>8783</v>
      </c>
      <c r="L424" s="260">
        <v>10601</v>
      </c>
      <c r="M424" s="259">
        <v>0</v>
      </c>
      <c r="N424" s="225">
        <v>1402.33</v>
      </c>
      <c r="O424" s="224">
        <f>_xlfn.XLOOKUP(A424,'[1]SIM Char File'!$F:$F,'[1]SIM Char File'!$AY:$AY)</f>
        <v>1097.8699999999999</v>
      </c>
    </row>
    <row r="425" spans="1:15" s="1" customFormat="1">
      <c r="A425" s="255">
        <v>106571086</v>
      </c>
      <c r="B425" s="255" t="s">
        <v>1557</v>
      </c>
      <c r="C425" s="256" t="s">
        <v>1180</v>
      </c>
      <c r="D425" s="256" t="s">
        <v>1180</v>
      </c>
      <c r="E425" s="256" t="s">
        <v>1180</v>
      </c>
      <c r="F425" s="257" t="s">
        <v>1180</v>
      </c>
      <c r="G425" s="256" t="s">
        <v>1180</v>
      </c>
      <c r="H425" s="107">
        <v>0.20065999999999998</v>
      </c>
      <c r="I425" s="258">
        <v>1.5235000000000001</v>
      </c>
      <c r="J425" s="258">
        <v>1.3995</v>
      </c>
      <c r="K425" s="259">
        <v>8783</v>
      </c>
      <c r="L425" s="260">
        <v>11155</v>
      </c>
      <c r="M425" s="259">
        <v>0</v>
      </c>
      <c r="N425" s="225">
        <v>1402.33</v>
      </c>
      <c r="O425" s="224">
        <f>_xlfn.XLOOKUP(A425,'[1]SIM Char File'!$F:$F,'[1]SIM Char File'!$AY:$AY)</f>
        <v>1097.8699999999999</v>
      </c>
    </row>
  </sheetData>
  <sheetProtection sheet="1" selectLockedCells="1"/>
  <phoneticPr fontId="125" type="noConversion"/>
  <pageMargins left="0.7" right="0.7" top="1" bottom="0.75" header="0.3" footer="0.3"/>
  <pageSetup paperSize="32767" scale="40" fitToHeight="0" pageOrder="overThenDown" orientation="landscape" r:id="rId1"/>
  <headerFooter scaleWithDoc="0">
    <oddHeader>&amp;L
Medi-Cal DRG 2025-26 Pricing Calculator</oddHeader>
    <oddFooter>&amp;L&amp;6Tab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48"/>
  <sheetViews>
    <sheetView workbookViewId="0"/>
  </sheetViews>
  <sheetFormatPr defaultColWidth="0" defaultRowHeight="12.5" zeroHeight="1"/>
  <cols>
    <col min="1" max="1" width="31.1796875" style="45" customWidth="1"/>
    <col min="2" max="2" width="19.453125" style="45" customWidth="1"/>
    <col min="3" max="3" width="22.81640625" style="45" customWidth="1"/>
    <col min="4" max="4" width="19.453125" style="45" customWidth="1"/>
    <col min="5" max="5" width="21.81640625" style="45" customWidth="1"/>
    <col min="6" max="6" width="59" style="45" customWidth="1"/>
    <col min="7" max="7" width="9.1796875" style="60" hidden="1" customWidth="1"/>
    <col min="8" max="8" width="9.1796875" style="45" hidden="1" customWidth="1"/>
    <col min="9" max="16" width="0" style="45" hidden="1" customWidth="1"/>
    <col min="17" max="17" width="11.453125" style="45" hidden="1" customWidth="1"/>
    <col min="18" max="18" width="0" style="45" hidden="1" customWidth="1"/>
    <col min="19" max="19" width="11.453125" style="45" hidden="1" customWidth="1"/>
    <col min="20" max="16384" width="0" style="45" hidden="1"/>
  </cols>
  <sheetData>
    <row r="1" spans="1:14" s="37" customFormat="1" ht="15.5">
      <c r="A1" s="61" t="s">
        <v>1787</v>
      </c>
      <c r="B1" s="180" t="s">
        <v>1677</v>
      </c>
      <c r="C1" s="181"/>
      <c r="D1" s="181"/>
      <c r="E1" s="166"/>
      <c r="F1" s="166"/>
      <c r="G1" s="36"/>
    </row>
    <row r="2" spans="1:14" s="39" customFormat="1" ht="15.5">
      <c r="A2" s="184" t="s">
        <v>1747</v>
      </c>
      <c r="B2" s="182"/>
      <c r="C2" s="182"/>
      <c r="D2" s="182"/>
      <c r="E2" s="183"/>
      <c r="F2" s="183"/>
      <c r="G2" s="38"/>
    </row>
    <row r="3" spans="1:14" s="42" customFormat="1" ht="15.5">
      <c r="A3" s="76" t="s">
        <v>2237</v>
      </c>
      <c r="B3" s="40"/>
      <c r="C3" s="40"/>
      <c r="D3" s="40"/>
      <c r="E3" s="40"/>
      <c r="F3" s="44"/>
      <c r="G3" s="41"/>
      <c r="H3" s="41"/>
    </row>
    <row r="4" spans="1:14" ht="15.5">
      <c r="A4" s="77" t="s">
        <v>2236</v>
      </c>
      <c r="B4" s="44"/>
      <c r="C4" s="44"/>
      <c r="D4" s="44"/>
      <c r="E4" s="44"/>
      <c r="F4" s="44"/>
      <c r="G4" s="45"/>
      <c r="H4" s="46"/>
    </row>
    <row r="5" spans="1:14" ht="15.5">
      <c r="A5" s="43"/>
      <c r="B5" s="44"/>
      <c r="C5" s="44"/>
      <c r="D5" s="44"/>
      <c r="E5" s="44"/>
      <c r="F5" s="44"/>
      <c r="G5" s="45"/>
      <c r="H5" s="46"/>
    </row>
    <row r="6" spans="1:14" ht="15.5">
      <c r="A6" s="77" t="s">
        <v>1678</v>
      </c>
      <c r="B6" s="44"/>
      <c r="C6" s="44"/>
      <c r="D6" s="44"/>
      <c r="E6" s="44"/>
      <c r="F6" s="44"/>
      <c r="G6" s="45"/>
    </row>
    <row r="7" spans="1:14" ht="15.5">
      <c r="A7" s="77" t="s">
        <v>1679</v>
      </c>
      <c r="B7" s="44"/>
      <c r="C7" s="44"/>
      <c r="D7" s="44"/>
      <c r="E7" s="44"/>
      <c r="F7" s="44"/>
      <c r="G7" s="45"/>
    </row>
    <row r="8" spans="1:14" ht="15.5">
      <c r="A8" s="77" t="s">
        <v>1692</v>
      </c>
      <c r="B8" s="44"/>
      <c r="C8" s="44"/>
      <c r="D8" s="44"/>
      <c r="E8" s="44"/>
      <c r="F8" s="44"/>
      <c r="G8" s="45"/>
    </row>
    <row r="9" spans="1:14" ht="15.5">
      <c r="A9" s="77" t="s">
        <v>1680</v>
      </c>
      <c r="B9" s="44"/>
      <c r="C9" s="44"/>
      <c r="D9" s="44"/>
      <c r="E9" s="44"/>
      <c r="F9" s="44"/>
      <c r="G9" s="45"/>
      <c r="H9" s="47"/>
      <c r="I9" s="47"/>
      <c r="J9" s="47"/>
      <c r="K9" s="47"/>
      <c r="L9" s="47"/>
      <c r="M9" s="47"/>
      <c r="N9" s="47"/>
    </row>
    <row r="10" spans="1:14" ht="15.5">
      <c r="A10" s="77" t="s">
        <v>1746</v>
      </c>
      <c r="B10" s="44"/>
      <c r="C10" s="44"/>
      <c r="D10" s="44"/>
      <c r="E10" s="44"/>
      <c r="F10" s="44"/>
      <c r="G10" s="45"/>
      <c r="H10" s="47"/>
      <c r="I10" s="47"/>
      <c r="J10" s="47"/>
      <c r="K10" s="47"/>
      <c r="L10" s="47"/>
      <c r="M10" s="47"/>
      <c r="N10" s="47"/>
    </row>
    <row r="11" spans="1:14" ht="15.5">
      <c r="A11" s="43"/>
      <c r="B11" s="44"/>
      <c r="C11" s="44"/>
      <c r="D11" s="44"/>
      <c r="E11" s="44"/>
      <c r="F11" s="44"/>
      <c r="G11" s="45"/>
      <c r="H11" s="47"/>
      <c r="I11" s="47"/>
      <c r="J11" s="47"/>
      <c r="K11" s="47"/>
      <c r="L11" s="47"/>
      <c r="M11" s="47"/>
      <c r="N11" s="47"/>
    </row>
    <row r="12" spans="1:14" ht="15.5">
      <c r="A12" s="77" t="s">
        <v>1682</v>
      </c>
      <c r="B12" s="48"/>
      <c r="C12" s="48"/>
      <c r="D12" s="44"/>
      <c r="E12" s="44"/>
      <c r="F12" s="44"/>
      <c r="G12" s="45"/>
      <c r="H12" s="47"/>
      <c r="I12" s="47"/>
      <c r="J12" s="47"/>
      <c r="K12" s="47"/>
      <c r="L12" s="47"/>
      <c r="M12" s="47"/>
      <c r="N12" s="47"/>
    </row>
    <row r="13" spans="1:14" ht="15.5">
      <c r="A13" s="77" t="s">
        <v>1683</v>
      </c>
      <c r="B13" s="48"/>
      <c r="C13" s="48"/>
      <c r="D13" s="44"/>
      <c r="E13" s="44"/>
      <c r="F13" s="44"/>
      <c r="G13" s="45"/>
      <c r="H13" s="47"/>
      <c r="I13" s="47"/>
      <c r="J13" s="47"/>
      <c r="K13" s="47"/>
      <c r="L13" s="47"/>
      <c r="M13" s="47"/>
      <c r="N13" s="47"/>
    </row>
    <row r="14" spans="1:14" s="53" customFormat="1" ht="15.5">
      <c r="A14" s="49"/>
      <c r="B14" s="50"/>
      <c r="C14" s="50"/>
      <c r="D14" s="51"/>
      <c r="E14" s="51"/>
      <c r="F14" s="51"/>
      <c r="G14" s="52"/>
      <c r="H14" s="52"/>
    </row>
    <row r="15" spans="1:14" ht="15.5">
      <c r="A15" s="77" t="s">
        <v>1684</v>
      </c>
      <c r="B15" s="48"/>
      <c r="C15" s="48"/>
      <c r="D15" s="54"/>
      <c r="E15" s="55"/>
      <c r="F15" s="55"/>
      <c r="G15" s="45"/>
    </row>
    <row r="16" spans="1:14" ht="15.5">
      <c r="A16" s="77" t="s">
        <v>1685</v>
      </c>
      <c r="B16" s="48"/>
      <c r="C16" s="48"/>
      <c r="D16" s="54"/>
      <c r="E16" s="55"/>
      <c r="F16" s="55"/>
      <c r="G16" s="45"/>
    </row>
    <row r="17" spans="1:7" ht="15.5">
      <c r="A17" s="56"/>
      <c r="B17" s="48"/>
      <c r="C17" s="48"/>
      <c r="D17" s="54"/>
      <c r="E17" s="55"/>
      <c r="F17" s="55"/>
      <c r="G17" s="45"/>
    </row>
    <row r="18" spans="1:7" ht="15.5">
      <c r="A18" s="77" t="s">
        <v>1687</v>
      </c>
      <c r="B18" s="48"/>
      <c r="C18" s="48"/>
      <c r="D18" s="54"/>
      <c r="E18" s="55"/>
      <c r="F18" s="55"/>
      <c r="G18" s="45"/>
    </row>
    <row r="19" spans="1:7" ht="15.5">
      <c r="A19" s="77" t="s">
        <v>2238</v>
      </c>
      <c r="B19" s="48"/>
      <c r="C19" s="48"/>
      <c r="D19" s="54"/>
      <c r="E19" s="55"/>
      <c r="F19" s="55"/>
      <c r="G19" s="45"/>
    </row>
    <row r="20" spans="1:7" ht="15.5">
      <c r="A20" s="56"/>
      <c r="B20" s="48"/>
      <c r="C20" s="48"/>
      <c r="D20" s="54"/>
      <c r="E20" s="55"/>
      <c r="F20" s="55"/>
      <c r="G20" s="45"/>
    </row>
    <row r="21" spans="1:7" ht="15.5">
      <c r="A21" s="77" t="s">
        <v>1788</v>
      </c>
      <c r="B21" s="48"/>
      <c r="C21" s="48"/>
      <c r="D21" s="54"/>
      <c r="E21" s="55"/>
      <c r="F21" s="55"/>
      <c r="G21" s="45"/>
    </row>
    <row r="22" spans="1:7" ht="15.5">
      <c r="A22" s="77" t="s">
        <v>1789</v>
      </c>
      <c r="B22" s="48"/>
      <c r="C22" s="48"/>
      <c r="D22" s="54"/>
      <c r="E22" s="55"/>
      <c r="F22" s="55"/>
      <c r="G22" s="45"/>
    </row>
    <row r="23" spans="1:7" ht="15.5">
      <c r="A23" s="43"/>
      <c r="B23" s="48"/>
      <c r="C23" s="48"/>
      <c r="D23" s="54"/>
      <c r="E23" s="55"/>
      <c r="F23" s="55"/>
      <c r="G23" s="45"/>
    </row>
    <row r="24" spans="1:7" ht="15.5">
      <c r="A24" s="265" t="s">
        <v>2345</v>
      </c>
      <c r="B24" s="44"/>
      <c r="C24" s="44"/>
      <c r="D24" s="54"/>
      <c r="E24" s="55"/>
      <c r="F24" s="55"/>
      <c r="G24" s="45"/>
    </row>
    <row r="25" spans="1:7" ht="15.5">
      <c r="A25" s="43"/>
      <c r="B25" s="44"/>
      <c r="C25" s="44"/>
      <c r="D25" s="54"/>
      <c r="E25" s="55"/>
      <c r="F25" s="55"/>
      <c r="G25" s="45"/>
    </row>
    <row r="26" spans="1:7" ht="31">
      <c r="A26" s="185" t="s">
        <v>1681</v>
      </c>
      <c r="B26" s="185" t="s">
        <v>1790</v>
      </c>
      <c r="C26" s="185" t="s">
        <v>1686</v>
      </c>
      <c r="D26" s="54"/>
      <c r="E26" s="55"/>
      <c r="F26" s="55"/>
      <c r="G26" s="45"/>
    </row>
    <row r="27" spans="1:7" ht="15.5">
      <c r="A27" s="266" t="s">
        <v>1204</v>
      </c>
      <c r="B27" s="267">
        <v>1</v>
      </c>
      <c r="C27" s="267">
        <v>1</v>
      </c>
      <c r="D27" s="223"/>
      <c r="E27" s="55"/>
      <c r="F27" s="55"/>
      <c r="G27" s="45"/>
    </row>
    <row r="28" spans="1:7" ht="15.5">
      <c r="A28" s="266" t="s">
        <v>1200</v>
      </c>
      <c r="B28" s="267">
        <v>1</v>
      </c>
      <c r="C28" s="267">
        <v>1</v>
      </c>
      <c r="D28" s="223"/>
      <c r="E28" s="55"/>
      <c r="F28" s="55"/>
      <c r="G28" s="45"/>
    </row>
    <row r="29" spans="1:7" ht="15.5">
      <c r="A29" s="266" t="s">
        <v>1884</v>
      </c>
      <c r="B29" s="267">
        <v>1</v>
      </c>
      <c r="C29" s="267">
        <v>1</v>
      </c>
      <c r="D29" s="223"/>
      <c r="E29" s="55"/>
      <c r="F29" s="55"/>
      <c r="G29" s="45"/>
    </row>
    <row r="30" spans="1:7" ht="15.5">
      <c r="A30" s="266" t="s">
        <v>1885</v>
      </c>
      <c r="B30" s="267">
        <v>1.35</v>
      </c>
      <c r="C30" s="267">
        <v>1.75</v>
      </c>
      <c r="D30" s="223"/>
      <c r="E30" s="55"/>
      <c r="F30" s="55"/>
      <c r="G30" s="45"/>
    </row>
    <row r="31" spans="1:7" ht="15.5">
      <c r="A31" s="266" t="s">
        <v>60</v>
      </c>
      <c r="B31" s="267">
        <v>1.25</v>
      </c>
      <c r="C31" s="267">
        <v>1.6</v>
      </c>
      <c r="D31" s="223"/>
      <c r="E31" s="55"/>
      <c r="F31" s="55"/>
      <c r="G31" s="45"/>
    </row>
    <row r="32" spans="1:7" ht="15.5">
      <c r="A32" s="266" t="s">
        <v>1791</v>
      </c>
      <c r="B32" s="267">
        <v>1.75</v>
      </c>
      <c r="C32" s="267">
        <v>2.1</v>
      </c>
      <c r="D32" s="223"/>
      <c r="E32" s="55"/>
      <c r="F32" s="55"/>
      <c r="G32" s="45"/>
    </row>
    <row r="33" spans="1:7" ht="15.5">
      <c r="A33" s="266" t="s">
        <v>1912</v>
      </c>
      <c r="B33" s="267">
        <v>1.1000000000000001</v>
      </c>
      <c r="C33" s="267">
        <v>1.1000000000000001</v>
      </c>
      <c r="D33" s="223"/>
      <c r="E33" s="55"/>
      <c r="F33" s="55"/>
      <c r="G33" s="45"/>
    </row>
    <row r="34" spans="1:7" ht="15.5">
      <c r="A34" s="266" t="s">
        <v>61</v>
      </c>
      <c r="B34" s="267">
        <v>1.1000000000000001</v>
      </c>
      <c r="C34" s="267">
        <v>1.1499999999999999</v>
      </c>
      <c r="D34" s="223"/>
      <c r="E34" s="55"/>
      <c r="F34" s="55"/>
      <c r="G34" s="45"/>
    </row>
    <row r="35" spans="1:7" ht="15.5">
      <c r="A35" s="266" t="s">
        <v>1205</v>
      </c>
      <c r="B35" s="267">
        <v>1</v>
      </c>
      <c r="C35" s="267">
        <v>1</v>
      </c>
      <c r="D35" s="223"/>
      <c r="E35" s="55"/>
      <c r="F35" s="55"/>
      <c r="G35" s="45"/>
    </row>
    <row r="36" spans="1:7" ht="15.5">
      <c r="A36" s="266" t="s">
        <v>1203</v>
      </c>
      <c r="B36" s="267">
        <v>1</v>
      </c>
      <c r="C36" s="267">
        <v>1</v>
      </c>
      <c r="D36" s="223"/>
      <c r="E36" s="55"/>
      <c r="F36" s="55"/>
      <c r="G36" s="45"/>
    </row>
    <row r="37" spans="1:7" ht="15.5">
      <c r="A37" s="266" t="s">
        <v>1202</v>
      </c>
      <c r="B37" s="267">
        <v>1.35</v>
      </c>
      <c r="C37" s="267">
        <v>1.75</v>
      </c>
      <c r="D37" s="223"/>
      <c r="E37" s="55"/>
      <c r="F37" s="55"/>
      <c r="G37" s="45"/>
    </row>
    <row r="38" spans="1:7" ht="15.5">
      <c r="A38" s="57"/>
      <c r="B38" s="58"/>
      <c r="C38" s="59"/>
      <c r="D38" s="54"/>
      <c r="E38" s="55"/>
      <c r="F38" s="55"/>
      <c r="G38" s="45"/>
    </row>
    <row r="39" spans="1:7" ht="15.5">
      <c r="A39" s="77" t="s">
        <v>2239</v>
      </c>
      <c r="B39" s="58"/>
      <c r="C39" s="59"/>
      <c r="D39" s="54"/>
      <c r="E39" s="55"/>
      <c r="F39" s="55"/>
      <c r="G39" s="45"/>
    </row>
    <row r="40" spans="1:7" ht="15.5">
      <c r="A40" s="77" t="s">
        <v>2241</v>
      </c>
      <c r="B40" s="58"/>
      <c r="C40" s="59"/>
      <c r="D40" s="54"/>
      <c r="E40" s="55"/>
      <c r="F40" s="55"/>
      <c r="G40" s="45"/>
    </row>
    <row r="41" spans="1:7" ht="15.5">
      <c r="A41" s="77" t="s">
        <v>2240</v>
      </c>
      <c r="B41" s="58"/>
      <c r="C41" s="59"/>
      <c r="D41" s="54"/>
      <c r="E41" s="55"/>
      <c r="F41" s="55"/>
      <c r="G41" s="45"/>
    </row>
    <row r="42" spans="1:7" ht="15.5">
      <c r="A42" s="57"/>
      <c r="B42" s="58"/>
      <c r="C42" s="59"/>
      <c r="D42" s="54"/>
      <c r="E42" s="55"/>
      <c r="F42" s="55"/>
      <c r="G42" s="45"/>
    </row>
    <row r="43" spans="1:7" ht="15.5">
      <c r="A43" s="185" t="s">
        <v>1676</v>
      </c>
      <c r="B43" s="185" t="s">
        <v>1714</v>
      </c>
      <c r="C43" s="185" t="s">
        <v>1739</v>
      </c>
      <c r="D43" s="54"/>
      <c r="E43" s="55"/>
      <c r="F43" s="55"/>
      <c r="G43" s="45"/>
    </row>
    <row r="44" spans="1:7" ht="15.5">
      <c r="A44" s="78" t="s">
        <v>1224</v>
      </c>
      <c r="B44" s="79" t="s">
        <v>1740</v>
      </c>
      <c r="C44" s="79" t="s">
        <v>1180</v>
      </c>
      <c r="D44" s="54"/>
      <c r="E44" s="55"/>
      <c r="F44" s="55"/>
      <c r="G44" s="45"/>
    </row>
    <row r="45" spans="1:7" ht="15.5">
      <c r="A45" s="78" t="s">
        <v>1225</v>
      </c>
      <c r="B45" s="79" t="s">
        <v>1740</v>
      </c>
      <c r="C45" s="79" t="s">
        <v>1179</v>
      </c>
      <c r="D45" s="54"/>
      <c r="E45" s="55"/>
      <c r="F45" s="55"/>
      <c r="G45" s="45"/>
    </row>
    <row r="46" spans="1:7" ht="15.5">
      <c r="A46" s="78" t="s">
        <v>282</v>
      </c>
      <c r="B46" s="79" t="s">
        <v>1741</v>
      </c>
      <c r="C46" s="79" t="s">
        <v>1180</v>
      </c>
      <c r="D46" s="54"/>
      <c r="E46" s="55"/>
      <c r="F46" s="55"/>
      <c r="G46" s="45"/>
    </row>
    <row r="47" spans="1:7" ht="15.5">
      <c r="A47" s="78" t="s">
        <v>283</v>
      </c>
      <c r="B47" s="79" t="s">
        <v>1741</v>
      </c>
      <c r="C47" s="79" t="s">
        <v>1179</v>
      </c>
      <c r="D47" s="54"/>
      <c r="E47" s="55"/>
      <c r="F47" s="55"/>
      <c r="G47" s="45"/>
    </row>
    <row r="48" spans="1:7" ht="15.5">
      <c r="A48" s="43"/>
      <c r="B48" s="58"/>
      <c r="C48" s="58"/>
      <c r="D48" s="58"/>
      <c r="E48" s="59"/>
      <c r="F48" s="54"/>
      <c r="G48" s="45"/>
    </row>
  </sheetData>
  <sheetProtection sheet="1" objects="1" scenarios="1" selectLockedCells="1"/>
  <sortState xmlns:xlrd2="http://schemas.microsoft.com/office/spreadsheetml/2017/richdata2" ref="A27:C37">
    <sortCondition ref="A27:A37"/>
  </sortState>
  <pageMargins left="0.45" right="0.45" top="1.25" bottom="0.75" header="0.3" footer="0.3"/>
  <pageSetup scale="56" pageOrder="overThenDown" orientation="portrait" horizontalDpi="1200" verticalDpi="1200" r:id="rId1"/>
  <headerFooter scaleWithDoc="0">
    <oddHeader>&amp;L&amp;9
Medi-Cal DRG 2025-26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DHCSDOC-2129867196-6994</_dlc_DocId>
    <_dlc_DocIdUrl xmlns="69bc34b3-1921-46c7-8c7a-d18363374b4b">
      <Url>https://dhcscagovauthoring/provgovpart/_layouts/15/DocIdRedir.aspx?ID=DHCSDOC-2129867196-6994</Url>
      <Description>DHCSDOC-2129867196-6994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E37A036-430F-431E-BD5B-3A61588BDCD1}"/>
</file>

<file path=customXml/itemProps2.xml><?xml version="1.0" encoding="utf-8"?>
<ds:datastoreItem xmlns:ds="http://schemas.openxmlformats.org/officeDocument/2006/customXml" ds:itemID="{BF7B3397-29F8-413F-89DF-07BF0BD34F17}">
  <ds:schemaRefs>
    <ds:schemaRef ds:uri="http://purl.org/dc/terms/"/>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5.xml><?xml version="1.0" encoding="utf-8"?>
<ds:datastoreItem xmlns:ds="http://schemas.openxmlformats.org/officeDocument/2006/customXml" ds:itemID="{D42413A0-D211-48E6-858A-E5988CDFDA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1-Cover</vt:lpstr>
      <vt:lpstr>2-Calculator</vt:lpstr>
      <vt:lpstr>3-DRG Table</vt:lpstr>
      <vt:lpstr>4-Hospital Characteristics</vt:lpstr>
      <vt:lpstr>5-Policy Adjustors</vt:lpstr>
      <vt:lpstr>ColumnTitleRegion1.a2.a12.1</vt:lpstr>
      <vt:lpstr>'1-Cover'!Print_Area</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TitleRegion1.a1.a47.5</vt:lpstr>
      <vt:lpstr>TitleRegion1.a1.j12.3</vt:lpstr>
      <vt:lpstr>TitleRegion1.a2.c18.4</vt:lpstr>
      <vt:lpstr>TitleRegion2.a14.j1372.3</vt:lpstr>
      <vt:lpstr>TitleRegion2.a21.o425.4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25/26-251119</dc:title>
  <dc:creator>11001561</dc:creator>
  <cp:keywords/>
  <cp:lastModifiedBy>Narayan, Edwin@DHCS</cp:lastModifiedBy>
  <cp:lastPrinted>2025-05-08T19:10:39Z</cp:lastPrinted>
  <dcterms:created xsi:type="dcterms:W3CDTF">2008-08-08T02:49:05Z</dcterms:created>
  <dcterms:modified xsi:type="dcterms:W3CDTF">2025-11-14T17:30:21Z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ea0a52bd-63fd-4484-a3b5-ef556a464001</vt:lpwstr>
  </property>
  <property fmtid="{D5CDD505-2E9C-101B-9397-08002B2CF9AE}" pid="19" name="Division">
    <vt:lpwstr>26;#Safety Net Financing|98a10317-0f4b-4681-a834-3602f5981606</vt:lpwstr>
  </property>
</Properties>
</file>