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wong2\Desktop\Remediation\"/>
    </mc:Choice>
  </mc:AlternateContent>
  <xr:revisionPtr revIDLastSave="0" documentId="13_ncr:1_{DEC5BD2F-2712-46B0-82CB-15DAE4D539F6}" xr6:coauthVersionLast="47" xr6:coauthVersionMax="47" xr10:uidLastSave="{00000000-0000-0000-0000-000000000000}"/>
  <bookViews>
    <workbookView xWindow="3810" yWindow="3810" windowWidth="28785" windowHeight="15345" activeTab="1" xr2:uid="{00000000-000D-0000-FFFF-FFFF00000000}"/>
  </bookViews>
  <sheets>
    <sheet name="Information" sheetId="3" r:id="rId1"/>
    <sheet name="Enclosure 1" sheetId="1" r:id="rId2"/>
  </sheets>
  <externalReferences>
    <externalReference r:id="rId3"/>
  </externalReferences>
  <definedNames>
    <definedName name="_xlnm.Print_Area" localSheetId="1">'Enclosure 1'!$A$1:$I$64</definedName>
    <definedName name="_xlnm.Print_Titles" localSheetId="1">'Enclosure 1'!$3:$6</definedName>
    <definedName name="TitleRegion1.a3.i66.2">'Enclosure 1'!$A$3:$I$1048576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7" i="1" l="1"/>
  <c r="G63" i="1" l="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E7" i="1"/>
  <c r="B63" i="1"/>
  <c r="B62" i="1"/>
  <c r="B61" i="1"/>
  <c r="B60" i="1"/>
  <c r="B59" i="1"/>
  <c r="B58" i="1"/>
  <c r="B56" i="1"/>
  <c r="B55" i="1"/>
  <c r="B54" i="1"/>
  <c r="B53" i="1"/>
  <c r="B52" i="1"/>
  <c r="B51" i="1"/>
  <c r="B50" i="1"/>
  <c r="B49" i="1"/>
  <c r="B48" i="1"/>
  <c r="B47" i="1"/>
  <c r="B46" i="1"/>
  <c r="B45" i="1"/>
  <c r="B44" i="1"/>
  <c r="B43" i="1"/>
  <c r="B42" i="1"/>
  <c r="B41" i="1"/>
  <c r="B40" i="1"/>
  <c r="B39" i="1"/>
  <c r="B38" i="1"/>
  <c r="B37" i="1"/>
  <c r="B36" i="1"/>
  <c r="B35" i="1"/>
  <c r="B34" i="1"/>
  <c r="B33" i="1"/>
  <c r="B32" i="1"/>
  <c r="B31" i="1"/>
  <c r="B30" i="1"/>
  <c r="B29" i="1"/>
  <c r="B28" i="1"/>
  <c r="B27" i="1"/>
  <c r="B26" i="1"/>
  <c r="B25" i="1"/>
  <c r="B24" i="1"/>
  <c r="B23" i="1"/>
  <c r="B22" i="1"/>
  <c r="B21" i="1"/>
  <c r="B20" i="1"/>
  <c r="B19" i="1"/>
  <c r="B18" i="1"/>
  <c r="B17" i="1"/>
  <c r="B16" i="1"/>
  <c r="B15" i="1"/>
  <c r="B14" i="1"/>
  <c r="B13" i="1"/>
  <c r="B12" i="1"/>
  <c r="B11" i="1"/>
  <c r="B10" i="1"/>
  <c r="B9" i="1"/>
  <c r="B8" i="1"/>
  <c r="B7" i="1"/>
  <c r="B64" i="1" l="1"/>
  <c r="C15" i="1" s="1"/>
  <c r="C54" i="1" l="1"/>
  <c r="D54" i="1" s="1"/>
  <c r="C46" i="1"/>
  <c r="D46" i="1" s="1"/>
  <c r="C30" i="1"/>
  <c r="D30" i="1" s="1"/>
  <c r="C22" i="1"/>
  <c r="D22" i="1" s="1"/>
  <c r="C14" i="1"/>
  <c r="D14" i="1" s="1"/>
  <c r="C12" i="1"/>
  <c r="C61" i="1"/>
  <c r="D61" i="1" s="1"/>
  <c r="C50" i="1"/>
  <c r="D50" i="1" s="1"/>
  <c r="C36" i="1"/>
  <c r="C11" i="1"/>
  <c r="C52" i="1"/>
  <c r="C26" i="1"/>
  <c r="D26" i="1" s="1"/>
  <c r="C60" i="1"/>
  <c r="D60" i="1" s="1"/>
  <c r="C35" i="1"/>
  <c r="D35" i="1" s="1"/>
  <c r="C21" i="1"/>
  <c r="D21" i="1" s="1"/>
  <c r="C10" i="1"/>
  <c r="C27" i="1"/>
  <c r="D27" i="1" s="1"/>
  <c r="C59" i="1"/>
  <c r="C45" i="1"/>
  <c r="C34" i="1"/>
  <c r="D34" i="1" s="1"/>
  <c r="C20" i="1"/>
  <c r="C38" i="1"/>
  <c r="C51" i="1"/>
  <c r="D51" i="1" s="1"/>
  <c r="C58" i="1"/>
  <c r="D58" i="1" s="1"/>
  <c r="C44" i="1"/>
  <c r="D44" i="1" s="1"/>
  <c r="C19" i="1"/>
  <c r="C37" i="1"/>
  <c r="C43" i="1"/>
  <c r="D43" i="1" s="1"/>
  <c r="C29" i="1"/>
  <c r="D29" i="1" s="1"/>
  <c r="C18" i="1"/>
  <c r="D18" i="1" s="1"/>
  <c r="C13" i="1"/>
  <c r="D13" i="1" s="1"/>
  <c r="C62" i="1"/>
  <c r="C53" i="1"/>
  <c r="C42" i="1"/>
  <c r="D42" i="1" s="1"/>
  <c r="C28" i="1"/>
  <c r="D15" i="1"/>
  <c r="C57" i="1"/>
  <c r="C49" i="1"/>
  <c r="C41" i="1"/>
  <c r="C33" i="1"/>
  <c r="C25" i="1"/>
  <c r="C17" i="1"/>
  <c r="C9" i="1"/>
  <c r="C7" i="1"/>
  <c r="C56" i="1"/>
  <c r="C48" i="1"/>
  <c r="C40" i="1"/>
  <c r="C32" i="1"/>
  <c r="C24" i="1"/>
  <c r="C16" i="1"/>
  <c r="C8" i="1"/>
  <c r="C63" i="1"/>
  <c r="C55" i="1"/>
  <c r="C47" i="1"/>
  <c r="C39" i="1"/>
  <c r="C31" i="1"/>
  <c r="C23" i="1"/>
  <c r="D11" i="1" l="1"/>
  <c r="D37" i="1"/>
  <c r="D36" i="1"/>
  <c r="D19" i="1"/>
  <c r="D45" i="1"/>
  <c r="D62" i="1"/>
  <c r="D53" i="1"/>
  <c r="D10" i="1"/>
  <c r="D59" i="1"/>
  <c r="D38" i="1"/>
  <c r="D12" i="1"/>
  <c r="D28" i="1"/>
  <c r="D52" i="1"/>
  <c r="D20" i="1"/>
  <c r="D63" i="1"/>
  <c r="D40" i="1"/>
  <c r="D25" i="1"/>
  <c r="D48" i="1"/>
  <c r="D33" i="1"/>
  <c r="D56" i="1"/>
  <c r="D41" i="1"/>
  <c r="D31" i="1"/>
  <c r="D8" i="1"/>
  <c r="D57" i="1"/>
  <c r="D16" i="1"/>
  <c r="D47" i="1"/>
  <c r="D9" i="1"/>
  <c r="D23" i="1"/>
  <c r="D7" i="1"/>
  <c r="D49" i="1"/>
  <c r="D39" i="1"/>
  <c r="D24" i="1"/>
  <c r="D55" i="1"/>
  <c r="D32" i="1"/>
  <c r="D17" i="1"/>
  <c r="F7" i="1" l="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F13" i="1"/>
  <c r="F12" i="1"/>
  <c r="F11" i="1"/>
  <c r="F10" i="1"/>
  <c r="F9" i="1"/>
  <c r="F8" i="1"/>
  <c r="G4" i="1"/>
  <c r="I7" i="1" s="1"/>
  <c r="I8" i="1" l="1"/>
  <c r="H7" i="1"/>
  <c r="I25" i="1"/>
  <c r="I19" i="1"/>
  <c r="I53" i="1"/>
  <c r="I28" i="1"/>
  <c r="I33" i="1"/>
  <c r="I43" i="1"/>
  <c r="I24" i="1"/>
  <c r="I13" i="1"/>
  <c r="I51" i="1"/>
  <c r="I47" i="1"/>
  <c r="I60" i="1"/>
  <c r="I40" i="1"/>
  <c r="I31" i="1"/>
  <c r="I46" i="1"/>
  <c r="I20" i="1"/>
  <c r="I32" i="1"/>
  <c r="I63" i="1"/>
  <c r="I12" i="1"/>
  <c r="I55" i="1"/>
  <c r="I59" i="1"/>
  <c r="I30" i="1"/>
  <c r="I57" i="1"/>
  <c r="I39" i="1"/>
  <c r="I49" i="1"/>
  <c r="I18" i="1"/>
  <c r="I52" i="1"/>
  <c r="I62" i="1"/>
  <c r="I22" i="1"/>
  <c r="I14" i="1"/>
  <c r="I27" i="1"/>
  <c r="I45" i="1"/>
  <c r="I21" i="1"/>
  <c r="I48" i="1"/>
  <c r="I41" i="1"/>
  <c r="I11" i="1"/>
  <c r="I17" i="1"/>
  <c r="I15" i="1"/>
  <c r="I50" i="1"/>
  <c r="I58" i="1"/>
  <c r="I44" i="1"/>
  <c r="I61" i="1"/>
  <c r="I35" i="1"/>
  <c r="I29" i="1"/>
  <c r="I34" i="1"/>
  <c r="I42" i="1"/>
  <c r="I16" i="1"/>
  <c r="I10" i="1"/>
  <c r="I56" i="1"/>
  <c r="I26" i="1"/>
  <c r="I9" i="1"/>
  <c r="I23" i="1"/>
  <c r="I38" i="1"/>
  <c r="I54" i="1"/>
  <c r="I36" i="1"/>
  <c r="I37" i="1"/>
  <c r="H9" i="1"/>
  <c r="H13" i="1"/>
  <c r="H17" i="1"/>
  <c r="H21" i="1"/>
  <c r="H25" i="1"/>
  <c r="H29" i="1"/>
  <c r="H33" i="1"/>
  <c r="H37" i="1"/>
  <c r="H41" i="1"/>
  <c r="H45" i="1"/>
  <c r="H11" i="1"/>
  <c r="H15" i="1"/>
  <c r="H19" i="1"/>
  <c r="H23" i="1"/>
  <c r="H27" i="1"/>
  <c r="H31" i="1"/>
  <c r="H35" i="1"/>
  <c r="H39" i="1"/>
  <c r="H43" i="1"/>
  <c r="H47" i="1"/>
  <c r="H52" i="1"/>
  <c r="H56" i="1"/>
  <c r="H60" i="1"/>
  <c r="E64" i="1"/>
  <c r="F64" i="1" s="1"/>
  <c r="G64" i="1"/>
  <c r="H64" i="1" s="1"/>
  <c r="H49" i="1"/>
  <c r="H53" i="1"/>
  <c r="H57" i="1"/>
  <c r="H61" i="1"/>
  <c r="H8" i="1"/>
  <c r="H12" i="1"/>
  <c r="H16" i="1"/>
  <c r="H20" i="1"/>
  <c r="H24" i="1"/>
  <c r="H28" i="1"/>
  <c r="H32" i="1"/>
  <c r="H36" i="1"/>
  <c r="H40" i="1"/>
  <c r="H44" i="1"/>
  <c r="H48" i="1"/>
  <c r="H51" i="1"/>
  <c r="H55" i="1"/>
  <c r="H59" i="1"/>
  <c r="H63" i="1"/>
  <c r="H10" i="1"/>
  <c r="H14" i="1"/>
  <c r="H18" i="1"/>
  <c r="H22" i="1"/>
  <c r="H26" i="1"/>
  <c r="H30" i="1"/>
  <c r="H34" i="1"/>
  <c r="H38" i="1"/>
  <c r="H42" i="1"/>
  <c r="H46" i="1"/>
  <c r="H50" i="1"/>
  <c r="H54" i="1"/>
  <c r="H58" i="1"/>
  <c r="H62" i="1"/>
  <c r="C64" i="1" l="1"/>
  <c r="D64" i="1" s="1"/>
</calcChain>
</file>

<file path=xl/sharedStrings.xml><?xml version="1.0" encoding="utf-8"?>
<sst xmlns="http://schemas.openxmlformats.org/spreadsheetml/2006/main" count="94" uniqueCount="93">
  <si>
    <t>Counties</t>
  </si>
  <si>
    <t>Total Need</t>
  </si>
  <si>
    <t>Weighting</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</si>
  <si>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</si>
  <si>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</si>
  <si>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</si>
  <si>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</si>
  <si>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</si>
  <si>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</si>
  <si>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</si>
  <si>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</si>
  <si>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</si>
  <si>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</si>
  <si>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</si>
  <si>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</si>
  <si>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</si>
  <si>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</si>
  <si>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</si>
  <si>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</si>
  <si>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</si>
  <si>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</si>
  <si>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</si>
  <si>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</si>
  <si>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</si>
  <si>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</si>
  <si>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</si>
  <si>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</si>
  <si>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</si>
  <si>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</si>
  <si>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</si>
  <si>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</si>
  <si>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</si>
  <si>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</si>
  <si>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</si>
  <si>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</si>
  <si>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</si>
  <si>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</si>
  <si>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</si>
  <si>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</si>
  <si>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</si>
  <si>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</si>
  <si>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</si>
  <si>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</si>
  <si>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</si>
  <si>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</si>
  <si>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</si>
  <si>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</si>
  <si>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</si>
  <si>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</si>
  <si>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</si>
  <si>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</si>
  <si>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</si>
  <si>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</si>
  <si>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Sutter/Yuba</t>
  </si>
  <si>
    <t>Tehama</t>
  </si>
  <si>
    <t>Trinity</t>
  </si>
  <si>
    <t>Tulare</t>
  </si>
  <si>
    <t>Tuolumne</t>
  </si>
  <si>
    <t>Ventura</t>
  </si>
  <si>
    <t>Yolo</t>
  </si>
  <si>
    <t>Total</t>
  </si>
  <si>
    <t>County Share of Population Weighted at 50%</t>
  </si>
  <si>
    <t>Population Most Likely to Apply for Services Weighted at 30%</t>
  </si>
  <si>
    <t>Population Most Likely to Access Services Weighted at 20%</t>
  </si>
  <si>
    <t>County Share of Population</t>
  </si>
  <si>
    <t>Population Most Likely To Apply for Services</t>
  </si>
  <si>
    <t>Population Most Likely to Access Services</t>
  </si>
  <si>
    <t>A</t>
  </si>
  <si>
    <t>B</t>
  </si>
  <si>
    <t>C</t>
  </si>
  <si>
    <t>B*50%</t>
  </si>
  <si>
    <t>D</t>
  </si>
  <si>
    <t>E</t>
  </si>
  <si>
    <t>D*30%</t>
  </si>
  <si>
    <t>F</t>
  </si>
  <si>
    <t>G</t>
  </si>
  <si>
    <t>H</t>
  </si>
  <si>
    <t>F*20%</t>
  </si>
  <si>
    <t>C+E+G</t>
  </si>
  <si>
    <t>A/Total A</t>
  </si>
  <si>
    <t>Enclosure 1 - Need for Services</t>
  </si>
  <si>
    <t xml:space="preserve">Column B displays the county’s share of the total state population. To determine each county’s share of the total state population, Column A is divided by the total of Column A.
</t>
  </si>
  <si>
    <t xml:space="preserve">Column C displays the county’s share of the total state population weighted at 50%. This number is determined by multiplying Column B by 50%.
</t>
  </si>
  <si>
    <t xml:space="preserve">Column G displays the population most likely to access services weighted at 20%. This number is determined by multiplying Column F by 20%. 
</t>
  </si>
  <si>
    <t xml:space="preserve">Column H displays the Total Need for Services. This amount is equal to Column C plus Column E plus Column G. 
</t>
  </si>
  <si>
    <t xml:space="preserve">Column E displays the population most likely to apply for services weighted at 30%. This number is determined by multiplying Column D by 30%. Column F displays each county’s share of the total population most likely to access services, which is equal to the prevalence rate in each county. The population that is most likely to access services is updated using the state’s population growth rate. Enclosure 3 displays how DHCS updated the prevalence rates. DHCS updated the prevalence for each county based on the change in the state population. The updated prevalence is divided by the total prevalence amount, which gives each county’s prevalence percentage. 
</t>
  </si>
  <si>
    <t xml:space="preserve">Enclosure 1 displays the data used to calculate the total need for services for each county. 
</t>
  </si>
  <si>
    <t xml:space="preserve">The figures in Column D came from Enclosure 2, Column D. Column D displays each county’s share of the total population most likely to apply for services. The population most likely to apply for services is measured by the number of people with income below the federal poverty level. DHCS updated the number of people in poverty based on the change in the state population. The updated poverty percentage for each county is equal to the updated poverty population for each county divided by the total state poverty population. Poverty data was obtained from the U.S. Census website and can be found at the web link to the right. 
</t>
  </si>
  <si>
    <t>Press TAB to move to input areas. Press UP, DOWN, LEFT or RIGHT ARROW in columns and rows to read through the document.</t>
  </si>
  <si>
    <t xml:space="preserve">Column A displays total population in each county and the state as of January 1, 2026. This information comes from the State of California, Department of Finance, E-1 Population Estimates for Cities, Counties and the State Population Estimates with Annual Percentage Change for January 1, 2025, and 2026 and can be found at the web link to the right. 
</t>
  </si>
  <si>
    <t>Total State Population January 1, 2026</t>
  </si>
  <si>
    <t>Estimates-E1</t>
  </si>
  <si>
    <t>US Census Bureau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</si>
</sst>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00%"/>
    <numFmt numFmtId="165" formatCode="0.0000%\ \ "/>
    <numFmt numFmtId="166" formatCode="mm/dd/yy"/>
  </numFmts>
  <fonts count="12" x14ac:knownFonts="1">
    <font>
      <sz val="11"/>
      <color theme="1"/>
      <name val="Calibri"/>
      <family val="2"/>
      <scheme val="minor"/>
    </font>
    <font>
      <sz val="11"/>
      <color theme="1"/>
      <name val="Calibri"/>
      <family val="2"/>
      <scheme val="minor"/>
    </font>
    <font>
      <sz val="12"/>
      <name val="Arial"/>
      <family val="2"/>
    </font>
    <font>
      <sz val="10"/>
      <color theme="1"/>
      <name val="Arial"/>
      <family val="2"/>
    </font>
    <font>
      <u/>
      <sz val="11"/>
      <color theme="10"/>
      <name val="Arial"/>
      <family val="2"/>
    </font>
    <font>
      <sz val="10"/>
      <name val="Arial"/>
      <family val="2"/>
    </font>
    <font>
      <u/>
      <sz val="11"/>
      <color theme="10"/>
      <name val="Calibri"/>
      <family val="2"/>
      <scheme val="minor"/>
    </font>
    <font>
      <sz val="12"/>
      <color theme="0"/>
      <name val="Segoe UI"/>
      <family val="2"/>
    </font>
    <font>
      <sz val="12"/>
      <color theme="1"/>
      <name val="Segoe UI"/>
      <family val="2"/>
    </font>
    <font>
      <u/>
      <sz val="12"/>
      <color theme="10"/>
      <name val="Segoe UI"/>
      <family val="2"/>
    </font>
    <font>
      <b/>
      <sz val="12"/>
      <name val="Segoe UI"/>
      <family val="2"/>
    </font>
    <font>
      <sz val="12"/>
      <name val="Segoe UI"/>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2">
    <xf numFmtId="0" fontId="0" fillId="0" borderId="0"/>
    <xf numFmtId="9" fontId="1" fillId="0" borderId="0" applyFont="0" applyFill="0" applyBorder="0" applyAlignment="0" applyProtection="0"/>
    <xf numFmtId="0" fontId="2" fillId="0" borderId="0"/>
    <xf numFmtId="44" fontId="2" fillId="0" borderId="0" applyFont="0" applyFill="0" applyBorder="0" applyAlignment="0" applyProtection="0"/>
    <xf numFmtId="43" fontId="3" fillId="0" borderId="0" applyFont="0" applyFill="0" applyBorder="0" applyAlignment="0" applyProtection="0"/>
    <xf numFmtId="0" fontId="3" fillId="0" borderId="0"/>
    <xf numFmtId="0" fontId="4" fillId="0" borderId="0" applyNumberFormat="0" applyFill="0" applyBorder="0" applyAlignment="0" applyProtection="0">
      <alignment vertical="top"/>
      <protection locked="0"/>
    </xf>
    <xf numFmtId="0" fontId="3" fillId="0" borderId="0"/>
    <xf numFmtId="0" fontId="5" fillId="0" borderId="0"/>
    <xf numFmtId="0" fontId="5" fillId="0" borderId="0"/>
    <xf numFmtId="0" fontId="5" fillId="0" borderId="0"/>
    <xf numFmtId="0" fontId="6" fillId="0" borderId="0" applyNumberFormat="0" applyFill="0" applyBorder="0" applyAlignment="0" applyProtection="0"/>
  </cellStyleXfs>
  <cellXfs count="33">
    <xf numFmtId="0" fontId="0" fillId="0" borderId="0" xfId="0"/>
    <xf numFmtId="0" fontId="7" fillId="0" borderId="0" xfId="0" applyFont="1" applyProtection="1">
      <protection locked="0"/>
    </xf>
    <xf numFmtId="0" fontId="8" fillId="0" borderId="0" xfId="0" applyFont="1" applyAlignment="1" applyProtection="1">
      <alignment vertical="top" wrapText="1"/>
      <protection locked="0"/>
    </xf>
    <xf numFmtId="0" fontId="8" fillId="0" borderId="0" xfId="0" applyFont="1" applyAlignment="1">
      <alignment horizontal="center" vertical="top"/>
    </xf>
    <xf numFmtId="0" fontId="9" fillId="0" borderId="0" xfId="11" applyFont="1" applyAlignment="1" applyProtection="1">
      <alignment horizontal="center" vertical="top"/>
      <protection locked="0"/>
    </xf>
    <xf numFmtId="0" fontId="8" fillId="0" borderId="0" xfId="0" applyFont="1" applyAlignment="1">
      <alignment horizontal="center"/>
    </xf>
    <xf numFmtId="0" fontId="8" fillId="0" borderId="0" xfId="0" applyFont="1"/>
    <xf numFmtId="0" fontId="8" fillId="0" borderId="0" xfId="0" applyFont="1" applyProtection="1">
      <protection locked="0"/>
    </xf>
    <xf numFmtId="0" fontId="8" fillId="0" borderId="0" xfId="0" applyFont="1" applyAlignment="1">
      <alignment wrapText="1"/>
    </xf>
    <xf numFmtId="0" fontId="8" fillId="0" borderId="0" xfId="0" applyFont="1" applyAlignment="1" applyProtection="1">
      <alignment horizontal="center"/>
      <protection locked="0"/>
    </xf>
    <xf numFmtId="0" fontId="7" fillId="0" borderId="0" xfId="2" applyFont="1" applyProtection="1">
      <protection locked="0"/>
    </xf>
    <xf numFmtId="2" fontId="10" fillId="0" borderId="0" xfId="2" applyNumberFormat="1" applyFont="1" applyAlignment="1">
      <alignment wrapText="1"/>
    </xf>
    <xf numFmtId="0" fontId="11" fillId="0" borderId="0" xfId="2" applyFont="1"/>
    <xf numFmtId="0" fontId="10" fillId="0" borderId="1" xfId="2" applyFont="1" applyBorder="1" applyAlignment="1" applyProtection="1">
      <alignment horizontal="center" wrapText="1"/>
      <protection locked="0"/>
    </xf>
    <xf numFmtId="0" fontId="11" fillId="0" borderId="1" xfId="2" applyFont="1" applyBorder="1" applyProtection="1">
      <protection locked="0"/>
    </xf>
    <xf numFmtId="9" fontId="11" fillId="0" borderId="1" xfId="2" applyNumberFormat="1" applyFont="1" applyBorder="1" applyAlignment="1">
      <alignment horizontal="center"/>
    </xf>
    <xf numFmtId="9" fontId="11" fillId="0" borderId="1" xfId="2" applyNumberFormat="1" applyFont="1" applyBorder="1" applyAlignment="1" applyProtection="1">
      <alignment horizontal="center"/>
      <protection locked="0"/>
    </xf>
    <xf numFmtId="0" fontId="11" fillId="0" borderId="1" xfId="2" applyFont="1" applyBorder="1"/>
    <xf numFmtId="0" fontId="11" fillId="0" borderId="1" xfId="2" applyFont="1" applyBorder="1" applyAlignment="1" applyProtection="1">
      <alignment horizontal="center" vertical="center"/>
      <protection locked="0"/>
    </xf>
    <xf numFmtId="1" fontId="11" fillId="0" borderId="1" xfId="2" applyNumberFormat="1" applyFont="1" applyBorder="1" applyAlignment="1" applyProtection="1">
      <alignment horizontal="center" vertical="center"/>
      <protection locked="0"/>
    </xf>
    <xf numFmtId="0" fontId="11" fillId="0" borderId="1" xfId="2" applyFont="1" applyBorder="1" applyAlignment="1">
      <alignment horizontal="center"/>
    </xf>
    <xf numFmtId="1" fontId="11" fillId="0" borderId="1" xfId="2" applyNumberFormat="1" applyFont="1" applyBorder="1" applyAlignment="1" applyProtection="1">
      <alignment horizontal="center"/>
      <protection locked="0"/>
    </xf>
    <xf numFmtId="0" fontId="11" fillId="0" borderId="1" xfId="2" applyFont="1" applyBorder="1" applyAlignment="1" applyProtection="1">
      <alignment horizontal="center"/>
      <protection locked="0"/>
    </xf>
    <xf numFmtId="3" fontId="11" fillId="0" borderId="1" xfId="2" applyNumberFormat="1" applyFont="1" applyBorder="1" applyProtection="1">
      <protection locked="0"/>
    </xf>
    <xf numFmtId="164" fontId="11" fillId="0" borderId="1" xfId="1" applyNumberFormat="1" applyFont="1" applyBorder="1" applyProtection="1">
      <protection locked="0"/>
    </xf>
    <xf numFmtId="165" fontId="11" fillId="0" borderId="1" xfId="2" applyNumberFormat="1" applyFont="1" applyBorder="1" applyProtection="1">
      <protection locked="0"/>
    </xf>
    <xf numFmtId="0" fontId="11" fillId="0" borderId="1" xfId="2" applyFont="1" applyBorder="1" applyAlignment="1" applyProtection="1">
      <alignment horizontal="left"/>
      <protection locked="0"/>
    </xf>
    <xf numFmtId="166" fontId="11" fillId="0" borderId="1" xfId="2" applyNumberFormat="1" applyFont="1" applyBorder="1" applyProtection="1">
      <protection locked="0"/>
    </xf>
    <xf numFmtId="3" fontId="11" fillId="0" borderId="0" xfId="2" applyNumberFormat="1" applyFont="1"/>
    <xf numFmtId="164" fontId="11" fillId="0" borderId="0" xfId="2" applyNumberFormat="1" applyFont="1"/>
    <xf numFmtId="2" fontId="10" fillId="0" borderId="2" xfId="2" applyNumberFormat="1" applyFont="1" applyBorder="1" applyAlignment="1" applyProtection="1">
      <alignment horizontal="center" wrapText="1"/>
      <protection locked="0"/>
    </xf>
    <xf numFmtId="2" fontId="10" fillId="0" borderId="3" xfId="2" applyNumberFormat="1" applyFont="1" applyBorder="1" applyAlignment="1" applyProtection="1">
      <alignment horizontal="center" wrapText="1"/>
      <protection locked="0"/>
    </xf>
    <xf numFmtId="2" fontId="10" fillId="0" borderId="4" xfId="2" applyNumberFormat="1" applyFont="1" applyBorder="1" applyAlignment="1" applyProtection="1">
      <alignment horizontal="center" wrapText="1"/>
      <protection locked="0"/>
    </xf>
  </cellXfs>
  <cellStyles count="12">
    <cellStyle name="Comma 3" xfId="4" xr:uid="{00000000-0005-0000-0000-000000000000}"/>
    <cellStyle name="Currency 2" xfId="3" xr:uid="{00000000-0005-0000-0000-000001000000}"/>
    <cellStyle name="Hyperlink" xfId="11" builtinId="8"/>
    <cellStyle name="Hyperlink 2" xfId="6" xr:uid="{00000000-0005-0000-0000-000003000000}"/>
    <cellStyle name="Normal" xfId="0" builtinId="0"/>
    <cellStyle name="Normal 2" xfId="5" xr:uid="{00000000-0005-0000-0000-000005000000}"/>
    <cellStyle name="Normal 2 4" xfId="2" xr:uid="{00000000-0005-0000-0000-000006000000}"/>
    <cellStyle name="Normal 3" xfId="9" xr:uid="{00000000-0005-0000-0000-000007000000}"/>
    <cellStyle name="Normal 4" xfId="8" xr:uid="{00000000-0005-0000-0000-000008000000}"/>
    <cellStyle name="Normal 4 2" xfId="7" xr:uid="{00000000-0005-0000-0000-000009000000}"/>
    <cellStyle name="Normal 5" xfId="10" xr:uid="{00000000-0005-0000-0000-00000A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Q:\9.%20BHSA%20Branch\2.%20Fiscal%20Unit\Allocation%20Methodology-SCO%20Distribution\2026-27%20Distribution\2026-27%20Allocation%20Percentages%20-%20No%20insurance%20Sorted.xlsx" TargetMode="External"/><Relationship Id="rId1" Type="http://schemas.openxmlformats.org/officeDocument/2006/relationships/externalLinkPath" Target="file:///Q:\9.%20BHSA%20Branch\2.%20Fiscal%20Unit\Allocation%20Methodology-SCO%20Distribution\2026-27%20Distribution\2026-27%20Allocation%20Percentages%20-%20No%20insurance%20Sor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llocation"/>
      <sheetName val="State Population"/>
      <sheetName val="City Population"/>
      <sheetName val="Poverty-Uninsured Population"/>
      <sheetName val="Prevalence"/>
      <sheetName val="Self Suff. Calc"/>
      <sheetName val="CA All Familes 2024"/>
      <sheetName val="SSS"/>
      <sheetName val="Resources-new"/>
      <sheetName val="2009-10 Allocation"/>
    </sheetNames>
    <sheetDataSet>
      <sheetData sheetId="0"/>
      <sheetData sheetId="1">
        <row r="5">
          <cell r="C5">
            <v>1666136</v>
          </cell>
        </row>
        <row r="6">
          <cell r="C6">
            <v>1183</v>
          </cell>
        </row>
        <row r="7">
          <cell r="C7">
            <v>39618</v>
          </cell>
        </row>
        <row r="8">
          <cell r="C8">
            <v>208941</v>
          </cell>
        </row>
        <row r="9">
          <cell r="C9">
            <v>44678</v>
          </cell>
        </row>
        <row r="10">
          <cell r="C10">
            <v>22003</v>
          </cell>
        </row>
        <row r="11">
          <cell r="C11">
            <v>1163891</v>
          </cell>
        </row>
        <row r="12">
          <cell r="C12">
            <v>26339</v>
          </cell>
        </row>
        <row r="13">
          <cell r="C13">
            <v>189852</v>
          </cell>
        </row>
        <row r="14">
          <cell r="C14">
            <v>1041676</v>
          </cell>
        </row>
        <row r="15">
          <cell r="C15">
            <v>29031</v>
          </cell>
        </row>
        <row r="16">
          <cell r="C16">
            <v>133026</v>
          </cell>
        </row>
        <row r="17">
          <cell r="C17">
            <v>185961</v>
          </cell>
        </row>
        <row r="18">
          <cell r="C18">
            <v>18780</v>
          </cell>
        </row>
        <row r="19">
          <cell r="C19">
            <v>927328</v>
          </cell>
        </row>
        <row r="20">
          <cell r="C20">
            <v>153754</v>
          </cell>
        </row>
        <row r="21">
          <cell r="C21">
            <v>66793</v>
          </cell>
        </row>
        <row r="22">
          <cell r="C22">
            <v>27318</v>
          </cell>
        </row>
        <row r="23">
          <cell r="C23">
            <v>9837286</v>
          </cell>
        </row>
        <row r="24">
          <cell r="C24">
            <v>166407</v>
          </cell>
        </row>
        <row r="25">
          <cell r="C25">
            <v>250823</v>
          </cell>
        </row>
        <row r="26">
          <cell r="C26">
            <v>16846</v>
          </cell>
        </row>
        <row r="27">
          <cell r="C27">
            <v>88591</v>
          </cell>
        </row>
        <row r="28">
          <cell r="C28">
            <v>294154</v>
          </cell>
        </row>
        <row r="29">
          <cell r="C29">
            <v>8467</v>
          </cell>
        </row>
        <row r="30">
          <cell r="C30">
            <v>12482</v>
          </cell>
        </row>
        <row r="31">
          <cell r="C31">
            <v>436755</v>
          </cell>
        </row>
        <row r="32">
          <cell r="C32">
            <v>136374</v>
          </cell>
        </row>
        <row r="33">
          <cell r="C33">
            <v>99983</v>
          </cell>
        </row>
        <row r="34">
          <cell r="C34">
            <v>3163696</v>
          </cell>
        </row>
        <row r="35">
          <cell r="C35">
            <v>434823</v>
          </cell>
        </row>
        <row r="36">
          <cell r="C36">
            <v>18471</v>
          </cell>
        </row>
        <row r="37">
          <cell r="C37">
            <v>2506824</v>
          </cell>
        </row>
        <row r="38">
          <cell r="C38">
            <v>1628349</v>
          </cell>
        </row>
        <row r="39">
          <cell r="C39">
            <v>68111</v>
          </cell>
        </row>
        <row r="40">
          <cell r="C40">
            <v>2216685</v>
          </cell>
        </row>
        <row r="41">
          <cell r="C41">
            <v>3344322</v>
          </cell>
        </row>
        <row r="42">
          <cell r="C42">
            <v>845658</v>
          </cell>
        </row>
        <row r="43">
          <cell r="C43">
            <v>820125</v>
          </cell>
        </row>
        <row r="44">
          <cell r="C44">
            <v>279242</v>
          </cell>
        </row>
        <row r="45">
          <cell r="C45">
            <v>748182</v>
          </cell>
        </row>
        <row r="46">
          <cell r="C46">
            <v>444974</v>
          </cell>
        </row>
        <row r="47">
          <cell r="C47">
            <v>1932468</v>
          </cell>
        </row>
        <row r="48">
          <cell r="C48">
            <v>261069</v>
          </cell>
        </row>
        <row r="49">
          <cell r="C49">
            <v>181934</v>
          </cell>
        </row>
        <row r="50">
          <cell r="C50">
            <v>3153</v>
          </cell>
        </row>
        <row r="51">
          <cell r="C51">
            <v>43153</v>
          </cell>
        </row>
        <row r="52">
          <cell r="C52">
            <v>452050</v>
          </cell>
        </row>
        <row r="53">
          <cell r="C53">
            <v>484022</v>
          </cell>
        </row>
        <row r="54">
          <cell r="C54">
            <v>557159</v>
          </cell>
        </row>
        <row r="55">
          <cell r="C55">
            <v>189371</v>
          </cell>
        </row>
        <row r="56">
          <cell r="C56">
            <v>64764</v>
          </cell>
        </row>
        <row r="57">
          <cell r="C57">
            <v>15844</v>
          </cell>
        </row>
        <row r="58">
          <cell r="C58">
            <v>489610</v>
          </cell>
        </row>
        <row r="59">
          <cell r="C59">
            <v>54233</v>
          </cell>
        </row>
        <row r="60">
          <cell r="C60">
            <v>824306</v>
          </cell>
        </row>
        <row r="61">
          <cell r="C61">
            <v>225904</v>
          </cell>
        </row>
      </sheetData>
      <sheetData sheetId="2"/>
      <sheetData sheetId="3">
        <row r="3">
          <cell r="E3">
            <v>3.054266156234723E-2</v>
          </cell>
        </row>
        <row r="4">
          <cell r="E4">
            <v>3.374779424636021E-5</v>
          </cell>
        </row>
        <row r="5">
          <cell r="E5">
            <v>7.0043610639791958E-4</v>
          </cell>
        </row>
        <row r="6">
          <cell r="E6">
            <v>7.1545648215800136E-3</v>
          </cell>
        </row>
        <row r="7">
          <cell r="E7">
            <v>1.2668548028897646E-3</v>
          </cell>
        </row>
        <row r="8">
          <cell r="E8">
            <v>6.4534285263885321E-4</v>
          </cell>
        </row>
        <row r="9">
          <cell r="E9">
            <v>2.0418139718614177E-2</v>
          </cell>
        </row>
        <row r="10">
          <cell r="E10">
            <v>8.1808175359347974E-4</v>
          </cell>
        </row>
        <row r="11">
          <cell r="E11">
            <v>3.1641373259926778E-3</v>
          </cell>
        </row>
        <row r="12">
          <cell r="E12">
            <v>3.7194697992862416E-2</v>
          </cell>
        </row>
        <row r="13">
          <cell r="E13">
            <v>9.7012166604140617E-4</v>
          </cell>
        </row>
        <row r="14">
          <cell r="E14">
            <v>5.0361461674762655E-3</v>
          </cell>
        </row>
        <row r="15">
          <cell r="E15">
            <v>7.6191414595585174E-3</v>
          </cell>
        </row>
        <row r="16">
          <cell r="E16">
            <v>4.6537953305400185E-4</v>
          </cell>
        </row>
        <row r="17">
          <cell r="E17">
            <v>3.5524413993771514E-2</v>
          </cell>
        </row>
        <row r="18">
          <cell r="E18">
            <v>5.126873637968354E-3</v>
          </cell>
        </row>
        <row r="19">
          <cell r="E19">
            <v>2.3633069721338217E-3</v>
          </cell>
        </row>
        <row r="20">
          <cell r="E20">
            <v>7.38420819230442E-4</v>
          </cell>
        </row>
        <row r="21">
          <cell r="E21">
            <v>0.28161892992515075</v>
          </cell>
        </row>
        <row r="22">
          <cell r="E22">
            <v>6.2851132047470901E-3</v>
          </cell>
        </row>
        <row r="23">
          <cell r="E23">
            <v>3.9356670821219346E-3</v>
          </cell>
        </row>
        <row r="24">
          <cell r="E24">
            <v>4.839066898439859E-4</v>
          </cell>
        </row>
        <row r="25">
          <cell r="E25">
            <v>2.8432455319841446E-3</v>
          </cell>
        </row>
        <row r="26">
          <cell r="E26">
            <v>1.1390402286093174E-2</v>
          </cell>
        </row>
        <row r="27">
          <cell r="E27">
            <v>2.9289443912430379E-4</v>
          </cell>
        </row>
        <row r="28">
          <cell r="E28">
            <v>2.3517130889257444E-4</v>
          </cell>
        </row>
        <row r="29">
          <cell r="E29">
            <v>1.3101291066678317E-2</v>
          </cell>
        </row>
        <row r="30">
          <cell r="E30">
            <v>2.5863041373974469E-3</v>
          </cell>
        </row>
        <row r="31">
          <cell r="E31">
            <v>2.350532203497149E-3</v>
          </cell>
        </row>
        <row r="32">
          <cell r="E32">
            <v>6.6418598153230757E-2</v>
          </cell>
        </row>
        <row r="33">
          <cell r="E33">
            <v>6.3969230196987649E-3</v>
          </cell>
        </row>
        <row r="34">
          <cell r="E34">
            <v>5.860037725304092E-4</v>
          </cell>
        </row>
        <row r="35">
          <cell r="E35">
            <v>6.4423911998270245E-2</v>
          </cell>
        </row>
        <row r="36">
          <cell r="E36">
            <v>4.1524643276424945E-2</v>
          </cell>
        </row>
        <row r="37">
          <cell r="E37">
            <v>1.3307884028946398E-3</v>
          </cell>
        </row>
        <row r="38">
          <cell r="E38">
            <v>6.6267678502428914E-2</v>
          </cell>
        </row>
        <row r="39">
          <cell r="E39">
            <v>7.0880754584386488E-2</v>
          </cell>
        </row>
        <row r="40">
          <cell r="E40">
            <v>1.6731623148575816E-2</v>
          </cell>
        </row>
        <row r="41">
          <cell r="E41">
            <v>2.1659186958391995E-2</v>
          </cell>
        </row>
        <row r="42">
          <cell r="E42">
            <v>6.39685277908117E-3</v>
          </cell>
        </row>
        <row r="43">
          <cell r="E43">
            <v>1.0443873184871598E-2</v>
          </cell>
        </row>
        <row r="44">
          <cell r="E44">
            <v>1.2474907288829946E-2</v>
          </cell>
        </row>
        <row r="45">
          <cell r="E45">
            <v>2.7927283344057273E-2</v>
          </cell>
        </row>
        <row r="46">
          <cell r="E46">
            <v>5.8255003915910842E-3</v>
          </cell>
        </row>
        <row r="47">
          <cell r="E47">
            <v>5.0697136661509669E-3</v>
          </cell>
        </row>
        <row r="48">
          <cell r="E48">
            <v>6.4303496984013077E-5</v>
          </cell>
        </row>
        <row r="49">
          <cell r="E49">
            <v>1.4619504772311052E-3</v>
          </cell>
        </row>
        <row r="50">
          <cell r="E50">
            <v>9.3851448868604841E-3</v>
          </cell>
        </row>
        <row r="51">
          <cell r="E51">
            <v>9.2776676099046336E-3</v>
          </cell>
        </row>
        <row r="52">
          <cell r="E52">
            <v>1.7391805010422364E-2</v>
          </cell>
        </row>
        <row r="53">
          <cell r="E53">
            <v>5.727773544453813E-3</v>
          </cell>
        </row>
        <row r="54">
          <cell r="E54">
            <v>2.3271543804901204E-3</v>
          </cell>
        </row>
        <row r="55">
          <cell r="E55">
            <v>6.8692351806319486E-4</v>
          </cell>
        </row>
        <row r="56">
          <cell r="E56">
            <v>1.9208335868272176E-2</v>
          </cell>
        </row>
        <row r="57">
          <cell r="E57">
            <v>1.2783877127801495E-3</v>
          </cell>
        </row>
        <row r="58">
          <cell r="E58">
            <v>1.7775673825134952E-2</v>
          </cell>
        </row>
        <row r="59">
          <cell r="E59">
            <v>6.1507103420600099E-3</v>
          </cell>
        </row>
      </sheetData>
      <sheetData sheetId="4">
        <row r="3">
          <cell r="J3">
            <v>3.052751436813941E-2</v>
          </cell>
        </row>
        <row r="4">
          <cell r="J4">
            <v>3.4204497891472727E-5</v>
          </cell>
        </row>
        <row r="5">
          <cell r="J5">
            <v>7.4979859851570486E-4</v>
          </cell>
        </row>
        <row r="6">
          <cell r="J6">
            <v>7.0092217126552139E-3</v>
          </cell>
        </row>
        <row r="7">
          <cell r="J7">
            <v>1.0639399080979149E-3</v>
          </cell>
        </row>
        <row r="8">
          <cell r="J8">
            <v>7.2729563937657803E-4</v>
          </cell>
        </row>
        <row r="9">
          <cell r="J9">
            <v>1.699873533369638E-2</v>
          </cell>
        </row>
        <row r="10">
          <cell r="J10">
            <v>8.1730747593308523E-4</v>
          </cell>
        </row>
        <row r="11">
          <cell r="J11">
            <v>2.6238450356221841E-3</v>
          </cell>
        </row>
        <row r="12">
          <cell r="J12">
            <v>3.897872570242987E-2</v>
          </cell>
        </row>
        <row r="13">
          <cell r="J13">
            <v>9.8923008375601386E-4</v>
          </cell>
        </row>
        <row r="14">
          <cell r="J14">
            <v>4.4015788076132009E-3</v>
          </cell>
        </row>
        <row r="15">
          <cell r="J15">
            <v>6.6338723542145794E-3</v>
          </cell>
        </row>
        <row r="16">
          <cell r="J16">
            <v>4.7796285211505312E-4</v>
          </cell>
        </row>
        <row r="17">
          <cell r="J17">
            <v>3.3100952775289953E-2</v>
          </cell>
        </row>
        <row r="18">
          <cell r="J18">
            <v>4.8408365700089561E-3</v>
          </cell>
        </row>
        <row r="19">
          <cell r="J19">
            <v>2.1971889303443403E-3</v>
          </cell>
        </row>
        <row r="20">
          <cell r="J20">
            <v>5.8957752944512206E-4</v>
          </cell>
        </row>
        <row r="21">
          <cell r="J21">
            <v>0.2993766680318462</v>
          </cell>
        </row>
        <row r="22">
          <cell r="J22">
            <v>5.6545435724797812E-3</v>
          </cell>
        </row>
        <row r="23">
          <cell r="J23">
            <v>2.9667901329024767E-3</v>
          </cell>
        </row>
        <row r="24">
          <cell r="J24">
            <v>3.9605208084863159E-4</v>
          </cell>
        </row>
        <row r="25">
          <cell r="J25">
            <v>2.6670507171693077E-3</v>
          </cell>
        </row>
        <row r="26">
          <cell r="J26">
            <v>1.1264981345046873E-2</v>
          </cell>
        </row>
        <row r="27">
          <cell r="J27">
            <v>2.75436219862912E-4</v>
          </cell>
        </row>
        <row r="28">
          <cell r="J28">
            <v>2.9883929736760386E-4</v>
          </cell>
        </row>
        <row r="29">
          <cell r="J29">
            <v>1.1129963590212113E-2</v>
          </cell>
        </row>
        <row r="30">
          <cell r="J30">
            <v>2.3331068035446663E-3</v>
          </cell>
        </row>
        <row r="31">
          <cell r="J31">
            <v>1.8686457269130891E-3</v>
          </cell>
        </row>
        <row r="32">
          <cell r="J32">
            <v>6.3839094840971583E-2</v>
          </cell>
        </row>
        <row r="33">
          <cell r="J33">
            <v>5.4979229768714584E-3</v>
          </cell>
        </row>
        <row r="34">
          <cell r="J34">
            <v>4.1765492162219333E-4</v>
          </cell>
        </row>
        <row r="35">
          <cell r="J35">
            <v>6.6054286138627225E-2</v>
          </cell>
        </row>
        <row r="36">
          <cell r="J36">
            <v>4.1995922463803993E-2</v>
          </cell>
        </row>
        <row r="37">
          <cell r="J37">
            <v>1.5329015765573172E-3</v>
          </cell>
        </row>
        <row r="38">
          <cell r="J38">
            <v>6.3848096024627238E-2</v>
          </cell>
        </row>
        <row r="39">
          <cell r="J39">
            <v>7.6887210668202866E-2</v>
          </cell>
        </row>
        <row r="40">
          <cell r="J40">
            <v>1.4753840129977092E-2</v>
          </cell>
        </row>
        <row r="41">
          <cell r="J41">
            <v>2.4684846057256529E-2</v>
          </cell>
        </row>
        <row r="42">
          <cell r="J42">
            <v>6.0793994410264949E-3</v>
          </cell>
        </row>
        <row r="43">
          <cell r="J43">
            <v>8.6528378481770356E-3</v>
          </cell>
        </row>
        <row r="44">
          <cell r="J44">
            <v>1.1639430585121943E-2</v>
          </cell>
        </row>
        <row r="45">
          <cell r="J45">
            <v>2.6686709302273248E-2</v>
          </cell>
        </row>
        <row r="46">
          <cell r="J46">
            <v>5.6401416786307397E-3</v>
          </cell>
        </row>
        <row r="47">
          <cell r="J47">
            <v>5.5330275931284962E-3</v>
          </cell>
        </row>
        <row r="48">
          <cell r="J48">
            <v>7.0209232514075598E-5</v>
          </cell>
        </row>
        <row r="49">
          <cell r="J49">
            <v>1.3438767197886522E-3</v>
          </cell>
        </row>
        <row r="50">
          <cell r="J50">
            <v>7.9768489556376661E-3</v>
          </cell>
        </row>
        <row r="51">
          <cell r="J51">
            <v>7.8085268212769983E-3</v>
          </cell>
        </row>
        <row r="52">
          <cell r="J52">
            <v>1.640915780425126E-2</v>
          </cell>
        </row>
        <row r="53">
          <cell r="J53">
            <v>5.8903745842578299E-3</v>
          </cell>
        </row>
        <row r="54">
          <cell r="J54">
            <v>2.107177093787833E-3</v>
          </cell>
        </row>
        <row r="55">
          <cell r="J55">
            <v>5.0406628471644027E-4</v>
          </cell>
        </row>
        <row r="56">
          <cell r="J56">
            <v>1.9941222270728601E-2</v>
          </cell>
        </row>
        <row r="57">
          <cell r="J57">
            <v>1.2205605037062374E-3</v>
          </cell>
        </row>
        <row r="58">
          <cell r="J58">
            <v>1.5280409373832659E-2</v>
          </cell>
        </row>
        <row r="59">
          <cell r="J59">
            <v>6.7103824152876107E-3</v>
          </cell>
        </row>
      </sheetData>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ata.census.gov/cedsci/" TargetMode="External"/><Relationship Id="rId1" Type="http://schemas.openxmlformats.org/officeDocument/2006/relationships/hyperlink" Target="https://dof.ca.gov/forecasting/demographics/estimates-e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
  <sheetViews>
    <sheetView zoomScale="80" zoomScaleNormal="80" workbookViewId="0">
      <selection activeCell="A7" sqref="A7"/>
    </sheetView>
  </sheetViews>
  <sheetFormatPr defaultColWidth="0" defaultRowHeight="17.25" zeroHeight="1" x14ac:dyDescent="0.3"/>
  <cols>
    <col min="1" max="1" width="95.5703125" style="7" customWidth="1"/>
    <col min="2" max="2" width="20.28515625" style="9" bestFit="1" customWidth="1"/>
    <col min="3" max="3" width="0" style="7" hidden="1" customWidth="1"/>
    <col min="4" max="16384" width="9.140625" style="7" hidden="1"/>
  </cols>
  <sheetData>
    <row r="1" spans="1:3" x14ac:dyDescent="0.3">
      <c r="A1" s="1" t="s">
        <v>88</v>
      </c>
      <c r="B1" s="5"/>
      <c r="C1" s="6"/>
    </row>
    <row r="2" spans="1:3" ht="27.75" customHeight="1" x14ac:dyDescent="0.3">
      <c r="A2" s="2" t="s">
        <v>86</v>
      </c>
      <c r="B2" s="3"/>
      <c r="C2" s="6"/>
    </row>
    <row r="3" spans="1:3" ht="78" customHeight="1" x14ac:dyDescent="0.3">
      <c r="A3" s="2" t="s">
        <v>89</v>
      </c>
      <c r="B3" s="4" t="s">
        <v>91</v>
      </c>
      <c r="C3" s="6"/>
    </row>
    <row r="4" spans="1:3" ht="51.75" x14ac:dyDescent="0.3">
      <c r="A4" s="2" t="s">
        <v>81</v>
      </c>
      <c r="B4" s="3"/>
      <c r="C4" s="6"/>
    </row>
    <row r="5" spans="1:3" ht="51.75" x14ac:dyDescent="0.3">
      <c r="A5" s="2" t="s">
        <v>82</v>
      </c>
      <c r="B5" s="3"/>
      <c r="C5" s="6"/>
    </row>
    <row r="6" spans="1:3" ht="131.25" customHeight="1" x14ac:dyDescent="0.3">
      <c r="A6" s="2" t="s">
        <v>87</v>
      </c>
      <c r="B6" s="4" t="s">
        <v>92</v>
      </c>
      <c r="C6" s="6"/>
    </row>
    <row r="7" spans="1:3" ht="155.25" x14ac:dyDescent="0.3">
      <c r="A7" s="2" t="s">
        <v>85</v>
      </c>
      <c r="B7" s="3"/>
      <c r="C7" s="6"/>
    </row>
    <row r="8" spans="1:3" ht="51.75" x14ac:dyDescent="0.3">
      <c r="A8" s="2" t="s">
        <v>83</v>
      </c>
      <c r="B8" s="3"/>
      <c r="C8" s="6"/>
    </row>
    <row r="9" spans="1:3" ht="51.75" x14ac:dyDescent="0.3">
      <c r="A9" s="2" t="s">
        <v>84</v>
      </c>
      <c r="B9" s="3"/>
      <c r="C9" s="6"/>
    </row>
    <row r="10" spans="1:3" hidden="1" x14ac:dyDescent="0.3">
      <c r="A10" s="8"/>
      <c r="B10" s="5"/>
      <c r="C10" s="6"/>
    </row>
    <row r="11" spans="1:3" hidden="1" x14ac:dyDescent="0.3">
      <c r="A11" s="8"/>
      <c r="B11" s="5"/>
      <c r="C11" s="6"/>
    </row>
    <row r="12" spans="1:3" hidden="1" x14ac:dyDescent="0.3">
      <c r="A12" s="8"/>
      <c r="B12" s="5"/>
      <c r="C12" s="6"/>
    </row>
    <row r="13" spans="1:3" hidden="1" x14ac:dyDescent="0.3">
      <c r="A13" s="8"/>
      <c r="B13" s="5"/>
      <c r="C13" s="6"/>
    </row>
    <row r="14" spans="1:3" hidden="1" x14ac:dyDescent="0.3">
      <c r="A14" s="8"/>
      <c r="B14" s="5"/>
      <c r="C14" s="6"/>
    </row>
    <row r="15" spans="1:3" hidden="1" x14ac:dyDescent="0.3">
      <c r="A15" s="8"/>
      <c r="B15" s="5"/>
      <c r="C15" s="6"/>
    </row>
    <row r="16" spans="1:3" hidden="1" x14ac:dyDescent="0.3">
      <c r="A16" s="8"/>
      <c r="B16" s="5"/>
      <c r="C16" s="6"/>
    </row>
    <row r="17" spans="1:3" hidden="1" x14ac:dyDescent="0.3">
      <c r="A17" s="8"/>
      <c r="B17" s="5"/>
      <c r="C17" s="6"/>
    </row>
    <row r="18" spans="1:3" hidden="1" x14ac:dyDescent="0.3">
      <c r="A18" s="8"/>
      <c r="B18" s="5"/>
      <c r="C18" s="6"/>
    </row>
    <row r="19" spans="1:3" hidden="1" x14ac:dyDescent="0.3">
      <c r="A19" s="8"/>
      <c r="B19" s="5"/>
      <c r="C19" s="6"/>
    </row>
    <row r="20" spans="1:3" hidden="1" x14ac:dyDescent="0.3">
      <c r="A20" s="8"/>
      <c r="B20" s="5"/>
      <c r="C20" s="6"/>
    </row>
    <row r="21" spans="1:3" hidden="1" x14ac:dyDescent="0.3">
      <c r="A21" s="8"/>
      <c r="B21" s="5"/>
      <c r="C21" s="6"/>
    </row>
    <row r="22" spans="1:3" hidden="1" x14ac:dyDescent="0.3">
      <c r="A22" s="8"/>
      <c r="B22" s="5"/>
      <c r="C22" s="6"/>
    </row>
  </sheetData>
  <sheetProtection sheet="1" objects="1" scenarios="1" selectLockedCells="1"/>
  <hyperlinks>
    <hyperlink ref="B3" r:id="rId1" xr:uid="{00000000-0004-0000-0000-000000000000}"/>
    <hyperlink ref="B6" r:id="rId2" xr:uid="{00000000-0004-0000-0000-000001000000}"/>
  </hyperlinks>
  <pageMargins left="0.7" right="0.7" top="0.75" bottom="0.75" header="0.3" footer="0.3"/>
  <pageSetup orientation="portrait" horizontalDpi="1200" verticalDpi="12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C72"/>
  <sheetViews>
    <sheetView tabSelected="1" zoomScale="80" zoomScaleNormal="80" workbookViewId="0">
      <selection activeCell="C7" sqref="C7"/>
    </sheetView>
  </sheetViews>
  <sheetFormatPr defaultColWidth="0" defaultRowHeight="17.25" zeroHeight="1" x14ac:dyDescent="0.3"/>
  <cols>
    <col min="1" max="1" width="20" style="12" customWidth="1"/>
    <col min="2" max="2" width="19.140625" style="12" customWidth="1"/>
    <col min="3" max="3" width="14.140625" style="12" bestFit="1" customWidth="1"/>
    <col min="4" max="4" width="13.5703125" style="12" customWidth="1"/>
    <col min="5" max="5" width="14.42578125" style="12" customWidth="1"/>
    <col min="6" max="6" width="15.42578125" style="12" customWidth="1"/>
    <col min="7" max="7" width="14.85546875" style="12" customWidth="1"/>
    <col min="8" max="8" width="14" style="12" customWidth="1"/>
    <col min="9" max="9" width="14.85546875" style="12" customWidth="1"/>
    <col min="10" max="16382" width="11.42578125" style="12" hidden="1"/>
    <col min="16383" max="16383" width="6.42578125" style="12" hidden="1" customWidth="1"/>
    <col min="16384" max="16384" width="28.85546875" style="12" hidden="1" customWidth="1"/>
  </cols>
  <sheetData>
    <row r="1" spans="1:9" ht="15" customHeight="1" x14ac:dyDescent="0.3">
      <c r="A1" s="10" t="s">
        <v>88</v>
      </c>
      <c r="B1" s="11"/>
      <c r="C1" s="11"/>
      <c r="D1" s="11"/>
      <c r="E1" s="11"/>
      <c r="F1" s="11"/>
      <c r="G1" s="11"/>
      <c r="H1" s="11"/>
      <c r="I1" s="11"/>
    </row>
    <row r="2" spans="1:9" x14ac:dyDescent="0.3">
      <c r="A2" s="30" t="s">
        <v>80</v>
      </c>
      <c r="B2" s="31"/>
      <c r="C2" s="31"/>
      <c r="D2" s="31"/>
      <c r="E2" s="31"/>
      <c r="F2" s="31"/>
      <c r="G2" s="31"/>
      <c r="H2" s="31"/>
      <c r="I2" s="32"/>
    </row>
    <row r="3" spans="1:9" ht="103.5" x14ac:dyDescent="0.3">
      <c r="A3" s="13" t="s">
        <v>0</v>
      </c>
      <c r="B3" s="13" t="s">
        <v>90</v>
      </c>
      <c r="C3" s="13" t="s">
        <v>64</v>
      </c>
      <c r="D3" s="13" t="s">
        <v>61</v>
      </c>
      <c r="E3" s="13" t="s">
        <v>65</v>
      </c>
      <c r="F3" s="13" t="s">
        <v>62</v>
      </c>
      <c r="G3" s="13" t="s">
        <v>66</v>
      </c>
      <c r="H3" s="13" t="s">
        <v>63</v>
      </c>
      <c r="I3" s="13" t="s">
        <v>1</v>
      </c>
    </row>
    <row r="4" spans="1:9" ht="15" hidden="1" customHeight="1" x14ac:dyDescent="0.3">
      <c r="A4" s="14" t="s">
        <v>2</v>
      </c>
      <c r="B4" s="15"/>
      <c r="C4" s="16">
        <v>0.5</v>
      </c>
      <c r="D4" s="15"/>
      <c r="E4" s="16">
        <v>0.3</v>
      </c>
      <c r="F4" s="15"/>
      <c r="G4" s="16">
        <f>1-C4-E4</f>
        <v>0.2</v>
      </c>
      <c r="H4" s="15"/>
      <c r="I4" s="15"/>
    </row>
    <row r="5" spans="1:9" ht="14.25" customHeight="1" x14ac:dyDescent="0.3">
      <c r="A5" s="17"/>
      <c r="B5" s="18" t="s">
        <v>67</v>
      </c>
      <c r="C5" s="19" t="s">
        <v>68</v>
      </c>
      <c r="D5" s="19" t="s">
        <v>69</v>
      </c>
      <c r="E5" s="18" t="s">
        <v>71</v>
      </c>
      <c r="F5" s="18" t="s">
        <v>72</v>
      </c>
      <c r="G5" s="18" t="s">
        <v>74</v>
      </c>
      <c r="H5" s="18" t="s">
        <v>75</v>
      </c>
      <c r="I5" s="18" t="s">
        <v>76</v>
      </c>
    </row>
    <row r="6" spans="1:9" ht="15" customHeight="1" x14ac:dyDescent="0.3">
      <c r="A6" s="17"/>
      <c r="B6" s="20"/>
      <c r="C6" s="21" t="s">
        <v>79</v>
      </c>
      <c r="D6" s="21" t="s">
        <v>70</v>
      </c>
      <c r="E6" s="20"/>
      <c r="F6" s="22" t="s">
        <v>73</v>
      </c>
      <c r="G6" s="20"/>
      <c r="H6" s="22" t="s">
        <v>77</v>
      </c>
      <c r="I6" s="22" t="s">
        <v>78</v>
      </c>
    </row>
    <row r="7" spans="1:9" ht="15" customHeight="1" x14ac:dyDescent="0.3">
      <c r="A7" s="14" t="s">
        <v>3</v>
      </c>
      <c r="B7" s="23">
        <f>'[1]State Population'!C5</f>
        <v>1666136</v>
      </c>
      <c r="C7" s="24">
        <f t="shared" ref="C7:C38" si="0">B7/$B$64</f>
        <v>4.2081603460088303E-2</v>
      </c>
      <c r="D7" s="24">
        <f>C7*$C$4</f>
        <v>2.1040801730044151E-2</v>
      </c>
      <c r="E7" s="25">
        <f>'[1]Poverty-Uninsured Population'!E3</f>
        <v>3.054266156234723E-2</v>
      </c>
      <c r="F7" s="25">
        <f>E7*$E$4</f>
        <v>9.162798468704169E-3</v>
      </c>
      <c r="G7" s="24">
        <f>[1]Prevalence!J3</f>
        <v>3.052751436813941E-2</v>
      </c>
      <c r="H7" s="24">
        <f>G7*$G$4</f>
        <v>6.1055028736278823E-3</v>
      </c>
      <c r="I7" s="25">
        <f>(C7*C$4)+(E7*E$4)+(G7*G$4)</f>
        <v>3.6309103072376205E-2</v>
      </c>
    </row>
    <row r="8" spans="1:9" ht="15" customHeight="1" x14ac:dyDescent="0.3">
      <c r="A8" s="26" t="s">
        <v>4</v>
      </c>
      <c r="B8" s="23">
        <f>'[1]State Population'!C6</f>
        <v>1183</v>
      </c>
      <c r="C8" s="24">
        <f t="shared" si="0"/>
        <v>2.9879035620912375E-5</v>
      </c>
      <c r="D8" s="24">
        <f>C8*$C$4</f>
        <v>1.4939517810456187E-5</v>
      </c>
      <c r="E8" s="25">
        <f>'[1]Poverty-Uninsured Population'!E4</f>
        <v>3.374779424636021E-5</v>
      </c>
      <c r="F8" s="25">
        <f>E8*$E$4</f>
        <v>1.0124338273908063E-5</v>
      </c>
      <c r="G8" s="24">
        <f>[1]Prevalence!J4</f>
        <v>3.4204497891472727E-5</v>
      </c>
      <c r="H8" s="24">
        <f>G8*$G$4</f>
        <v>6.8408995782945455E-6</v>
      </c>
      <c r="I8" s="25">
        <f>(C8*C$4)+(E8*E$4)+(G8*G$4)</f>
        <v>3.1904755662658794E-5</v>
      </c>
    </row>
    <row r="9" spans="1:9" ht="18" customHeight="1" x14ac:dyDescent="0.3">
      <c r="A9" s="26" t="s">
        <v>5</v>
      </c>
      <c r="B9" s="23">
        <f>'[1]State Population'!C7</f>
        <v>39618</v>
      </c>
      <c r="C9" s="24">
        <f t="shared" si="0"/>
        <v>1.0006319807517384E-3</v>
      </c>
      <c r="D9" s="24">
        <f>C9*$C$4</f>
        <v>5.0031599037586919E-4</v>
      </c>
      <c r="E9" s="25">
        <f>'[1]Poverty-Uninsured Population'!E5</f>
        <v>7.0043610639791958E-4</v>
      </c>
      <c r="F9" s="25">
        <f>E9*$E$4</f>
        <v>2.1013083191937586E-4</v>
      </c>
      <c r="G9" s="24">
        <f>[1]Prevalence!J5</f>
        <v>7.4979859851570486E-4</v>
      </c>
      <c r="H9" s="24">
        <f>G9*$G$4</f>
        <v>1.4995971970314099E-4</v>
      </c>
      <c r="I9" s="25">
        <f>(C9*C$4)+(E9*E$4)+(G9*G$4)</f>
        <v>8.6040654199838603E-4</v>
      </c>
    </row>
    <row r="10" spans="1:9" ht="18" customHeight="1" x14ac:dyDescent="0.3">
      <c r="A10" s="14" t="s">
        <v>6</v>
      </c>
      <c r="B10" s="23">
        <f>'[1]State Population'!C8</f>
        <v>208941</v>
      </c>
      <c r="C10" s="24">
        <f t="shared" si="0"/>
        <v>5.2772236531437467E-3</v>
      </c>
      <c r="D10" s="24">
        <f t="shared" ref="D10:D41" si="1">C10*$C$4</f>
        <v>2.6386118265718734E-3</v>
      </c>
      <c r="E10" s="25">
        <f>'[1]Poverty-Uninsured Population'!E6</f>
        <v>7.1545648215800136E-3</v>
      </c>
      <c r="F10" s="25">
        <f t="shared" ref="F10:F41" si="2">E10*$E$4</f>
        <v>2.146369446474004E-3</v>
      </c>
      <c r="G10" s="24">
        <f>[1]Prevalence!J6</f>
        <v>7.0092217126552139E-3</v>
      </c>
      <c r="H10" s="24">
        <f t="shared" ref="H10:H41" si="3">G10*$G$4</f>
        <v>1.4018443425310428E-3</v>
      </c>
      <c r="I10" s="25">
        <f t="shared" ref="I10:I41" si="4">(C10*C$4)+(E10*E$4)+(G10*G$4)</f>
        <v>6.1868256155769201E-3</v>
      </c>
    </row>
    <row r="11" spans="1:9" ht="18" customHeight="1" x14ac:dyDescent="0.3">
      <c r="A11" s="14" t="s">
        <v>7</v>
      </c>
      <c r="B11" s="23">
        <f>'[1]State Population'!C9</f>
        <v>44678</v>
      </c>
      <c r="C11" s="24">
        <f t="shared" si="0"/>
        <v>1.1284324205165877E-3</v>
      </c>
      <c r="D11" s="24">
        <f t="shared" si="1"/>
        <v>5.6421621025829383E-4</v>
      </c>
      <c r="E11" s="25">
        <f>'[1]Poverty-Uninsured Population'!E7</f>
        <v>1.2668548028897646E-3</v>
      </c>
      <c r="F11" s="25">
        <f t="shared" si="2"/>
        <v>3.8005644086692937E-4</v>
      </c>
      <c r="G11" s="24">
        <f>[1]Prevalence!J7</f>
        <v>1.0639399080979149E-3</v>
      </c>
      <c r="H11" s="24">
        <f t="shared" si="3"/>
        <v>2.1278798161958299E-4</v>
      </c>
      <c r="I11" s="25">
        <f t="shared" si="4"/>
        <v>1.1570606327448061E-3</v>
      </c>
    </row>
    <row r="12" spans="1:9" ht="18" customHeight="1" x14ac:dyDescent="0.3">
      <c r="A12" s="14" t="s">
        <v>8</v>
      </c>
      <c r="B12" s="23">
        <f>'[1]State Population'!C10</f>
        <v>22003</v>
      </c>
      <c r="C12" s="24">
        <f t="shared" si="0"/>
        <v>5.5572985694584526E-4</v>
      </c>
      <c r="D12" s="24">
        <f t="shared" si="1"/>
        <v>2.7786492847292263E-4</v>
      </c>
      <c r="E12" s="25">
        <f>'[1]Poverty-Uninsured Population'!E8</f>
        <v>6.4534285263885321E-4</v>
      </c>
      <c r="F12" s="25">
        <f t="shared" si="2"/>
        <v>1.9360285579165596E-4</v>
      </c>
      <c r="G12" s="24">
        <f>[1]Prevalence!J8</f>
        <v>7.2729563937657803E-4</v>
      </c>
      <c r="H12" s="24">
        <f t="shared" si="3"/>
        <v>1.4545912787531561E-4</v>
      </c>
      <c r="I12" s="25">
        <f t="shared" si="4"/>
        <v>6.1692691213989417E-4</v>
      </c>
    </row>
    <row r="13" spans="1:9" ht="18" customHeight="1" x14ac:dyDescent="0.3">
      <c r="A13" s="14" t="s">
        <v>9</v>
      </c>
      <c r="B13" s="23">
        <f>'[1]State Population'!C11</f>
        <v>1163891</v>
      </c>
      <c r="C13" s="24">
        <f t="shared" si="0"/>
        <v>2.9396399533270775E-2</v>
      </c>
      <c r="D13" s="24">
        <f t="shared" si="1"/>
        <v>1.4698199766635387E-2</v>
      </c>
      <c r="E13" s="25">
        <f>'[1]Poverty-Uninsured Population'!E9</f>
        <v>2.0418139718614177E-2</v>
      </c>
      <c r="F13" s="25">
        <f t="shared" si="2"/>
        <v>6.1254419155842531E-3</v>
      </c>
      <c r="G13" s="24">
        <f>[1]Prevalence!J9</f>
        <v>1.699873533369638E-2</v>
      </c>
      <c r="H13" s="24">
        <f t="shared" si="3"/>
        <v>3.3997470667392763E-3</v>
      </c>
      <c r="I13" s="25">
        <f t="shared" si="4"/>
        <v>2.4223388748958914E-2</v>
      </c>
    </row>
    <row r="14" spans="1:9" ht="18" customHeight="1" x14ac:dyDescent="0.3">
      <c r="A14" s="14" t="s">
        <v>10</v>
      </c>
      <c r="B14" s="23">
        <f>'[1]State Population'!C12</f>
        <v>26339</v>
      </c>
      <c r="C14" s="24">
        <f t="shared" si="0"/>
        <v>6.6524422588268056E-4</v>
      </c>
      <c r="D14" s="24">
        <f t="shared" si="1"/>
        <v>3.3262211294134028E-4</v>
      </c>
      <c r="E14" s="25">
        <f>'[1]Poverty-Uninsured Population'!E10</f>
        <v>8.1808175359347974E-4</v>
      </c>
      <c r="F14" s="25">
        <f t="shared" si="2"/>
        <v>2.4542452607804392E-4</v>
      </c>
      <c r="G14" s="24">
        <f>[1]Prevalence!J10</f>
        <v>8.1730747593308523E-4</v>
      </c>
      <c r="H14" s="24">
        <f t="shared" si="3"/>
        <v>1.6346149518661705E-4</v>
      </c>
      <c r="I14" s="25">
        <f t="shared" si="4"/>
        <v>7.4150813420600123E-4</v>
      </c>
    </row>
    <row r="15" spans="1:9" ht="18" customHeight="1" x14ac:dyDescent="0.3">
      <c r="A15" s="14" t="s">
        <v>11</v>
      </c>
      <c r="B15" s="23">
        <f>'[1]State Population'!C13</f>
        <v>189852</v>
      </c>
      <c r="C15" s="24">
        <f t="shared" si="0"/>
        <v>4.7950927055802669E-3</v>
      </c>
      <c r="D15" s="24">
        <f t="shared" si="1"/>
        <v>2.3975463527901334E-3</v>
      </c>
      <c r="E15" s="25">
        <f>'[1]Poverty-Uninsured Population'!E11</f>
        <v>3.1641373259926778E-3</v>
      </c>
      <c r="F15" s="25">
        <f t="shared" si="2"/>
        <v>9.4924119779780328E-4</v>
      </c>
      <c r="G15" s="24">
        <f>[1]Prevalence!J11</f>
        <v>2.6238450356221841E-3</v>
      </c>
      <c r="H15" s="24">
        <f t="shared" si="3"/>
        <v>5.247690071244368E-4</v>
      </c>
      <c r="I15" s="25">
        <f t="shared" si="4"/>
        <v>3.8715565577123736E-3</v>
      </c>
    </row>
    <row r="16" spans="1:9" ht="18" customHeight="1" x14ac:dyDescent="0.3">
      <c r="A16" s="14" t="s">
        <v>12</v>
      </c>
      <c r="B16" s="23">
        <f>'[1]State Population'!C14</f>
        <v>1041676</v>
      </c>
      <c r="C16" s="24">
        <f t="shared" si="0"/>
        <v>2.6309614800887168E-2</v>
      </c>
      <c r="D16" s="24">
        <f t="shared" si="1"/>
        <v>1.3154807400443584E-2</v>
      </c>
      <c r="E16" s="25">
        <f>'[1]Poverty-Uninsured Population'!E12</f>
        <v>3.7194697992862416E-2</v>
      </c>
      <c r="F16" s="25">
        <f t="shared" si="2"/>
        <v>1.1158409397858724E-2</v>
      </c>
      <c r="G16" s="24">
        <f>[1]Prevalence!J12</f>
        <v>3.897872570242987E-2</v>
      </c>
      <c r="H16" s="24">
        <f t="shared" si="3"/>
        <v>7.7957451404859742E-3</v>
      </c>
      <c r="I16" s="25">
        <f t="shared" si="4"/>
        <v>3.2108961938788282E-2</v>
      </c>
    </row>
    <row r="17" spans="1:9" ht="18" customHeight="1" x14ac:dyDescent="0.3">
      <c r="A17" s="14" t="s">
        <v>13</v>
      </c>
      <c r="B17" s="23">
        <f>'[1]State Population'!C15</f>
        <v>29031</v>
      </c>
      <c r="C17" s="24">
        <f t="shared" si="0"/>
        <v>7.3323608039789273E-4</v>
      </c>
      <c r="D17" s="24">
        <f t="shared" si="1"/>
        <v>3.6661804019894636E-4</v>
      </c>
      <c r="E17" s="25">
        <f>'[1]Poverty-Uninsured Population'!E13</f>
        <v>9.7012166604140617E-4</v>
      </c>
      <c r="F17" s="25">
        <f t="shared" si="2"/>
        <v>2.9103649981242186E-4</v>
      </c>
      <c r="G17" s="24">
        <f>[1]Prevalence!J13</f>
        <v>9.8923008375601386E-4</v>
      </c>
      <c r="H17" s="24">
        <f t="shared" si="3"/>
        <v>1.9784601675120278E-4</v>
      </c>
      <c r="I17" s="25">
        <f t="shared" si="4"/>
        <v>8.5550055676257097E-4</v>
      </c>
    </row>
    <row r="18" spans="1:9" ht="18" customHeight="1" x14ac:dyDescent="0.3">
      <c r="A18" s="14" t="s">
        <v>14</v>
      </c>
      <c r="B18" s="23">
        <f>'[1]State Population'!C16</f>
        <v>133026</v>
      </c>
      <c r="C18" s="24">
        <f t="shared" si="0"/>
        <v>3.3598382016124173E-3</v>
      </c>
      <c r="D18" s="24">
        <f t="shared" si="1"/>
        <v>1.6799191008062086E-3</v>
      </c>
      <c r="E18" s="25">
        <f>'[1]Poverty-Uninsured Population'!E14</f>
        <v>5.0361461674762655E-3</v>
      </c>
      <c r="F18" s="25">
        <f t="shared" si="2"/>
        <v>1.5108438502428796E-3</v>
      </c>
      <c r="G18" s="24">
        <f>[1]Prevalence!J14</f>
        <v>4.4015788076132009E-3</v>
      </c>
      <c r="H18" s="24">
        <f t="shared" si="3"/>
        <v>8.803157615226402E-4</v>
      </c>
      <c r="I18" s="25">
        <f t="shared" si="4"/>
        <v>4.0710787125717287E-3</v>
      </c>
    </row>
    <row r="19" spans="1:9" ht="18" customHeight="1" x14ac:dyDescent="0.3">
      <c r="A19" s="14" t="s">
        <v>15</v>
      </c>
      <c r="B19" s="23">
        <f>'[1]State Population'!C17</f>
        <v>185961</v>
      </c>
      <c r="C19" s="24">
        <f t="shared" si="0"/>
        <v>4.6968177033816453E-3</v>
      </c>
      <c r="D19" s="24">
        <f t="shared" si="1"/>
        <v>2.3484088516908226E-3</v>
      </c>
      <c r="E19" s="25">
        <f>'[1]Poverty-Uninsured Population'!E15</f>
        <v>7.6191414595585174E-3</v>
      </c>
      <c r="F19" s="25">
        <f t="shared" si="2"/>
        <v>2.285742437867555E-3</v>
      </c>
      <c r="G19" s="24">
        <f>[1]Prevalence!J15</f>
        <v>6.6338723542145794E-3</v>
      </c>
      <c r="H19" s="24">
        <f t="shared" si="3"/>
        <v>1.3267744708429161E-3</v>
      </c>
      <c r="I19" s="25">
        <f t="shared" si="4"/>
        <v>5.9609257604012937E-3</v>
      </c>
    </row>
    <row r="20" spans="1:9" ht="18" customHeight="1" x14ac:dyDescent="0.3">
      <c r="A20" s="14" t="s">
        <v>16</v>
      </c>
      <c r="B20" s="23">
        <f>'[1]State Population'!C18</f>
        <v>18780</v>
      </c>
      <c r="C20" s="24">
        <f t="shared" si="0"/>
        <v>4.743265333564957E-4</v>
      </c>
      <c r="D20" s="24">
        <f t="shared" si="1"/>
        <v>2.3716326667824785E-4</v>
      </c>
      <c r="E20" s="25">
        <f>'[1]Poverty-Uninsured Population'!E16</f>
        <v>4.6537953305400185E-4</v>
      </c>
      <c r="F20" s="25">
        <f t="shared" si="2"/>
        <v>1.3961385991620055E-4</v>
      </c>
      <c r="G20" s="24">
        <f>[1]Prevalence!J16</f>
        <v>4.7796285211505312E-4</v>
      </c>
      <c r="H20" s="24">
        <f t="shared" si="3"/>
        <v>9.5592570423010627E-5</v>
      </c>
      <c r="I20" s="25">
        <f t="shared" si="4"/>
        <v>4.7236969701745899E-4</v>
      </c>
    </row>
    <row r="21" spans="1:9" ht="18" customHeight="1" x14ac:dyDescent="0.3">
      <c r="A21" s="14" t="s">
        <v>17</v>
      </c>
      <c r="B21" s="23">
        <f>'[1]State Population'!C19</f>
        <v>927328</v>
      </c>
      <c r="C21" s="24">
        <f t="shared" si="0"/>
        <v>2.3421526918232825E-2</v>
      </c>
      <c r="D21" s="24">
        <f t="shared" si="1"/>
        <v>1.1710763459116412E-2</v>
      </c>
      <c r="E21" s="25">
        <f>'[1]Poverty-Uninsured Population'!E17</f>
        <v>3.5524413993771514E-2</v>
      </c>
      <c r="F21" s="25">
        <f t="shared" si="2"/>
        <v>1.0657324198131453E-2</v>
      </c>
      <c r="G21" s="24">
        <f>[1]Prevalence!J17</f>
        <v>3.3100952775289953E-2</v>
      </c>
      <c r="H21" s="24">
        <f t="shared" si="3"/>
        <v>6.6201905550579906E-3</v>
      </c>
      <c r="I21" s="25">
        <f t="shared" si="4"/>
        <v>2.8988278212305856E-2</v>
      </c>
    </row>
    <row r="22" spans="1:9" ht="18" customHeight="1" x14ac:dyDescent="0.3">
      <c r="A22" s="14" t="s">
        <v>18</v>
      </c>
      <c r="B22" s="23">
        <f>'[1]State Population'!C20</f>
        <v>153754</v>
      </c>
      <c r="C22" s="24">
        <f t="shared" si="0"/>
        <v>3.8833653785779894E-3</v>
      </c>
      <c r="D22" s="24">
        <f t="shared" si="1"/>
        <v>1.9416826892889947E-3</v>
      </c>
      <c r="E22" s="25">
        <f>'[1]Poverty-Uninsured Population'!E18</f>
        <v>5.126873637968354E-3</v>
      </c>
      <c r="F22" s="25">
        <f t="shared" si="2"/>
        <v>1.5380620913905063E-3</v>
      </c>
      <c r="G22" s="24">
        <f>[1]Prevalence!J18</f>
        <v>4.8408365700089561E-3</v>
      </c>
      <c r="H22" s="24">
        <f t="shared" si="3"/>
        <v>9.6816731400179129E-4</v>
      </c>
      <c r="I22" s="25">
        <f t="shared" si="4"/>
        <v>4.4479120946812924E-3</v>
      </c>
    </row>
    <row r="23" spans="1:9" ht="18" customHeight="1" x14ac:dyDescent="0.3">
      <c r="A23" s="14" t="s">
        <v>19</v>
      </c>
      <c r="B23" s="23">
        <f>'[1]State Population'!C21</f>
        <v>66793</v>
      </c>
      <c r="C23" s="24">
        <f t="shared" si="0"/>
        <v>1.6869910618999156E-3</v>
      </c>
      <c r="D23" s="24">
        <f t="shared" si="1"/>
        <v>8.4349553094995781E-4</v>
      </c>
      <c r="E23" s="25">
        <f>'[1]Poverty-Uninsured Population'!E19</f>
        <v>2.3633069721338217E-3</v>
      </c>
      <c r="F23" s="25">
        <f t="shared" si="2"/>
        <v>7.0899209164014651E-4</v>
      </c>
      <c r="G23" s="24">
        <f>[1]Prevalence!J19</f>
        <v>2.1971889303443403E-3</v>
      </c>
      <c r="H23" s="24">
        <f t="shared" si="3"/>
        <v>4.3943778606886808E-4</v>
      </c>
      <c r="I23" s="25">
        <f t="shared" si="4"/>
        <v>1.9919254086589724E-3</v>
      </c>
    </row>
    <row r="24" spans="1:9" ht="18" customHeight="1" x14ac:dyDescent="0.3">
      <c r="A24" s="14" t="s">
        <v>20</v>
      </c>
      <c r="B24" s="23">
        <f>'[1]State Population'!C22</f>
        <v>27318</v>
      </c>
      <c r="C24" s="24">
        <f t="shared" si="0"/>
        <v>6.8997083270674919E-4</v>
      </c>
      <c r="D24" s="24">
        <f t="shared" si="1"/>
        <v>3.4498541635337459E-4</v>
      </c>
      <c r="E24" s="25">
        <f>'[1]Poverty-Uninsured Population'!E20</f>
        <v>7.38420819230442E-4</v>
      </c>
      <c r="F24" s="25">
        <f t="shared" si="2"/>
        <v>2.2152624576913258E-4</v>
      </c>
      <c r="G24" s="24">
        <f>[1]Prevalence!J20</f>
        <v>5.8957752944512206E-4</v>
      </c>
      <c r="H24" s="24">
        <f t="shared" si="3"/>
        <v>1.1791550588902442E-4</v>
      </c>
      <c r="I24" s="25">
        <f t="shared" si="4"/>
        <v>6.8442716801153159E-4</v>
      </c>
    </row>
    <row r="25" spans="1:9" ht="18" customHeight="1" x14ac:dyDescent="0.3">
      <c r="A25" s="14" t="s">
        <v>21</v>
      </c>
      <c r="B25" s="23">
        <f>'[1]State Population'!C23</f>
        <v>9837286</v>
      </c>
      <c r="C25" s="24">
        <f t="shared" si="0"/>
        <v>0.24846037092739021</v>
      </c>
      <c r="D25" s="24">
        <f t="shared" si="1"/>
        <v>0.1242301854636951</v>
      </c>
      <c r="E25" s="25">
        <f>'[1]Poverty-Uninsured Population'!E21</f>
        <v>0.28161892992515075</v>
      </c>
      <c r="F25" s="25">
        <f t="shared" si="2"/>
        <v>8.448567897754522E-2</v>
      </c>
      <c r="G25" s="24">
        <f>[1]Prevalence!J21</f>
        <v>0.2993766680318462</v>
      </c>
      <c r="H25" s="24">
        <f t="shared" si="3"/>
        <v>5.9875333606369242E-2</v>
      </c>
      <c r="I25" s="25">
        <f t="shared" si="4"/>
        <v>0.26859119804760956</v>
      </c>
    </row>
    <row r="26" spans="1:9" ht="18" customHeight="1" x14ac:dyDescent="0.3">
      <c r="A26" s="14" t="s">
        <v>22</v>
      </c>
      <c r="B26" s="23">
        <f>'[1]State Population'!C24</f>
        <v>166407</v>
      </c>
      <c r="C26" s="24">
        <f t="shared" si="0"/>
        <v>4.2029422490018307E-3</v>
      </c>
      <c r="D26" s="24">
        <f t="shared" si="1"/>
        <v>2.1014711245009154E-3</v>
      </c>
      <c r="E26" s="25">
        <f>'[1]Poverty-Uninsured Population'!E22</f>
        <v>6.2851132047470901E-3</v>
      </c>
      <c r="F26" s="25">
        <f t="shared" si="2"/>
        <v>1.8855339614241269E-3</v>
      </c>
      <c r="G26" s="24">
        <f>[1]Prevalence!J22</f>
        <v>5.6545435724797812E-3</v>
      </c>
      <c r="H26" s="24">
        <f t="shared" si="3"/>
        <v>1.1309087144959562E-3</v>
      </c>
      <c r="I26" s="25">
        <f t="shared" si="4"/>
        <v>5.1179138004209986E-3</v>
      </c>
    </row>
    <row r="27" spans="1:9" ht="18" customHeight="1" x14ac:dyDescent="0.3">
      <c r="A27" s="14" t="s">
        <v>23</v>
      </c>
      <c r="B27" s="23">
        <f>'[1]State Population'!C25</f>
        <v>250823</v>
      </c>
      <c r="C27" s="24">
        <f t="shared" si="0"/>
        <v>6.3350374907388879E-3</v>
      </c>
      <c r="D27" s="24">
        <f t="shared" si="1"/>
        <v>3.1675187453694439E-3</v>
      </c>
      <c r="E27" s="25">
        <f>'[1]Poverty-Uninsured Population'!E23</f>
        <v>3.9356670821219346E-3</v>
      </c>
      <c r="F27" s="25">
        <f t="shared" si="2"/>
        <v>1.1807001246365804E-3</v>
      </c>
      <c r="G27" s="24">
        <f>[1]Prevalence!J23</f>
        <v>2.9667901329024767E-3</v>
      </c>
      <c r="H27" s="24">
        <f t="shared" si="3"/>
        <v>5.9335802658049539E-4</v>
      </c>
      <c r="I27" s="25">
        <f t="shared" si="4"/>
        <v>4.9415768965865199E-3</v>
      </c>
    </row>
    <row r="28" spans="1:9" ht="18" customHeight="1" x14ac:dyDescent="0.3">
      <c r="A28" s="14" t="s">
        <v>24</v>
      </c>
      <c r="B28" s="23">
        <f>'[1]State Population'!C26</f>
        <v>16846</v>
      </c>
      <c r="C28" s="24">
        <f t="shared" si="0"/>
        <v>4.2547948780210468E-4</v>
      </c>
      <c r="D28" s="24">
        <f t="shared" si="1"/>
        <v>2.1273974390105234E-4</v>
      </c>
      <c r="E28" s="25">
        <f>'[1]Poverty-Uninsured Population'!E24</f>
        <v>4.839066898439859E-4</v>
      </c>
      <c r="F28" s="25">
        <f t="shared" si="2"/>
        <v>1.4517200695319578E-4</v>
      </c>
      <c r="G28" s="24">
        <f>[1]Prevalence!J24</f>
        <v>3.9605208084863159E-4</v>
      </c>
      <c r="H28" s="24">
        <f t="shared" si="3"/>
        <v>7.9210416169726321E-5</v>
      </c>
      <c r="I28" s="25">
        <f t="shared" si="4"/>
        <v>4.3712216702397442E-4</v>
      </c>
    </row>
    <row r="29" spans="1:9" ht="18" customHeight="1" x14ac:dyDescent="0.3">
      <c r="A29" s="14" t="s">
        <v>25</v>
      </c>
      <c r="B29" s="23">
        <f>'[1]State Population'!C27</f>
        <v>88591</v>
      </c>
      <c r="C29" s="24">
        <f t="shared" si="0"/>
        <v>2.2375432330450111E-3</v>
      </c>
      <c r="D29" s="24">
        <f t="shared" si="1"/>
        <v>1.1187716165225055E-3</v>
      </c>
      <c r="E29" s="25">
        <f>'[1]Poverty-Uninsured Population'!E25</f>
        <v>2.8432455319841446E-3</v>
      </c>
      <c r="F29" s="25">
        <f t="shared" si="2"/>
        <v>8.5297365959524337E-4</v>
      </c>
      <c r="G29" s="24">
        <f>[1]Prevalence!J25</f>
        <v>2.6670507171693077E-3</v>
      </c>
      <c r="H29" s="24">
        <f t="shared" si="3"/>
        <v>5.3341014343386158E-4</v>
      </c>
      <c r="I29" s="25">
        <f t="shared" si="4"/>
        <v>2.5051554195516107E-3</v>
      </c>
    </row>
    <row r="30" spans="1:9" ht="18" customHeight="1" x14ac:dyDescent="0.3">
      <c r="A30" s="14" t="s">
        <v>26</v>
      </c>
      <c r="B30" s="23">
        <f>'[1]State Population'!C28</f>
        <v>294154</v>
      </c>
      <c r="C30" s="24">
        <f t="shared" si="0"/>
        <v>7.4294487269939632E-3</v>
      </c>
      <c r="D30" s="24">
        <f t="shared" si="1"/>
        <v>3.7147243634969816E-3</v>
      </c>
      <c r="E30" s="25">
        <f>'[1]Poverty-Uninsured Population'!E26</f>
        <v>1.1390402286093174E-2</v>
      </c>
      <c r="F30" s="25">
        <f t="shared" si="2"/>
        <v>3.4171206858279522E-3</v>
      </c>
      <c r="G30" s="24">
        <f>[1]Prevalence!J26</f>
        <v>1.1264981345046873E-2</v>
      </c>
      <c r="H30" s="24">
        <f t="shared" si="3"/>
        <v>2.2529962690093748E-3</v>
      </c>
      <c r="I30" s="25">
        <f t="shared" si="4"/>
        <v>9.3848413183343082E-3</v>
      </c>
    </row>
    <row r="31" spans="1:9" ht="18" customHeight="1" x14ac:dyDescent="0.3">
      <c r="A31" s="14" t="s">
        <v>27</v>
      </c>
      <c r="B31" s="23">
        <f>'[1]State Population'!C29</f>
        <v>8467</v>
      </c>
      <c r="C31" s="24">
        <f t="shared" si="0"/>
        <v>2.1385105207292061E-4</v>
      </c>
      <c r="D31" s="24">
        <f t="shared" si="1"/>
        <v>1.0692552603646031E-4</v>
      </c>
      <c r="E31" s="25">
        <f>'[1]Poverty-Uninsured Population'!E27</f>
        <v>2.9289443912430379E-4</v>
      </c>
      <c r="F31" s="25">
        <f t="shared" si="2"/>
        <v>8.786833173729114E-5</v>
      </c>
      <c r="G31" s="24">
        <f>[1]Prevalence!J27</f>
        <v>2.75436219862912E-4</v>
      </c>
      <c r="H31" s="24">
        <f t="shared" si="3"/>
        <v>5.5087243972582401E-5</v>
      </c>
      <c r="I31" s="25">
        <f t="shared" si="4"/>
        <v>2.4988110174633388E-4</v>
      </c>
    </row>
    <row r="32" spans="1:9" ht="18" customHeight="1" x14ac:dyDescent="0.3">
      <c r="A32" s="14" t="s">
        <v>28</v>
      </c>
      <c r="B32" s="23">
        <f>'[1]State Population'!C30</f>
        <v>12482</v>
      </c>
      <c r="C32" s="24">
        <f t="shared" si="0"/>
        <v>3.1525792275589881E-4</v>
      </c>
      <c r="D32" s="24">
        <f t="shared" si="1"/>
        <v>1.5762896137794941E-4</v>
      </c>
      <c r="E32" s="25">
        <f>'[1]Poverty-Uninsured Population'!E28</f>
        <v>2.3517130889257444E-4</v>
      </c>
      <c r="F32" s="25">
        <f t="shared" si="2"/>
        <v>7.055139266777233E-5</v>
      </c>
      <c r="G32" s="24">
        <f>[1]Prevalence!J28</f>
        <v>2.9883929736760386E-4</v>
      </c>
      <c r="H32" s="24">
        <f t="shared" si="3"/>
        <v>5.9767859473520774E-5</v>
      </c>
      <c r="I32" s="25">
        <f t="shared" si="4"/>
        <v>2.8794821351924254E-4</v>
      </c>
    </row>
    <row r="33" spans="1:9" ht="18" customHeight="1" x14ac:dyDescent="0.3">
      <c r="A33" s="14" t="s">
        <v>29</v>
      </c>
      <c r="B33" s="23">
        <f>'[1]State Population'!C31</f>
        <v>436755</v>
      </c>
      <c r="C33" s="24">
        <f t="shared" si="0"/>
        <v>1.1031122741007256E-2</v>
      </c>
      <c r="D33" s="24">
        <f t="shared" si="1"/>
        <v>5.5155613705036282E-3</v>
      </c>
      <c r="E33" s="25">
        <f>'[1]Poverty-Uninsured Population'!E29</f>
        <v>1.3101291066678317E-2</v>
      </c>
      <c r="F33" s="25">
        <f t="shared" si="2"/>
        <v>3.9303873200034947E-3</v>
      </c>
      <c r="G33" s="24">
        <f>[1]Prevalence!J29</f>
        <v>1.1129963590212113E-2</v>
      </c>
      <c r="H33" s="24">
        <f t="shared" si="3"/>
        <v>2.2259927180424228E-3</v>
      </c>
      <c r="I33" s="25">
        <f t="shared" si="4"/>
        <v>1.1671941408549547E-2</v>
      </c>
    </row>
    <row r="34" spans="1:9" ht="18" customHeight="1" x14ac:dyDescent="0.3">
      <c r="A34" s="14" t="s">
        <v>30</v>
      </c>
      <c r="B34" s="23">
        <f>'[1]State Population'!C32</f>
        <v>136374</v>
      </c>
      <c r="C34" s="24">
        <f t="shared" si="0"/>
        <v>3.4443986506900288E-3</v>
      </c>
      <c r="D34" s="24">
        <f t="shared" si="1"/>
        <v>1.7221993253450144E-3</v>
      </c>
      <c r="E34" s="25">
        <f>'[1]Poverty-Uninsured Population'!E30</f>
        <v>2.5863041373974469E-3</v>
      </c>
      <c r="F34" s="25">
        <f t="shared" si="2"/>
        <v>7.7589124121923406E-4</v>
      </c>
      <c r="G34" s="24">
        <f>[1]Prevalence!J30</f>
        <v>2.3331068035446663E-3</v>
      </c>
      <c r="H34" s="24">
        <f t="shared" si="3"/>
        <v>4.6662136070893328E-4</v>
      </c>
      <c r="I34" s="25">
        <f t="shared" si="4"/>
        <v>2.9647119272731815E-3</v>
      </c>
    </row>
    <row r="35" spans="1:9" ht="18" customHeight="1" x14ac:dyDescent="0.3">
      <c r="A35" s="14" t="s">
        <v>31</v>
      </c>
      <c r="B35" s="23">
        <f>'[1]State Population'!C33</f>
        <v>99983</v>
      </c>
      <c r="C35" s="24">
        <f t="shared" si="0"/>
        <v>2.5252710215432645E-3</v>
      </c>
      <c r="D35" s="24">
        <f t="shared" si="1"/>
        <v>1.2626355107716323E-3</v>
      </c>
      <c r="E35" s="25">
        <f>'[1]Poverty-Uninsured Population'!E31</f>
        <v>2.350532203497149E-3</v>
      </c>
      <c r="F35" s="25">
        <f t="shared" si="2"/>
        <v>7.0515966104914469E-4</v>
      </c>
      <c r="G35" s="24">
        <f>[1]Prevalence!J31</f>
        <v>1.8686457269130891E-3</v>
      </c>
      <c r="H35" s="24">
        <f t="shared" si="3"/>
        <v>3.7372914538261784E-4</v>
      </c>
      <c r="I35" s="25">
        <f t="shared" si="4"/>
        <v>2.3415243172033948E-3</v>
      </c>
    </row>
    <row r="36" spans="1:9" ht="18" customHeight="1" x14ac:dyDescent="0.3">
      <c r="A36" s="14" t="s">
        <v>32</v>
      </c>
      <c r="B36" s="23">
        <f>'[1]State Population'!C34</f>
        <v>3163696</v>
      </c>
      <c r="C36" s="24">
        <f t="shared" si="0"/>
        <v>7.9905482229702451E-2</v>
      </c>
      <c r="D36" s="24">
        <f t="shared" si="1"/>
        <v>3.9952741114851226E-2</v>
      </c>
      <c r="E36" s="25">
        <f>'[1]Poverty-Uninsured Population'!E32</f>
        <v>6.6418598153230757E-2</v>
      </c>
      <c r="F36" s="25">
        <f t="shared" si="2"/>
        <v>1.9925579445969226E-2</v>
      </c>
      <c r="G36" s="24">
        <f>[1]Prevalence!J32</f>
        <v>6.3839094840971583E-2</v>
      </c>
      <c r="H36" s="24">
        <f t="shared" si="3"/>
        <v>1.2767818968194317E-2</v>
      </c>
      <c r="I36" s="25">
        <f t="shared" si="4"/>
        <v>7.2646139529014775E-2</v>
      </c>
    </row>
    <row r="37" spans="1:9" ht="18" customHeight="1" x14ac:dyDescent="0.3">
      <c r="A37" s="14" t="s">
        <v>33</v>
      </c>
      <c r="B37" s="23">
        <f>'[1]State Population'!C35</f>
        <v>434823</v>
      </c>
      <c r="C37" s="24">
        <f t="shared" si="0"/>
        <v>1.0982326209460677E-2</v>
      </c>
      <c r="D37" s="24">
        <f t="shared" si="1"/>
        <v>5.4911631047303384E-3</v>
      </c>
      <c r="E37" s="25">
        <f>'[1]Poverty-Uninsured Population'!E33</f>
        <v>6.3969230196987649E-3</v>
      </c>
      <c r="F37" s="25">
        <f t="shared" si="2"/>
        <v>1.9190769059096295E-3</v>
      </c>
      <c r="G37" s="24">
        <f>[1]Prevalence!J33</f>
        <v>5.4979229768714584E-3</v>
      </c>
      <c r="H37" s="24">
        <f t="shared" si="3"/>
        <v>1.0995845953742918E-3</v>
      </c>
      <c r="I37" s="25">
        <f t="shared" si="4"/>
        <v>8.5098246060142605E-3</v>
      </c>
    </row>
    <row r="38" spans="1:9" ht="18" customHeight="1" x14ac:dyDescent="0.3">
      <c r="A38" s="14" t="s">
        <v>34</v>
      </c>
      <c r="B38" s="23">
        <f>'[1]State Population'!C36</f>
        <v>18471</v>
      </c>
      <c r="C38" s="24">
        <f t="shared" si="0"/>
        <v>4.6652211914951179E-4</v>
      </c>
      <c r="D38" s="24">
        <f t="shared" si="1"/>
        <v>2.332610595747559E-4</v>
      </c>
      <c r="E38" s="25">
        <f>'[1]Poverty-Uninsured Population'!E34</f>
        <v>5.860037725304092E-4</v>
      </c>
      <c r="F38" s="25">
        <f t="shared" si="2"/>
        <v>1.7580113175912274E-4</v>
      </c>
      <c r="G38" s="24">
        <f>[1]Prevalence!J34</f>
        <v>4.1765492162219333E-4</v>
      </c>
      <c r="H38" s="24">
        <f t="shared" si="3"/>
        <v>8.3530984324438671E-5</v>
      </c>
      <c r="I38" s="25">
        <f t="shared" si="4"/>
        <v>4.9259317565831726E-4</v>
      </c>
    </row>
    <row r="39" spans="1:9" ht="18" customHeight="1" x14ac:dyDescent="0.3">
      <c r="A39" s="14" t="s">
        <v>35</v>
      </c>
      <c r="B39" s="23">
        <f>'[1]State Population'!C37</f>
        <v>2506824</v>
      </c>
      <c r="C39" s="24">
        <f t="shared" ref="C39:C63" si="5">B39/$B$64</f>
        <v>6.3314863559896906E-2</v>
      </c>
      <c r="D39" s="24">
        <f t="shared" si="1"/>
        <v>3.1657431779948453E-2</v>
      </c>
      <c r="E39" s="25">
        <f>'[1]Poverty-Uninsured Population'!E35</f>
        <v>6.4423911998270245E-2</v>
      </c>
      <c r="F39" s="25">
        <f t="shared" si="2"/>
        <v>1.9327173599481072E-2</v>
      </c>
      <c r="G39" s="24">
        <f>[1]Prevalence!J35</f>
        <v>6.6054286138627225E-2</v>
      </c>
      <c r="H39" s="24">
        <f t="shared" si="3"/>
        <v>1.3210857227725446E-2</v>
      </c>
      <c r="I39" s="25">
        <f t="shared" si="4"/>
        <v>6.4195462607154974E-2</v>
      </c>
    </row>
    <row r="40" spans="1:9" ht="18" customHeight="1" x14ac:dyDescent="0.3">
      <c r="A40" s="14" t="s">
        <v>36</v>
      </c>
      <c r="B40" s="23">
        <f>'[1]State Population'!C38</f>
        <v>1628349</v>
      </c>
      <c r="C40" s="24">
        <f t="shared" si="5"/>
        <v>4.1127217053488624E-2</v>
      </c>
      <c r="D40" s="24">
        <f t="shared" si="1"/>
        <v>2.0563608526744312E-2</v>
      </c>
      <c r="E40" s="25">
        <f>'[1]Poverty-Uninsured Population'!E36</f>
        <v>4.1524643276424945E-2</v>
      </c>
      <c r="F40" s="25">
        <f t="shared" si="2"/>
        <v>1.2457392982927484E-2</v>
      </c>
      <c r="G40" s="24">
        <f>[1]Prevalence!J36</f>
        <v>4.1995922463803993E-2</v>
      </c>
      <c r="H40" s="24">
        <f t="shared" si="3"/>
        <v>8.3991844927607997E-3</v>
      </c>
      <c r="I40" s="25">
        <f t="shared" si="4"/>
        <v>4.14201860024326E-2</v>
      </c>
    </row>
    <row r="41" spans="1:9" ht="18" customHeight="1" x14ac:dyDescent="0.3">
      <c r="A41" s="14" t="s">
        <v>37</v>
      </c>
      <c r="B41" s="23">
        <f>'[1]State Population'!C39</f>
        <v>68111</v>
      </c>
      <c r="C41" s="24">
        <f t="shared" si="5"/>
        <v>1.7202797930481511E-3</v>
      </c>
      <c r="D41" s="24">
        <f t="shared" si="1"/>
        <v>8.6013989652407557E-4</v>
      </c>
      <c r="E41" s="25">
        <f>'[1]Poverty-Uninsured Population'!E37</f>
        <v>1.3307884028946398E-3</v>
      </c>
      <c r="F41" s="25">
        <f t="shared" si="2"/>
        <v>3.9923652086839195E-4</v>
      </c>
      <c r="G41" s="24">
        <f>[1]Prevalence!J37</f>
        <v>1.5329015765573172E-3</v>
      </c>
      <c r="H41" s="24">
        <f t="shared" si="3"/>
        <v>3.0658031531146344E-4</v>
      </c>
      <c r="I41" s="25">
        <f t="shared" si="4"/>
        <v>1.565956732703931E-3</v>
      </c>
    </row>
    <row r="42" spans="1:9" ht="18" customHeight="1" x14ac:dyDescent="0.3">
      <c r="A42" s="14" t="s">
        <v>38</v>
      </c>
      <c r="B42" s="23">
        <f>'[1]State Population'!C40</f>
        <v>2216685</v>
      </c>
      <c r="C42" s="24">
        <f t="shared" si="5"/>
        <v>5.5986821703585925E-2</v>
      </c>
      <c r="D42" s="24">
        <f t="shared" ref="D42:D58" si="6">C42*$C$4</f>
        <v>2.7993410851792962E-2</v>
      </c>
      <c r="E42" s="25">
        <f>'[1]Poverty-Uninsured Population'!E38</f>
        <v>6.6267678502428914E-2</v>
      </c>
      <c r="F42" s="25">
        <f t="shared" ref="F42:F58" si="7">E42*$E$4</f>
        <v>1.9880303550728673E-2</v>
      </c>
      <c r="G42" s="24">
        <f>[1]Prevalence!J38</f>
        <v>6.3848096024627238E-2</v>
      </c>
      <c r="H42" s="24">
        <f t="shared" ref="H42:H58" si="8">G42*$G$4</f>
        <v>1.2769619204925448E-2</v>
      </c>
      <c r="I42" s="25">
        <f t="shared" ref="I42:I58" si="9">(C42*C$4)+(E42*E$4)+(G42*G$4)</f>
        <v>6.0643333607447086E-2</v>
      </c>
    </row>
    <row r="43" spans="1:9" ht="18" customHeight="1" x14ac:dyDescent="0.3">
      <c r="A43" s="14" t="s">
        <v>39</v>
      </c>
      <c r="B43" s="23">
        <f>'[1]State Population'!C41</f>
        <v>3344322</v>
      </c>
      <c r="C43" s="24">
        <f t="shared" si="5"/>
        <v>8.4467553817245064E-2</v>
      </c>
      <c r="D43" s="24">
        <f t="shared" si="6"/>
        <v>4.2233776908622532E-2</v>
      </c>
      <c r="E43" s="25">
        <f>'[1]Poverty-Uninsured Population'!E39</f>
        <v>7.0880754584386488E-2</v>
      </c>
      <c r="F43" s="25">
        <f t="shared" si="7"/>
        <v>2.1264226375315946E-2</v>
      </c>
      <c r="G43" s="24">
        <f>[1]Prevalence!J39</f>
        <v>7.6887210668202866E-2</v>
      </c>
      <c r="H43" s="24">
        <f t="shared" si="8"/>
        <v>1.5377442133640574E-2</v>
      </c>
      <c r="I43" s="25">
        <f t="shared" si="9"/>
        <v>7.8875445417579057E-2</v>
      </c>
    </row>
    <row r="44" spans="1:9" ht="18" customHeight="1" x14ac:dyDescent="0.3">
      <c r="A44" s="14" t="s">
        <v>40</v>
      </c>
      <c r="B44" s="23">
        <f>'[1]State Population'!C42</f>
        <v>845658</v>
      </c>
      <c r="C44" s="24">
        <f t="shared" si="5"/>
        <v>2.1358787409221907E-2</v>
      </c>
      <c r="D44" s="24">
        <f t="shared" si="6"/>
        <v>1.0679393704610953E-2</v>
      </c>
      <c r="E44" s="25">
        <f>'[1]Poverty-Uninsured Population'!E40</f>
        <v>1.6731623148575816E-2</v>
      </c>
      <c r="F44" s="25">
        <f t="shared" si="7"/>
        <v>5.0194869445727448E-3</v>
      </c>
      <c r="G44" s="24">
        <f>[1]Prevalence!J40</f>
        <v>1.4753840129977092E-2</v>
      </c>
      <c r="H44" s="24">
        <f t="shared" si="8"/>
        <v>2.9507680259954188E-3</v>
      </c>
      <c r="I44" s="25">
        <f t="shared" si="9"/>
        <v>1.8649648675179119E-2</v>
      </c>
    </row>
    <row r="45" spans="1:9" ht="18" customHeight="1" x14ac:dyDescent="0.3">
      <c r="A45" s="14" t="s">
        <v>41</v>
      </c>
      <c r="B45" s="23">
        <f>'[1]State Population'!C43</f>
        <v>820125</v>
      </c>
      <c r="C45" s="24">
        <f t="shared" si="5"/>
        <v>2.0713900328487543E-2</v>
      </c>
      <c r="D45" s="24">
        <f t="shared" si="6"/>
        <v>1.0356950164243772E-2</v>
      </c>
      <c r="E45" s="25">
        <f>'[1]Poverty-Uninsured Population'!E41</f>
        <v>2.1659186958391995E-2</v>
      </c>
      <c r="F45" s="25">
        <f t="shared" si="7"/>
        <v>6.4977560875175986E-3</v>
      </c>
      <c r="G45" s="24">
        <f>[1]Prevalence!J41</f>
        <v>2.4684846057256529E-2</v>
      </c>
      <c r="H45" s="24">
        <f t="shared" si="8"/>
        <v>4.9369692114513064E-3</v>
      </c>
      <c r="I45" s="25">
        <f t="shared" si="9"/>
        <v>2.1791675463212676E-2</v>
      </c>
    </row>
    <row r="46" spans="1:9" ht="18" customHeight="1" x14ac:dyDescent="0.3">
      <c r="A46" s="14" t="s">
        <v>42</v>
      </c>
      <c r="B46" s="23">
        <f>'[1]State Population'!C44</f>
        <v>279242</v>
      </c>
      <c r="C46" s="24">
        <f t="shared" si="5"/>
        <v>7.05281628474625E-3</v>
      </c>
      <c r="D46" s="24">
        <f t="shared" si="6"/>
        <v>3.526408142373125E-3</v>
      </c>
      <c r="E46" s="25">
        <f>'[1]Poverty-Uninsured Population'!E42</f>
        <v>6.39685277908117E-3</v>
      </c>
      <c r="F46" s="25">
        <f t="shared" si="7"/>
        <v>1.9190558337243509E-3</v>
      </c>
      <c r="G46" s="24">
        <f>[1]Prevalence!J42</f>
        <v>6.0793994410264949E-3</v>
      </c>
      <c r="H46" s="24">
        <f t="shared" si="8"/>
        <v>1.215879888205299E-3</v>
      </c>
      <c r="I46" s="25">
        <f t="shared" si="9"/>
        <v>6.6613438643027744E-3</v>
      </c>
    </row>
    <row r="47" spans="1:9" ht="18" customHeight="1" x14ac:dyDescent="0.3">
      <c r="A47" s="14" t="s">
        <v>43</v>
      </c>
      <c r="B47" s="23">
        <f>'[1]State Population'!C45</f>
        <v>748182</v>
      </c>
      <c r="C47" s="24">
        <f t="shared" si="5"/>
        <v>1.8896835696471229E-2</v>
      </c>
      <c r="D47" s="24">
        <f t="shared" si="6"/>
        <v>9.4484178482356143E-3</v>
      </c>
      <c r="E47" s="25">
        <f>'[1]Poverty-Uninsured Population'!E43</f>
        <v>1.0443873184871598E-2</v>
      </c>
      <c r="F47" s="25">
        <f t="shared" si="7"/>
        <v>3.1331619554614792E-3</v>
      </c>
      <c r="G47" s="24">
        <f>[1]Prevalence!J43</f>
        <v>8.6528378481770356E-3</v>
      </c>
      <c r="H47" s="24">
        <f t="shared" si="8"/>
        <v>1.7305675696354071E-3</v>
      </c>
      <c r="I47" s="25">
        <f t="shared" si="9"/>
        <v>1.4312147373332501E-2</v>
      </c>
    </row>
    <row r="48" spans="1:9" ht="18" customHeight="1" x14ac:dyDescent="0.3">
      <c r="A48" s="14" t="s">
        <v>44</v>
      </c>
      <c r="B48" s="23">
        <f>'[1]State Population'!C46</f>
        <v>444974</v>
      </c>
      <c r="C48" s="24">
        <f t="shared" si="5"/>
        <v>1.1238710056111465E-2</v>
      </c>
      <c r="D48" s="24">
        <f t="shared" si="6"/>
        <v>5.6193550280557326E-3</v>
      </c>
      <c r="E48" s="25">
        <f>'[1]Poverty-Uninsured Population'!E44</f>
        <v>1.2474907288829946E-2</v>
      </c>
      <c r="F48" s="25">
        <f t="shared" si="7"/>
        <v>3.7424721866489838E-3</v>
      </c>
      <c r="G48" s="24">
        <f>[1]Prevalence!J44</f>
        <v>1.1639430585121943E-2</v>
      </c>
      <c r="H48" s="24">
        <f t="shared" si="8"/>
        <v>2.3278861170243888E-3</v>
      </c>
      <c r="I48" s="25">
        <f t="shared" si="9"/>
        <v>1.1689713331729103E-2</v>
      </c>
    </row>
    <row r="49" spans="1:9" ht="18" customHeight="1" x14ac:dyDescent="0.3">
      <c r="A49" s="14" t="s">
        <v>45</v>
      </c>
      <c r="B49" s="23">
        <f>'[1]State Population'!C47</f>
        <v>1932468</v>
      </c>
      <c r="C49" s="24">
        <f t="shared" si="5"/>
        <v>4.8808351824406841E-2</v>
      </c>
      <c r="D49" s="24">
        <f t="shared" si="6"/>
        <v>2.4404175912203421E-2</v>
      </c>
      <c r="E49" s="25">
        <f>'[1]Poverty-Uninsured Population'!E45</f>
        <v>2.7927283344057273E-2</v>
      </c>
      <c r="F49" s="25">
        <f t="shared" si="7"/>
        <v>8.3781850032171815E-3</v>
      </c>
      <c r="G49" s="24">
        <f>[1]Prevalence!J45</f>
        <v>2.6686709302273248E-2</v>
      </c>
      <c r="H49" s="24">
        <f t="shared" si="8"/>
        <v>5.33734186045465E-3</v>
      </c>
      <c r="I49" s="25">
        <f t="shared" si="9"/>
        <v>3.8119702775875251E-2</v>
      </c>
    </row>
    <row r="50" spans="1:9" ht="18" customHeight="1" x14ac:dyDescent="0.3">
      <c r="A50" s="14" t="s">
        <v>46</v>
      </c>
      <c r="B50" s="23">
        <f>'[1]State Population'!C48</f>
        <v>261069</v>
      </c>
      <c r="C50" s="24">
        <f t="shared" si="5"/>
        <v>6.593820752760755E-3</v>
      </c>
      <c r="D50" s="24">
        <f t="shared" si="6"/>
        <v>3.2969103763803775E-3</v>
      </c>
      <c r="E50" s="25">
        <f>'[1]Poverty-Uninsured Population'!E46</f>
        <v>5.8255003915910842E-3</v>
      </c>
      <c r="F50" s="25">
        <f t="shared" si="7"/>
        <v>1.7476501174773253E-3</v>
      </c>
      <c r="G50" s="24">
        <f>[1]Prevalence!J46</f>
        <v>5.6401416786307397E-3</v>
      </c>
      <c r="H50" s="24">
        <f t="shared" si="8"/>
        <v>1.1280283357261479E-3</v>
      </c>
      <c r="I50" s="25">
        <f t="shared" si="9"/>
        <v>6.172588829583851E-3</v>
      </c>
    </row>
    <row r="51" spans="1:9" ht="18" customHeight="1" x14ac:dyDescent="0.3">
      <c r="A51" s="14" t="s">
        <v>47</v>
      </c>
      <c r="B51" s="23">
        <f>'[1]State Population'!C49</f>
        <v>181934</v>
      </c>
      <c r="C51" s="24">
        <f t="shared" si="5"/>
        <v>4.5951077486517935E-3</v>
      </c>
      <c r="D51" s="24">
        <f t="shared" si="6"/>
        <v>2.2975538743258968E-3</v>
      </c>
      <c r="E51" s="25">
        <f>'[1]Poverty-Uninsured Population'!E47</f>
        <v>5.0697136661509669E-3</v>
      </c>
      <c r="F51" s="25">
        <f t="shared" si="7"/>
        <v>1.52091409984529E-3</v>
      </c>
      <c r="G51" s="24">
        <f>[1]Prevalence!J47</f>
        <v>5.5330275931284962E-3</v>
      </c>
      <c r="H51" s="24">
        <f t="shared" si="8"/>
        <v>1.1066055186256993E-3</v>
      </c>
      <c r="I51" s="25">
        <f t="shared" si="9"/>
        <v>4.9250734927968861E-3</v>
      </c>
    </row>
    <row r="52" spans="1:9" ht="18" customHeight="1" x14ac:dyDescent="0.3">
      <c r="A52" s="14" t="s">
        <v>48</v>
      </c>
      <c r="B52" s="23">
        <f>'[1]State Population'!C50</f>
        <v>3153</v>
      </c>
      <c r="C52" s="24">
        <f t="shared" si="5"/>
        <v>7.9635333315922842E-5</v>
      </c>
      <c r="D52" s="24">
        <f t="shared" si="6"/>
        <v>3.9817666657961421E-5</v>
      </c>
      <c r="E52" s="25">
        <f>'[1]Poverty-Uninsured Population'!E48</f>
        <v>6.4303496984013077E-5</v>
      </c>
      <c r="F52" s="25">
        <f t="shared" si="7"/>
        <v>1.9291049095203921E-5</v>
      </c>
      <c r="G52" s="24">
        <f>[1]Prevalence!J48</f>
        <v>7.0209232514075598E-5</v>
      </c>
      <c r="H52" s="24">
        <f t="shared" si="8"/>
        <v>1.404184650281512E-5</v>
      </c>
      <c r="I52" s="25">
        <f t="shared" si="9"/>
        <v>7.3150562255980465E-5</v>
      </c>
    </row>
    <row r="53" spans="1:9" ht="18" customHeight="1" x14ac:dyDescent="0.3">
      <c r="A53" s="14" t="s">
        <v>49</v>
      </c>
      <c r="B53" s="23">
        <f>'[1]State Population'!C51</f>
        <v>43153</v>
      </c>
      <c r="C53" s="24">
        <f t="shared" si="5"/>
        <v>1.0899154895597902E-3</v>
      </c>
      <c r="D53" s="24">
        <f t="shared" si="6"/>
        <v>5.4495774477989509E-4</v>
      </c>
      <c r="E53" s="25">
        <f>'[1]Poverty-Uninsured Population'!E49</f>
        <v>1.4619504772311052E-3</v>
      </c>
      <c r="F53" s="25">
        <f t="shared" si="7"/>
        <v>4.3858514316933155E-4</v>
      </c>
      <c r="G53" s="24">
        <f>[1]Prevalence!J49</f>
        <v>1.3438767197886522E-3</v>
      </c>
      <c r="H53" s="24">
        <f t="shared" si="8"/>
        <v>2.6877534395773048E-4</v>
      </c>
      <c r="I53" s="25">
        <f t="shared" si="9"/>
        <v>1.2523182319069573E-3</v>
      </c>
    </row>
    <row r="54" spans="1:9" ht="18" customHeight="1" x14ac:dyDescent="0.3">
      <c r="A54" s="14" t="s">
        <v>50</v>
      </c>
      <c r="B54" s="23">
        <f>'[1]State Population'!C52</f>
        <v>452050</v>
      </c>
      <c r="C54" s="24">
        <f t="shared" si="5"/>
        <v>1.1417428615751004E-2</v>
      </c>
      <c r="D54" s="24">
        <f t="shared" si="6"/>
        <v>5.7087143078755022E-3</v>
      </c>
      <c r="E54" s="25">
        <f>'[1]Poverty-Uninsured Population'!E50</f>
        <v>9.3851448868604841E-3</v>
      </c>
      <c r="F54" s="25">
        <f t="shared" si="7"/>
        <v>2.815543466058145E-3</v>
      </c>
      <c r="G54" s="24">
        <f>[1]Prevalence!J50</f>
        <v>7.9768489556376661E-3</v>
      </c>
      <c r="H54" s="24">
        <f t="shared" si="8"/>
        <v>1.5953697911275334E-3</v>
      </c>
      <c r="I54" s="25">
        <f t="shared" si="9"/>
        <v>1.0119627565061181E-2</v>
      </c>
    </row>
    <row r="55" spans="1:9" ht="18" customHeight="1" x14ac:dyDescent="0.3">
      <c r="A55" s="14" t="s">
        <v>51</v>
      </c>
      <c r="B55" s="23">
        <f>'[1]State Population'!C53</f>
        <v>484022</v>
      </c>
      <c r="C55" s="24">
        <f t="shared" si="5"/>
        <v>1.2224945544636729E-2</v>
      </c>
      <c r="D55" s="24">
        <f t="shared" si="6"/>
        <v>6.1124727723183645E-3</v>
      </c>
      <c r="E55" s="25">
        <f>'[1]Poverty-Uninsured Population'!E51</f>
        <v>9.2776676099046336E-3</v>
      </c>
      <c r="F55" s="25">
        <f t="shared" si="7"/>
        <v>2.7833002829713901E-3</v>
      </c>
      <c r="G55" s="24">
        <f>[1]Prevalence!J51</f>
        <v>7.8085268212769983E-3</v>
      </c>
      <c r="H55" s="24">
        <f t="shared" si="8"/>
        <v>1.5617053642553998E-3</v>
      </c>
      <c r="I55" s="25">
        <f t="shared" si="9"/>
        <v>1.0457478419545155E-2</v>
      </c>
    </row>
    <row r="56" spans="1:9" ht="18" customHeight="1" x14ac:dyDescent="0.3">
      <c r="A56" s="14" t="s">
        <v>52</v>
      </c>
      <c r="B56" s="23">
        <f>'[1]State Population'!C54</f>
        <v>557159</v>
      </c>
      <c r="C56" s="24">
        <f t="shared" si="5"/>
        <v>1.4072167039316921E-2</v>
      </c>
      <c r="D56" s="24">
        <f t="shared" si="6"/>
        <v>7.0360835196584606E-3</v>
      </c>
      <c r="E56" s="25">
        <f>'[1]Poverty-Uninsured Population'!E52</f>
        <v>1.7391805010422364E-2</v>
      </c>
      <c r="F56" s="25">
        <f t="shared" si="7"/>
        <v>5.2175415031267087E-3</v>
      </c>
      <c r="G56" s="24">
        <f>[1]Prevalence!J52</f>
        <v>1.640915780425126E-2</v>
      </c>
      <c r="H56" s="24">
        <f t="shared" si="8"/>
        <v>3.2818315608502523E-3</v>
      </c>
      <c r="I56" s="25">
        <f t="shared" si="9"/>
        <v>1.5535456583635423E-2</v>
      </c>
    </row>
    <row r="57" spans="1:9" ht="18" customHeight="1" x14ac:dyDescent="0.3">
      <c r="A57" s="14" t="s">
        <v>53</v>
      </c>
      <c r="B57" s="23">
        <f>'[1]State Population'!C55</f>
        <v>189371</v>
      </c>
      <c r="C57" s="24">
        <f t="shared" si="5"/>
        <v>4.782944086701435E-3</v>
      </c>
      <c r="D57" s="24">
        <f t="shared" si="6"/>
        <v>2.3914720433507175E-3</v>
      </c>
      <c r="E57" s="25">
        <f>'[1]Poverty-Uninsured Population'!E53</f>
        <v>5.727773544453813E-3</v>
      </c>
      <c r="F57" s="25">
        <f t="shared" si="7"/>
        <v>1.7183320633361438E-3</v>
      </c>
      <c r="G57" s="24">
        <f>[1]Prevalence!J53</f>
        <v>5.8903745842578299E-3</v>
      </c>
      <c r="H57" s="24">
        <f t="shared" si="8"/>
        <v>1.1780749168515661E-3</v>
      </c>
      <c r="I57" s="25">
        <f t="shared" si="9"/>
        <v>5.2878790235384278E-3</v>
      </c>
    </row>
    <row r="58" spans="1:9" ht="18" customHeight="1" x14ac:dyDescent="0.3">
      <c r="A58" s="14" t="s">
        <v>54</v>
      </c>
      <c r="B58" s="23">
        <f>'[1]State Population'!C56</f>
        <v>64764</v>
      </c>
      <c r="C58" s="24">
        <f t="shared" si="5"/>
        <v>1.6357446009744455E-3</v>
      </c>
      <c r="D58" s="24">
        <f t="shared" si="6"/>
        <v>8.1787230048722276E-4</v>
      </c>
      <c r="E58" s="25">
        <f>'[1]Poverty-Uninsured Population'!E54</f>
        <v>2.3271543804901204E-3</v>
      </c>
      <c r="F58" s="25">
        <f t="shared" si="7"/>
        <v>6.9814631414703615E-4</v>
      </c>
      <c r="G58" s="24">
        <f>[1]Prevalence!J54</f>
        <v>2.107177093787833E-3</v>
      </c>
      <c r="H58" s="24">
        <f t="shared" si="8"/>
        <v>4.2143541875756661E-4</v>
      </c>
      <c r="I58" s="25">
        <f t="shared" si="9"/>
        <v>1.9374540333918255E-3</v>
      </c>
    </row>
    <row r="59" spans="1:9" ht="18" customHeight="1" x14ac:dyDescent="0.3">
      <c r="A59" s="14" t="s">
        <v>55</v>
      </c>
      <c r="B59" s="23">
        <f>'[1]State Population'!C57</f>
        <v>15844</v>
      </c>
      <c r="C59" s="24">
        <f t="shared" si="5"/>
        <v>4.0017196988819585E-4</v>
      </c>
      <c r="D59" s="24">
        <f>C59*$C$4</f>
        <v>2.0008598494409793E-4</v>
      </c>
      <c r="E59" s="25">
        <f>'[1]Poverty-Uninsured Population'!E55</f>
        <v>6.8692351806319486E-4</v>
      </c>
      <c r="F59" s="25">
        <f>E59*$E$4</f>
        <v>2.0607705541895844E-4</v>
      </c>
      <c r="G59" s="24">
        <f>[1]Prevalence!J55</f>
        <v>5.0406628471644027E-4</v>
      </c>
      <c r="H59" s="24">
        <f>G59*$G$4</f>
        <v>1.0081325694328806E-4</v>
      </c>
      <c r="I59" s="25">
        <f>(C59*C$4)+(E59*E$4)+(G59*G$4)</f>
        <v>5.0697629730634449E-4</v>
      </c>
    </row>
    <row r="60" spans="1:9" ht="18" customHeight="1" x14ac:dyDescent="0.3">
      <c r="A60" s="14" t="s">
        <v>56</v>
      </c>
      <c r="B60" s="23">
        <f>'[1]State Population'!C58</f>
        <v>489610</v>
      </c>
      <c r="C60" s="24">
        <f t="shared" si="5"/>
        <v>1.2366081682463996E-2</v>
      </c>
      <c r="D60" s="24">
        <f>C60*$C$4</f>
        <v>6.183040841231998E-3</v>
      </c>
      <c r="E60" s="25">
        <f>'[1]Poverty-Uninsured Population'!E56</f>
        <v>1.9208335868272176E-2</v>
      </c>
      <c r="F60" s="25">
        <f>E60*$E$4</f>
        <v>5.7625007604816527E-3</v>
      </c>
      <c r="G60" s="24">
        <f>[1]Prevalence!J56</f>
        <v>1.9941222270728601E-2</v>
      </c>
      <c r="H60" s="24">
        <f>G60*$G$4</f>
        <v>3.9882444541457203E-3</v>
      </c>
      <c r="I60" s="25">
        <f>(C60*C$4)+(E60*E$4)+(G60*G$4)</f>
        <v>1.5933786055859371E-2</v>
      </c>
    </row>
    <row r="61" spans="1:9" ht="18" customHeight="1" x14ac:dyDescent="0.3">
      <c r="A61" s="14" t="s">
        <v>57</v>
      </c>
      <c r="B61" s="23">
        <f>'[1]State Population'!C59</f>
        <v>54233</v>
      </c>
      <c r="C61" s="24">
        <f t="shared" si="5"/>
        <v>1.3697630928393414E-3</v>
      </c>
      <c r="D61" s="24">
        <f>C61*$C$4</f>
        <v>6.8488154641967072E-4</v>
      </c>
      <c r="E61" s="25">
        <f>'[1]Poverty-Uninsured Population'!E57</f>
        <v>1.2783877127801495E-3</v>
      </c>
      <c r="F61" s="25">
        <f>E61*$E$4</f>
        <v>3.8351631383404483E-4</v>
      </c>
      <c r="G61" s="24">
        <f>[1]Prevalence!J57</f>
        <v>1.2205605037062374E-3</v>
      </c>
      <c r="H61" s="24">
        <f>G61*$G$4</f>
        <v>2.4411210074124748E-4</v>
      </c>
      <c r="I61" s="25">
        <f>(C61*C$4)+(E61*E$4)+(G61*G$4)</f>
        <v>1.312509960994963E-3</v>
      </c>
    </row>
    <row r="62" spans="1:9" ht="18" customHeight="1" x14ac:dyDescent="0.3">
      <c r="A62" s="14" t="s">
        <v>58</v>
      </c>
      <c r="B62" s="23">
        <f>'[1]State Population'!C60</f>
        <v>824306</v>
      </c>
      <c r="C62" s="24">
        <f t="shared" si="5"/>
        <v>2.081949986181893E-2</v>
      </c>
      <c r="D62" s="24">
        <f>C62*$C$4</f>
        <v>1.0409749930909465E-2</v>
      </c>
      <c r="E62" s="25">
        <f>'[1]Poverty-Uninsured Population'!E58</f>
        <v>1.7775673825134952E-2</v>
      </c>
      <c r="F62" s="25">
        <f>E62*$E$4</f>
        <v>5.3327021475404858E-3</v>
      </c>
      <c r="G62" s="24">
        <f>[1]Prevalence!J58</f>
        <v>1.5280409373832659E-2</v>
      </c>
      <c r="H62" s="24">
        <f>G62*$G$4</f>
        <v>3.0560818747665322E-3</v>
      </c>
      <c r="I62" s="25">
        <f>(C62*C$4)+(E62*E$4)+(G62*G$4)</f>
        <v>1.8798533953216484E-2</v>
      </c>
    </row>
    <row r="63" spans="1:9" ht="18" customHeight="1" x14ac:dyDescent="0.3">
      <c r="A63" s="14" t="s">
        <v>59</v>
      </c>
      <c r="B63" s="23">
        <f>'[1]State Population'!C61</f>
        <v>225904</v>
      </c>
      <c r="C63" s="24">
        <f t="shared" si="5"/>
        <v>5.705658210402865E-3</v>
      </c>
      <c r="D63" s="24">
        <f>C63*$C$4</f>
        <v>2.8528291052014325E-3</v>
      </c>
      <c r="E63" s="25">
        <f>'[1]Poverty-Uninsured Population'!E59</f>
        <v>6.1507103420600099E-3</v>
      </c>
      <c r="F63" s="25">
        <f>E63*$E$4</f>
        <v>1.8452131026180029E-3</v>
      </c>
      <c r="G63" s="24">
        <f>[1]Prevalence!J59</f>
        <v>6.7103824152876107E-3</v>
      </c>
      <c r="H63" s="24">
        <f>G63*$G$4</f>
        <v>1.3420764830575221E-3</v>
      </c>
      <c r="I63" s="25">
        <f>(C63*C$4)+(E63*E$4)+(G63*G$4)</f>
        <v>6.0401186908769578E-3</v>
      </c>
    </row>
    <row r="64" spans="1:9" ht="18" customHeight="1" x14ac:dyDescent="0.3">
      <c r="A64" s="27" t="s">
        <v>60</v>
      </c>
      <c r="B64" s="23">
        <f>SUM(B7:B63)</f>
        <v>39592978</v>
      </c>
      <c r="C64" s="25">
        <f>SUM(C7:C63)</f>
        <v>1</v>
      </c>
      <c r="D64" s="24">
        <f t="shared" ref="D64" si="10">C64*$C$4</f>
        <v>0.5</v>
      </c>
      <c r="E64" s="25">
        <f>SUM(E7:E63)</f>
        <v>1</v>
      </c>
      <c r="F64" s="25">
        <f t="shared" ref="F64" si="11">E64*$E$4</f>
        <v>0.3</v>
      </c>
      <c r="G64" s="25">
        <f>SUM(G7:G63)</f>
        <v>0.99999999999999989</v>
      </c>
      <c r="H64" s="24">
        <f t="shared" ref="H64" si="12">G64*$G$4</f>
        <v>0.19999999999999998</v>
      </c>
      <c r="I64" s="25">
        <v>0</v>
      </c>
    </row>
    <row r="65" spans="2:8" ht="18" hidden="1" customHeight="1" x14ac:dyDescent="0.3">
      <c r="H65" s="28"/>
    </row>
    <row r="66" spans="2:8" ht="18" hidden="1" customHeight="1" x14ac:dyDescent="0.3">
      <c r="H66" s="28"/>
    </row>
    <row r="67" spans="2:8" hidden="1" x14ac:dyDescent="0.3">
      <c r="B67" s="29"/>
      <c r="H67" s="28"/>
    </row>
    <row r="68" spans="2:8" ht="15.6" hidden="1" customHeight="1" x14ac:dyDescent="0.3">
      <c r="H68" s="28"/>
    </row>
    <row r="69" spans="2:8" ht="15.6" hidden="1" customHeight="1" x14ac:dyDescent="0.3">
      <c r="H69" s="28"/>
    </row>
    <row r="70" spans="2:8" ht="15.6" hidden="1" customHeight="1" x14ac:dyDescent="0.3">
      <c r="H70" s="28"/>
    </row>
    <row r="71" spans="2:8" hidden="1" x14ac:dyDescent="0.3">
      <c r="H71" s="28"/>
    </row>
    <row r="72" spans="2:8" hidden="1" x14ac:dyDescent="0.3">
      <c r="H72" s="28"/>
    </row>
  </sheetData>
  <sheetProtection sheet="1" selectLockedCells="1" sort="0" autoFilter="0"/>
  <sortState xmlns:xlrd2="http://schemas.microsoft.com/office/spreadsheetml/2017/richdata2" ref="A7:I63">
    <sortCondition ref="A7:A63"/>
  </sortState>
  <mergeCells count="1">
    <mergeCell ref="A2:I2"/>
  </mergeCells>
  <printOptions gridLines="1"/>
  <pageMargins left="0.7" right="0.7" top="0.75" bottom="0.75" header="0.3" footer="0.3"/>
  <pageSetup scale="87" fitToHeight="0" orientation="landscape" r:id="rId1"/>
  <headerFooter>
    <oddHeader>&amp;LEnclosure 1</oddHeader>
    <oddFooter>&amp;C&amp;P</oddFooter>
  </headerFooter>
</worksheet>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Information</vt:lpstr>
      <vt:lpstr>Enclosure 1</vt:lpstr>
      <vt:lpstr>'Enclosure 1'!Print_Area</vt:lpstr>
      <vt:lpstr>'Enclosure 1'!Print_Titles</vt:lpstr>
      <vt:lpstr>TitleRegion1.a3.i66.2</vt:lpstr>
    </vt:vector>
  </TitlesOfParts>
  <Company>DHCS &amp; CDPH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Tchrist2</dc:creator>
  <cp:lastModifiedBy>Wong, Douglas@DHCS</cp:lastModifiedBy>
  <cp:lastPrinted>2023-06-06T22:16:42Z</cp:lastPrinted>
  <dcterms:created xsi:type="dcterms:W3CDTF">2017-06-07T17:15:53Z</dcterms:created>
  <dcterms:modified xsi:type="dcterms:W3CDTF">2026-10-20T19:20:46Z</dcterms:modified>
</cp:coreProperties>
</file>