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wong2\Desktop\Remediation\"/>
    </mc:Choice>
  </mc:AlternateContent>
  <xr:revisionPtr revIDLastSave="0" documentId="13_ncr:1_{FD22C7A8-38DD-4536-870E-74CE88B874B3}" xr6:coauthVersionLast="47" xr6:coauthVersionMax="47" xr10:uidLastSave="{00000000-0000-0000-0000-000000000000}"/>
  <bookViews>
    <workbookView xWindow="-105" yWindow="0" windowWidth="19410" windowHeight="20985" activeTab="1" xr2:uid="{00000000-000D-0000-FFFF-FFFF00000000}"/>
  </bookViews>
  <sheets>
    <sheet name="Information" sheetId="2" r:id="rId1"/>
    <sheet name="Enclosure 5" sheetId="1" r:id="rId2"/>
  </sheets>
  <externalReferences>
    <externalReference r:id="rId3"/>
  </externalReferences>
  <definedNames>
    <definedName name="_xlnm.Print_Titles" localSheetId="1">'Enclosure 5'!$3:$6</definedName>
    <definedName name="TitleRegion1.a3.g67.2">'Enclosure 5'!$A$3:$G$64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7" i="1" l="1"/>
  <c r="B8" i="1"/>
  <c r="C63" i="1" l="1"/>
  <c r="B63" i="1"/>
  <c r="C62" i="1"/>
  <c r="B62" i="1"/>
  <c r="C61" i="1"/>
  <c r="B61" i="1"/>
  <c r="C60" i="1"/>
  <c r="B60" i="1"/>
  <c r="C59" i="1"/>
  <c r="B59" i="1"/>
  <c r="C58" i="1"/>
  <c r="B58" i="1"/>
  <c r="C57" i="1"/>
  <c r="C56" i="1"/>
  <c r="B56" i="1"/>
  <c r="C55" i="1"/>
  <c r="B55" i="1"/>
  <c r="C54" i="1"/>
  <c r="B54" i="1"/>
  <c r="C53" i="1"/>
  <c r="B53" i="1"/>
  <c r="C52" i="1"/>
  <c r="B52" i="1"/>
  <c r="C51" i="1"/>
  <c r="B51" i="1"/>
  <c r="C50" i="1"/>
  <c r="B50" i="1"/>
  <c r="C49" i="1"/>
  <c r="B49" i="1"/>
  <c r="C48" i="1"/>
  <c r="B48" i="1"/>
  <c r="C47" i="1"/>
  <c r="B47" i="1"/>
  <c r="C46" i="1"/>
  <c r="B46" i="1"/>
  <c r="C45" i="1"/>
  <c r="B45" i="1"/>
  <c r="C44" i="1"/>
  <c r="B44" i="1"/>
  <c r="C43" i="1"/>
  <c r="B43" i="1"/>
  <c r="C42" i="1"/>
  <c r="B42" i="1"/>
  <c r="C41" i="1"/>
  <c r="B41" i="1"/>
  <c r="C40" i="1"/>
  <c r="B40" i="1"/>
  <c r="C39" i="1"/>
  <c r="B39" i="1"/>
  <c r="C38" i="1"/>
  <c r="B38" i="1"/>
  <c r="C37" i="1"/>
  <c r="B37" i="1"/>
  <c r="C36" i="1"/>
  <c r="B36" i="1"/>
  <c r="C35" i="1"/>
  <c r="B35" i="1"/>
  <c r="C34" i="1"/>
  <c r="B34" i="1"/>
  <c r="C33" i="1"/>
  <c r="B33" i="1"/>
  <c r="C32" i="1"/>
  <c r="B32" i="1"/>
  <c r="C31" i="1"/>
  <c r="B31" i="1"/>
  <c r="C30" i="1"/>
  <c r="B30" i="1"/>
  <c r="C29" i="1"/>
  <c r="B29" i="1"/>
  <c r="C28" i="1"/>
  <c r="B28" i="1"/>
  <c r="C27" i="1"/>
  <c r="B27" i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C7" i="1"/>
  <c r="B7" i="1"/>
  <c r="E58" i="1" l="1"/>
  <c r="E57" i="1"/>
  <c r="E56" i="1"/>
  <c r="D55" i="1"/>
  <c r="E54" i="1"/>
  <c r="D53" i="1"/>
  <c r="E50" i="1"/>
  <c r="E49" i="1"/>
  <c r="D47" i="1"/>
  <c r="E46" i="1"/>
  <c r="E44" i="1"/>
  <c r="E43" i="1"/>
  <c r="E41" i="1"/>
  <c r="E38" i="1"/>
  <c r="E35" i="1"/>
  <c r="E34" i="1"/>
  <c r="E32" i="1"/>
  <c r="E30" i="1"/>
  <c r="D29" i="1"/>
  <c r="E25" i="1"/>
  <c r="E22" i="1"/>
  <c r="D21" i="1"/>
  <c r="E18" i="1"/>
  <c r="E17" i="1"/>
  <c r="E16" i="1"/>
  <c r="E14" i="1"/>
  <c r="E13" i="1"/>
  <c r="D10" i="1"/>
  <c r="E9" i="1"/>
  <c r="E8" i="1"/>
  <c r="E52" i="1"/>
  <c r="E48" i="1"/>
  <c r="E42" i="1"/>
  <c r="E40" i="1"/>
  <c r="D39" i="1"/>
  <c r="E28" i="1"/>
  <c r="E26" i="1"/>
  <c r="E24" i="1"/>
  <c r="E20" i="1"/>
  <c r="E12" i="1"/>
  <c r="D63" i="1"/>
  <c r="E62" i="1"/>
  <c r="E11" i="1"/>
  <c r="E19" i="1"/>
  <c r="E27" i="1"/>
  <c r="E33" i="1"/>
  <c r="E36" i="1"/>
  <c r="E51" i="1"/>
  <c r="D60" i="1"/>
  <c r="D45" i="1" l="1"/>
  <c r="D37" i="1"/>
  <c r="D9" i="1"/>
  <c r="F9" i="1" s="1"/>
  <c r="D22" i="1"/>
  <c r="F22" i="1" s="1"/>
  <c r="D46" i="1"/>
  <c r="F46" i="1" s="1"/>
  <c r="D30" i="1"/>
  <c r="F30" i="1" s="1"/>
  <c r="D14" i="1"/>
  <c r="F14" i="1" s="1"/>
  <c r="D15" i="1"/>
  <c r="D23" i="1"/>
  <c r="D31" i="1"/>
  <c r="D61" i="1"/>
  <c r="E39" i="1"/>
  <c r="F39" i="1" s="1"/>
  <c r="D54" i="1"/>
  <c r="F54" i="1" s="1"/>
  <c r="E10" i="1"/>
  <c r="F10" i="1" s="1"/>
  <c r="D38" i="1"/>
  <c r="F38" i="1" s="1"/>
  <c r="D59" i="1"/>
  <c r="E63" i="1"/>
  <c r="F63" i="1" s="1"/>
  <c r="E31" i="1"/>
  <c r="E55" i="1"/>
  <c r="F55" i="1" s="1"/>
  <c r="E23" i="1"/>
  <c r="E47" i="1"/>
  <c r="F47" i="1" s="1"/>
  <c r="E15" i="1"/>
  <c r="D62" i="1"/>
  <c r="F62" i="1" s="1"/>
  <c r="D13" i="1"/>
  <c r="F13" i="1" s="1"/>
  <c r="D8" i="1"/>
  <c r="F8" i="1" s="1"/>
  <c r="D52" i="1"/>
  <c r="F52" i="1" s="1"/>
  <c r="D44" i="1"/>
  <c r="F44" i="1" s="1"/>
  <c r="D36" i="1"/>
  <c r="F36" i="1" s="1"/>
  <c r="D28" i="1"/>
  <c r="F28" i="1" s="1"/>
  <c r="D20" i="1"/>
  <c r="F20" i="1" s="1"/>
  <c r="D12" i="1"/>
  <c r="F12" i="1" s="1"/>
  <c r="E61" i="1"/>
  <c r="E53" i="1"/>
  <c r="F53" i="1" s="1"/>
  <c r="E45" i="1"/>
  <c r="E37" i="1"/>
  <c r="E29" i="1"/>
  <c r="F29" i="1" s="1"/>
  <c r="E21" i="1"/>
  <c r="F21" i="1" s="1"/>
  <c r="D11" i="1"/>
  <c r="F11" i="1" s="1"/>
  <c r="D51" i="1"/>
  <c r="F51" i="1" s="1"/>
  <c r="D43" i="1"/>
  <c r="F43" i="1" s="1"/>
  <c r="D35" i="1"/>
  <c r="F35" i="1" s="1"/>
  <c r="D27" i="1"/>
  <c r="F27" i="1" s="1"/>
  <c r="D19" i="1"/>
  <c r="F19" i="1" s="1"/>
  <c r="E60" i="1"/>
  <c r="F60" i="1" s="1"/>
  <c r="D58" i="1"/>
  <c r="F58" i="1" s="1"/>
  <c r="D50" i="1"/>
  <c r="F50" i="1" s="1"/>
  <c r="D42" i="1"/>
  <c r="F42" i="1" s="1"/>
  <c r="D34" i="1"/>
  <c r="F34" i="1" s="1"/>
  <c r="D26" i="1"/>
  <c r="F26" i="1" s="1"/>
  <c r="D18" i="1"/>
  <c r="F18" i="1" s="1"/>
  <c r="E59" i="1"/>
  <c r="D57" i="1"/>
  <c r="F57" i="1" s="1"/>
  <c r="D49" i="1"/>
  <c r="F49" i="1" s="1"/>
  <c r="D41" i="1"/>
  <c r="F41" i="1" s="1"/>
  <c r="D33" i="1"/>
  <c r="F33" i="1" s="1"/>
  <c r="D25" i="1"/>
  <c r="F25" i="1" s="1"/>
  <c r="D17" i="1"/>
  <c r="F17" i="1" s="1"/>
  <c r="D56" i="1"/>
  <c r="F56" i="1" s="1"/>
  <c r="D48" i="1"/>
  <c r="F48" i="1" s="1"/>
  <c r="D40" i="1"/>
  <c r="F40" i="1" s="1"/>
  <c r="D32" i="1"/>
  <c r="F32" i="1" s="1"/>
  <c r="D24" i="1"/>
  <c r="F24" i="1" s="1"/>
  <c r="D16" i="1"/>
  <c r="F16" i="1" s="1"/>
  <c r="E7" i="1"/>
  <c r="D7" i="1"/>
  <c r="F37" i="1" l="1"/>
  <c r="F45" i="1"/>
  <c r="F15" i="1"/>
  <c r="F23" i="1"/>
  <c r="F31" i="1"/>
  <c r="F61" i="1"/>
  <c r="F59" i="1"/>
  <c r="F7" i="1"/>
  <c r="B64" i="1" l="1"/>
  <c r="F64" i="1" l="1"/>
  <c r="G8" i="1" l="1"/>
  <c r="G15" i="1"/>
  <c r="G23" i="1"/>
  <c r="G31" i="1"/>
  <c r="G39" i="1"/>
  <c r="G47" i="1"/>
  <c r="G55" i="1"/>
  <c r="G63" i="1"/>
  <c r="G60" i="1"/>
  <c r="G9" i="1"/>
  <c r="G16" i="1"/>
  <c r="G24" i="1"/>
  <c r="G32" i="1"/>
  <c r="G40" i="1"/>
  <c r="G48" i="1"/>
  <c r="G56" i="1"/>
  <c r="G17" i="1"/>
  <c r="G25" i="1"/>
  <c r="G33" i="1"/>
  <c r="G41" i="1"/>
  <c r="G49" i="1"/>
  <c r="G57" i="1"/>
  <c r="G52" i="1"/>
  <c r="G10" i="1"/>
  <c r="G18" i="1"/>
  <c r="G26" i="1"/>
  <c r="G34" i="1"/>
  <c r="G42" i="1"/>
  <c r="G50" i="1"/>
  <c r="G58" i="1"/>
  <c r="G11" i="1"/>
  <c r="G19" i="1"/>
  <c r="G27" i="1"/>
  <c r="G35" i="1"/>
  <c r="G43" i="1"/>
  <c r="G51" i="1"/>
  <c r="G59" i="1"/>
  <c r="G20" i="1"/>
  <c r="G28" i="1"/>
  <c r="G36" i="1"/>
  <c r="G12" i="1"/>
  <c r="G13" i="1"/>
  <c r="G21" i="1"/>
  <c r="G29" i="1"/>
  <c r="G37" i="1"/>
  <c r="G45" i="1"/>
  <c r="G53" i="1"/>
  <c r="G61" i="1"/>
  <c r="G44" i="1"/>
  <c r="G14" i="1"/>
  <c r="G22" i="1"/>
  <c r="G30" i="1"/>
  <c r="G38" i="1"/>
  <c r="G46" i="1"/>
  <c r="G54" i="1"/>
  <c r="G62" i="1"/>
  <c r="G7" i="1"/>
  <c r="G64" i="1"/>
</calcChain>
</file>

<file path=xl/sharedStrings.xml><?xml version="1.0" encoding="utf-8"?>
<sst xmlns="http://schemas.openxmlformats.org/spreadsheetml/2006/main" count="86" uniqueCount="85">
  <si>
    <t>Counties</t>
  </si>
  <si>
    <t>Revised Need Based on Self Sufficiency</t>
  </si>
  <si>
    <t>Weighting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</si>
  <si>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</si>
  <si>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</si>
  <si>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</si>
  <si>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</si>
  <si>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</si>
  <si>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</si>
  <si>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</si>
  <si>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</si>
  <si>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</si>
  <si>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</si>
  <si>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</si>
  <si>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</si>
  <si>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</si>
  <si>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</si>
  <si>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</si>
  <si>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</si>
  <si>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</si>
  <si>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</si>
  <si>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</si>
  <si>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</si>
  <si>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</si>
  <si>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</si>
  <si>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</si>
  <si>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</si>
  <si>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</si>
  <si>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</si>
  <si>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</si>
  <si>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</si>
  <si>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</si>
  <si>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</si>
  <si>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</si>
  <si>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</si>
  <si>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</si>
  <si>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</si>
  <si>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</si>
  <si>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</si>
  <si>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</si>
  <si>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</si>
  <si>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</si>
  <si>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</si>
  <si>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</si>
  <si>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</si>
  <si>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</si>
  <si>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</si>
  <si>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</si>
  <si>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</si>
  <si>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</si>
  <si>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</si>
  <si>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</si>
  <si>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</si>
  <si>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Sutter/Yuba</t>
  </si>
  <si>
    <t>Tehama</t>
  </si>
  <si>
    <t>Trinity</t>
  </si>
  <si>
    <t>Tulare</t>
  </si>
  <si>
    <t>Tuolumne</t>
  </si>
  <si>
    <t>Ventura</t>
  </si>
  <si>
    <t>Yolo</t>
  </si>
  <si>
    <t>Total</t>
  </si>
  <si>
    <t>Portion of Total Need to be Weighted by Self Sufficiency= 40%</t>
  </si>
  <si>
    <t>Portion of Need not Weighted by Self Sufficiency= 60%</t>
  </si>
  <si>
    <t>Total Need Weighted by Self Sufficiency</t>
  </si>
  <si>
    <t>Enclosure 5-Adjustments-Self-Sufficiency</t>
  </si>
  <si>
    <t>A</t>
  </si>
  <si>
    <t>B</t>
  </si>
  <si>
    <t>C</t>
  </si>
  <si>
    <t>D</t>
  </si>
  <si>
    <t>E</t>
  </si>
  <si>
    <t>F</t>
  </si>
  <si>
    <t>(A*40%)*B</t>
  </si>
  <si>
    <t>C+D</t>
  </si>
  <si>
    <t>A*(60%)</t>
  </si>
  <si>
    <t xml:space="preserve">E/Total </t>
  </si>
  <si>
    <t xml:space="preserve">Enclosure 5 displays the data used to calculate the self-sufficiency adjustments to the need for services in each county. 
</t>
  </si>
  <si>
    <t xml:space="preserve">Column A displays the Total Need for Services, as determined previously on Enclosure 1, Column H.
</t>
  </si>
  <si>
    <t xml:space="preserve">Column B displays the Self Sufficiency median, as determined previously on Enclosure 4, Column G.
</t>
  </si>
  <si>
    <t xml:space="preserve">Column C adjusts 40% of total need by self-sufficiency. This amount is the total of Column A multiplied by 40%, multiplied by Column B.
</t>
  </si>
  <si>
    <t xml:space="preserve">Column E displays total weighted need. This is equal to the sum of Column C and Column D.
</t>
  </si>
  <si>
    <t xml:space="preserve">Column F displays the revised need adjusted for self-sufficiency. Column F adjusts Column E’s total to 100%. This is determined by dividing Column E by the total in Column E. 
</t>
  </si>
  <si>
    <t xml:space="preserve">Column D displays the portion of need not weighted by self-sufficiency (60%). This column is necessary to ensure only 40% of the need is adjusted for Self Sufficiency and the remaining 60% of the need remains. This percentage is calculated by multiplying Column A by 60%. 
</t>
  </si>
  <si>
    <t>Press TAB to move to input areas. Press UP, DOWN, LEFT or RIGHT ARROW in columns and rows to read through the document.</t>
  </si>
  <si>
    <r>
      <t>Total Need</t>
    </r>
    <r>
      <rPr>
        <b/>
        <vertAlign val="superscript"/>
        <sz val="12"/>
        <rFont val="Segoe UI"/>
        <family val="2"/>
      </rPr>
      <t>a/</t>
    </r>
  </si>
  <si>
    <r>
      <t>Self-Sufficiency Median</t>
    </r>
    <r>
      <rPr>
        <b/>
        <vertAlign val="superscript"/>
        <sz val="12"/>
        <rFont val="Segoe UI"/>
        <family val="2"/>
      </rPr>
      <t>b/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</si>
</sst>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%"/>
    <numFmt numFmtId="165" formatCode="0.0000%\ \ "/>
    <numFmt numFmtId="166" formatCode="0.0000\ \ \ \ "/>
    <numFmt numFmtId="167" formatCode="mm/dd/yy"/>
  </numFmts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name val="Segoe UI"/>
      <family val="2"/>
    </font>
    <font>
      <b/>
      <vertAlign val="superscript"/>
      <sz val="12"/>
      <name val="Segoe UI"/>
      <family val="2"/>
    </font>
    <font>
      <sz val="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0" applyFont="1" applyFill="1" applyProtection="1"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2" fontId="2" fillId="0" borderId="1" xfId="1" applyNumberFormat="1" applyFont="1" applyBorder="1" applyProtection="1">
      <protection locked="0"/>
    </xf>
    <xf numFmtId="2" fontId="4" fillId="0" borderId="1" xfId="1" applyNumberFormat="1" applyFont="1" applyBorder="1"/>
    <xf numFmtId="2" fontId="4" fillId="0" borderId="2" xfId="1" applyNumberFormat="1" applyFont="1" applyBorder="1" applyAlignment="1" applyProtection="1">
      <alignment horizontal="center"/>
      <protection locked="0"/>
    </xf>
    <xf numFmtId="2" fontId="4" fillId="0" borderId="3" xfId="1" applyNumberFormat="1" applyFont="1" applyBorder="1" applyAlignment="1" applyProtection="1">
      <alignment horizontal="center"/>
      <protection locked="0"/>
    </xf>
    <xf numFmtId="2" fontId="4" fillId="0" borderId="4" xfId="1" applyNumberFormat="1" applyFont="1" applyBorder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center" wrapText="1"/>
      <protection locked="0"/>
    </xf>
    <xf numFmtId="0" fontId="6" fillId="0" borderId="1" xfId="1" applyFont="1" applyBorder="1" applyProtection="1">
      <protection locked="0"/>
    </xf>
    <xf numFmtId="9" fontId="6" fillId="0" borderId="1" xfId="1" applyNumberFormat="1" applyFont="1" applyBorder="1" applyAlignment="1">
      <alignment horizontal="center"/>
    </xf>
    <xf numFmtId="9" fontId="6" fillId="0" borderId="1" xfId="1" applyNumberFormat="1" applyFont="1" applyBorder="1" applyAlignment="1" applyProtection="1">
      <alignment horizontal="center"/>
      <protection locked="0"/>
    </xf>
    <xf numFmtId="0" fontId="6" fillId="0" borderId="1" xfId="1" applyFont="1" applyBorder="1"/>
    <xf numFmtId="0" fontId="6" fillId="0" borderId="1" xfId="1" applyFont="1" applyBorder="1" applyAlignment="1" applyProtection="1">
      <alignment horizontal="center"/>
      <protection locked="0"/>
    </xf>
    <xf numFmtId="0" fontId="6" fillId="0" borderId="1" xfId="1" applyFont="1" applyBorder="1" applyAlignment="1">
      <alignment horizontal="center"/>
    </xf>
    <xf numFmtId="165" fontId="6" fillId="0" borderId="1" xfId="1" applyNumberFormat="1" applyFont="1" applyBorder="1" applyProtection="1">
      <protection locked="0"/>
    </xf>
    <xf numFmtId="166" fontId="6" fillId="0" borderId="1" xfId="1" applyNumberFormat="1" applyFont="1" applyBorder="1" applyProtection="1">
      <protection locked="0"/>
    </xf>
    <xf numFmtId="164" fontId="6" fillId="0" borderId="1" xfId="1" applyNumberFormat="1" applyFont="1" applyBorder="1" applyProtection="1">
      <protection locked="0"/>
    </xf>
    <xf numFmtId="0" fontId="6" fillId="0" borderId="1" xfId="1" applyFont="1" applyBorder="1" applyAlignment="1" applyProtection="1">
      <alignment horizontal="left"/>
      <protection locked="0"/>
    </xf>
    <xf numFmtId="164" fontId="3" fillId="0" borderId="0" xfId="0" applyNumberFormat="1" applyFont="1"/>
    <xf numFmtId="165" fontId="6" fillId="0" borderId="1" xfId="1" applyNumberFormat="1" applyFont="1" applyBorder="1"/>
    <xf numFmtId="0" fontId="6" fillId="0" borderId="0" xfId="1" applyFont="1"/>
    <xf numFmtId="0" fontId="4" fillId="0" borderId="0" xfId="1" applyFont="1"/>
    <xf numFmtId="167" fontId="6" fillId="0" borderId="1" xfId="1" applyNumberFormat="1" applyFont="1" applyBorder="1" applyProtection="1">
      <protection locked="0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Relationship Id="rId1" Type="http://schemas.openxmlformats.org/officeDocument/2006/relationships/externalLinkPath" Target="file:///Q:\9.%20BHSA%20Branch\2.%20Fiscal%20Unit\Allocation%20Methodology-SCO%20Distribution\2026-27%20Distribution\2026-27%20Allocation%20Percentages%20-%20No%20insurance%20Sor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ocation"/>
      <sheetName val="State Population"/>
      <sheetName val="City Population"/>
      <sheetName val="Poverty-Uninsured Population"/>
      <sheetName val="Prevalence"/>
      <sheetName val="Self Suff. Calc"/>
      <sheetName val="CA All Familes 2024"/>
      <sheetName val="SSS"/>
      <sheetName val="Resources-new"/>
      <sheetName val="2009-10 Allocation"/>
    </sheetNames>
    <sheetDataSet>
      <sheetData sheetId="0">
        <row r="7">
          <cell r="F7">
            <v>3.6309103072376205E-2</v>
          </cell>
          <cell r="G7">
            <v>1.3541137657874096</v>
          </cell>
        </row>
        <row r="8">
          <cell r="F8">
            <v>3.1904755662658794E-5</v>
          </cell>
          <cell r="G8">
            <v>0.77826475647453452</v>
          </cell>
        </row>
        <row r="9">
          <cell r="F9">
            <v>8.6040654199838603E-4</v>
          </cell>
          <cell r="G9">
            <v>0.83717765869132488</v>
          </cell>
        </row>
        <row r="11">
          <cell r="F11">
            <v>6.1868256155769201E-3</v>
          </cell>
          <cell r="G11">
            <v>0.8162298914374726</v>
          </cell>
        </row>
        <row r="12">
          <cell r="F12">
            <v>1.1570606327448061E-3</v>
          </cell>
          <cell r="G12">
            <v>0.81767773509007768</v>
          </cell>
        </row>
        <row r="13">
          <cell r="F13">
            <v>6.1692691213989417E-4</v>
          </cell>
          <cell r="G13">
            <v>0.73887174728587302</v>
          </cell>
        </row>
        <row r="14">
          <cell r="F14">
            <v>2.4223388748958914E-2</v>
          </cell>
          <cell r="G14">
            <v>1.333097567991119</v>
          </cell>
        </row>
        <row r="15">
          <cell r="F15">
            <v>7.4150813420600123E-4</v>
          </cell>
          <cell r="G15">
            <v>0.74912979453356998</v>
          </cell>
        </row>
        <row r="16">
          <cell r="F16">
            <v>3.8715565577123736E-3</v>
          </cell>
          <cell r="G16">
            <v>1.0961584402469078</v>
          </cell>
        </row>
        <row r="17">
          <cell r="F17">
            <v>3.2108961938788282E-2</v>
          </cell>
          <cell r="G17">
            <v>0.82555222419534058</v>
          </cell>
        </row>
        <row r="18">
          <cell r="F18">
            <v>8.5550055676257097E-4</v>
          </cell>
          <cell r="G18">
            <v>0.74039138957769524</v>
          </cell>
        </row>
        <row r="19">
          <cell r="F19">
            <v>4.0710787125717287E-3</v>
          </cell>
          <cell r="G19">
            <v>0.81985667574304943</v>
          </cell>
        </row>
        <row r="20">
          <cell r="F20">
            <v>5.9609257604012937E-3</v>
          </cell>
          <cell r="G20">
            <v>0.7437822064593409</v>
          </cell>
        </row>
        <row r="21">
          <cell r="F21">
            <v>4.7236969701745899E-4</v>
          </cell>
          <cell r="G21">
            <v>0.7763891552250749</v>
          </cell>
        </row>
        <row r="22">
          <cell r="F22">
            <v>2.8988278212305856E-2</v>
          </cell>
          <cell r="G22">
            <v>0.78488313187670988</v>
          </cell>
        </row>
        <row r="23">
          <cell r="F23">
            <v>4.4479120946812924E-3</v>
          </cell>
          <cell r="G23">
            <v>0.78740194127754148</v>
          </cell>
        </row>
        <row r="24">
          <cell r="F24">
            <v>1.9919254086589724E-3</v>
          </cell>
          <cell r="G24">
            <v>0.80358990226145122</v>
          </cell>
        </row>
        <row r="25">
          <cell r="F25">
            <v>6.8442716801153159E-4</v>
          </cell>
          <cell r="G25">
            <v>0.73422534310077614</v>
          </cell>
        </row>
        <row r="26">
          <cell r="F26">
            <v>0.26859119804760956</v>
          </cell>
          <cell r="G26">
            <v>1.195253344529521</v>
          </cell>
        </row>
        <row r="27">
          <cell r="F27">
            <v>5.1179138004209986E-3</v>
          </cell>
          <cell r="G27">
            <v>0.82056023369097919</v>
          </cell>
        </row>
        <row r="28">
          <cell r="F28">
            <v>4.9415768965865199E-3</v>
          </cell>
          <cell r="G28">
            <v>1.6607232499607383</v>
          </cell>
        </row>
        <row r="29">
          <cell r="F29">
            <v>4.3712216702397442E-4</v>
          </cell>
          <cell r="G29">
            <v>0.76824526875053978</v>
          </cell>
        </row>
        <row r="30">
          <cell r="F30">
            <v>2.5051554195516107E-3</v>
          </cell>
          <cell r="G30">
            <v>0.84978594856279965</v>
          </cell>
        </row>
        <row r="31">
          <cell r="F31">
            <v>9.3848413183343082E-3</v>
          </cell>
          <cell r="G31">
            <v>0.81411054180132547</v>
          </cell>
        </row>
        <row r="32">
          <cell r="F32">
            <v>2.4988110174633388E-4</v>
          </cell>
          <cell r="G32">
            <v>0.71267903853453896</v>
          </cell>
        </row>
        <row r="33">
          <cell r="F33">
            <v>2.8794821351924254E-4</v>
          </cell>
          <cell r="G33">
            <v>0.91586986379756263</v>
          </cell>
        </row>
        <row r="34">
          <cell r="F34">
            <v>1.1671941408549547E-2</v>
          </cell>
          <cell r="G34">
            <v>1.3023392073746363</v>
          </cell>
        </row>
        <row r="35">
          <cell r="F35">
            <v>2.9647119272731815E-3</v>
          </cell>
          <cell r="G35">
            <v>1.2337615408806637</v>
          </cell>
        </row>
        <row r="36">
          <cell r="F36">
            <v>2.3415243172033948E-3</v>
          </cell>
          <cell r="G36">
            <v>0.96498562993927361</v>
          </cell>
        </row>
        <row r="37">
          <cell r="F37">
            <v>7.2646139529014775E-2</v>
          </cell>
          <cell r="G37">
            <v>1.3083681468742088</v>
          </cell>
        </row>
        <row r="38">
          <cell r="F38">
            <v>8.5098246060142605E-3</v>
          </cell>
          <cell r="G38">
            <v>1.1712846122855702</v>
          </cell>
        </row>
        <row r="39">
          <cell r="F39">
            <v>4.9259317565831726E-4</v>
          </cell>
          <cell r="G39">
            <v>0.76037052202600375</v>
          </cell>
        </row>
        <row r="40">
          <cell r="F40">
            <v>6.4195462607154974E-2</v>
          </cell>
          <cell r="G40">
            <v>0.99996454462869022</v>
          </cell>
        </row>
        <row r="41">
          <cell r="F41">
            <v>4.14201860024326E-2</v>
          </cell>
          <cell r="G41">
            <v>1.044464238740284</v>
          </cell>
        </row>
        <row r="42">
          <cell r="F42">
            <v>1.565956732703931E-3</v>
          </cell>
          <cell r="G42">
            <v>1.1679729080834109</v>
          </cell>
        </row>
        <row r="43">
          <cell r="F43">
            <v>6.0643333607447086E-2</v>
          </cell>
          <cell r="G43">
            <v>0.98591333478614662</v>
          </cell>
        </row>
        <row r="44">
          <cell r="F44">
            <v>7.8875445417579057E-2</v>
          </cell>
          <cell r="G44">
            <v>1.2637572938679178</v>
          </cell>
        </row>
        <row r="45">
          <cell r="F45">
            <v>1.8649648675179119E-2</v>
          </cell>
          <cell r="G45">
            <v>1.4991856793766205</v>
          </cell>
        </row>
        <row r="46">
          <cell r="F46">
            <v>2.1791675463212676E-2</v>
          </cell>
          <cell r="G46">
            <v>0.87440916108247768</v>
          </cell>
        </row>
        <row r="47">
          <cell r="F47">
            <v>6.6613438643027744E-3</v>
          </cell>
          <cell r="G47">
            <v>1.1534941519133584</v>
          </cell>
        </row>
        <row r="48">
          <cell r="F48">
            <v>1.4312147373332501E-2</v>
          </cell>
          <cell r="G48">
            <v>1.7167016708966241</v>
          </cell>
        </row>
        <row r="49">
          <cell r="F49">
            <v>1.1689713331729103E-2</v>
          </cell>
          <cell r="G49">
            <v>1.4403615048536043</v>
          </cell>
        </row>
        <row r="50">
          <cell r="F50">
            <v>3.8119702775875251E-2</v>
          </cell>
          <cell r="G50">
            <v>1.5568548467569538</v>
          </cell>
        </row>
        <row r="51">
          <cell r="F51">
            <v>6.172588829583851E-3</v>
          </cell>
          <cell r="G51">
            <v>1.6824483166438648</v>
          </cell>
        </row>
        <row r="52">
          <cell r="F52">
            <v>4.9250734927968861E-3</v>
          </cell>
          <cell r="G52">
            <v>0.837265157288962</v>
          </cell>
        </row>
        <row r="53">
          <cell r="F53">
            <v>7.3150562255980465E-5</v>
          </cell>
          <cell r="G53">
            <v>0.82526973489590749</v>
          </cell>
        </row>
        <row r="54">
          <cell r="F54">
            <v>1.2523182319069573E-3</v>
          </cell>
          <cell r="G54">
            <v>0.71643795386520903</v>
          </cell>
        </row>
        <row r="55">
          <cell r="F55">
            <v>1.0119627565061181E-2</v>
          </cell>
          <cell r="G55">
            <v>1.1376344354807624</v>
          </cell>
        </row>
        <row r="56">
          <cell r="F56">
            <v>1.0457478419545155E-2</v>
          </cell>
          <cell r="G56">
            <v>1.1686012227102625</v>
          </cell>
        </row>
        <row r="57">
          <cell r="F57">
            <v>1.5535456583635423E-2</v>
          </cell>
          <cell r="G57">
            <v>0.83211502738726861</v>
          </cell>
        </row>
        <row r="58">
          <cell r="F58">
            <v>5.2878790235384278E-3</v>
          </cell>
          <cell r="G58">
            <v>0.82276516490534735</v>
          </cell>
        </row>
        <row r="59">
          <cell r="F59">
            <v>1.9374540333918255E-3</v>
          </cell>
          <cell r="G59">
            <v>0.74383781824229867</v>
          </cell>
        </row>
        <row r="61">
          <cell r="F61">
            <v>5.0697629730634449E-4</v>
          </cell>
          <cell r="G61">
            <v>0.70362055280052305</v>
          </cell>
        </row>
        <row r="62">
          <cell r="F62">
            <v>1.5933786055859371E-2</v>
          </cell>
          <cell r="G62">
            <v>0.77175276324852293</v>
          </cell>
        </row>
        <row r="63">
          <cell r="F63">
            <v>1.312509960994963E-3</v>
          </cell>
          <cell r="G63">
            <v>0.79928235688139715</v>
          </cell>
        </row>
        <row r="64">
          <cell r="F64">
            <v>1.8798533953216484E-2</v>
          </cell>
          <cell r="G64">
            <v>1.1831407341924796</v>
          </cell>
        </row>
        <row r="65">
          <cell r="F65">
            <v>6.0401186908769578E-3</v>
          </cell>
          <cell r="G65">
            <v>1.0576189502074658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zoomScale="80" zoomScaleNormal="80" workbookViewId="0">
      <selection sqref="A1:XFD1048576"/>
    </sheetView>
  </sheetViews>
  <sheetFormatPr defaultColWidth="0" defaultRowHeight="17.25" zeroHeight="1" x14ac:dyDescent="0.3"/>
  <cols>
    <col min="1" max="1" width="97" style="3" customWidth="1"/>
    <col min="2" max="2" width="10.5703125" style="3" hidden="1" customWidth="1"/>
    <col min="3" max="16384" width="9.42578125" style="3" hidden="1"/>
  </cols>
  <sheetData>
    <row r="1" spans="1:1" x14ac:dyDescent="0.3">
      <c r="A1" s="1" t="s">
        <v>82</v>
      </c>
    </row>
    <row r="2" spans="1:1" ht="41.25" customHeight="1" x14ac:dyDescent="0.3">
      <c r="A2" s="2" t="s">
        <v>75</v>
      </c>
    </row>
    <row r="3" spans="1:1" ht="39" customHeight="1" x14ac:dyDescent="0.3">
      <c r="A3" s="2" t="s">
        <v>76</v>
      </c>
    </row>
    <row r="4" spans="1:1" ht="38.25" customHeight="1" x14ac:dyDescent="0.3">
      <c r="A4" s="2" t="s">
        <v>77</v>
      </c>
    </row>
    <row r="5" spans="1:1" ht="38.25" customHeight="1" x14ac:dyDescent="0.3">
      <c r="A5" s="2" t="s">
        <v>78</v>
      </c>
    </row>
    <row r="6" spans="1:1" ht="63" customHeight="1" x14ac:dyDescent="0.3">
      <c r="A6" s="2" t="s">
        <v>81</v>
      </c>
    </row>
    <row r="7" spans="1:1" ht="28.5" customHeight="1" x14ac:dyDescent="0.3">
      <c r="A7" s="2" t="s">
        <v>79</v>
      </c>
    </row>
    <row r="8" spans="1:1" ht="42" customHeight="1" x14ac:dyDescent="0.3">
      <c r="A8" s="2" t="s">
        <v>80</v>
      </c>
    </row>
    <row r="9" spans="1:1" hidden="1" x14ac:dyDescent="0.3">
      <c r="A9" s="4"/>
    </row>
    <row r="10" spans="1:1" hidden="1" x14ac:dyDescent="0.3">
      <c r="A10" s="4"/>
    </row>
    <row r="11" spans="1:1" hidden="1" x14ac:dyDescent="0.3">
      <c r="A11" s="4"/>
    </row>
    <row r="12" spans="1:1" hidden="1" x14ac:dyDescent="0.3">
      <c r="A12" s="4"/>
    </row>
    <row r="13" spans="1:1" hidden="1" x14ac:dyDescent="0.3">
      <c r="A13" s="4"/>
    </row>
    <row r="14" spans="1:1" hidden="1" x14ac:dyDescent="0.3">
      <c r="A14" s="4"/>
    </row>
    <row r="15" spans="1:1" hidden="1" x14ac:dyDescent="0.3">
      <c r="A15" s="4"/>
    </row>
    <row r="16" spans="1:1" hidden="1" x14ac:dyDescent="0.3">
      <c r="A16" s="4"/>
    </row>
    <row r="17" spans="1:1" hidden="1" x14ac:dyDescent="0.3">
      <c r="A17" s="4"/>
    </row>
    <row r="18" spans="1:1" hidden="1" x14ac:dyDescent="0.3">
      <c r="A18" s="4"/>
    </row>
    <row r="19" spans="1:1" hidden="1" x14ac:dyDescent="0.3">
      <c r="A19" s="4"/>
    </row>
    <row r="33" s="3" customFormat="1" hidden="1" x14ac:dyDescent="0.3"/>
    <row r="34" s="3" customFormat="1" hidden="1" x14ac:dyDescent="0.3"/>
    <row r="35" s="3" customFormat="1" hidden="1" x14ac:dyDescent="0.3"/>
    <row r="36" s="3" customFormat="1" hidden="1" x14ac:dyDescent="0.3"/>
    <row r="37" s="3" customFormat="1" hidden="1" x14ac:dyDescent="0.3"/>
  </sheetData>
  <sheetProtection sheet="1" objects="1" scenarios="1" selectLockedCells="1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8"/>
  <sheetViews>
    <sheetView tabSelected="1" zoomScale="80" zoomScaleNormal="80" workbookViewId="0">
      <selection activeCell="G3" sqref="G3"/>
    </sheetView>
  </sheetViews>
  <sheetFormatPr defaultColWidth="0" defaultRowHeight="17.25" zeroHeight="1" x14ac:dyDescent="0.3"/>
  <cols>
    <col min="1" max="1" width="18.5703125" style="23" bestFit="1" customWidth="1"/>
    <col min="2" max="2" width="14.42578125" style="23" bestFit="1" customWidth="1"/>
    <col min="3" max="3" width="14.42578125" style="23" customWidth="1"/>
    <col min="4" max="4" width="15.42578125" style="23" customWidth="1"/>
    <col min="5" max="6" width="14.42578125" style="23" customWidth="1"/>
    <col min="7" max="7" width="14.5703125" style="23" customWidth="1"/>
    <col min="8" max="9" width="9.42578125" style="3" hidden="1"/>
    <col min="10" max="10" width="9.5703125" style="3" hidden="1"/>
    <col min="11" max="13" width="9.42578125" style="3" hidden="1"/>
    <col min="14" max="15" width="9.5703125" style="3" hidden="1"/>
    <col min="16" max="16384" width="9.42578125" style="3" hidden="1"/>
  </cols>
  <sheetData>
    <row r="1" spans="1:10" ht="15" customHeight="1" x14ac:dyDescent="0.3">
      <c r="A1" s="5" t="s">
        <v>82</v>
      </c>
      <c r="B1" s="6"/>
      <c r="C1" s="6"/>
      <c r="D1" s="6"/>
      <c r="E1" s="6"/>
      <c r="F1" s="6"/>
      <c r="G1" s="6"/>
    </row>
    <row r="2" spans="1:10" ht="15" customHeight="1" x14ac:dyDescent="0.3">
      <c r="A2" s="7" t="s">
        <v>64</v>
      </c>
      <c r="B2" s="8"/>
      <c r="C2" s="8"/>
      <c r="D2" s="8"/>
      <c r="E2" s="8"/>
      <c r="F2" s="8"/>
      <c r="G2" s="9"/>
    </row>
    <row r="3" spans="1:10" ht="120.75" x14ac:dyDescent="0.3">
      <c r="A3" s="10" t="s">
        <v>0</v>
      </c>
      <c r="B3" s="10" t="s">
        <v>83</v>
      </c>
      <c r="C3" s="10" t="s">
        <v>84</v>
      </c>
      <c r="D3" s="10" t="s">
        <v>61</v>
      </c>
      <c r="E3" s="10" t="s">
        <v>62</v>
      </c>
      <c r="F3" s="10" t="s">
        <v>63</v>
      </c>
      <c r="G3" s="10" t="s">
        <v>1</v>
      </c>
    </row>
    <row r="4" spans="1:10" hidden="1" x14ac:dyDescent="0.3">
      <c r="A4" s="11" t="s">
        <v>2</v>
      </c>
      <c r="B4" s="12"/>
      <c r="C4" s="13">
        <v>0.4</v>
      </c>
      <c r="D4" s="12"/>
      <c r="E4" s="12"/>
      <c r="F4" s="12"/>
      <c r="G4" s="12"/>
    </row>
    <row r="5" spans="1:10" x14ac:dyDescent="0.3">
      <c r="A5" s="14"/>
      <c r="B5" s="15" t="s">
        <v>65</v>
      </c>
      <c r="C5" s="15" t="s">
        <v>66</v>
      </c>
      <c r="D5" s="15" t="s">
        <v>67</v>
      </c>
      <c r="E5" s="15" t="s">
        <v>68</v>
      </c>
      <c r="F5" s="15" t="s">
        <v>69</v>
      </c>
      <c r="G5" s="15" t="s">
        <v>70</v>
      </c>
    </row>
    <row r="6" spans="1:10" x14ac:dyDescent="0.3">
      <c r="A6" s="14"/>
      <c r="B6" s="16"/>
      <c r="C6" s="16"/>
      <c r="D6" s="15" t="s">
        <v>71</v>
      </c>
      <c r="E6" s="15" t="s">
        <v>73</v>
      </c>
      <c r="F6" s="15" t="s">
        <v>72</v>
      </c>
      <c r="G6" s="15" t="s">
        <v>74</v>
      </c>
    </row>
    <row r="7" spans="1:10" x14ac:dyDescent="0.3">
      <c r="A7" s="11" t="s">
        <v>3</v>
      </c>
      <c r="B7" s="17">
        <f>[1]Allocation!F7</f>
        <v>3.6309103072376205E-2</v>
      </c>
      <c r="C7" s="18">
        <f>[1]Allocation!G7</f>
        <v>1.3541137657874096</v>
      </c>
      <c r="D7" s="18">
        <f>B7*C7*$C$4</f>
        <v>1.9666662517479422E-2</v>
      </c>
      <c r="E7" s="18">
        <f>B7*(1-$C$4)</f>
        <v>2.1785461843425721E-2</v>
      </c>
      <c r="F7" s="19">
        <f>D7+E7</f>
        <v>4.1452124360905146E-2</v>
      </c>
      <c r="G7" s="17">
        <f>(F7/$F$64)</f>
        <v>3.9075658629461857E-2</v>
      </c>
    </row>
    <row r="8" spans="1:10" x14ac:dyDescent="0.3">
      <c r="A8" s="20" t="s">
        <v>4</v>
      </c>
      <c r="B8" s="17">
        <f>[1]Allocation!F8</f>
        <v>3.1904755662658794E-5</v>
      </c>
      <c r="C8" s="18">
        <f>[1]Allocation!G8</f>
        <v>0.77826475647453452</v>
      </c>
      <c r="D8" s="18">
        <f t="shared" ref="D8:D10" si="0">B8*C8*$C$4</f>
        <v>9.9321387584714699E-6</v>
      </c>
      <c r="E8" s="18">
        <f t="shared" ref="E8:E63" si="1">B8*(1-$C$4)</f>
        <v>1.9142853397595277E-5</v>
      </c>
      <c r="F8" s="19">
        <f t="shared" ref="F8:F63" si="2">D8+E8</f>
        <v>2.9074992156066749E-5</v>
      </c>
      <c r="G8" s="17">
        <f>(F8/$F$64)</f>
        <v>2.740811202468218E-5</v>
      </c>
      <c r="J8" s="21"/>
    </row>
    <row r="9" spans="1:10" x14ac:dyDescent="0.3">
      <c r="A9" s="20" t="s">
        <v>5</v>
      </c>
      <c r="B9" s="17">
        <f>[1]Allocation!F9</f>
        <v>8.6040654199838603E-4</v>
      </c>
      <c r="C9" s="18">
        <f>[1]Allocation!G9</f>
        <v>0.83717765869132488</v>
      </c>
      <c r="D9" s="18">
        <f t="shared" si="0"/>
        <v>2.881252537411632E-4</v>
      </c>
      <c r="E9" s="18">
        <f t="shared" si="1"/>
        <v>5.1624392519903164E-4</v>
      </c>
      <c r="F9" s="19">
        <f t="shared" si="2"/>
        <v>8.0436917894019478E-4</v>
      </c>
      <c r="G9" s="17">
        <f>(F9/$F$64)</f>
        <v>7.5825439426625417E-4</v>
      </c>
    </row>
    <row r="10" spans="1:10" x14ac:dyDescent="0.3">
      <c r="A10" s="11" t="s">
        <v>6</v>
      </c>
      <c r="B10" s="17">
        <f>[1]Allocation!F11</f>
        <v>6.1868256155769201E-3</v>
      </c>
      <c r="C10" s="18">
        <f>[1]Allocation!G11</f>
        <v>0.8162298914374726</v>
      </c>
      <c r="D10" s="18">
        <f t="shared" si="0"/>
        <v>2.0199488002179697E-3</v>
      </c>
      <c r="E10" s="18">
        <f t="shared" si="1"/>
        <v>3.7120953693461521E-3</v>
      </c>
      <c r="F10" s="19">
        <f t="shared" si="2"/>
        <v>5.7320441695641218E-3</v>
      </c>
      <c r="G10" s="17">
        <f>(F10/$F$64)</f>
        <v>5.4034239420098547E-3</v>
      </c>
    </row>
    <row r="11" spans="1:10" x14ac:dyDescent="0.3">
      <c r="A11" s="11" t="s">
        <v>7</v>
      </c>
      <c r="B11" s="17">
        <f>[1]Allocation!F12</f>
        <v>1.1570606327448061E-3</v>
      </c>
      <c r="C11" s="18">
        <f>[1]Allocation!G12</f>
        <v>0.81767773509007768</v>
      </c>
      <c r="D11" s="18">
        <f>B11*C11*$C$4</f>
        <v>3.7844108701786614E-4</v>
      </c>
      <c r="E11" s="18">
        <f t="shared" si="1"/>
        <v>6.9423637964688369E-4</v>
      </c>
      <c r="F11" s="19">
        <f t="shared" si="2"/>
        <v>1.0726774666647498E-3</v>
      </c>
      <c r="G11" s="17">
        <f>(F11/$F$64)</f>
        <v>1.0111804679047926E-3</v>
      </c>
    </row>
    <row r="12" spans="1:10" x14ac:dyDescent="0.3">
      <c r="A12" s="11" t="s">
        <v>8</v>
      </c>
      <c r="B12" s="17">
        <f>[1]Allocation!F13</f>
        <v>6.1692691213989417E-4</v>
      </c>
      <c r="C12" s="18">
        <f>[1]Allocation!G13</f>
        <v>0.73887174728587302</v>
      </c>
      <c r="D12" s="18">
        <f t="shared" ref="D12:D58" si="3">B12*C12*$C$4</f>
        <v>1.8233194620819276E-4</v>
      </c>
      <c r="E12" s="18">
        <f t="shared" si="1"/>
        <v>3.7015614728393647E-4</v>
      </c>
      <c r="F12" s="19">
        <f t="shared" si="2"/>
        <v>5.5248809349212925E-4</v>
      </c>
      <c r="G12" s="17">
        <f>(F12/$F$64)</f>
        <v>5.2081374527819827E-4</v>
      </c>
    </row>
    <row r="13" spans="1:10" x14ac:dyDescent="0.3">
      <c r="A13" s="11" t="s">
        <v>9</v>
      </c>
      <c r="B13" s="17">
        <f>[1]Allocation!F14</f>
        <v>2.4223388748958914E-2</v>
      </c>
      <c r="C13" s="18">
        <f>[1]Allocation!G14</f>
        <v>1.333097567991119</v>
      </c>
      <c r="D13" s="18">
        <f t="shared" si="3"/>
        <v>1.2916856251896225E-2</v>
      </c>
      <c r="E13" s="18">
        <f t="shared" si="1"/>
        <v>1.4534033249375349E-2</v>
      </c>
      <c r="F13" s="19">
        <f t="shared" si="2"/>
        <v>2.7450889501271572E-2</v>
      </c>
      <c r="G13" s="17">
        <f>(F13/$F$64)</f>
        <v>2.5877119780100551E-2</v>
      </c>
    </row>
    <row r="14" spans="1:10" x14ac:dyDescent="0.3">
      <c r="A14" s="11" t="s">
        <v>10</v>
      </c>
      <c r="B14" s="17">
        <f>[1]Allocation!F15</f>
        <v>7.4150813420600123E-4</v>
      </c>
      <c r="C14" s="18">
        <f>[1]Allocation!G15</f>
        <v>0.74912979453356998</v>
      </c>
      <c r="D14" s="18">
        <f t="shared" si="3"/>
        <v>2.2219433448908505E-4</v>
      </c>
      <c r="E14" s="18">
        <f t="shared" si="1"/>
        <v>4.4490488052360074E-4</v>
      </c>
      <c r="F14" s="19">
        <f t="shared" si="2"/>
        <v>6.6709921501268581E-4</v>
      </c>
      <c r="G14" s="17">
        <f>(F14/$F$64)</f>
        <v>6.2885416850680517E-4</v>
      </c>
    </row>
    <row r="15" spans="1:10" x14ac:dyDescent="0.3">
      <c r="A15" s="11" t="s">
        <v>11</v>
      </c>
      <c r="B15" s="17">
        <f>[1]Allocation!F16</f>
        <v>3.8715565577123736E-3</v>
      </c>
      <c r="C15" s="18">
        <f>[1]Allocation!G16</f>
        <v>1.0961584402469078</v>
      </c>
      <c r="D15" s="18">
        <f t="shared" si="3"/>
        <v>1.6975357590518732E-3</v>
      </c>
      <c r="E15" s="18">
        <f t="shared" si="1"/>
        <v>2.3229339346274242E-3</v>
      </c>
      <c r="F15" s="19">
        <f t="shared" si="2"/>
        <v>4.0204696936792976E-3</v>
      </c>
      <c r="G15" s="17">
        <f>(F15/$F$64)</f>
        <v>3.7899746684268328E-3</v>
      </c>
    </row>
    <row r="16" spans="1:10" x14ac:dyDescent="0.3">
      <c r="A16" s="11" t="s">
        <v>12</v>
      </c>
      <c r="B16" s="17">
        <f>[1]Allocation!F17</f>
        <v>3.2108961938788282E-2</v>
      </c>
      <c r="C16" s="18">
        <f>[1]Allocation!G17</f>
        <v>0.82555222419534058</v>
      </c>
      <c r="D16" s="18">
        <f t="shared" si="3"/>
        <v>1.0603049978068081E-2</v>
      </c>
      <c r="E16" s="18">
        <f t="shared" si="1"/>
        <v>1.9265377163272968E-2</v>
      </c>
      <c r="F16" s="19">
        <f t="shared" si="2"/>
        <v>2.9868427141341049E-2</v>
      </c>
      <c r="G16" s="17">
        <f>(F16/$F$64)</f>
        <v>2.8156059086678634E-2</v>
      </c>
    </row>
    <row r="17" spans="1:7" x14ac:dyDescent="0.3">
      <c r="A17" s="11" t="s">
        <v>13</v>
      </c>
      <c r="B17" s="17">
        <f>[1]Allocation!F18</f>
        <v>8.5550055676257097E-4</v>
      </c>
      <c r="C17" s="18">
        <f>[1]Allocation!G18</f>
        <v>0.74039138957769524</v>
      </c>
      <c r="D17" s="18">
        <f t="shared" si="3"/>
        <v>2.5336209840237276E-4</v>
      </c>
      <c r="E17" s="18">
        <f t="shared" si="1"/>
        <v>5.1330033405754254E-4</v>
      </c>
      <c r="F17" s="19">
        <f t="shared" si="2"/>
        <v>7.666624324599153E-4</v>
      </c>
      <c r="G17" s="17">
        <f>(F17/$F$64)</f>
        <v>7.2270938960828572E-4</v>
      </c>
    </row>
    <row r="18" spans="1:7" x14ac:dyDescent="0.3">
      <c r="A18" s="11" t="s">
        <v>14</v>
      </c>
      <c r="B18" s="17">
        <f>[1]Allocation!F19</f>
        <v>4.0710787125717287E-3</v>
      </c>
      <c r="C18" s="18">
        <f>[1]Allocation!G19</f>
        <v>0.81985667574304943</v>
      </c>
      <c r="D18" s="18">
        <f t="shared" si="3"/>
        <v>1.3350804239909404E-3</v>
      </c>
      <c r="E18" s="18">
        <f t="shared" si="1"/>
        <v>2.442647227543037E-3</v>
      </c>
      <c r="F18" s="19">
        <f t="shared" si="2"/>
        <v>3.7777276515339776E-3</v>
      </c>
      <c r="G18" s="17">
        <f>(F18/$F$64)</f>
        <v>3.5611491179844803E-3</v>
      </c>
    </row>
    <row r="19" spans="1:7" x14ac:dyDescent="0.3">
      <c r="A19" s="11" t="s">
        <v>15</v>
      </c>
      <c r="B19" s="17">
        <f>[1]Allocation!F20</f>
        <v>5.9609257604012937E-3</v>
      </c>
      <c r="C19" s="18">
        <f>[1]Allocation!G20</f>
        <v>0.7437822064593409</v>
      </c>
      <c r="D19" s="18">
        <f t="shared" si="3"/>
        <v>1.7734522058446397E-3</v>
      </c>
      <c r="E19" s="18">
        <f t="shared" si="1"/>
        <v>3.576555456240776E-3</v>
      </c>
      <c r="F19" s="19">
        <f t="shared" si="2"/>
        <v>5.3500076620854155E-3</v>
      </c>
      <c r="G19" s="17">
        <f>(F19/$F$64)</f>
        <v>5.0432897298219462E-3</v>
      </c>
    </row>
    <row r="20" spans="1:7" x14ac:dyDescent="0.3">
      <c r="A20" s="11" t="s">
        <v>16</v>
      </c>
      <c r="B20" s="17">
        <f>[1]Allocation!F21</f>
        <v>4.7236969701745899E-4</v>
      </c>
      <c r="C20" s="18">
        <f>[1]Allocation!G21</f>
        <v>0.7763891552250749</v>
      </c>
      <c r="D20" s="18">
        <f t="shared" si="3"/>
        <v>1.4669708400852385E-4</v>
      </c>
      <c r="E20" s="18">
        <f t="shared" si="1"/>
        <v>2.834218182104754E-4</v>
      </c>
      <c r="F20" s="19">
        <f t="shared" si="2"/>
        <v>4.3011890221899922E-4</v>
      </c>
      <c r="G20" s="17">
        <f>(F20/$F$64)</f>
        <v>4.0546002532598541E-4</v>
      </c>
    </row>
    <row r="21" spans="1:7" x14ac:dyDescent="0.3">
      <c r="A21" s="11" t="s">
        <v>17</v>
      </c>
      <c r="B21" s="17">
        <f>[1]Allocation!F22</f>
        <v>2.8988278212305856E-2</v>
      </c>
      <c r="C21" s="18">
        <f>[1]Allocation!G22</f>
        <v>0.78488313187670988</v>
      </c>
      <c r="D21" s="18">
        <f t="shared" si="3"/>
        <v>9.1009642363952051E-3</v>
      </c>
      <c r="E21" s="18">
        <f t="shared" si="1"/>
        <v>1.7392966927383513E-2</v>
      </c>
      <c r="F21" s="19">
        <f t="shared" si="2"/>
        <v>2.6493931163778718E-2</v>
      </c>
      <c r="G21" s="17">
        <f>(F21/$F$64)</f>
        <v>2.4975024220584296E-2</v>
      </c>
    </row>
    <row r="22" spans="1:7" x14ac:dyDescent="0.3">
      <c r="A22" s="11" t="s">
        <v>18</v>
      </c>
      <c r="B22" s="17">
        <f>[1]Allocation!F23</f>
        <v>4.4479120946812924E-3</v>
      </c>
      <c r="C22" s="18">
        <f>[1]Allocation!G23</f>
        <v>0.78740194127754148</v>
      </c>
      <c r="D22" s="18">
        <f t="shared" si="3"/>
        <v>1.4009178471935623E-3</v>
      </c>
      <c r="E22" s="18">
        <f t="shared" si="1"/>
        <v>2.6687472568087752E-3</v>
      </c>
      <c r="F22" s="19">
        <f t="shared" si="2"/>
        <v>4.0696651040023372E-3</v>
      </c>
      <c r="G22" s="17">
        <f>(F22/$F$64)</f>
        <v>3.8363496875496749E-3</v>
      </c>
    </row>
    <row r="23" spans="1:7" x14ac:dyDescent="0.3">
      <c r="A23" s="11" t="s">
        <v>19</v>
      </c>
      <c r="B23" s="17">
        <f>[1]Allocation!F24</f>
        <v>1.9919254086589724E-3</v>
      </c>
      <c r="C23" s="18">
        <f>[1]Allocation!G24</f>
        <v>0.80358990226145122</v>
      </c>
      <c r="D23" s="18">
        <f t="shared" si="3"/>
        <v>6.4027645778254598E-4</v>
      </c>
      <c r="E23" s="18">
        <f t="shared" si="1"/>
        <v>1.1951552451953834E-3</v>
      </c>
      <c r="F23" s="19">
        <f t="shared" si="2"/>
        <v>1.8354317029779293E-3</v>
      </c>
      <c r="G23" s="17">
        <f>(F23/$F$64)</f>
        <v>1.7302057197073242E-3</v>
      </c>
    </row>
    <row r="24" spans="1:7" x14ac:dyDescent="0.3">
      <c r="A24" s="11" t="s">
        <v>20</v>
      </c>
      <c r="B24" s="17">
        <f>[1]Allocation!F25</f>
        <v>6.8442716801153159E-4</v>
      </c>
      <c r="C24" s="18">
        <f>[1]Allocation!G25</f>
        <v>0.73422534310077614</v>
      </c>
      <c r="D24" s="18">
        <f t="shared" si="3"/>
        <v>2.0100950890430372E-4</v>
      </c>
      <c r="E24" s="18">
        <f t="shared" si="1"/>
        <v>4.1065630080691894E-4</v>
      </c>
      <c r="F24" s="19">
        <f t="shared" si="2"/>
        <v>6.1166580971122272E-4</v>
      </c>
      <c r="G24" s="17">
        <f>(F24/$F$64)</f>
        <v>5.7659878098144368E-4</v>
      </c>
    </row>
    <row r="25" spans="1:7" x14ac:dyDescent="0.3">
      <c r="A25" s="11" t="s">
        <v>21</v>
      </c>
      <c r="B25" s="17">
        <f>[1]Allocation!F26</f>
        <v>0.26859119804760956</v>
      </c>
      <c r="C25" s="18">
        <f>[1]Allocation!G26</f>
        <v>1.195253344529521</v>
      </c>
      <c r="D25" s="18">
        <f t="shared" si="3"/>
        <v>0.12841381111103853</v>
      </c>
      <c r="E25" s="18">
        <f t="shared" si="1"/>
        <v>0.16115471882856572</v>
      </c>
      <c r="F25" s="19">
        <f t="shared" si="2"/>
        <v>0.28956852993960425</v>
      </c>
      <c r="G25" s="17">
        <f>(F25/$F$64)</f>
        <v>0.27296745824748864</v>
      </c>
    </row>
    <row r="26" spans="1:7" x14ac:dyDescent="0.3">
      <c r="A26" s="11" t="s">
        <v>22</v>
      </c>
      <c r="B26" s="17">
        <f>[1]Allocation!F27</f>
        <v>5.1179138004209986E-3</v>
      </c>
      <c r="C26" s="18">
        <f>[1]Allocation!G27</f>
        <v>0.82056023369097919</v>
      </c>
      <c r="D26" s="18">
        <f t="shared" si="3"/>
        <v>1.6798226176334967E-3</v>
      </c>
      <c r="E26" s="18">
        <f t="shared" si="1"/>
        <v>3.0707482802525992E-3</v>
      </c>
      <c r="F26" s="19">
        <f t="shared" si="2"/>
        <v>4.7505708978860962E-3</v>
      </c>
      <c r="G26" s="17">
        <f>(F26/$F$64)</f>
        <v>4.4782188986176186E-3</v>
      </c>
    </row>
    <row r="27" spans="1:7" x14ac:dyDescent="0.3">
      <c r="A27" s="11" t="s">
        <v>23</v>
      </c>
      <c r="B27" s="17">
        <f>[1]Allocation!F28</f>
        <v>4.9415768965865199E-3</v>
      </c>
      <c r="C27" s="18">
        <f>[1]Allocation!G28</f>
        <v>1.6607232499607383</v>
      </c>
      <c r="D27" s="18">
        <f t="shared" si="3"/>
        <v>3.2826366574520262E-3</v>
      </c>
      <c r="E27" s="18">
        <f t="shared" si="1"/>
        <v>2.964946137951912E-3</v>
      </c>
      <c r="F27" s="19">
        <f t="shared" si="2"/>
        <v>6.2475827954039387E-3</v>
      </c>
      <c r="G27" s="17">
        <f>(F27/$F$64)</f>
        <v>5.8894065463807408E-3</v>
      </c>
    </row>
    <row r="28" spans="1:7" x14ac:dyDescent="0.3">
      <c r="A28" s="11" t="s">
        <v>24</v>
      </c>
      <c r="B28" s="17">
        <f>[1]Allocation!F29</f>
        <v>4.3712216702397442E-4</v>
      </c>
      <c r="C28" s="18">
        <f>[1]Allocation!G29</f>
        <v>0.76824526875053978</v>
      </c>
      <c r="D28" s="18">
        <f t="shared" si="3"/>
        <v>1.3432681467286065E-4</v>
      </c>
      <c r="E28" s="18">
        <f t="shared" si="1"/>
        <v>2.6227330021438464E-4</v>
      </c>
      <c r="F28" s="19">
        <f t="shared" si="2"/>
        <v>3.9660011488724532E-4</v>
      </c>
      <c r="G28" s="17">
        <f>(F28/$F$64)</f>
        <v>3.7386288255845018E-4</v>
      </c>
    </row>
    <row r="29" spans="1:7" x14ac:dyDescent="0.3">
      <c r="A29" s="11" t="s">
        <v>25</v>
      </c>
      <c r="B29" s="17">
        <f>[1]Allocation!F30</f>
        <v>2.5051554195516107E-3</v>
      </c>
      <c r="C29" s="18">
        <f>[1]Allocation!G30</f>
        <v>0.84978594856279965</v>
      </c>
      <c r="D29" s="18">
        <f t="shared" si="3"/>
        <v>8.5153834980036163E-4</v>
      </c>
      <c r="E29" s="18">
        <f t="shared" si="1"/>
        <v>1.5030932517309664E-3</v>
      </c>
      <c r="F29" s="19">
        <f t="shared" si="2"/>
        <v>2.354631601531328E-3</v>
      </c>
      <c r="G29" s="17">
        <f>(F29/$F$64)</f>
        <v>2.2196396946632178E-3</v>
      </c>
    </row>
    <row r="30" spans="1:7" x14ac:dyDescent="0.3">
      <c r="A30" s="11" t="s">
        <v>26</v>
      </c>
      <c r="B30" s="17">
        <f>[1]Allocation!F31</f>
        <v>9.3848413183343082E-3</v>
      </c>
      <c r="C30" s="18">
        <f>[1]Allocation!G31</f>
        <v>0.81411054180132547</v>
      </c>
      <c r="D30" s="18">
        <f t="shared" si="3"/>
        <v>3.0561193001554438E-3</v>
      </c>
      <c r="E30" s="18">
        <f t="shared" si="1"/>
        <v>5.6309047910005844E-3</v>
      </c>
      <c r="F30" s="19">
        <f t="shared" si="2"/>
        <v>8.6870240911560287E-3</v>
      </c>
      <c r="G30" s="17">
        <f>(F30/$F$64)</f>
        <v>8.1889937639015586E-3</v>
      </c>
    </row>
    <row r="31" spans="1:7" x14ac:dyDescent="0.3">
      <c r="A31" s="11" t="s">
        <v>27</v>
      </c>
      <c r="B31" s="17">
        <f>[1]Allocation!F32</f>
        <v>2.4988110174633388E-4</v>
      </c>
      <c r="C31" s="18">
        <f>[1]Allocation!G32</f>
        <v>0.71267903853453896</v>
      </c>
      <c r="D31" s="18">
        <f t="shared" si="3"/>
        <v>7.1234009336211413E-5</v>
      </c>
      <c r="E31" s="18">
        <f t="shared" si="1"/>
        <v>1.4992866104780031E-4</v>
      </c>
      <c r="F31" s="19">
        <f t="shared" si="2"/>
        <v>2.2116267038401171E-4</v>
      </c>
      <c r="G31" s="17">
        <f>(F31/$F$64)</f>
        <v>2.0848333210291294E-4</v>
      </c>
    </row>
    <row r="32" spans="1:7" x14ac:dyDescent="0.3">
      <c r="A32" s="11" t="s">
        <v>28</v>
      </c>
      <c r="B32" s="17">
        <f>[1]Allocation!F33</f>
        <v>2.8794821351924254E-4</v>
      </c>
      <c r="C32" s="18">
        <f>[1]Allocation!G33</f>
        <v>0.91586986379756263</v>
      </c>
      <c r="D32" s="18">
        <f t="shared" si="3"/>
        <v>1.0548923643864807E-4</v>
      </c>
      <c r="E32" s="18">
        <f t="shared" si="1"/>
        <v>1.7276892811154553E-4</v>
      </c>
      <c r="F32" s="19">
        <f t="shared" si="2"/>
        <v>2.782581645501936E-4</v>
      </c>
      <c r="G32" s="17">
        <f>(F32/$F$64)</f>
        <v>2.6230552031921399E-4</v>
      </c>
    </row>
    <row r="33" spans="1:7" x14ac:dyDescent="0.3">
      <c r="A33" s="11" t="s">
        <v>29</v>
      </c>
      <c r="B33" s="17">
        <f>[1]Allocation!F34</f>
        <v>1.1671941408549547E-2</v>
      </c>
      <c r="C33" s="18">
        <f>[1]Allocation!G34</f>
        <v>1.3023392073746363</v>
      </c>
      <c r="D33" s="18">
        <f t="shared" si="3"/>
        <v>6.080330769013445E-3</v>
      </c>
      <c r="E33" s="18">
        <f t="shared" si="1"/>
        <v>7.0031648451297276E-3</v>
      </c>
      <c r="F33" s="19">
        <f t="shared" si="2"/>
        <v>1.3083495614143173E-2</v>
      </c>
      <c r="G33" s="17">
        <f>(F33/$F$64)</f>
        <v>1.2333413936693027E-2</v>
      </c>
    </row>
    <row r="34" spans="1:7" x14ac:dyDescent="0.3">
      <c r="A34" s="11" t="s">
        <v>30</v>
      </c>
      <c r="B34" s="17">
        <f>[1]Allocation!F35</f>
        <v>2.9647119272731815E-3</v>
      </c>
      <c r="C34" s="18">
        <f>[1]Allocation!G35</f>
        <v>1.2337615408806637</v>
      </c>
      <c r="D34" s="18">
        <f t="shared" si="3"/>
        <v>1.463099022263937E-3</v>
      </c>
      <c r="E34" s="18">
        <f t="shared" si="1"/>
        <v>1.7788271563639088E-3</v>
      </c>
      <c r="F34" s="19">
        <f t="shared" si="2"/>
        <v>3.241926178627846E-3</v>
      </c>
      <c r="G34" s="17">
        <f>(F34/$F$64)</f>
        <v>3.0560653431179496E-3</v>
      </c>
    </row>
    <row r="35" spans="1:7" x14ac:dyDescent="0.3">
      <c r="A35" s="11" t="s">
        <v>31</v>
      </c>
      <c r="B35" s="17">
        <f>[1]Allocation!F36</f>
        <v>2.3415243172033948E-3</v>
      </c>
      <c r="C35" s="18">
        <f>[1]Allocation!G36</f>
        <v>0.96498562993927361</v>
      </c>
      <c r="D35" s="18">
        <f t="shared" si="3"/>
        <v>9.0381492730185831E-4</v>
      </c>
      <c r="E35" s="18">
        <f t="shared" si="1"/>
        <v>1.4049145903220369E-3</v>
      </c>
      <c r="F35" s="19">
        <f t="shared" si="2"/>
        <v>2.308729517623895E-3</v>
      </c>
      <c r="G35" s="17">
        <f>(F35/$F$64)</f>
        <v>2.1763691943257387E-3</v>
      </c>
    </row>
    <row r="36" spans="1:7" x14ac:dyDescent="0.3">
      <c r="A36" s="11" t="s">
        <v>32</v>
      </c>
      <c r="B36" s="17">
        <f>[1]Allocation!F37</f>
        <v>7.2646139529014775E-2</v>
      </c>
      <c r="C36" s="18">
        <f>[1]Allocation!G37</f>
        <v>1.3083681468742088</v>
      </c>
      <c r="D36" s="18">
        <f t="shared" si="3"/>
        <v>3.8019157981256907E-2</v>
      </c>
      <c r="E36" s="18">
        <f t="shared" si="1"/>
        <v>4.3587683717408864E-2</v>
      </c>
      <c r="F36" s="19">
        <f t="shared" si="2"/>
        <v>8.1606841698665777E-2</v>
      </c>
      <c r="G36" s="17">
        <f>(F36/$F$64)</f>
        <v>7.6928291063728865E-2</v>
      </c>
    </row>
    <row r="37" spans="1:7" x14ac:dyDescent="0.3">
      <c r="A37" s="11" t="s">
        <v>33</v>
      </c>
      <c r="B37" s="17">
        <f>[1]Allocation!F38</f>
        <v>8.5098246060142605E-3</v>
      </c>
      <c r="C37" s="18">
        <f>[1]Allocation!G38</f>
        <v>1.1712846122855702</v>
      </c>
      <c r="D37" s="18">
        <f t="shared" si="3"/>
        <v>3.9869706457094471E-3</v>
      </c>
      <c r="E37" s="18">
        <f t="shared" si="1"/>
        <v>5.1058947636085563E-3</v>
      </c>
      <c r="F37" s="19">
        <f t="shared" si="2"/>
        <v>9.0928654093180034E-3</v>
      </c>
      <c r="G37" s="17">
        <f>(F37/$F$64)</f>
        <v>8.5715680481084459E-3</v>
      </c>
    </row>
    <row r="38" spans="1:7" x14ac:dyDescent="0.3">
      <c r="A38" s="11" t="s">
        <v>34</v>
      </c>
      <c r="B38" s="17">
        <f>[1]Allocation!F39</f>
        <v>4.9259317565831726E-4</v>
      </c>
      <c r="C38" s="18">
        <f>[1]Allocation!G39</f>
        <v>0.76037052202600375</v>
      </c>
      <c r="D38" s="18">
        <f t="shared" si="3"/>
        <v>1.4982133204870468E-4</v>
      </c>
      <c r="E38" s="18">
        <f t="shared" si="1"/>
        <v>2.9555590539499034E-4</v>
      </c>
      <c r="F38" s="19">
        <f t="shared" si="2"/>
        <v>4.4537723744369502E-4</v>
      </c>
      <c r="G38" s="17">
        <f>(F38/$F$64)</f>
        <v>4.1984359450818225E-4</v>
      </c>
    </row>
    <row r="39" spans="1:7" x14ac:dyDescent="0.3">
      <c r="A39" s="11" t="s">
        <v>35</v>
      </c>
      <c r="B39" s="17">
        <f>[1]Allocation!F40</f>
        <v>6.4195462607154974E-2</v>
      </c>
      <c r="C39" s="18">
        <f>[1]Allocation!G40</f>
        <v>0.99996454462869022</v>
      </c>
      <c r="D39" s="18">
        <f t="shared" si="3"/>
        <v>2.5677274613276735E-2</v>
      </c>
      <c r="E39" s="18">
        <f t="shared" si="1"/>
        <v>3.8517277564292983E-2</v>
      </c>
      <c r="F39" s="19">
        <f t="shared" si="2"/>
        <v>6.4194552177569725E-2</v>
      </c>
      <c r="G39" s="17">
        <f>(F39/$F$64)</f>
        <v>6.0514254587339986E-2</v>
      </c>
    </row>
    <row r="40" spans="1:7" x14ac:dyDescent="0.3">
      <c r="A40" s="11" t="s">
        <v>36</v>
      </c>
      <c r="B40" s="17">
        <f>[1]Allocation!F41</f>
        <v>4.14201860024326E-2</v>
      </c>
      <c r="C40" s="18">
        <f>[1]Allocation!G41</f>
        <v>1.044464238740284</v>
      </c>
      <c r="D40" s="18">
        <f t="shared" si="3"/>
        <v>1.7304761216604694E-2</v>
      </c>
      <c r="E40" s="18">
        <f t="shared" si="1"/>
        <v>2.4852111601459559E-2</v>
      </c>
      <c r="F40" s="19">
        <f t="shared" si="2"/>
        <v>4.2156872818064253E-2</v>
      </c>
      <c r="G40" s="17">
        <f>(F40/$F$64)</f>
        <v>3.9740003595037654E-2</v>
      </c>
    </row>
    <row r="41" spans="1:7" x14ac:dyDescent="0.3">
      <c r="A41" s="11" t="s">
        <v>37</v>
      </c>
      <c r="B41" s="17">
        <f>[1]Allocation!F42</f>
        <v>1.565956732703931E-3</v>
      </c>
      <c r="C41" s="18">
        <f>[1]Allocation!G42</f>
        <v>1.1679729080834109</v>
      </c>
      <c r="D41" s="18">
        <f t="shared" si="3"/>
        <v>7.315980156116028E-4</v>
      </c>
      <c r="E41" s="18">
        <f t="shared" si="1"/>
        <v>9.3957403962235855E-4</v>
      </c>
      <c r="F41" s="19">
        <f t="shared" si="2"/>
        <v>1.6711720552339614E-3</v>
      </c>
      <c r="G41" s="17">
        <f>(F41/$F$64)</f>
        <v>1.5753631387588677E-3</v>
      </c>
    </row>
    <row r="42" spans="1:7" x14ac:dyDescent="0.3">
      <c r="A42" s="11" t="s">
        <v>38</v>
      </c>
      <c r="B42" s="17">
        <f>[1]Allocation!F43</f>
        <v>6.0643333607447086E-2</v>
      </c>
      <c r="C42" s="18">
        <f>[1]Allocation!G43</f>
        <v>0.98591333478614662</v>
      </c>
      <c r="D42" s="18">
        <f t="shared" si="3"/>
        <v>2.3915628507786783E-2</v>
      </c>
      <c r="E42" s="18">
        <f t="shared" si="1"/>
        <v>3.6386000164468253E-2</v>
      </c>
      <c r="F42" s="19">
        <f t="shared" si="2"/>
        <v>6.0301628672255039E-2</v>
      </c>
      <c r="G42" s="17">
        <f>(F42/$F$64)</f>
        <v>5.684451383678505E-2</v>
      </c>
    </row>
    <row r="43" spans="1:7" x14ac:dyDescent="0.3">
      <c r="A43" s="11" t="s">
        <v>39</v>
      </c>
      <c r="B43" s="17">
        <f>[1]Allocation!F44</f>
        <v>7.8875445417579057E-2</v>
      </c>
      <c r="C43" s="18">
        <f>[1]Allocation!G44</f>
        <v>1.2637572938679178</v>
      </c>
      <c r="D43" s="18">
        <f t="shared" si="3"/>
        <v>3.987176778141855E-2</v>
      </c>
      <c r="E43" s="18">
        <f t="shared" si="1"/>
        <v>4.7325267250547434E-2</v>
      </c>
      <c r="F43" s="19">
        <f t="shared" si="2"/>
        <v>8.7197035031965991E-2</v>
      </c>
      <c r="G43" s="17">
        <f>(F43/$F$64)</f>
        <v>8.2197996530760403E-2</v>
      </c>
    </row>
    <row r="44" spans="1:7" x14ac:dyDescent="0.3">
      <c r="A44" s="11" t="s">
        <v>40</v>
      </c>
      <c r="B44" s="17">
        <f>[1]Allocation!F45</f>
        <v>1.8649648675179119E-2</v>
      </c>
      <c r="C44" s="18">
        <f>[1]Allocation!G45</f>
        <v>1.4991856793766205</v>
      </c>
      <c r="D44" s="18">
        <f t="shared" si="3"/>
        <v>1.118371448769348E-2</v>
      </c>
      <c r="E44" s="18">
        <f t="shared" si="1"/>
        <v>1.1189789205107471E-2</v>
      </c>
      <c r="F44" s="19">
        <f t="shared" si="2"/>
        <v>2.2373503692800951E-2</v>
      </c>
      <c r="G44" s="17">
        <f>(F44/$F$64)</f>
        <v>2.1090822391467996E-2</v>
      </c>
    </row>
    <row r="45" spans="1:7" x14ac:dyDescent="0.3">
      <c r="A45" s="11" t="s">
        <v>41</v>
      </c>
      <c r="B45" s="17">
        <f>[1]Allocation!F46</f>
        <v>2.1791675463212676E-2</v>
      </c>
      <c r="C45" s="18">
        <f>[1]Allocation!G46</f>
        <v>0.87440916108247768</v>
      </c>
      <c r="D45" s="18">
        <f t="shared" si="3"/>
        <v>7.6219362641477637E-3</v>
      </c>
      <c r="E45" s="18">
        <f t="shared" si="1"/>
        <v>1.3075005277927605E-2</v>
      </c>
      <c r="F45" s="19">
        <f t="shared" si="2"/>
        <v>2.0696941542075367E-2</v>
      </c>
      <c r="G45" s="17">
        <f>(F45/$F$64)</f>
        <v>1.951037817339997E-2</v>
      </c>
    </row>
    <row r="46" spans="1:7" x14ac:dyDescent="0.3">
      <c r="A46" s="11" t="s">
        <v>42</v>
      </c>
      <c r="B46" s="17">
        <f>[1]Allocation!F47</f>
        <v>6.6613438643027744E-3</v>
      </c>
      <c r="C46" s="18">
        <f>[1]Allocation!G47</f>
        <v>1.1534941519133584</v>
      </c>
      <c r="D46" s="18">
        <f t="shared" si="3"/>
        <v>3.0735284765428732E-3</v>
      </c>
      <c r="E46" s="18">
        <f t="shared" si="1"/>
        <v>3.9968063185816648E-3</v>
      </c>
      <c r="F46" s="19">
        <f t="shared" si="2"/>
        <v>7.0703347951245384E-3</v>
      </c>
      <c r="G46" s="17">
        <f>(F46/$F$64)</f>
        <v>6.6649898674640525E-3</v>
      </c>
    </row>
    <row r="47" spans="1:7" x14ac:dyDescent="0.3">
      <c r="A47" s="11" t="s">
        <v>43</v>
      </c>
      <c r="B47" s="17">
        <f>[1]Allocation!F48</f>
        <v>1.4312147373332501E-2</v>
      </c>
      <c r="C47" s="18">
        <f>[1]Allocation!G48</f>
        <v>1.7167016708966241</v>
      </c>
      <c r="D47" s="18">
        <f t="shared" si="3"/>
        <v>9.8278749239674532E-3</v>
      </c>
      <c r="E47" s="18">
        <f t="shared" si="1"/>
        <v>8.5872884239995007E-3</v>
      </c>
      <c r="F47" s="19">
        <f t="shared" si="2"/>
        <v>1.8415163347966952E-2</v>
      </c>
      <c r="G47" s="17">
        <f>(F47/$F$64)</f>
        <v>1.7359415173172604E-2</v>
      </c>
    </row>
    <row r="48" spans="1:7" x14ac:dyDescent="0.3">
      <c r="A48" s="11" t="s">
        <v>44</v>
      </c>
      <c r="B48" s="17">
        <f>[1]Allocation!F49</f>
        <v>1.1689713331729103E-2</v>
      </c>
      <c r="C48" s="18">
        <f>[1]Allocation!G49</f>
        <v>1.4403615048536043</v>
      </c>
      <c r="D48" s="18">
        <f t="shared" si="3"/>
        <v>6.7349652343186286E-3</v>
      </c>
      <c r="E48" s="18">
        <f t="shared" si="1"/>
        <v>7.0138279990374615E-3</v>
      </c>
      <c r="F48" s="19">
        <f t="shared" si="2"/>
        <v>1.374879323335609E-2</v>
      </c>
      <c r="G48" s="17">
        <f>(F48/$F$64)</f>
        <v>1.2960569795558399E-2</v>
      </c>
    </row>
    <row r="49" spans="1:7" x14ac:dyDescent="0.3">
      <c r="A49" s="11" t="s">
        <v>45</v>
      </c>
      <c r="B49" s="17">
        <f>[1]Allocation!F50</f>
        <v>3.8119702775875251E-2</v>
      </c>
      <c r="C49" s="18">
        <f>[1]Allocation!G50</f>
        <v>1.5568548467569538</v>
      </c>
      <c r="D49" s="18">
        <f t="shared" si="3"/>
        <v>2.3738737609422356E-2</v>
      </c>
      <c r="E49" s="18">
        <f t="shared" si="1"/>
        <v>2.2871821665525149E-2</v>
      </c>
      <c r="F49" s="19">
        <f t="shared" si="2"/>
        <v>4.6610559274947505E-2</v>
      </c>
      <c r="G49" s="17">
        <f>(F49/$F$64)</f>
        <v>4.3938358548251136E-2</v>
      </c>
    </row>
    <row r="50" spans="1:7" x14ac:dyDescent="0.3">
      <c r="A50" s="11" t="s">
        <v>46</v>
      </c>
      <c r="B50" s="17">
        <f>[1]Allocation!F51</f>
        <v>6.172588829583851E-3</v>
      </c>
      <c r="C50" s="18">
        <f>[1]Allocation!G51</f>
        <v>1.6824483166438648</v>
      </c>
      <c r="D50" s="18">
        <f t="shared" si="3"/>
        <v>4.1540246742672298E-3</v>
      </c>
      <c r="E50" s="18">
        <f t="shared" si="1"/>
        <v>3.7035532977503106E-3</v>
      </c>
      <c r="F50" s="19">
        <f t="shared" si="2"/>
        <v>7.8575779720175404E-3</v>
      </c>
      <c r="G50" s="17">
        <f>(F50/$F$64)</f>
        <v>7.4071000997602936E-3</v>
      </c>
    </row>
    <row r="51" spans="1:7" x14ac:dyDescent="0.3">
      <c r="A51" s="11" t="s">
        <v>47</v>
      </c>
      <c r="B51" s="17">
        <f>[1]Allocation!F52</f>
        <v>4.9250734927968861E-3</v>
      </c>
      <c r="C51" s="18">
        <f>[1]Allocation!G52</f>
        <v>0.837265157288962</v>
      </c>
      <c r="D51" s="18">
        <f t="shared" si="3"/>
        <v>1.6494369730425129E-3</v>
      </c>
      <c r="E51" s="18">
        <f t="shared" si="1"/>
        <v>2.9550440956781316E-3</v>
      </c>
      <c r="F51" s="19">
        <f t="shared" si="2"/>
        <v>4.6044810687206443E-3</v>
      </c>
      <c r="G51" s="17">
        <f>(F51/$F$64)</f>
        <v>4.3405044537799123E-3</v>
      </c>
    </row>
    <row r="52" spans="1:7" x14ac:dyDescent="0.3">
      <c r="A52" s="11" t="s">
        <v>48</v>
      </c>
      <c r="B52" s="17">
        <f>[1]Allocation!F53</f>
        <v>7.3150562255980465E-5</v>
      </c>
      <c r="C52" s="18">
        <f>[1]Allocation!G53</f>
        <v>0.82526973489590749</v>
      </c>
      <c r="D52" s="18">
        <f t="shared" si="3"/>
        <v>2.414757804819183E-5</v>
      </c>
      <c r="E52" s="18">
        <f t="shared" si="1"/>
        <v>4.3890337353588276E-5</v>
      </c>
      <c r="F52" s="19">
        <f t="shared" si="2"/>
        <v>6.8037915401780106E-5</v>
      </c>
      <c r="G52" s="17">
        <f>(F52/$F$64)</f>
        <v>6.4137276366168638E-5</v>
      </c>
    </row>
    <row r="53" spans="1:7" x14ac:dyDescent="0.3">
      <c r="A53" s="11" t="s">
        <v>49</v>
      </c>
      <c r="B53" s="17">
        <f>[1]Allocation!F54</f>
        <v>1.2523182319069573E-3</v>
      </c>
      <c r="C53" s="18">
        <f>[1]Allocation!G54</f>
        <v>0.71643795386520903</v>
      </c>
      <c r="D53" s="18">
        <f t="shared" si="3"/>
        <v>3.5888332466220673E-4</v>
      </c>
      <c r="E53" s="18">
        <f t="shared" si="1"/>
        <v>7.5139093914417432E-4</v>
      </c>
      <c r="F53" s="19">
        <f t="shared" si="2"/>
        <v>1.1102742638063811E-3</v>
      </c>
      <c r="G53" s="17">
        <f>(F53/$F$64)</f>
        <v>1.0466218266606561E-3</v>
      </c>
    </row>
    <row r="54" spans="1:7" x14ac:dyDescent="0.3">
      <c r="A54" s="11" t="s">
        <v>50</v>
      </c>
      <c r="B54" s="17">
        <f>[1]Allocation!F55</f>
        <v>1.0119627565061181E-2</v>
      </c>
      <c r="C54" s="18">
        <f>[1]Allocation!G55</f>
        <v>1.1376344354807624</v>
      </c>
      <c r="D54" s="18">
        <f t="shared" si="3"/>
        <v>4.6049747169015758E-3</v>
      </c>
      <c r="E54" s="18">
        <f t="shared" si="1"/>
        <v>6.0717765390367086E-3</v>
      </c>
      <c r="F54" s="19">
        <f t="shared" si="2"/>
        <v>1.0676751255938284E-2</v>
      </c>
      <c r="G54" s="17">
        <f>(F54/$F$64)</f>
        <v>1.0064649129109498E-2</v>
      </c>
    </row>
    <row r="55" spans="1:7" x14ac:dyDescent="0.3">
      <c r="A55" s="11" t="s">
        <v>51</v>
      </c>
      <c r="B55" s="17">
        <f>[1]Allocation!F56</f>
        <v>1.0457478419545155E-2</v>
      </c>
      <c r="C55" s="18">
        <f>[1]Allocation!G56</f>
        <v>1.1686012227102625</v>
      </c>
      <c r="D55" s="18">
        <f t="shared" si="3"/>
        <v>4.8882488270186606E-3</v>
      </c>
      <c r="E55" s="18">
        <f t="shared" si="1"/>
        <v>6.2744870517270927E-3</v>
      </c>
      <c r="F55" s="19">
        <f t="shared" si="2"/>
        <v>1.1162735878745753E-2</v>
      </c>
      <c r="G55" s="17">
        <f>(F55/$F$64)</f>
        <v>1.0522772072451399E-2</v>
      </c>
    </row>
    <row r="56" spans="1:7" x14ac:dyDescent="0.3">
      <c r="A56" s="11" t="s">
        <v>52</v>
      </c>
      <c r="B56" s="17">
        <f>[1]Allocation!F57</f>
        <v>1.5535456583635423E-2</v>
      </c>
      <c r="C56" s="18">
        <f>[1]Allocation!G57</f>
        <v>0.83211502738726861</v>
      </c>
      <c r="D56" s="18">
        <f t="shared" si="3"/>
        <v>5.1709147522262053E-3</v>
      </c>
      <c r="E56" s="18">
        <f t="shared" si="1"/>
        <v>9.3212739501812528E-3</v>
      </c>
      <c r="F56" s="19">
        <f t="shared" si="2"/>
        <v>1.4492188702407458E-2</v>
      </c>
      <c r="G56" s="17">
        <f>(F56/$F$64)</f>
        <v>1.3661346125437807E-2</v>
      </c>
    </row>
    <row r="57" spans="1:7" x14ac:dyDescent="0.3">
      <c r="A57" s="11" t="s">
        <v>53</v>
      </c>
      <c r="B57" s="17">
        <f>[1]Allocation!F58</f>
        <v>5.2878790235384278E-3</v>
      </c>
      <c r="C57" s="18">
        <f>[1]Allocation!G58</f>
        <v>0.82276516490534735</v>
      </c>
      <c r="D57" s="18">
        <f t="shared" si="3"/>
        <v>1.7402730627204489E-3</v>
      </c>
      <c r="E57" s="18">
        <f t="shared" si="1"/>
        <v>3.1727274141230568E-3</v>
      </c>
      <c r="F57" s="19">
        <f t="shared" si="2"/>
        <v>4.9130004768435055E-3</v>
      </c>
      <c r="G57" s="17">
        <f>(F57/$F$64)</f>
        <v>4.6313363293047907E-3</v>
      </c>
    </row>
    <row r="58" spans="1:7" x14ac:dyDescent="0.3">
      <c r="A58" s="11" t="s">
        <v>54</v>
      </c>
      <c r="B58" s="17">
        <f>[1]Allocation!F59</f>
        <v>1.9374540333918255E-3</v>
      </c>
      <c r="C58" s="18">
        <f>[1]Allocation!G59</f>
        <v>0.74383781824229867</v>
      </c>
      <c r="D58" s="18">
        <f t="shared" si="3"/>
        <v>5.7646063245716682E-4</v>
      </c>
      <c r="E58" s="18">
        <f t="shared" si="1"/>
        <v>1.1624724200350951E-3</v>
      </c>
      <c r="F58" s="19">
        <f t="shared" si="2"/>
        <v>1.7389330524922621E-3</v>
      </c>
      <c r="G58" s="17">
        <f>(F58/$F$64)</f>
        <v>1.6392393728018807E-3</v>
      </c>
    </row>
    <row r="59" spans="1:7" x14ac:dyDescent="0.3">
      <c r="A59" s="11" t="s">
        <v>55</v>
      </c>
      <c r="B59" s="17">
        <f>[1]Allocation!F61</f>
        <v>5.0697629730634449E-4</v>
      </c>
      <c r="C59" s="18">
        <f>[1]Allocation!G61</f>
        <v>0.70362055280052305</v>
      </c>
      <c r="D59" s="18">
        <f>B59*C59*$C$4</f>
        <v>1.4268757702698098E-4</v>
      </c>
      <c r="E59" s="18">
        <f t="shared" si="1"/>
        <v>3.0418577838380669E-4</v>
      </c>
      <c r="F59" s="19">
        <f t="shared" si="2"/>
        <v>4.4687335541078769E-4</v>
      </c>
      <c r="G59" s="17">
        <f>(F59/$F$64)</f>
        <v>4.2125393947488451E-4</v>
      </c>
    </row>
    <row r="60" spans="1:7" x14ac:dyDescent="0.3">
      <c r="A60" s="11" t="s">
        <v>56</v>
      </c>
      <c r="B60" s="17">
        <f>[1]Allocation!F62</f>
        <v>1.5933786055859371E-2</v>
      </c>
      <c r="C60" s="18">
        <f>[1]Allocation!G62</f>
        <v>0.77175276324852293</v>
      </c>
      <c r="D60" s="18">
        <f t="shared" ref="D60:D63" si="4">B60*C60*$C$4</f>
        <v>4.918777367048102E-3</v>
      </c>
      <c r="E60" s="18">
        <f t="shared" si="1"/>
        <v>9.5602716335156223E-3</v>
      </c>
      <c r="F60" s="19">
        <f t="shared" si="2"/>
        <v>1.4479049000563723E-2</v>
      </c>
      <c r="G60" s="17">
        <f>(F60/$F$64)</f>
        <v>1.3648959727595602E-2</v>
      </c>
    </row>
    <row r="61" spans="1:7" x14ac:dyDescent="0.3">
      <c r="A61" s="11" t="s">
        <v>57</v>
      </c>
      <c r="B61" s="17">
        <f>[1]Allocation!F63</f>
        <v>1.312509960994963E-3</v>
      </c>
      <c r="C61" s="18">
        <f>[1]Allocation!G63</f>
        <v>0.79928235688139715</v>
      </c>
      <c r="D61" s="18">
        <f t="shared" si="4"/>
        <v>4.1962642202174587E-4</v>
      </c>
      <c r="E61" s="18">
        <f t="shared" si="1"/>
        <v>7.8750597659697774E-4</v>
      </c>
      <c r="F61" s="19">
        <f t="shared" si="2"/>
        <v>1.2071323986187236E-3</v>
      </c>
      <c r="G61" s="17">
        <f>(F61/$F$64)</f>
        <v>1.1379270485224109E-3</v>
      </c>
    </row>
    <row r="62" spans="1:7" x14ac:dyDescent="0.3">
      <c r="A62" s="11" t="s">
        <v>58</v>
      </c>
      <c r="B62" s="17">
        <f>[1]Allocation!F64</f>
        <v>1.8798533953216484E-2</v>
      </c>
      <c r="C62" s="18">
        <f>[1]Allocation!G64</f>
        <v>1.1831407341924796</v>
      </c>
      <c r="D62" s="18">
        <f t="shared" si="4"/>
        <v>8.8965245052603226E-3</v>
      </c>
      <c r="E62" s="18">
        <f t="shared" si="1"/>
        <v>1.127912037192989E-2</v>
      </c>
      <c r="F62" s="19">
        <f t="shared" si="2"/>
        <v>2.0175644877190212E-2</v>
      </c>
      <c r="G62" s="17">
        <f>(F62/$F$64)</f>
        <v>1.9018967640507211E-2</v>
      </c>
    </row>
    <row r="63" spans="1:7" x14ac:dyDescent="0.3">
      <c r="A63" s="11" t="s">
        <v>59</v>
      </c>
      <c r="B63" s="17">
        <f>[1]Allocation!F65</f>
        <v>6.0401186908769578E-3</v>
      </c>
      <c r="C63" s="18">
        <f>[1]Allocation!G65</f>
        <v>1.0576189502074658</v>
      </c>
      <c r="D63" s="18">
        <f t="shared" si="4"/>
        <v>2.5552575955895122E-3</v>
      </c>
      <c r="E63" s="18">
        <f t="shared" si="1"/>
        <v>3.6240712145261746E-3</v>
      </c>
      <c r="F63" s="19">
        <f t="shared" si="2"/>
        <v>6.1793288101156868E-3</v>
      </c>
      <c r="G63" s="17">
        <f>(F63/$F$64)</f>
        <v>5.8250655874951826E-3</v>
      </c>
    </row>
    <row r="64" spans="1:7" x14ac:dyDescent="0.3">
      <c r="A64" s="25" t="s">
        <v>60</v>
      </c>
      <c r="B64" s="17">
        <f>SUM(B7:B63)</f>
        <v>1</v>
      </c>
      <c r="C64" s="22"/>
      <c r="D64" s="22"/>
      <c r="E64" s="22"/>
      <c r="F64" s="17">
        <f>SUM(F7:F63)</f>
        <v>1.0608170358426539</v>
      </c>
      <c r="G64" s="17">
        <f t="shared" ref="G64" si="5">(F64/$F$64)</f>
        <v>1</v>
      </c>
    </row>
    <row r="66" spans="7:7" hidden="1" x14ac:dyDescent="0.3">
      <c r="G66" s="24"/>
    </row>
    <row r="67" spans="7:7" hidden="1" x14ac:dyDescent="0.3">
      <c r="G67" s="24"/>
    </row>
    <row r="68" spans="7:7" hidden="1" x14ac:dyDescent="0.3">
      <c r="G68" s="24"/>
    </row>
  </sheetData>
  <sheetProtection sheet="1" objects="1" scenarios="1" selectLockedCells="1" sort="0" autoFilter="0"/>
  <sortState xmlns:xlrd2="http://schemas.microsoft.com/office/spreadsheetml/2017/richdata2" ref="A7:G63">
    <sortCondition ref="A7:A63"/>
  </sortState>
  <mergeCells count="1">
    <mergeCell ref="A2:G2"/>
  </mergeCells>
  <printOptions gridLines="1"/>
  <pageMargins left="0.7" right="0.7" top="0.75" bottom="0.75" header="0.3" footer="0.3"/>
  <pageSetup scale="68" fitToHeight="0" orientation="portrait" r:id="rId1"/>
  <headerFooter>
    <oddHeader xml:space="preserve">&amp;LEnclosure 5
</oddHeader>
    <oddFooter>&amp;L&amp;Xa/enclosure 1, column h
b/enclousre 4, column g&amp;C&amp;P</oddFooter>
  </headerFooter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Information</vt:lpstr>
      <vt:lpstr>Enclosure 5</vt:lpstr>
      <vt:lpstr>'Enclosure 5'!Print_Titles</vt:lpstr>
      <vt:lpstr>TitleRegion1.a3.g67.2</vt:lpstr>
    </vt:vector>
  </TitlesOfParts>
  <Company>DHCS &amp; CDPH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Tchrist2</dc:creator>
  <cp:lastModifiedBy>Wong, Douglas@DHCS</cp:lastModifiedBy>
  <cp:lastPrinted>2024-07-16T19:44:58Z</cp:lastPrinted>
  <dcterms:created xsi:type="dcterms:W3CDTF">2017-06-12T19:42:54Z</dcterms:created>
  <dcterms:modified xsi:type="dcterms:W3CDTF">2026-10-20T19:53:30Z</dcterms:modified>
</cp:coreProperties>
</file>