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15-16\"/>
    </mc:Choice>
  </mc:AlternateContent>
  <xr:revisionPtr revIDLastSave="0" documentId="13_ncr:1_{8554A7A4-CDEB-4DC7-A20B-A01DE5E1A572}"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1 Audited S&amp;B Data" sheetId="20" r:id="rId4"/>
    <sheet name="WS B.2 Adjusted S&amp;B Data" sheetId="16" r:id="rId5"/>
    <sheet name="WS B Funding" sheetId="19"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1">'Allocation Statistics'!$A$1:$B$21</definedName>
    <definedName name="_xlnm.Print_Area" localSheetId="8">'C.3 Equip Depreciation'!$A$1:$L$41</definedName>
    <definedName name="_xlnm.Print_Area" localSheetId="0">Certification!$A$1:$G$77</definedName>
    <definedName name="_xlnm.Print_Area" localSheetId="5">'WS B Funding'!$A$1:$G$38</definedName>
    <definedName name="_xlnm.Print_Area" localSheetId="3">'WS B.1 Audited S&amp;B Data'!$A$1:$F$23</definedName>
    <definedName name="_xlnm.Print_Area" localSheetId="4">'WS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2">'WS A Summary'!$1:$4</definedName>
    <definedName name="_xlnm.Print_Titles" localSheetId="3">'WS B.1 Audited S&amp;B Data'!$1:$4</definedName>
    <definedName name="_xlnm.Print_Titles" localSheetId="4">'WS B.2 Adjusted S&amp;B Data'!$1:$4</definedName>
    <definedName name="_xlnm.Print_Titles" localSheetId="10">'WS E Interim Reimb.'!$1:$4</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2" hidden="1">'WS A Summary'!$I:$I</definedName>
    <definedName name="Z_28D847F1_2D20_4AB9_A0E0_FA308B0BA2E9_.wvu.PrintArea" localSheetId="0" hidden="1">Certification!$A$1:$G$53</definedName>
    <definedName name="Z_28D847F1_2D20_4AB9_A0E0_FA308B0BA2E9_.wvu.PrintArea" localSheetId="2"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2" hidden="1">'WS A Summary'!$I:$I</definedName>
    <definedName name="Z_B5C9438F_069E_4498_AEA6_C01E918C6F69_.wvu.PrintArea" localSheetId="0" hidden="1">Certification!$A$1:$G$53</definedName>
    <definedName name="Z_B5C9438F_069E_4498_AEA6_C01E918C6F69_.wvu.PrintArea" localSheetId="2"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2" hidden="1">'WS A Summary'!$I:$I</definedName>
    <definedName name="Z_CF10811B_6A69_41CB_8E67_7565C095F74D_.wvu.PrintArea" localSheetId="0" hidden="1">Certification!$A$1:$G$53</definedName>
    <definedName name="Z_CF10811B_6A69_41CB_8E67_7565C095F74D_.wvu.PrintArea" localSheetId="2"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0" l="1"/>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s="1"/>
  <c r="H32" i="16" l="1"/>
  <c r="G33" i="19"/>
  <c r="C41" i="15"/>
  <c r="C40" i="15"/>
  <c r="C39" i="15"/>
  <c r="C76" i="1" l="1"/>
  <c r="C25" i="11"/>
  <c r="C38" i="5"/>
  <c r="D39" i="4"/>
  <c r="D37" i="4"/>
  <c r="C38" i="19"/>
  <c r="B35" i="16"/>
  <c r="C56" i="2"/>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7" i="2"/>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<sst xmlns="http://schemas.openxmlformats.org/spreadsheetml/2006/main" count="632" uniqueCount="300">
  <si>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</si>
  <si>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</si>
  <si>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</si>
  <si>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</si>
  <si>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</si>
  <si>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</si>
  <si>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</si>
  <si>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</si>
  <si>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</si>
  <si>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</si>
  <si>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</si>
  <si>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</si>
  <si>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</si>
  <si>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</si>
  <si>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</si>
  <si>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</si>
  <si>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</si>
  <si>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</si>
  <si>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</si>
  <si>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</si>
  <si>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</si>
  <si>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</si>
  <si>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</si>
  <si>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</si>
  <si>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</si>
  <si>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</si>
  <si>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</si>
  <si>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</si>
  <si>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</si>
  <si>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</si>
  <si>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</si>
  <si>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</si>
  <si>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</si>
  <si>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</si>
  <si>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</si>
  <si>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</si>
  <si>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</si>
  <si>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</si>
  <si>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</si>
  <si>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</si>
  <si>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</si>
  <si>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</si>
  <si>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</si>
  <si>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</si>
  <si>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</si>
  <si>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</si>
  <si>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</si>
  <si>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</si>
  <si>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</si>
  <si>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</si>
  <si>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</si>
  <si>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</si>
  <si>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</si>
  <si>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</si>
  <si>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</si>
  <si>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</si>
  <si>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</si>
  <si>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</si>
  <si>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</si>
  <si>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</si>
  <si>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</si>
  <si>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</si>
  <si>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</si>
  <si>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</si>
  <si>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</si>
  <si>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</si>
  <si>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</si>
  <si>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</si>
  <si>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</si>
  <si>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</si>
  <si>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</si>
  <si>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</si>
  <si>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</si>
  <si>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</si>
  <si>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</si>
  <si>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</si>
  <si>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</si>
  <si>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</si>
  <si>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</si>
  <si>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</si>
  <si>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</si>
  <si>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</si>
  <si>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</si>
  <si>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</si>
  <si>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</si>
  <si>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</si>
  <si>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</si>
  <si>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</si>
  <si>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</si>
  <si>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</si>
  <si>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</si>
  <si>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</si>
  <si>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</si>
  <si>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</si>
  <si>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</si>
  <si>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</si>
  <si>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</si>
  <si>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</si>
  <si>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</si>
  <si>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</si>
  <si>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</si>
  <si>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</si>
  <si>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</si>
  <si>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</si>
  <si>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</si>
  <si>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</si>
  <si>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</si>
  <si>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</si>
  <si>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</si>
  <si>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</si>
  <si>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</si>
  <si>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</si>
  <si>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</si>
  <si>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</si>
  <si>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</si>
  <si>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</si>
  <si>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</si>
  <si>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</si>
  <si>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</si>
  <si>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</si>
  <si>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</si>
  <si>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</si>
  <si>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</si>
  <si>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</si>
  <si>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</si>
  <si>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</si>
  <si>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</si>
  <si>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</si>
  <si>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</si>
  <si>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</si>
  <si>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</si>
  <si>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</si>
  <si>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</si>
  <si>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</si>
  <si>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</si>
  <si>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</si>
  <si>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</si>
  <si>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</si>
  <si>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</si>
  <si>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</si>
  <si>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</si>
  <si>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</si>
  <si>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</si>
  <si>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</si>
  <si>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</si>
  <si>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</si>
  <si>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</si>
  <si>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</si>
  <si>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</si>
  <si>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</si>
  <si>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</si>
  <si>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</si>
  <si>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</si>
  <si>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</si>
  <si>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</si>
  <si>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</si>
  <si>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</si>
  <si>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</si>
  <si>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</si>
  <si>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</si>
  <si>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</si>
  <si>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</si>
  <si>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</si>
  <si>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</si>
  <si>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</si>
  <si>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</si>
  <si>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</si>
  <si>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</si>
  <si>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</si>
  <si>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</si>
  <si>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</si>
  <si>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</si>
  <si>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</si>
  <si>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</si>
  <si>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</si>
  <si>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</si>
  <si>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</si>
  <si>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</si>
  <si>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</si>
  <si>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</si>
  <si>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</si>
  <si>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</si>
  <si>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</si>
  <si>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</si>
  <si>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</si>
  <si>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</si>
  <si>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</si>
  <si>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</si>
  <si>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</si>
  <si>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</si>
  <si>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</si>
  <si>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</si>
  <si>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</si>
  <si>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</si>
  <si>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</si>
  <si>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</si>
  <si>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</si>
  <si>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</si>
  <si>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</si>
  <si>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</si>
  <si>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</si>
  <si>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</si>
  <si>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</si>
  <si>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</si>
  <si>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</si>
  <si>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</si>
  <si>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</si>
  <si>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</si>
  <si>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</si>
  <si>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</si>
  <si>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</si>
  <si>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</si>
  <si>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</si>
  <si>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</si>
  <si>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</si>
  <si>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</si>
  <si>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</si>
  <si>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</si>
  <si>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SFY 2015-16</t>
  </si>
  <si>
    <t>Federal Medicaid Assistance Percentage (FMAP) for July 1, 2015 to June 30, 2016 - Title XIX</t>
  </si>
  <si>
    <t xml:space="preserve">Totals: </t>
  </si>
  <si>
    <t>Dates of Service 7/1/15 - 6/30/16</t>
  </si>
  <si>
    <t>Interim Medi-Cal Reimbursement through the FI (from W/S E)</t>
  </si>
  <si>
    <t>Adjustments to Audited Costs</t>
  </si>
  <si>
    <t>SMAA Reimbursement for Pool 1 Personal Service Contractors (PSC)</t>
  </si>
  <si>
    <t>W/S E Row Number</t>
  </si>
  <si>
    <t>FMAP Title XIX (7/1/15-6/30/16)</t>
  </si>
  <si>
    <t xml:space="preserve">Worksheet E: Interim Payment Data for LEA BOP Services </t>
  </si>
  <si>
    <t>Direct Medical Service Percentage from Time Study Results 
(SFY 2020-21 percentage obtained from LEA BOP website)</t>
  </si>
  <si>
    <t>2. Allocation Statistics</t>
  </si>
  <si>
    <t>Physicians</t>
  </si>
  <si>
    <t>SFY 2015-16 Audited Net Salaries and Benefits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</si>
  <si>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</si>
  <si>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</si>
  <si>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</si>
  <si>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</si>
  <si>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</si>
  <si>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</si>
  <si>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</si>
  <si>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</si>
  <si>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SFY 2015-16 Adjustments to Salaries</t>
  </si>
  <si>
    <t>SFY 2015-16 Adjustments to Benefits</t>
  </si>
  <si>
    <t>SFY 2015-16 Net Compensation Expenditures (Audited and Adjusted)</t>
  </si>
  <si>
    <t>Total Net 
Personnel Costs</t>
  </si>
  <si>
    <t>Federal/State Resources or Grants</t>
  </si>
  <si>
    <t>Revenues from Federal/State Resources or Grants</t>
  </si>
  <si>
    <t>Total Contract Service Costs</t>
  </si>
  <si>
    <t>H = Sum of A-G</t>
  </si>
  <si>
    <t>F = Sum of A-E</t>
  </si>
  <si>
    <t>Total Direct Medical Equipment Depreciation for the Year (from Worksheet C.1)</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</si>
  <si>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</si>
  <si>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</si>
  <si>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</si>
  <si>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</si>
  <si>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</si>
  <si>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</si>
  <si>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</si>
  <si>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</si>
  <si>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</si>
  <si>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</si>
  <si>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</si>
  <si>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</si>
  <si>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</si>
  <si>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Costs, Including Contracted Services Costs (h + i +j + k)</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</si>
  <si>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</si>
  <si>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</si>
  <si>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</si>
  <si>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</si>
  <si>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</si>
  <si>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</si>
  <si>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</si>
  <si>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</si>
  <si>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</si>
  <si>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 xml:space="preserve"> (From SFY 15-16 Audit Schedule 1 - Summary of Findings)</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</si>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</sst>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3">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14" fontId="21" fillId="0" borderId="1" xfId="0" applyNumberFormat="1" applyFont="1" applyFill="1" applyBorder="1" applyAlignment="1" applyProtection="1">
      <alignment horizontal="centerContinuous"/>
      <protection locked="0"/>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166" fontId="21" fillId="6" borderId="22" xfId="0" applyNumberFormat="1" applyFont="1" applyFill="1" applyBorder="1" applyAlignment="1" applyProtection="1">
      <alignment horizontal="lef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0" fontId="21" fillId="0" borderId="21" xfId="0" applyFont="1" applyBorder="1" applyAlignment="1" applyProtection="1">
      <alignment vertical="center"/>
    </xf>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43" fontId="21" fillId="0" borderId="22" xfId="0" applyNumberFormat="1" applyFont="1" applyBorder="1" applyAlignment="1" applyProtection="1">
      <alignment horizontal="center" vertical="center"/>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cellXfs>
  <cellStyles count="31">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5" xfId="15" xr:uid="{00000000-0005-0000-0000-00000F000000}"/>
    <cellStyle name="Normal 6" xfId="28" xr:uid="{68272E9E-527E-4D5A-9472-DF340A278488}"/>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101"/>
  <sheetViews>
    <sheetView tabSelected="1" zoomScale="84" zoomScaleNormal="84" zoomScaleSheetLayoutView="92" workbookViewId="0"/>
  </sheetViews>
  <sheetFormatPr defaultColWidth="0" defaultRowHeight="15.5" zeroHeight="1" x14ac:dyDescent="0.35"/>
  <cols>
    <col min="1" max="1" width="3.8984375" style="99" customWidth="1"/>
    <col min="2" max="2" width="24.09765625" style="66" customWidth="1"/>
    <col min="3" max="3" width="31.796875" style="66" customWidth="1"/>
    <col min="4" max="4" width="6.296875" style="66" customWidth="1"/>
    <col min="5" max="5" width="24.59765625" style="66" customWidth="1"/>
    <col min="6" max="6" width="14.296875" style="66" customWidth="1"/>
    <col min="7" max="7" width="34" style="66" customWidth="1"/>
    <col min="8" max="8" width="9.296875" style="66" hidden="1"/>
    <col min="9" max="9" width="11.19921875" style="185" hidden="1"/>
    <col min="10" max="10" width="9.296875" style="66" hidden="1"/>
    <col min="11" max="12" width="0" style="66" hidden="1"/>
    <col min="13" max="16383" width="9.296875" style="66" hidden="1"/>
    <col min="16384" max="16384" width="4.8984375" style="66" hidden="1" customWidth="1"/>
  </cols>
  <sheetData>
    <row r="1" spans="1:10" x14ac:dyDescent="0.35">
      <c r="A1" s="188" t="s">
        <v>54</v>
      </c>
      <c r="B1" s="62"/>
      <c r="C1" s="62"/>
      <c r="D1" s="62"/>
      <c r="E1" s="62"/>
      <c r="F1" s="62"/>
    </row>
    <row r="2" spans="1:10" x14ac:dyDescent="0.35">
      <c r="A2" s="89" t="s">
        <v>51</v>
      </c>
      <c r="B2" s="62"/>
      <c r="C2" s="62"/>
      <c r="D2" s="62"/>
      <c r="E2" s="62"/>
      <c r="F2" s="62"/>
      <c r="G2" s="186"/>
    </row>
    <row r="3" spans="1:10" ht="30.5" customHeight="1" x14ac:dyDescent="0.35">
      <c r="A3" s="63" t="s">
        <v>207</v>
      </c>
      <c r="B3" s="58"/>
      <c r="C3" s="58"/>
      <c r="D3" s="58"/>
      <c r="E3" s="58"/>
      <c r="F3" s="58"/>
      <c r="G3" s="58"/>
      <c r="H3" s="60"/>
    </row>
    <row r="4" spans="1:10" ht="15" customHeight="1" x14ac:dyDescent="0.35">
      <c r="A4" s="64" t="s">
        <v>153</v>
      </c>
      <c r="B4" s="64"/>
      <c r="C4" s="64"/>
      <c r="D4" s="64"/>
      <c r="E4" s="64"/>
      <c r="F4" s="64"/>
      <c r="G4" s="64"/>
      <c r="H4" s="60"/>
    </row>
    <row r="5" spans="1:10" ht="16.399999999999999" customHeight="1" x14ac:dyDescent="0.35">
      <c r="A5" s="63" t="s">
        <v>218</v>
      </c>
      <c r="B5" s="65"/>
      <c r="D5" s="65"/>
      <c r="E5" s="65"/>
      <c r="F5" s="65"/>
      <c r="G5" s="65"/>
      <c r="H5" s="60"/>
    </row>
    <row r="6" spans="1:10" ht="24" customHeight="1" x14ac:dyDescent="0.35">
      <c r="A6" s="61" t="s">
        <v>6</v>
      </c>
      <c r="B6" s="67" t="s">
        <v>35</v>
      </c>
      <c r="C6" s="62"/>
      <c r="D6" s="62"/>
      <c r="E6" s="62"/>
      <c r="F6" s="62"/>
      <c r="G6" s="62"/>
    </row>
    <row r="7" spans="1:10" ht="22.4" customHeight="1" x14ac:dyDescent="0.35">
      <c r="A7" s="61"/>
      <c r="B7" s="181" t="s">
        <v>214</v>
      </c>
      <c r="C7" s="320"/>
      <c r="E7" s="68"/>
      <c r="F7" s="69" t="s">
        <v>53</v>
      </c>
      <c r="G7" s="81"/>
    </row>
    <row r="8" spans="1:10" ht="20" customHeight="1" x14ac:dyDescent="0.35">
      <c r="A8" s="61"/>
      <c r="B8" s="181" t="s">
        <v>36</v>
      </c>
      <c r="C8" s="321"/>
      <c r="E8" s="62"/>
      <c r="F8" s="69" t="s">
        <v>96</v>
      </c>
      <c r="G8" s="70"/>
    </row>
    <row r="9" spans="1:10" ht="20" customHeight="1" x14ac:dyDescent="0.35">
      <c r="A9" s="61"/>
      <c r="B9" s="75" t="s">
        <v>52</v>
      </c>
      <c r="C9" s="322"/>
      <c r="E9" s="71"/>
      <c r="F9" s="75" t="s">
        <v>38</v>
      </c>
      <c r="G9" s="70"/>
    </row>
    <row r="10" spans="1:10" ht="20" customHeight="1" x14ac:dyDescent="0.35">
      <c r="A10" s="61"/>
      <c r="B10" s="75" t="s">
        <v>65</v>
      </c>
      <c r="C10" s="322"/>
      <c r="E10" s="76"/>
      <c r="F10" s="75" t="s">
        <v>49</v>
      </c>
      <c r="G10" s="319"/>
    </row>
    <row r="11" spans="1:10" ht="20" customHeight="1" x14ac:dyDescent="0.35">
      <c r="A11" s="61"/>
      <c r="B11" s="75" t="s">
        <v>60</v>
      </c>
      <c r="C11" s="323"/>
      <c r="E11" s="71"/>
      <c r="F11" s="75" t="s">
        <v>62</v>
      </c>
      <c r="G11" s="321"/>
    </row>
    <row r="12" spans="1:10" ht="20" customHeight="1" x14ac:dyDescent="0.35">
      <c r="A12" s="61"/>
      <c r="B12" s="75" t="s">
        <v>61</v>
      </c>
      <c r="C12" s="322"/>
      <c r="D12" s="75" t="s">
        <v>63</v>
      </c>
      <c r="E12" s="77" t="s">
        <v>167</v>
      </c>
      <c r="F12" s="75" t="s">
        <v>64</v>
      </c>
      <c r="G12" s="324"/>
    </row>
    <row r="13" spans="1:10" ht="20" customHeight="1" x14ac:dyDescent="0.35">
      <c r="A13" s="61"/>
      <c r="B13" s="75" t="s">
        <v>276</v>
      </c>
      <c r="C13" s="322"/>
      <c r="D13" s="75"/>
      <c r="E13" s="285"/>
      <c r="F13" s="75"/>
      <c r="G13" s="437"/>
    </row>
    <row r="14" spans="1:10" s="62" customFormat="1" ht="26.5" customHeight="1" x14ac:dyDescent="0.35">
      <c r="A14" s="61" t="s">
        <v>8</v>
      </c>
      <c r="B14" s="63" t="s">
        <v>166</v>
      </c>
      <c r="C14" s="72"/>
      <c r="D14" s="72"/>
      <c r="E14" s="72"/>
      <c r="F14" s="71"/>
      <c r="G14" s="79"/>
      <c r="I14" s="187"/>
      <c r="J14" s="187"/>
    </row>
    <row r="15" spans="1:10" s="62" customFormat="1" ht="16" customHeight="1" x14ac:dyDescent="0.35">
      <c r="A15" s="61"/>
      <c r="B15" s="80" t="s">
        <v>181</v>
      </c>
      <c r="C15" s="72"/>
      <c r="D15" s="72"/>
      <c r="E15" s="72"/>
      <c r="F15" s="71"/>
      <c r="G15" s="79"/>
      <c r="I15" s="187"/>
      <c r="J15" s="187"/>
    </row>
    <row r="16" spans="1:10" s="62" customFormat="1" ht="17" customHeight="1" x14ac:dyDescent="0.35">
      <c r="A16" s="61"/>
      <c r="B16" s="80" t="s">
        <v>165</v>
      </c>
      <c r="C16" s="81"/>
      <c r="D16" s="72"/>
      <c r="E16" s="72"/>
      <c r="F16" s="71"/>
      <c r="G16" s="79"/>
      <c r="I16" s="187"/>
      <c r="J16" s="187"/>
    </row>
    <row r="17" spans="1:9" ht="28" customHeight="1" x14ac:dyDescent="0.35">
      <c r="A17" s="61" t="s">
        <v>10</v>
      </c>
      <c r="B17" s="67" t="s">
        <v>211</v>
      </c>
      <c r="C17" s="62"/>
      <c r="D17" s="62"/>
      <c r="E17" s="62"/>
      <c r="F17" s="62"/>
      <c r="G17" s="62"/>
      <c r="I17" s="66"/>
    </row>
    <row r="18" spans="1:9" ht="14.15" customHeight="1" x14ac:dyDescent="0.35">
      <c r="A18" s="61"/>
      <c r="B18" s="82" t="s">
        <v>86</v>
      </c>
      <c r="C18" s="82"/>
      <c r="D18" s="82"/>
      <c r="E18" s="82"/>
      <c r="F18" s="82"/>
      <c r="G18" s="82"/>
      <c r="H18" s="62"/>
    </row>
    <row r="19" spans="1:9" ht="15.5" customHeight="1" x14ac:dyDescent="0.35">
      <c r="A19" s="83" t="s">
        <v>87</v>
      </c>
      <c r="B19" s="84" t="s">
        <v>88</v>
      </c>
      <c r="C19" s="84"/>
      <c r="D19" s="84"/>
      <c r="E19" s="84"/>
      <c r="F19" s="84"/>
      <c r="G19" s="84"/>
      <c r="H19" s="62"/>
    </row>
    <row r="20" spans="1:9" ht="15" customHeight="1" x14ac:dyDescent="0.35">
      <c r="A20" s="83" t="s">
        <v>89</v>
      </c>
      <c r="B20" s="85" t="s">
        <v>208</v>
      </c>
      <c r="C20" s="86"/>
      <c r="D20" s="86"/>
      <c r="E20" s="86"/>
      <c r="F20" s="86"/>
      <c r="G20" s="86"/>
    </row>
    <row r="21" spans="1:9" ht="15" customHeight="1" x14ac:dyDescent="0.35">
      <c r="A21" s="83"/>
      <c r="B21" s="85" t="s">
        <v>182</v>
      </c>
      <c r="C21" s="86"/>
      <c r="D21" s="86"/>
      <c r="E21" s="86"/>
      <c r="F21" s="86"/>
      <c r="G21" s="86"/>
    </row>
    <row r="22" spans="1:9" x14ac:dyDescent="0.35">
      <c r="A22" s="83"/>
      <c r="B22" s="85" t="s">
        <v>183</v>
      </c>
      <c r="C22" s="86"/>
      <c r="D22" s="86"/>
      <c r="E22" s="86"/>
      <c r="F22" s="86"/>
      <c r="G22" s="86"/>
    </row>
    <row r="23" spans="1:9" ht="17.399999999999999" customHeight="1" x14ac:dyDescent="0.35">
      <c r="A23" s="83" t="s">
        <v>90</v>
      </c>
      <c r="B23" s="85" t="s">
        <v>184</v>
      </c>
      <c r="C23" s="85"/>
      <c r="D23" s="85"/>
      <c r="E23" s="85"/>
      <c r="F23" s="85"/>
      <c r="G23" s="85"/>
    </row>
    <row r="24" spans="1:9" ht="17.399999999999999" customHeight="1" x14ac:dyDescent="0.35">
      <c r="A24" s="83"/>
      <c r="B24" s="85" t="s">
        <v>185</v>
      </c>
      <c r="C24" s="85"/>
      <c r="D24" s="85"/>
      <c r="E24" s="85"/>
      <c r="F24" s="85"/>
      <c r="G24" s="85"/>
    </row>
    <row r="25" spans="1:9" ht="15.65" customHeight="1" x14ac:dyDescent="0.35">
      <c r="A25" s="83" t="s">
        <v>91</v>
      </c>
      <c r="B25" s="84" t="s">
        <v>186</v>
      </c>
      <c r="C25" s="84"/>
      <c r="D25" s="84"/>
      <c r="E25" s="84"/>
      <c r="F25" s="84"/>
      <c r="G25" s="84"/>
    </row>
    <row r="26" spans="1:9" x14ac:dyDescent="0.35">
      <c r="A26" s="83"/>
      <c r="B26" s="84" t="s">
        <v>187</v>
      </c>
      <c r="C26" s="84"/>
      <c r="D26" s="84"/>
      <c r="E26" s="84"/>
      <c r="F26" s="84"/>
      <c r="G26" s="84"/>
    </row>
    <row r="27" spans="1:9" ht="16.25" customHeight="1" x14ac:dyDescent="0.35">
      <c r="A27" s="83"/>
      <c r="B27" s="84" t="s">
        <v>188</v>
      </c>
      <c r="C27" s="84"/>
      <c r="D27" s="84"/>
      <c r="E27" s="84"/>
      <c r="F27" s="84"/>
      <c r="G27" s="84"/>
    </row>
    <row r="28" spans="1:9" ht="16.25" customHeight="1" x14ac:dyDescent="0.35">
      <c r="A28" s="83"/>
      <c r="B28" s="84" t="s">
        <v>189</v>
      </c>
      <c r="C28" s="84"/>
      <c r="D28" s="84"/>
      <c r="E28" s="84"/>
      <c r="F28" s="84"/>
      <c r="G28" s="84"/>
    </row>
    <row r="29" spans="1:9" ht="16.75" customHeight="1" x14ac:dyDescent="0.35">
      <c r="A29" s="83" t="s">
        <v>92</v>
      </c>
      <c r="B29" s="84" t="s">
        <v>190</v>
      </c>
      <c r="C29" s="84"/>
      <c r="D29" s="84"/>
      <c r="E29" s="84"/>
      <c r="F29" s="84"/>
      <c r="G29" s="84"/>
    </row>
    <row r="30" spans="1:9" ht="17.399999999999999" customHeight="1" x14ac:dyDescent="0.35">
      <c r="A30" s="83"/>
      <c r="B30" s="84" t="s">
        <v>191</v>
      </c>
      <c r="C30" s="84"/>
      <c r="D30" s="84"/>
      <c r="E30" s="84"/>
      <c r="F30" s="84"/>
      <c r="G30" s="84"/>
    </row>
    <row r="31" spans="1:9" x14ac:dyDescent="0.35">
      <c r="A31" s="83" t="s">
        <v>93</v>
      </c>
      <c r="B31" s="84" t="s">
        <v>192</v>
      </c>
      <c r="C31" s="84"/>
      <c r="D31" s="84"/>
      <c r="E31" s="84"/>
      <c r="F31" s="84"/>
      <c r="G31" s="84"/>
    </row>
    <row r="32" spans="1:9" ht="17.399999999999999" customHeight="1" x14ac:dyDescent="0.35">
      <c r="A32" s="83"/>
      <c r="B32" s="84" t="s">
        <v>193</v>
      </c>
      <c r="C32" s="84"/>
      <c r="D32" s="84"/>
      <c r="E32" s="84"/>
      <c r="F32" s="84"/>
      <c r="G32" s="84"/>
    </row>
    <row r="33" spans="1:12" ht="17.399999999999999" customHeight="1" x14ac:dyDescent="0.35">
      <c r="A33" s="83"/>
      <c r="B33" s="84" t="s">
        <v>194</v>
      </c>
      <c r="C33" s="84"/>
      <c r="D33" s="84"/>
      <c r="E33" s="84"/>
      <c r="F33" s="84"/>
      <c r="G33" s="84"/>
    </row>
    <row r="34" spans="1:12" x14ac:dyDescent="0.35">
      <c r="A34" s="83" t="s">
        <v>94</v>
      </c>
      <c r="B34" s="85" t="s">
        <v>171</v>
      </c>
      <c r="C34" s="85"/>
      <c r="D34" s="85"/>
      <c r="E34" s="85"/>
      <c r="F34" s="85"/>
      <c r="G34" s="85"/>
    </row>
    <row r="35" spans="1:12" x14ac:dyDescent="0.35">
      <c r="A35" s="83"/>
      <c r="B35" s="85" t="s">
        <v>172</v>
      </c>
      <c r="C35" s="85"/>
      <c r="D35" s="85"/>
      <c r="E35" s="85"/>
      <c r="F35" s="85"/>
      <c r="G35" s="85"/>
    </row>
    <row r="36" spans="1:12" x14ac:dyDescent="0.35">
      <c r="A36" s="83" t="s">
        <v>95</v>
      </c>
      <c r="B36" s="87" t="s">
        <v>195</v>
      </c>
      <c r="C36" s="87"/>
      <c r="D36" s="87"/>
      <c r="E36" s="87"/>
      <c r="F36" s="87"/>
      <c r="G36" s="87"/>
      <c r="I36" s="187"/>
      <c r="J36" s="62"/>
      <c r="K36" s="62"/>
      <c r="L36" s="62"/>
    </row>
    <row r="37" spans="1:12" ht="15" customHeight="1" x14ac:dyDescent="0.35">
      <c r="A37" s="83"/>
      <c r="B37" s="87" t="s">
        <v>196</v>
      </c>
      <c r="C37" s="87"/>
      <c r="D37" s="87"/>
      <c r="E37" s="87"/>
      <c r="F37" s="87"/>
      <c r="G37" s="87"/>
      <c r="I37" s="187"/>
      <c r="J37" s="62"/>
      <c r="K37" s="62"/>
      <c r="L37" s="62"/>
    </row>
    <row r="38" spans="1:12" ht="21.5" customHeight="1" x14ac:dyDescent="0.35">
      <c r="A38" s="61"/>
      <c r="B38" s="86" t="s">
        <v>197</v>
      </c>
      <c r="C38" s="88"/>
      <c r="D38" s="88"/>
      <c r="E38" s="88"/>
      <c r="F38" s="88"/>
      <c r="G38" s="88"/>
      <c r="I38" s="187"/>
      <c r="J38" s="62"/>
      <c r="K38" s="62"/>
      <c r="L38" s="62"/>
    </row>
    <row r="39" spans="1:12" x14ac:dyDescent="0.35">
      <c r="A39" s="61"/>
      <c r="B39" s="88" t="s">
        <v>198</v>
      </c>
      <c r="C39" s="88"/>
      <c r="D39" s="88"/>
      <c r="E39" s="88"/>
      <c r="F39" s="88"/>
      <c r="G39" s="88"/>
      <c r="I39" s="187"/>
      <c r="J39" s="62"/>
      <c r="K39" s="62"/>
      <c r="L39" s="62"/>
    </row>
    <row r="40" spans="1:12" x14ac:dyDescent="0.35">
      <c r="A40" s="61"/>
      <c r="B40" s="88" t="s">
        <v>199</v>
      </c>
      <c r="C40" s="88"/>
      <c r="D40" s="88"/>
      <c r="E40" s="88"/>
      <c r="F40" s="88"/>
      <c r="G40" s="88"/>
    </row>
    <row r="41" spans="1:12" x14ac:dyDescent="0.35">
      <c r="A41" s="61"/>
      <c r="B41" s="88" t="s">
        <v>200</v>
      </c>
      <c r="C41" s="88"/>
      <c r="D41" s="88"/>
      <c r="E41" s="88"/>
      <c r="F41" s="88"/>
      <c r="G41" s="88"/>
    </row>
    <row r="42" spans="1:12" x14ac:dyDescent="0.35">
      <c r="A42" s="61"/>
      <c r="B42" s="88" t="s">
        <v>201</v>
      </c>
      <c r="C42" s="88"/>
      <c r="D42" s="88"/>
      <c r="E42" s="88"/>
      <c r="F42" s="88"/>
      <c r="G42" s="88"/>
    </row>
    <row r="43" spans="1:12" ht="27.5" customHeight="1" x14ac:dyDescent="0.35">
      <c r="A43" s="61"/>
      <c r="B43" s="243" t="s">
        <v>56</v>
      </c>
      <c r="C43" s="78"/>
      <c r="D43" s="78"/>
      <c r="E43" s="68"/>
      <c r="F43" s="62"/>
      <c r="G43" s="62"/>
    </row>
    <row r="44" spans="1:12" ht="18.5" customHeight="1" thickBot="1" x14ac:dyDescent="0.4">
      <c r="A44" s="61"/>
      <c r="B44" s="68" t="s">
        <v>275</v>
      </c>
      <c r="C44" s="78"/>
      <c r="D44" s="78"/>
      <c r="E44" s="68"/>
      <c r="F44" s="62"/>
      <c r="G44" s="429"/>
      <c r="H44" s="291"/>
    </row>
    <row r="45" spans="1:12" ht="16" customHeight="1" x14ac:dyDescent="0.35">
      <c r="A45" s="61"/>
      <c r="B45" s="283" t="s">
        <v>273</v>
      </c>
      <c r="C45" s="78"/>
      <c r="D45" s="78"/>
      <c r="E45" s="68"/>
      <c r="F45" s="62"/>
      <c r="G45" s="62"/>
      <c r="H45" s="291"/>
    </row>
    <row r="46" spans="1:12" ht="20.5" customHeight="1" x14ac:dyDescent="0.35">
      <c r="A46" s="61"/>
      <c r="B46" s="71" t="s">
        <v>212</v>
      </c>
      <c r="C46" s="71"/>
      <c r="D46" s="71"/>
      <c r="E46" s="71"/>
      <c r="F46" s="62"/>
      <c r="G46" s="230">
        <f>'WS A Summary'!C53</f>
        <v>0</v>
      </c>
      <c r="H46" s="291"/>
    </row>
    <row r="47" spans="1:12" ht="15" customHeight="1" x14ac:dyDescent="0.35">
      <c r="A47" s="61"/>
      <c r="B47" s="284" t="s">
        <v>206</v>
      </c>
      <c r="C47" s="87"/>
      <c r="D47" s="90"/>
      <c r="E47" s="62"/>
      <c r="F47" s="91"/>
      <c r="G47" s="91"/>
    </row>
    <row r="48" spans="1:12" ht="20" customHeight="1" x14ac:dyDescent="0.35">
      <c r="A48" s="61"/>
      <c r="B48" s="197" t="s">
        <v>274</v>
      </c>
      <c r="C48" s="87"/>
      <c r="D48" s="90"/>
      <c r="E48" s="62"/>
      <c r="F48" s="91"/>
      <c r="G48" s="230">
        <f>G46-G44</f>
        <v>0</v>
      </c>
      <c r="H48" s="291"/>
    </row>
    <row r="49" spans="1:10" ht="10.5" customHeight="1" x14ac:dyDescent="0.35">
      <c r="A49" s="61"/>
      <c r="B49" s="87"/>
      <c r="C49" s="87"/>
      <c r="D49" s="90"/>
      <c r="E49" s="62"/>
      <c r="F49" s="91"/>
      <c r="G49" s="91"/>
    </row>
    <row r="50" spans="1:10" ht="22" customHeight="1" x14ac:dyDescent="0.35">
      <c r="A50" s="61"/>
      <c r="B50" s="70"/>
      <c r="C50" s="92"/>
      <c r="D50" s="92"/>
      <c r="E50" s="70"/>
      <c r="F50" s="92"/>
      <c r="G50" s="92"/>
    </row>
    <row r="51" spans="1:10" ht="15" customHeight="1" x14ac:dyDescent="0.35">
      <c r="A51" s="61"/>
      <c r="B51" s="62" t="s">
        <v>37</v>
      </c>
      <c r="C51" s="62"/>
      <c r="D51" s="62"/>
      <c r="E51" s="62" t="s">
        <v>38</v>
      </c>
      <c r="F51" s="62"/>
      <c r="G51" s="62"/>
    </row>
    <row r="52" spans="1:10" ht="21.5" customHeight="1" x14ac:dyDescent="0.35">
      <c r="A52" s="61"/>
      <c r="B52" s="70"/>
      <c r="C52" s="92"/>
      <c r="D52" s="92"/>
      <c r="E52" s="207"/>
      <c r="F52" s="208"/>
      <c r="G52" s="68"/>
    </row>
    <row r="53" spans="1:10" x14ac:dyDescent="0.35">
      <c r="A53" s="61"/>
      <c r="B53" s="62" t="s">
        <v>39</v>
      </c>
      <c r="C53" s="62"/>
      <c r="D53" s="62"/>
      <c r="E53" s="62" t="s">
        <v>40</v>
      </c>
      <c r="F53" s="62"/>
      <c r="G53" s="62"/>
    </row>
    <row r="54" spans="1:10" s="62" customFormat="1" ht="27" customHeight="1" x14ac:dyDescent="0.35">
      <c r="A54" s="61" t="s">
        <v>11</v>
      </c>
      <c r="B54" s="67" t="s">
        <v>213</v>
      </c>
      <c r="I54" s="187"/>
      <c r="J54" s="187"/>
    </row>
    <row r="55" spans="1:10" s="62" customFormat="1" ht="15" customHeight="1" x14ac:dyDescent="0.35">
      <c r="B55" s="72" t="s">
        <v>67</v>
      </c>
      <c r="C55" s="78"/>
      <c r="D55" s="71"/>
      <c r="E55" s="81"/>
      <c r="I55" s="187"/>
      <c r="J55" s="187"/>
    </row>
    <row r="56" spans="1:10" s="62" customFormat="1" ht="16.75" customHeight="1" x14ac:dyDescent="0.35">
      <c r="B56" s="93" t="s">
        <v>169</v>
      </c>
      <c r="C56" s="94"/>
      <c r="D56" s="94"/>
      <c r="E56" s="94"/>
      <c r="F56" s="94"/>
      <c r="G56" s="94"/>
      <c r="I56" s="187"/>
      <c r="J56" s="187"/>
    </row>
    <row r="57" spans="1:10" s="62" customFormat="1" x14ac:dyDescent="0.35">
      <c r="A57" s="61"/>
      <c r="B57" s="62" t="s">
        <v>170</v>
      </c>
      <c r="I57" s="187"/>
      <c r="J57" s="187"/>
    </row>
    <row r="58" spans="1:10" s="62" customFormat="1" x14ac:dyDescent="0.35">
      <c r="A58" s="95"/>
      <c r="C58" s="64" t="s">
        <v>68</v>
      </c>
      <c r="D58" s="64"/>
      <c r="E58" s="64" t="s">
        <v>69</v>
      </c>
      <c r="F58" s="64"/>
      <c r="I58" s="187"/>
      <c r="J58" s="187"/>
    </row>
    <row r="59" spans="1:10" s="62" customFormat="1" ht="19" customHeight="1" x14ac:dyDescent="0.35">
      <c r="A59" s="95"/>
      <c r="B59" s="73" t="s">
        <v>70</v>
      </c>
      <c r="C59" s="70"/>
      <c r="D59" s="71"/>
      <c r="E59" s="209"/>
      <c r="F59" s="433"/>
      <c r="I59" s="187"/>
      <c r="J59" s="187"/>
    </row>
    <row r="60" spans="1:10" s="62" customFormat="1" ht="19" customHeight="1" x14ac:dyDescent="0.35">
      <c r="A60" s="95"/>
      <c r="B60" s="73" t="s">
        <v>71</v>
      </c>
      <c r="C60" s="70"/>
      <c r="D60" s="71"/>
      <c r="E60" s="209"/>
      <c r="F60" s="433"/>
      <c r="I60" s="187"/>
      <c r="J60" s="187"/>
    </row>
    <row r="61" spans="1:10" s="62" customFormat="1" ht="19" customHeight="1" x14ac:dyDescent="0.35">
      <c r="A61" s="61"/>
      <c r="B61" s="73" t="s">
        <v>72</v>
      </c>
      <c r="C61" s="70"/>
      <c r="D61" s="71"/>
      <c r="E61" s="209"/>
      <c r="F61" s="433"/>
      <c r="I61" s="187"/>
      <c r="J61" s="187"/>
    </row>
    <row r="62" spans="1:10" s="62" customFormat="1" ht="19" customHeight="1" x14ac:dyDescent="0.35">
      <c r="A62" s="61"/>
      <c r="B62" s="73" t="s">
        <v>73</v>
      </c>
      <c r="C62" s="70"/>
      <c r="D62" s="71"/>
      <c r="E62" s="209"/>
      <c r="F62" s="433"/>
      <c r="I62" s="187"/>
      <c r="J62" s="187"/>
    </row>
    <row r="63" spans="1:10" s="62" customFormat="1" ht="19" customHeight="1" x14ac:dyDescent="0.35">
      <c r="A63" s="61"/>
      <c r="B63" s="73" t="s">
        <v>74</v>
      </c>
      <c r="C63" s="70"/>
      <c r="D63" s="71"/>
      <c r="E63" s="209"/>
      <c r="F63" s="433"/>
      <c r="I63" s="187"/>
      <c r="J63" s="187"/>
    </row>
    <row r="64" spans="1:10" s="62" customFormat="1" ht="19" customHeight="1" x14ac:dyDescent="0.35">
      <c r="A64" s="61"/>
      <c r="B64" s="73" t="s">
        <v>75</v>
      </c>
      <c r="C64" s="70"/>
      <c r="D64" s="71"/>
      <c r="E64" s="209"/>
      <c r="F64" s="433"/>
      <c r="I64" s="187"/>
      <c r="J64" s="187"/>
    </row>
    <row r="65" spans="1:10" s="62" customFormat="1" ht="19" customHeight="1" x14ac:dyDescent="0.35">
      <c r="A65" s="61"/>
      <c r="B65" s="73" t="s">
        <v>76</v>
      </c>
      <c r="C65" s="70"/>
      <c r="D65" s="71"/>
      <c r="E65" s="209"/>
      <c r="F65" s="433"/>
      <c r="I65" s="187"/>
      <c r="J65" s="187"/>
    </row>
    <row r="66" spans="1:10" s="62" customFormat="1" ht="19" customHeight="1" x14ac:dyDescent="0.35">
      <c r="A66" s="61"/>
      <c r="B66" s="73" t="s">
        <v>77</v>
      </c>
      <c r="C66" s="70"/>
      <c r="D66" s="71"/>
      <c r="E66" s="209"/>
      <c r="F66" s="433"/>
      <c r="I66" s="187"/>
      <c r="J66" s="187"/>
    </row>
    <row r="67" spans="1:10" s="62" customFormat="1" ht="19" customHeight="1" x14ac:dyDescent="0.35">
      <c r="A67" s="61"/>
      <c r="B67" s="73" t="s">
        <v>78</v>
      </c>
      <c r="C67" s="70"/>
      <c r="D67" s="71"/>
      <c r="E67" s="209"/>
      <c r="F67" s="433"/>
      <c r="I67" s="187"/>
      <c r="J67" s="187"/>
    </row>
    <row r="68" spans="1:10" s="62" customFormat="1" ht="19" customHeight="1" x14ac:dyDescent="0.35">
      <c r="A68" s="61"/>
      <c r="B68" s="73" t="s">
        <v>79</v>
      </c>
      <c r="C68" s="70"/>
      <c r="D68" s="71"/>
      <c r="E68" s="209"/>
      <c r="F68" s="433"/>
      <c r="I68" s="187"/>
      <c r="J68" s="187"/>
    </row>
    <row r="69" spans="1:10" s="62" customFormat="1" ht="19" customHeight="1" x14ac:dyDescent="0.35">
      <c r="A69" s="61"/>
      <c r="B69" s="73" t="s">
        <v>80</v>
      </c>
      <c r="C69" s="70"/>
      <c r="D69" s="71"/>
      <c r="E69" s="209"/>
      <c r="F69" s="433"/>
      <c r="I69" s="187"/>
      <c r="J69" s="187"/>
    </row>
    <row r="70" spans="1:10" s="62" customFormat="1" ht="19" customHeight="1" x14ac:dyDescent="0.35">
      <c r="A70" s="61"/>
      <c r="B70" s="73" t="s">
        <v>81</v>
      </c>
      <c r="C70" s="70"/>
      <c r="D70" s="71"/>
      <c r="E70" s="209"/>
      <c r="F70" s="433"/>
      <c r="I70" s="187"/>
      <c r="J70" s="187"/>
    </row>
    <row r="71" spans="1:10" s="62" customFormat="1" ht="19" customHeight="1" x14ac:dyDescent="0.35">
      <c r="A71" s="61"/>
      <c r="B71" s="73" t="s">
        <v>82</v>
      </c>
      <c r="C71" s="70"/>
      <c r="D71" s="71"/>
      <c r="E71" s="209"/>
      <c r="F71" s="433"/>
      <c r="I71" s="187"/>
      <c r="J71" s="187"/>
    </row>
    <row r="72" spans="1:10" s="62" customFormat="1" ht="19" customHeight="1" x14ac:dyDescent="0.35">
      <c r="A72" s="61"/>
      <c r="B72" s="73" t="s">
        <v>83</v>
      </c>
      <c r="C72" s="70"/>
      <c r="D72" s="71"/>
      <c r="E72" s="209"/>
      <c r="F72" s="433"/>
      <c r="I72" s="187"/>
      <c r="J72" s="187"/>
    </row>
    <row r="73" spans="1:10" s="62" customFormat="1" ht="19" customHeight="1" x14ac:dyDescent="0.35">
      <c r="A73" s="61"/>
      <c r="B73" s="73" t="s">
        <v>84</v>
      </c>
      <c r="C73" s="70"/>
      <c r="D73" s="71"/>
      <c r="E73" s="209"/>
      <c r="F73" s="433"/>
      <c r="I73" s="187"/>
      <c r="J73" s="187"/>
    </row>
    <row r="74" spans="1:10" ht="20.5" customHeight="1" x14ac:dyDescent="0.35">
      <c r="A74" s="66" t="s">
        <v>50</v>
      </c>
      <c r="C74" s="96">
        <f>Certification!$C$7</f>
        <v>0</v>
      </c>
      <c r="D74" s="97"/>
      <c r="E74" s="97"/>
    </row>
    <row r="75" spans="1:10" x14ac:dyDescent="0.35">
      <c r="A75" s="66" t="s">
        <v>180</v>
      </c>
      <c r="C75" s="98">
        <f>Certification!$G$7</f>
        <v>0</v>
      </c>
      <c r="D75" s="97"/>
      <c r="E75" s="97"/>
    </row>
    <row r="76" spans="1:10" x14ac:dyDescent="0.35">
      <c r="A76" s="66" t="s">
        <v>0</v>
      </c>
      <c r="C76" s="96" t="str">
        <f>Certification!$A$5</f>
        <v>SFY 2015-16</v>
      </c>
      <c r="D76" s="97"/>
      <c r="E76" s="97"/>
    </row>
    <row r="77" spans="1:10" x14ac:dyDescent="0.35"/>
    <row r="101" spans="1:7" hidden="1" x14ac:dyDescent="0.35">
      <c r="A101" s="179"/>
      <c r="B101" s="179"/>
      <c r="C101" s="179"/>
      <c r="D101" s="179"/>
      <c r="E101" s="179"/>
      <c r="F101" s="179"/>
      <c r="G101" s="179"/>
    </row>
  </sheetData>
  <sheetProtection algorithmName="SHA-512" hashValue="Crwp9EN+xuWpn8YCVpj8akwSe7z9PwsESo1uyEahgUGTpmmifVesJzNEKnH9i+kMslZHU1UjYo6Hb1/c6Pm8Rw==" saltValue="ncXbbPQoUrj8B9Tz2NvX4w==" spinCount="100000" sheet="1" selectLockedCells="1"/>
  <protectedRanges>
    <protectedRange sqref="C7:C13 G8:G13 E59:E73 C16 E50 B50 B52 E52 C59:C73 A1"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xr:uid="{00000000-0002-0000-0000-000000000000}"/>
    <dataValidation allowBlank="1" showInputMessage="1" showErrorMessage="1" prompt="Report the consortium member's LEA name.  " sqref="C59:C73 C15" xr:uid="{00000000-0002-0000-0000-000001000000}"/>
    <dataValidation type="list" allowBlank="1" showInputMessage="1" showErrorMessage="1" prompt="Please indicate whether your LEA is part of a billing consortium." sqref="E55" xr:uid="{00000000-0002-0000-0000-000002000000}">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50" xr:uid="{F880887E-AD04-48C6-979C-8B255D1903CD}"/>
    <dataValidation allowBlank="1" showInputMessage="1" showErrorMessage="1" prompt="Enter the title of person certifying the document" sqref="E50" xr:uid="{4A570284-7AB0-47BC-9C69-A7254DC8BFB3}"/>
    <dataValidation allowBlank="1" showInputMessage="1" showErrorMessage="1" prompt="Signature of the certifier.  Sign and date the completed CRCS form in blue ink. The certification page is a binding legal document. " sqref="B52" xr:uid="{6AB12FD9-E227-4D9C-9C4D-8D68C3B42ED0}"/>
    <dataValidation allowBlank="1" showInputMessage="1" showErrorMessage="1" prompt="Enter the date the certification statement is signed" sqref="E52" xr:uid="{98EC0215-9F88-4D9A-927A-59F08F3B185B}"/>
    <dataValidation allowBlank="1" showInputMessage="1" showErrorMessage="1" prompt="Press TAB to move input areas" sqref="A1" xr:uid="{3BD54546-04CB-45BA-9A85-CB43B341EF7E}"/>
    <dataValidation allowBlank="1" showInputMessage="1" showErrorMessage="1" sqref="F50:G50 F52 F59:F73 F9:F11 C52:D52 D59:D73" xr:uid="{64C48DE4-400A-4B3C-8115-AFAD3781C843}"/>
    <dataValidation type="list" allowBlank="1" showInputMessage="1" showErrorMessage="1" prompt="Please indicate whether you are submitting costs on this CRCS for new practitioners for which you didn't submit any interim billing." sqref="C16" xr:uid="{EDCE1D8F-5ACB-4125-A5F0-755B6C0AF0BE}">
      <formula1>"Yes,No"</formula1>
    </dataValidation>
    <dataValidation allowBlank="1" showInputMessage="1" showErrorMessage="1" prompt="Enter the Audited amount from the SFY 2015-16 Audit Schedule" sqref="G44" xr:uid="{68F6FE77-E719-4824-AB4C-FE825AD81A18}"/>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40"/>
  <sheetViews>
    <sheetView zoomScale="83" zoomScaleNormal="83" zoomScaleSheetLayoutView="100" workbookViewId="0"/>
  </sheetViews>
  <sheetFormatPr defaultColWidth="0" defaultRowHeight="12.5" zeroHeight="1" x14ac:dyDescent="0.25"/>
  <cols>
    <col min="1" max="1" width="3.69921875" style="1" bestFit="1" customWidth="1"/>
    <col min="2" max="2" width="41.8984375" style="1" customWidth="1"/>
    <col min="3" max="3" width="19.296875" style="1" customWidth="1"/>
    <col min="4" max="4" width="20.09765625" style="1" customWidth="1"/>
    <col min="5" max="5" width="23.69921875" style="1" customWidth="1"/>
    <col min="6" max="6" width="23.19921875" style="1" customWidth="1"/>
    <col min="7" max="7" width="15.19921875" style="1" customWidth="1"/>
    <col min="8" max="8" width="17.19921875" style="1" customWidth="1"/>
    <col min="9" max="9" width="9.19921875" style="1" hidden="1" customWidth="1"/>
    <col min="10" max="13" width="0" style="1" hidden="1" customWidth="1"/>
    <col min="14" max="16384" width="9.296875" style="1" hidden="1"/>
  </cols>
  <sheetData>
    <row r="1" spans="1:13" ht="15.5" x14ac:dyDescent="0.35">
      <c r="A1" s="191" t="s">
        <v>54</v>
      </c>
    </row>
    <row r="2" spans="1:13" ht="15.5" x14ac:dyDescent="0.35">
      <c r="A2" s="197" t="s">
        <v>51</v>
      </c>
    </row>
    <row r="3" spans="1:13" ht="15.5" x14ac:dyDescent="0.35">
      <c r="A3" s="197" t="s">
        <v>34</v>
      </c>
      <c r="B3" s="66"/>
      <c r="C3" s="66"/>
      <c r="D3" s="66"/>
      <c r="E3" s="66"/>
      <c r="F3" s="66"/>
      <c r="G3" s="66"/>
      <c r="H3" s="66"/>
      <c r="I3" s="66"/>
      <c r="M3" s="9"/>
    </row>
    <row r="4" spans="1:13" ht="30" customHeight="1" thickBot="1" x14ac:dyDescent="0.4">
      <c r="A4" s="259" t="s">
        <v>253</v>
      </c>
      <c r="B4" s="60"/>
      <c r="C4" s="256"/>
      <c r="D4" s="256"/>
      <c r="E4" s="256"/>
      <c r="F4" s="60"/>
      <c r="G4" s="57"/>
      <c r="H4" s="57"/>
      <c r="I4" s="60"/>
      <c r="J4" s="4"/>
      <c r="K4" s="4"/>
      <c r="L4" s="4"/>
      <c r="M4" s="4"/>
    </row>
    <row r="5" spans="1:13" ht="19.5" customHeight="1" thickBot="1" x14ac:dyDescent="0.4">
      <c r="A5" s="193"/>
      <c r="B5" s="60"/>
      <c r="C5" s="257" t="s">
        <v>223</v>
      </c>
      <c r="D5" s="258"/>
      <c r="E5" s="258"/>
      <c r="F5" s="60"/>
      <c r="G5" s="57"/>
      <c r="H5" s="57"/>
      <c r="I5" s="60"/>
      <c r="J5" s="4"/>
      <c r="K5" s="4"/>
      <c r="L5" s="4"/>
      <c r="M5" s="4"/>
    </row>
    <row r="6" spans="1:13" ht="48.5" customHeight="1" x14ac:dyDescent="0.35">
      <c r="A6" s="66"/>
      <c r="B6" s="114" t="s">
        <v>33</v>
      </c>
      <c r="C6" s="142" t="s">
        <v>178</v>
      </c>
      <c r="D6" s="142" t="s">
        <v>179</v>
      </c>
      <c r="E6" s="142" t="s">
        <v>245</v>
      </c>
      <c r="F6" s="142" t="s">
        <v>246</v>
      </c>
      <c r="G6" s="111" t="s">
        <v>48</v>
      </c>
      <c r="H6" s="111" t="s">
        <v>47</v>
      </c>
      <c r="I6" s="66"/>
    </row>
    <row r="7" spans="1:13" ht="17" customHeight="1" x14ac:dyDescent="0.35">
      <c r="A7" s="66"/>
      <c r="B7" s="143" t="s">
        <v>1</v>
      </c>
      <c r="C7" s="77" t="s">
        <v>2</v>
      </c>
      <c r="D7" s="77" t="s">
        <v>3</v>
      </c>
      <c r="E7" s="77" t="s">
        <v>4</v>
      </c>
      <c r="F7" s="77" t="s">
        <v>233</v>
      </c>
      <c r="G7" s="77" t="s">
        <v>5</v>
      </c>
      <c r="H7" s="77" t="s">
        <v>46</v>
      </c>
      <c r="I7" s="66"/>
    </row>
    <row r="8" spans="1:13" ht="17" customHeight="1" x14ac:dyDescent="0.35">
      <c r="A8" s="95" t="s">
        <v>6</v>
      </c>
      <c r="B8" s="68" t="s">
        <v>7</v>
      </c>
      <c r="C8" s="289"/>
      <c r="D8" s="289"/>
      <c r="E8" s="289"/>
      <c r="F8" s="218">
        <f>(C8+D8-E8)</f>
        <v>0</v>
      </c>
      <c r="G8" s="172"/>
      <c r="H8" s="173"/>
      <c r="I8" s="66"/>
    </row>
    <row r="9" spans="1:13" ht="17" customHeight="1" x14ac:dyDescent="0.35">
      <c r="A9" s="95" t="s">
        <v>8</v>
      </c>
      <c r="B9" s="68" t="s">
        <v>9</v>
      </c>
      <c r="C9" s="289"/>
      <c r="D9" s="289"/>
      <c r="E9" s="289"/>
      <c r="F9" s="218">
        <f t="shared" ref="F9:F32" si="0">(C9+D9-E9)</f>
        <v>0</v>
      </c>
      <c r="G9" s="172"/>
      <c r="H9" s="173"/>
      <c r="I9" s="66"/>
    </row>
    <row r="10" spans="1:13" ht="17" customHeight="1" x14ac:dyDescent="0.35">
      <c r="A10" s="95" t="s">
        <v>10</v>
      </c>
      <c r="B10" s="68" t="s">
        <v>217</v>
      </c>
      <c r="C10" s="289"/>
      <c r="D10" s="289"/>
      <c r="E10" s="289"/>
      <c r="F10" s="218">
        <f t="shared" si="0"/>
        <v>0</v>
      </c>
      <c r="G10" s="172"/>
      <c r="H10" s="173"/>
      <c r="I10" s="66"/>
    </row>
    <row r="11" spans="1:13" ht="17" customHeight="1" x14ac:dyDescent="0.35">
      <c r="A11" s="95" t="s">
        <v>11</v>
      </c>
      <c r="B11" s="68" t="s">
        <v>131</v>
      </c>
      <c r="C11" s="289"/>
      <c r="D11" s="289"/>
      <c r="E11" s="289"/>
      <c r="F11" s="218">
        <f t="shared" si="0"/>
        <v>0</v>
      </c>
      <c r="G11" s="172"/>
      <c r="H11" s="173"/>
      <c r="I11" s="66"/>
    </row>
    <row r="12" spans="1:13" ht="17" customHeight="1" x14ac:dyDescent="0.35">
      <c r="A12" s="95" t="s">
        <v>12</v>
      </c>
      <c r="B12" s="68" t="s">
        <v>13</v>
      </c>
      <c r="C12" s="289"/>
      <c r="D12" s="289"/>
      <c r="E12" s="289"/>
      <c r="F12" s="218">
        <f t="shared" si="0"/>
        <v>0</v>
      </c>
      <c r="G12" s="172"/>
      <c r="H12" s="173"/>
      <c r="I12" s="66"/>
    </row>
    <row r="13" spans="1:13" ht="17" customHeight="1" x14ac:dyDescent="0.35">
      <c r="A13" s="95" t="s">
        <v>14</v>
      </c>
      <c r="B13" s="68" t="s">
        <v>15</v>
      </c>
      <c r="C13" s="289"/>
      <c r="D13" s="289"/>
      <c r="E13" s="289"/>
      <c r="F13" s="218">
        <f t="shared" si="0"/>
        <v>0</v>
      </c>
      <c r="G13" s="172"/>
      <c r="H13" s="173"/>
      <c r="I13" s="66"/>
    </row>
    <row r="14" spans="1:13" ht="17" customHeight="1" x14ac:dyDescent="0.35">
      <c r="A14" s="95" t="s">
        <v>16</v>
      </c>
      <c r="B14" s="68" t="s">
        <v>17</v>
      </c>
      <c r="C14" s="289"/>
      <c r="D14" s="289"/>
      <c r="E14" s="289"/>
      <c r="F14" s="218">
        <f t="shared" si="0"/>
        <v>0</v>
      </c>
      <c r="G14" s="172"/>
      <c r="H14" s="173"/>
      <c r="I14" s="66"/>
    </row>
    <row r="15" spans="1:13" ht="17" customHeight="1" x14ac:dyDescent="0.35">
      <c r="A15" s="95" t="s">
        <v>18</v>
      </c>
      <c r="B15" s="68" t="s">
        <v>19</v>
      </c>
      <c r="C15" s="289"/>
      <c r="D15" s="289"/>
      <c r="E15" s="289"/>
      <c r="F15" s="218">
        <f t="shared" si="0"/>
        <v>0</v>
      </c>
      <c r="G15" s="172"/>
      <c r="H15" s="173"/>
      <c r="I15" s="66"/>
    </row>
    <row r="16" spans="1:13" ht="17" customHeight="1" x14ac:dyDescent="0.35">
      <c r="A16" s="95" t="s">
        <v>20</v>
      </c>
      <c r="B16" s="68" t="s">
        <v>21</v>
      </c>
      <c r="C16" s="289"/>
      <c r="D16" s="289"/>
      <c r="E16" s="289"/>
      <c r="F16" s="218">
        <f t="shared" si="0"/>
        <v>0</v>
      </c>
      <c r="G16" s="172"/>
      <c r="H16" s="173"/>
      <c r="I16" s="66"/>
    </row>
    <row r="17" spans="1:9" ht="17" customHeight="1" x14ac:dyDescent="0.35">
      <c r="A17" s="95" t="s">
        <v>22</v>
      </c>
      <c r="B17" s="68" t="s">
        <v>23</v>
      </c>
      <c r="C17" s="289"/>
      <c r="D17" s="289"/>
      <c r="E17" s="289"/>
      <c r="F17" s="218">
        <f t="shared" si="0"/>
        <v>0</v>
      </c>
      <c r="G17" s="172"/>
      <c r="H17" s="173"/>
      <c r="I17" s="66"/>
    </row>
    <row r="18" spans="1:9" ht="17" customHeight="1" x14ac:dyDescent="0.35">
      <c r="A18" s="95" t="s">
        <v>24</v>
      </c>
      <c r="B18" s="68" t="s">
        <v>230</v>
      </c>
      <c r="C18" s="289"/>
      <c r="D18" s="289"/>
      <c r="E18" s="289"/>
      <c r="F18" s="218">
        <f t="shared" si="0"/>
        <v>0</v>
      </c>
      <c r="G18" s="172"/>
      <c r="H18" s="173"/>
      <c r="I18" s="66"/>
    </row>
    <row r="19" spans="1:9" ht="17" customHeight="1" x14ac:dyDescent="0.35">
      <c r="A19" s="95" t="s">
        <v>41</v>
      </c>
      <c r="B19" s="68" t="s">
        <v>42</v>
      </c>
      <c r="C19" s="289"/>
      <c r="D19" s="289"/>
      <c r="E19" s="289"/>
      <c r="F19" s="218">
        <f t="shared" si="0"/>
        <v>0</v>
      </c>
      <c r="G19" s="172"/>
      <c r="H19" s="173"/>
      <c r="I19" s="66"/>
    </row>
    <row r="20" spans="1:9" ht="17" customHeight="1" thickBot="1" x14ac:dyDescent="0.4">
      <c r="A20" s="95" t="s">
        <v>43</v>
      </c>
      <c r="B20" s="68" t="s">
        <v>44</v>
      </c>
      <c r="C20" s="289"/>
      <c r="D20" s="289"/>
      <c r="E20" s="289"/>
      <c r="F20" s="286">
        <f t="shared" si="0"/>
        <v>0</v>
      </c>
      <c r="G20" s="312"/>
      <c r="H20" s="307"/>
      <c r="I20" s="66"/>
    </row>
    <row r="21" spans="1:9" ht="17" customHeight="1" thickBot="1" x14ac:dyDescent="0.4">
      <c r="A21" s="421" t="s">
        <v>290</v>
      </c>
      <c r="B21" s="422"/>
      <c r="C21" s="423">
        <f>SUM(C8:C20)</f>
        <v>0</v>
      </c>
      <c r="D21" s="423">
        <f>SUM(D8:D20)</f>
        <v>0</v>
      </c>
      <c r="E21" s="423">
        <f>SUM(E8:E20)</f>
        <v>0</v>
      </c>
      <c r="F21" s="423">
        <f>SUM(F8:F20)</f>
        <v>0</v>
      </c>
      <c r="G21" s="430"/>
      <c r="H21" s="431"/>
      <c r="I21" s="66"/>
    </row>
    <row r="22" spans="1:9" ht="17" customHeight="1" x14ac:dyDescent="0.35">
      <c r="A22" s="272" t="s">
        <v>255</v>
      </c>
      <c r="B22" s="254"/>
      <c r="C22" s="432"/>
      <c r="D22" s="432"/>
      <c r="E22" s="432"/>
      <c r="F22" s="432"/>
      <c r="G22" s="432"/>
      <c r="H22" s="432"/>
      <c r="I22" s="66"/>
    </row>
    <row r="23" spans="1:9" ht="17" customHeight="1" x14ac:dyDescent="0.35">
      <c r="A23" s="95" t="s">
        <v>97</v>
      </c>
      <c r="B23" s="68" t="s">
        <v>100</v>
      </c>
      <c r="C23" s="289"/>
      <c r="D23" s="289"/>
      <c r="E23" s="289"/>
      <c r="F23" s="218">
        <f t="shared" si="0"/>
        <v>0</v>
      </c>
      <c r="G23" s="172"/>
      <c r="H23" s="173"/>
      <c r="I23" s="66"/>
    </row>
    <row r="24" spans="1:9" ht="17" customHeight="1" x14ac:dyDescent="0.35">
      <c r="A24" s="95" t="s">
        <v>99</v>
      </c>
      <c r="B24" s="68" t="s">
        <v>154</v>
      </c>
      <c r="C24" s="289"/>
      <c r="D24" s="289"/>
      <c r="E24" s="289"/>
      <c r="F24" s="218">
        <f t="shared" si="0"/>
        <v>0</v>
      </c>
      <c r="G24" s="172"/>
      <c r="H24" s="173"/>
      <c r="I24" s="66"/>
    </row>
    <row r="25" spans="1:9" ht="17" customHeight="1" x14ac:dyDescent="0.35">
      <c r="A25" s="95" t="s">
        <v>104</v>
      </c>
      <c r="B25" s="68" t="s">
        <v>238</v>
      </c>
      <c r="C25" s="289"/>
      <c r="D25" s="289"/>
      <c r="E25" s="289"/>
      <c r="F25" s="218">
        <f t="shared" si="0"/>
        <v>0</v>
      </c>
      <c r="G25" s="172"/>
      <c r="H25" s="173"/>
      <c r="I25" s="66"/>
    </row>
    <row r="26" spans="1:9" ht="17" customHeight="1" x14ac:dyDescent="0.35">
      <c r="A26" s="95" t="s">
        <v>105</v>
      </c>
      <c r="B26" s="68" t="s">
        <v>101</v>
      </c>
      <c r="C26" s="289"/>
      <c r="D26" s="289"/>
      <c r="E26" s="289"/>
      <c r="F26" s="218">
        <f t="shared" si="0"/>
        <v>0</v>
      </c>
      <c r="G26" s="172"/>
      <c r="H26" s="173"/>
      <c r="I26" s="66"/>
    </row>
    <row r="27" spans="1:9" ht="17" customHeight="1" x14ac:dyDescent="0.35">
      <c r="A27" s="95" t="s">
        <v>106</v>
      </c>
      <c r="B27" s="68" t="s">
        <v>103</v>
      </c>
      <c r="C27" s="289"/>
      <c r="D27" s="289"/>
      <c r="E27" s="289"/>
      <c r="F27" s="218">
        <f t="shared" si="0"/>
        <v>0</v>
      </c>
      <c r="G27" s="172"/>
      <c r="H27" s="173"/>
      <c r="I27" s="66"/>
    </row>
    <row r="28" spans="1:9" ht="17" customHeight="1" x14ac:dyDescent="0.35">
      <c r="A28" s="95" t="s">
        <v>111</v>
      </c>
      <c r="B28" s="68" t="s">
        <v>236</v>
      </c>
      <c r="C28" s="289"/>
      <c r="D28" s="289"/>
      <c r="E28" s="289"/>
      <c r="F28" s="218">
        <f t="shared" si="0"/>
        <v>0</v>
      </c>
      <c r="G28" s="172"/>
      <c r="H28" s="173"/>
      <c r="I28" s="66"/>
    </row>
    <row r="29" spans="1:9" ht="17" customHeight="1" x14ac:dyDescent="0.35">
      <c r="A29" s="95" t="s">
        <v>107</v>
      </c>
      <c r="B29" s="68" t="s">
        <v>168</v>
      </c>
      <c r="C29" s="289"/>
      <c r="D29" s="289"/>
      <c r="E29" s="289"/>
      <c r="F29" s="218">
        <f t="shared" si="0"/>
        <v>0</v>
      </c>
      <c r="G29" s="172"/>
      <c r="H29" s="173"/>
      <c r="I29" s="66"/>
    </row>
    <row r="30" spans="1:9" ht="17" customHeight="1" x14ac:dyDescent="0.35">
      <c r="A30" s="95" t="s">
        <v>108</v>
      </c>
      <c r="B30" s="68" t="s">
        <v>98</v>
      </c>
      <c r="C30" s="289"/>
      <c r="D30" s="289"/>
      <c r="E30" s="289"/>
      <c r="F30" s="218">
        <f t="shared" si="0"/>
        <v>0</v>
      </c>
      <c r="G30" s="172"/>
      <c r="H30" s="173"/>
      <c r="I30" s="66"/>
    </row>
    <row r="31" spans="1:9" ht="17" customHeight="1" x14ac:dyDescent="0.35">
      <c r="A31" s="95" t="s">
        <v>109</v>
      </c>
      <c r="B31" s="68" t="s">
        <v>102</v>
      </c>
      <c r="C31" s="289"/>
      <c r="D31" s="289"/>
      <c r="E31" s="289"/>
      <c r="F31" s="218">
        <f t="shared" si="0"/>
        <v>0</v>
      </c>
      <c r="G31" s="172"/>
      <c r="H31" s="173"/>
      <c r="I31" s="66"/>
    </row>
    <row r="32" spans="1:9" ht="17" customHeight="1" thickBot="1" x14ac:dyDescent="0.4">
      <c r="A32" s="95" t="s">
        <v>110</v>
      </c>
      <c r="B32" s="68" t="s">
        <v>121</v>
      </c>
      <c r="C32" s="289"/>
      <c r="D32" s="289"/>
      <c r="E32" s="289"/>
      <c r="F32" s="218">
        <f t="shared" si="0"/>
        <v>0</v>
      </c>
      <c r="G32" s="172"/>
      <c r="H32" s="173"/>
      <c r="I32" s="66"/>
    </row>
    <row r="33" spans="1:9" ht="17" customHeight="1" thickBot="1" x14ac:dyDescent="0.4">
      <c r="A33" s="421" t="s">
        <v>291</v>
      </c>
      <c r="B33" s="422"/>
      <c r="C33" s="423">
        <f>SUM(C23:C32)</f>
        <v>0</v>
      </c>
      <c r="D33" s="423">
        <f>SUM(D23:D32)</f>
        <v>0</v>
      </c>
      <c r="E33" s="423">
        <f>SUM(E23:E32)</f>
        <v>0</v>
      </c>
      <c r="F33" s="309">
        <f>SUM(F23:F32)</f>
        <v>0</v>
      </c>
      <c r="G33" s="430"/>
      <c r="H33" s="431"/>
      <c r="I33" s="66"/>
    </row>
    <row r="34" spans="1:9" ht="27.5" customHeight="1" thickBot="1" x14ac:dyDescent="0.4">
      <c r="A34" s="426"/>
      <c r="B34" s="427" t="s">
        <v>85</v>
      </c>
      <c r="C34" s="313">
        <f>C21+C33</f>
        <v>0</v>
      </c>
      <c r="D34" s="313">
        <f>D21+D33</f>
        <v>0</v>
      </c>
      <c r="E34" s="313">
        <f>E21+E33</f>
        <v>0</v>
      </c>
      <c r="F34" s="314">
        <f>F21+F33</f>
        <v>0</v>
      </c>
      <c r="G34" s="251"/>
      <c r="H34" s="174"/>
      <c r="I34" s="66"/>
    </row>
    <row r="35" spans="1:9" ht="31.5" customHeight="1" x14ac:dyDescent="0.35">
      <c r="A35" s="99"/>
      <c r="B35" s="248" t="s">
        <v>234</v>
      </c>
      <c r="C35" s="452">
        <f>C34*'Allocation Statistics'!B10</f>
        <v>0</v>
      </c>
      <c r="D35" s="249"/>
      <c r="E35" s="249"/>
      <c r="F35" s="250"/>
      <c r="G35" s="251"/>
      <c r="H35" s="174"/>
      <c r="I35" s="66"/>
    </row>
    <row r="36" spans="1:9" ht="20.5" customHeight="1" x14ac:dyDescent="0.35">
      <c r="A36" s="66"/>
      <c r="B36" s="66" t="s">
        <v>50</v>
      </c>
      <c r="C36" s="215">
        <f>Certification!$C$7</f>
        <v>0</v>
      </c>
      <c r="D36" s="126"/>
      <c r="E36" s="126"/>
      <c r="F36" s="124"/>
      <c r="G36" s="124"/>
      <c r="H36" s="66"/>
      <c r="I36" s="66"/>
    </row>
    <row r="37" spans="1:9" ht="15.5" x14ac:dyDescent="0.35">
      <c r="A37" s="66"/>
      <c r="B37" s="66" t="s">
        <v>53</v>
      </c>
      <c r="C37" s="214">
        <f>Certification!$G$7</f>
        <v>0</v>
      </c>
      <c r="D37" s="126"/>
      <c r="E37" s="126"/>
      <c r="F37" s="124"/>
      <c r="G37" s="124"/>
      <c r="H37" s="66"/>
      <c r="I37" s="66"/>
    </row>
    <row r="38" spans="1:9" ht="15.5" x14ac:dyDescent="0.35">
      <c r="A38" s="66"/>
      <c r="B38" s="66" t="s">
        <v>0</v>
      </c>
      <c r="C38" s="183" t="str">
        <f>Certification!$A$5</f>
        <v>SFY 2015-16</v>
      </c>
      <c r="D38" s="126"/>
      <c r="E38" s="126"/>
      <c r="F38" s="175"/>
      <c r="G38" s="175"/>
      <c r="H38" s="66"/>
      <c r="I38" s="66"/>
    </row>
    <row r="39" spans="1:9" ht="15.5" hidden="1" x14ac:dyDescent="0.35">
      <c r="A39" s="66"/>
      <c r="B39" s="66"/>
      <c r="C39" s="66"/>
      <c r="D39" s="66"/>
      <c r="E39" s="66"/>
      <c r="F39" s="66"/>
      <c r="G39" s="66"/>
      <c r="H39" s="66"/>
      <c r="I39" s="66"/>
    </row>
    <row r="40" spans="1:9" hidden="1" x14ac:dyDescent="0.25">
      <c r="A40" s="15"/>
      <c r="B40" s="15"/>
      <c r="C40" s="15"/>
      <c r="D40" s="15"/>
      <c r="E40" s="15"/>
      <c r="F40" s="15"/>
      <c r="G40" s="15"/>
      <c r="H40" s="15"/>
    </row>
  </sheetData>
  <sheetProtection algorithmName="SHA-512" hashValue="hdPanKUkJ/8AbkJaI7UrIql/nAxBPk3qmSdeeUfR7UGGqHELAd0oHh0iCRizS8L8cRyMKeQBSK/lF4rUp4dVyw==" saltValue="7aoa5jChRCqrwVnS/gO4sg==" spinCount="100000" sheet="1" selectLockedCells="1"/>
  <protectedRanges>
    <protectedRange sqref="G8:H21 G23:H33"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20" yWindow="670" count="7">
    <dataValidation allowBlank="1" showInputMessage="1" showErrorMessage="1" prompt="Press TAB to move input areas" sqref="A1" xr:uid="{30337EC0-1179-48AE-AB5D-90A14AEF621A}"/>
    <dataValidation allowBlank="1" showInputMessage="1" showErrorMessage="1" prompt="Enter total hours paid for contractors" sqref="G8:G20 G23:G32"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xr:uid="{B8D9FADA-C54D-422F-88D4-1C351F1F1F46}"/>
    <dataValidation allowBlank="1" showErrorMessage="1" prompt="  " sqref="H33" xr:uid="{292F60A9-7030-4C81-A655-B2DED0518017}"/>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xr:uid="{21692FC1-6500-4428-9A28-A711A1B91C30}"/>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xr:uid="{02A2FAB1-F327-4AEF-AB64-58295954E94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xr:uid="{B31D6D19-7C6C-4DD1-8EF8-3EA06AF7E6EE}"/>
  </dataValidations>
  <printOptions horizontalCentered="1"/>
  <pageMargins left="0.2" right="0.2" top="0.27" bottom="0.64" header="0.27" footer="0.25"/>
  <pageSetup scale="81"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9"/>
  <sheetViews>
    <sheetView zoomScale="85" zoomScaleNormal="85" workbookViewId="0"/>
  </sheetViews>
  <sheetFormatPr defaultColWidth="0" defaultRowHeight="12.5" zeroHeight="1" x14ac:dyDescent="0.25"/>
  <cols>
    <col min="1" max="1" width="6.3984375" style="1" customWidth="1"/>
    <col min="2" max="2" width="52.69921875" style="1" customWidth="1"/>
    <col min="3" max="3" width="16.69921875" style="3" customWidth="1"/>
    <col min="4" max="4" width="16" style="3" customWidth="1"/>
    <col min="5" max="5" width="21.796875" style="1" customWidth="1"/>
    <col min="6" max="6" width="9.296875" style="1" hidden="1" customWidth="1"/>
    <col min="7" max="7" width="40.796875" style="1" hidden="1" customWidth="1"/>
    <col min="8" max="9" width="9.296875" style="1" hidden="1" customWidth="1"/>
    <col min="10" max="10" width="26.8984375" style="1" hidden="1" customWidth="1"/>
    <col min="11" max="16384" width="9.296875" style="1" hidden="1"/>
  </cols>
  <sheetData>
    <row r="1" spans="1:10" ht="15.5" x14ac:dyDescent="0.25">
      <c r="A1" s="198" t="s">
        <v>54</v>
      </c>
    </row>
    <row r="2" spans="1:10" ht="15.5" x14ac:dyDescent="0.25">
      <c r="A2" s="117" t="s">
        <v>51</v>
      </c>
    </row>
    <row r="3" spans="1:10" s="17" customFormat="1" ht="15.5" x14ac:dyDescent="0.25">
      <c r="A3" s="117" t="s">
        <v>34</v>
      </c>
      <c r="B3" s="1"/>
      <c r="C3" s="3"/>
      <c r="D3" s="3"/>
      <c r="E3" s="14"/>
    </row>
    <row r="4" spans="1:10" s="10" customFormat="1" ht="27" customHeight="1" x14ac:dyDescent="0.35">
      <c r="A4" s="236" t="s">
        <v>227</v>
      </c>
      <c r="B4" s="237"/>
      <c r="C4" s="194"/>
      <c r="D4" s="194"/>
      <c r="E4" s="194"/>
      <c r="F4" s="176"/>
      <c r="G4" s="176"/>
      <c r="H4" s="176"/>
      <c r="I4" s="176"/>
      <c r="J4" s="176"/>
    </row>
    <row r="5" spans="1:10" s="10" customFormat="1" ht="15.5" x14ac:dyDescent="0.35">
      <c r="A5" s="238" t="s">
        <v>221</v>
      </c>
      <c r="B5" s="239"/>
      <c r="C5" s="240"/>
      <c r="D5" s="194"/>
      <c r="E5" s="194"/>
      <c r="F5" s="176"/>
      <c r="G5" s="176"/>
      <c r="H5" s="176"/>
      <c r="I5" s="176"/>
      <c r="J5" s="176"/>
    </row>
    <row r="6" spans="1:10" s="10" customFormat="1" ht="15.5" x14ac:dyDescent="0.35">
      <c r="A6" s="238" t="s">
        <v>215</v>
      </c>
      <c r="B6" s="241"/>
      <c r="C6" s="242"/>
      <c r="D6" s="182"/>
      <c r="E6" s="182"/>
      <c r="F6" s="176"/>
      <c r="G6" s="176"/>
      <c r="H6" s="176"/>
      <c r="I6" s="176"/>
      <c r="J6" s="176"/>
    </row>
    <row r="7" spans="1:10" s="10" customFormat="1" ht="42.65" customHeight="1" x14ac:dyDescent="0.35">
      <c r="A7" s="177" t="s">
        <v>55</v>
      </c>
      <c r="B7" s="178" t="s">
        <v>1</v>
      </c>
      <c r="C7" s="245" t="s">
        <v>112</v>
      </c>
      <c r="D7" s="245" t="s">
        <v>113</v>
      </c>
      <c r="E7" s="245" t="s">
        <v>114</v>
      </c>
      <c r="F7" s="94"/>
      <c r="G7" s="176"/>
      <c r="H7" s="176"/>
      <c r="I7" s="176"/>
      <c r="J7" s="176"/>
    </row>
    <row r="8" spans="1:10" s="10" customFormat="1" ht="17.5" customHeight="1" thickBot="1" x14ac:dyDescent="0.4">
      <c r="A8" s="195"/>
      <c r="B8" s="196"/>
      <c r="C8" s="271" t="s">
        <v>2</v>
      </c>
      <c r="D8" s="271" t="s">
        <v>3</v>
      </c>
      <c r="E8" s="271" t="s">
        <v>115</v>
      </c>
      <c r="F8" s="176"/>
      <c r="G8" s="176"/>
      <c r="H8" s="176"/>
      <c r="I8" s="176"/>
      <c r="J8" s="176"/>
    </row>
    <row r="9" spans="1:10" ht="20" customHeight="1" thickBot="1" x14ac:dyDescent="0.4">
      <c r="A9" s="270" t="s">
        <v>6</v>
      </c>
      <c r="B9" s="68" t="s">
        <v>7</v>
      </c>
      <c r="C9" s="268"/>
      <c r="D9" s="268"/>
      <c r="E9" s="269"/>
      <c r="F9" s="66"/>
      <c r="G9" s="66"/>
      <c r="H9" s="66"/>
      <c r="I9" s="66"/>
      <c r="J9" s="66"/>
    </row>
    <row r="10" spans="1:10" ht="20" customHeight="1" thickBot="1" x14ac:dyDescent="0.4">
      <c r="A10" s="270" t="s">
        <v>8</v>
      </c>
      <c r="B10" s="68" t="s">
        <v>9</v>
      </c>
      <c r="C10" s="268"/>
      <c r="D10" s="268"/>
      <c r="E10" s="269"/>
      <c r="F10" s="66"/>
      <c r="G10" s="66"/>
      <c r="H10" s="66"/>
      <c r="I10" s="66"/>
      <c r="J10" s="66"/>
    </row>
    <row r="11" spans="1:10" ht="20" customHeight="1" thickBot="1" x14ac:dyDescent="0.4">
      <c r="A11" s="270" t="s">
        <v>10</v>
      </c>
      <c r="B11" s="68" t="s">
        <v>217</v>
      </c>
      <c r="C11" s="268"/>
      <c r="D11" s="268"/>
      <c r="E11" s="269"/>
      <c r="F11" s="66"/>
      <c r="G11" s="66"/>
      <c r="H11" s="66"/>
      <c r="I11" s="66"/>
      <c r="J11" s="66"/>
    </row>
    <row r="12" spans="1:10" ht="20" customHeight="1" thickBot="1" x14ac:dyDescent="0.4">
      <c r="A12" s="270" t="s">
        <v>11</v>
      </c>
      <c r="B12" s="68" t="s">
        <v>131</v>
      </c>
      <c r="C12" s="268"/>
      <c r="D12" s="268"/>
      <c r="E12" s="269"/>
      <c r="F12" s="66"/>
      <c r="G12" s="66"/>
      <c r="H12" s="66"/>
      <c r="I12" s="66"/>
      <c r="J12" s="66"/>
    </row>
    <row r="13" spans="1:10" ht="20" customHeight="1" thickBot="1" x14ac:dyDescent="0.4">
      <c r="A13" s="270" t="s">
        <v>12</v>
      </c>
      <c r="B13" s="68" t="s">
        <v>13</v>
      </c>
      <c r="C13" s="268"/>
      <c r="D13" s="268"/>
      <c r="E13" s="269"/>
      <c r="F13" s="66"/>
      <c r="G13" s="66"/>
      <c r="H13" s="66"/>
      <c r="I13" s="66"/>
      <c r="J13" s="66"/>
    </row>
    <row r="14" spans="1:10" ht="20" customHeight="1" thickBot="1" x14ac:dyDescent="0.4">
      <c r="A14" s="270" t="s">
        <v>14</v>
      </c>
      <c r="B14" s="68" t="s">
        <v>15</v>
      </c>
      <c r="C14" s="268"/>
      <c r="D14" s="268"/>
      <c r="E14" s="269"/>
      <c r="F14" s="66"/>
      <c r="G14" s="66"/>
      <c r="H14" s="66"/>
      <c r="I14" s="66"/>
      <c r="J14" s="66"/>
    </row>
    <row r="15" spans="1:10" ht="20" customHeight="1" thickBot="1" x14ac:dyDescent="0.4">
      <c r="A15" s="270" t="s">
        <v>16</v>
      </c>
      <c r="B15" s="68" t="s">
        <v>17</v>
      </c>
      <c r="C15" s="268"/>
      <c r="D15" s="268"/>
      <c r="E15" s="269"/>
      <c r="F15" s="66"/>
      <c r="G15" s="66"/>
      <c r="H15" s="66"/>
      <c r="I15" s="66"/>
      <c r="J15" s="66"/>
    </row>
    <row r="16" spans="1:10" ht="20" customHeight="1" thickBot="1" x14ac:dyDescent="0.4">
      <c r="A16" s="270" t="s">
        <v>18</v>
      </c>
      <c r="B16" s="68" t="s">
        <v>19</v>
      </c>
      <c r="C16" s="268"/>
      <c r="D16" s="268"/>
      <c r="E16" s="269"/>
      <c r="F16" s="66"/>
      <c r="G16" s="66"/>
      <c r="H16" s="66"/>
      <c r="I16" s="66"/>
      <c r="J16" s="66"/>
    </row>
    <row r="17" spans="1:10" ht="20" customHeight="1" thickBot="1" x14ac:dyDescent="0.4">
      <c r="A17" s="270" t="s">
        <v>20</v>
      </c>
      <c r="B17" s="68" t="s">
        <v>21</v>
      </c>
      <c r="C17" s="268"/>
      <c r="D17" s="268"/>
      <c r="E17" s="269"/>
      <c r="F17" s="66"/>
      <c r="G17" s="66"/>
      <c r="H17" s="66"/>
      <c r="I17" s="66"/>
      <c r="J17" s="66"/>
    </row>
    <row r="18" spans="1:10" ht="20" customHeight="1" thickBot="1" x14ac:dyDescent="0.4">
      <c r="A18" s="270" t="s">
        <v>22</v>
      </c>
      <c r="B18" s="68" t="s">
        <v>23</v>
      </c>
      <c r="C18" s="268"/>
      <c r="D18" s="268"/>
      <c r="E18" s="269"/>
      <c r="F18" s="66"/>
      <c r="G18" s="66"/>
      <c r="H18" s="66"/>
      <c r="I18" s="66"/>
      <c r="J18" s="66"/>
    </row>
    <row r="19" spans="1:10" ht="20" customHeight="1" thickBot="1" x14ac:dyDescent="0.4">
      <c r="A19" s="270" t="s">
        <v>24</v>
      </c>
      <c r="B19" s="68" t="s">
        <v>230</v>
      </c>
      <c r="C19" s="268"/>
      <c r="D19" s="268"/>
      <c r="E19" s="269"/>
      <c r="F19" s="66"/>
      <c r="G19" s="66"/>
      <c r="H19" s="66"/>
      <c r="I19" s="66"/>
      <c r="J19" s="66"/>
    </row>
    <row r="20" spans="1:10" ht="20" customHeight="1" thickBot="1" x14ac:dyDescent="0.4">
      <c r="A20" s="270" t="s">
        <v>41</v>
      </c>
      <c r="B20" s="68" t="s">
        <v>42</v>
      </c>
      <c r="C20" s="268"/>
      <c r="D20" s="268"/>
      <c r="E20" s="269"/>
      <c r="F20" s="66"/>
      <c r="G20" s="66"/>
      <c r="H20" s="66"/>
      <c r="I20" s="66"/>
      <c r="J20" s="66"/>
    </row>
    <row r="21" spans="1:10" ht="20" customHeight="1" thickBot="1" x14ac:dyDescent="0.4">
      <c r="A21" s="270" t="s">
        <v>43</v>
      </c>
      <c r="B21" s="68" t="s">
        <v>44</v>
      </c>
      <c r="C21" s="315"/>
      <c r="D21" s="315"/>
      <c r="E21" s="316"/>
      <c r="F21" s="66"/>
      <c r="G21" s="66"/>
      <c r="H21" s="66"/>
      <c r="I21" s="66"/>
      <c r="J21" s="66"/>
    </row>
    <row r="22" spans="1:10" ht="21.5" customHeight="1" thickBot="1" x14ac:dyDescent="0.4">
      <c r="A22" s="428" t="s">
        <v>210</v>
      </c>
      <c r="B22" s="422"/>
      <c r="C22" s="317">
        <f>SUM(C9:C21)</f>
        <v>0</v>
      </c>
      <c r="D22" s="317">
        <f>SUM(D9:D21)</f>
        <v>0</v>
      </c>
      <c r="E22" s="318">
        <f>SUM(E9:E21)</f>
        <v>0</v>
      </c>
      <c r="F22" s="66"/>
      <c r="G22" s="66"/>
      <c r="H22" s="66"/>
      <c r="I22" s="66"/>
      <c r="J22" s="66"/>
    </row>
    <row r="23" spans="1:10" ht="15.5" x14ac:dyDescent="0.35">
      <c r="A23" s="66" t="s">
        <v>50</v>
      </c>
      <c r="B23" s="66"/>
      <c r="C23" s="126">
        <f>Certification!$C$7</f>
        <v>0</v>
      </c>
      <c r="D23" s="126"/>
      <c r="E23" s="126"/>
      <c r="F23" s="179"/>
      <c r="G23" s="179"/>
      <c r="H23" s="66"/>
      <c r="I23" s="66"/>
      <c r="J23" s="66"/>
    </row>
    <row r="24" spans="1:10" ht="15.5" x14ac:dyDescent="0.35">
      <c r="A24" s="66" t="s">
        <v>53</v>
      </c>
      <c r="B24" s="66"/>
      <c r="C24" s="127">
        <f>Certification!$G$7</f>
        <v>0</v>
      </c>
      <c r="D24" s="126"/>
      <c r="E24" s="126"/>
      <c r="F24" s="66"/>
      <c r="G24" s="66"/>
      <c r="H24" s="66"/>
      <c r="I24" s="66"/>
      <c r="J24" s="66"/>
    </row>
    <row r="25" spans="1:10" ht="15.5" x14ac:dyDescent="0.35">
      <c r="A25" s="66" t="s">
        <v>0</v>
      </c>
      <c r="B25" s="66"/>
      <c r="C25" s="126" t="str">
        <f>Certification!$A$5</f>
        <v>SFY 2015-16</v>
      </c>
      <c r="D25" s="126"/>
      <c r="E25" s="126"/>
      <c r="F25" s="66"/>
      <c r="G25" s="66"/>
      <c r="H25" s="66"/>
      <c r="I25" s="66"/>
      <c r="J25" s="66"/>
    </row>
    <row r="26" spans="1:10" ht="15.5" hidden="1" x14ac:dyDescent="0.35">
      <c r="A26" s="66"/>
      <c r="B26" s="66"/>
      <c r="C26" s="62"/>
      <c r="D26" s="62"/>
      <c r="E26" s="66"/>
    </row>
    <row r="29" spans="1:10" hidden="1" x14ac:dyDescent="0.25">
      <c r="A29" s="15"/>
      <c r="B29" s="15"/>
      <c r="C29" s="15"/>
      <c r="D29" s="15"/>
      <c r="E29" s="15"/>
    </row>
  </sheetData>
  <sheetProtection algorithmName="SHA-512" hashValue="8/mXEacUqYzCqc3q+GAvajlLyIf3F0zqq6RuB9WJ+nYvb+oBSHQrO/rhq8WWmN8vEhzUZOTva47zxb+2KS6Mng==" saltValue="zJoiO9HX6EdZOX6+DYTnzA==" spinCount="100000" sheet="1" selectLockedCells="1"/>
  <dataValidations count="5">
    <dataValidation allowBlank="1" showInputMessage="1" showErrorMessage="1" prompt="Press TAB to move input areas" sqref="A1" xr:uid="{54852D08-909B-4B53-8258-FE4AF7288C0D}"/>
    <dataValidation allowBlank="1" showInputMessage="1" showErrorMessage="1" prompt="Report the total claims for each practitioner type during the cost reporting period. The Annual Reimbursement Report on the LEA Program website can be used to obtain this information by NPI. " sqref="D19:D21 D18" xr:uid="{BE9E0F8C-98AA-45F2-85EB-A059B54D0BB1}"/>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xr:uid="{10FE8E43-5C84-490D-AA55-9B67FA10D169}"/>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xr:uid="{AE55268E-2517-4027-B5CC-CD63E40B6B18}"/>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xr:uid="{8AA4CEA8-FD84-464D-B22B-D0673ADC2C37}"/>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84" zoomScaleNormal="84" zoomScaleSheetLayoutView="75" workbookViewId="0"/>
  </sheetViews>
  <sheetFormatPr defaultColWidth="0" defaultRowHeight="12.5" zeroHeight="1" x14ac:dyDescent="0.25"/>
  <cols>
    <col min="1" max="1" width="73.8984375" style="12" customWidth="1"/>
    <col min="2" max="2" width="36" style="12" customWidth="1"/>
    <col min="3" max="17" width="0" style="12" hidden="1" customWidth="1"/>
    <col min="18" max="16384" width="8.796875" style="12" hidden="1"/>
  </cols>
  <sheetData>
    <row r="1" spans="1:10" ht="15.5" x14ac:dyDescent="0.35">
      <c r="A1" s="188" t="s">
        <v>202</v>
      </c>
      <c r="C1" s="3"/>
      <c r="D1" s="3"/>
      <c r="E1" s="3"/>
      <c r="G1" s="1"/>
    </row>
    <row r="2" spans="1:10" ht="15.5" x14ac:dyDescent="0.35">
      <c r="A2" s="189" t="s">
        <v>51</v>
      </c>
      <c r="C2" s="3"/>
      <c r="D2" s="3"/>
      <c r="E2" s="3"/>
      <c r="G2" s="1"/>
    </row>
    <row r="3" spans="1:10" ht="15.5" x14ac:dyDescent="0.35">
      <c r="A3" s="189" t="s">
        <v>34</v>
      </c>
      <c r="B3" s="2"/>
      <c r="C3" s="3"/>
      <c r="D3" s="3"/>
      <c r="E3" s="3"/>
      <c r="G3" s="1"/>
    </row>
    <row r="4" spans="1:10" ht="22" customHeight="1" x14ac:dyDescent="0.35">
      <c r="A4" s="63" t="s">
        <v>134</v>
      </c>
      <c r="B4" s="58"/>
      <c r="C4" s="3"/>
      <c r="D4" s="3"/>
      <c r="E4" s="3"/>
      <c r="F4" s="6"/>
      <c r="G4" s="1"/>
    </row>
    <row r="5" spans="1:10" ht="17.5" customHeight="1" thickBot="1" x14ac:dyDescent="0.4">
      <c r="A5" s="190" t="s">
        <v>129</v>
      </c>
      <c r="B5" s="58"/>
      <c r="C5" s="19"/>
      <c r="D5" s="19"/>
      <c r="E5" s="19"/>
      <c r="F5" s="19"/>
      <c r="G5" s="19"/>
    </row>
    <row r="6" spans="1:10" ht="25.5" customHeight="1" thickBot="1" x14ac:dyDescent="0.4">
      <c r="A6" s="219" t="s">
        <v>163</v>
      </c>
      <c r="B6" s="220"/>
    </row>
    <row r="7" spans="1:10" ht="18.5" customHeight="1" thickBot="1" x14ac:dyDescent="0.3">
      <c r="A7" s="339">
        <f>Certification!C7</f>
        <v>0</v>
      </c>
      <c r="B7" s="210"/>
    </row>
    <row r="8" spans="1:10" ht="17" customHeight="1" thickBot="1" x14ac:dyDescent="0.3">
      <c r="A8" s="340">
        <f>Certification!G7</f>
        <v>0</v>
      </c>
      <c r="B8" s="211"/>
    </row>
    <row r="9" spans="1:10" s="40" customFormat="1" ht="24" customHeight="1" thickBot="1" x14ac:dyDescent="0.4">
      <c r="A9" s="219" t="s">
        <v>229</v>
      </c>
      <c r="B9" s="221"/>
    </row>
    <row r="10" spans="1:10" ht="18.5" customHeight="1" thickBot="1" x14ac:dyDescent="0.4">
      <c r="A10" s="101" t="s">
        <v>281</v>
      </c>
      <c r="B10" s="102"/>
      <c r="C10" s="222"/>
      <c r="D10" s="222"/>
      <c r="E10" s="222"/>
      <c r="F10" s="222"/>
      <c r="G10" s="222"/>
      <c r="H10" s="222"/>
      <c r="I10" s="222"/>
    </row>
    <row r="11" spans="1:10" ht="33.5" customHeight="1" thickBot="1" x14ac:dyDescent="0.4">
      <c r="A11" s="103" t="s">
        <v>219</v>
      </c>
      <c r="B11" s="104">
        <v>0.5</v>
      </c>
    </row>
    <row r="12" spans="1:10" s="22" customFormat="1" ht="32.5" customHeight="1" thickBot="1" x14ac:dyDescent="0.4">
      <c r="A12" s="105" t="s">
        <v>228</v>
      </c>
      <c r="B12" s="102"/>
    </row>
    <row r="13" spans="1:10" s="40" customFormat="1" ht="23.5" customHeight="1" thickBot="1" x14ac:dyDescent="0.4">
      <c r="A13" s="212" t="s">
        <v>164</v>
      </c>
      <c r="B13" s="213"/>
    </row>
    <row r="14" spans="1:10" ht="20" customHeight="1" thickBot="1" x14ac:dyDescent="0.4">
      <c r="A14" s="244" t="s">
        <v>159</v>
      </c>
      <c r="B14" s="438"/>
      <c r="C14" s="223"/>
      <c r="D14" s="22"/>
      <c r="E14" s="22"/>
      <c r="F14" s="22"/>
      <c r="G14" s="22"/>
      <c r="H14" s="22"/>
      <c r="I14" s="22"/>
      <c r="J14" s="22"/>
    </row>
    <row r="15" spans="1:10" ht="20" customHeight="1" thickBot="1" x14ac:dyDescent="0.4">
      <c r="A15" s="101" t="s">
        <v>160</v>
      </c>
      <c r="B15" s="439"/>
    </row>
    <row r="16" spans="1:10" ht="20" customHeight="1" thickBot="1" x14ac:dyDescent="0.4">
      <c r="A16" s="106" t="s">
        <v>161</v>
      </c>
      <c r="B16" s="107" t="str">
        <f>IFERROR(B14/B15,"0")</f>
        <v>0</v>
      </c>
    </row>
    <row r="17" spans="1:17" ht="20" customHeight="1" thickBot="1" x14ac:dyDescent="0.4">
      <c r="A17" s="106" t="s">
        <v>209</v>
      </c>
      <c r="B17" s="107">
        <v>2.8974987942780195E-2</v>
      </c>
    </row>
    <row r="18" spans="1:17" ht="20" customHeight="1" thickBot="1" x14ac:dyDescent="0.4">
      <c r="A18" s="106" t="s">
        <v>162</v>
      </c>
      <c r="B18" s="107">
        <f>B16-B17</f>
        <v>-2.8974987942780195E-2</v>
      </c>
    </row>
    <row r="19" spans="1:17" s="1" customFormat="1" ht="23.5" customHeight="1" x14ac:dyDescent="0.35">
      <c r="A19" s="341" t="s">
        <v>50</v>
      </c>
      <c r="B19" s="342">
        <f>Certification!C7</f>
        <v>0</v>
      </c>
      <c r="C19" s="13"/>
      <c r="D19" s="13"/>
      <c r="E19" s="13"/>
      <c r="F19" s="13"/>
      <c r="G19" s="13"/>
      <c r="H19" s="13"/>
      <c r="I19" s="13"/>
      <c r="J19" s="13"/>
      <c r="K19" s="3"/>
      <c r="L19" s="3"/>
      <c r="M19" s="3"/>
      <c r="N19" s="3"/>
      <c r="O19" s="7"/>
      <c r="P19" s="3"/>
      <c r="Q19" s="3"/>
    </row>
    <row r="20" spans="1:17" s="1" customFormat="1" ht="15.5" x14ac:dyDescent="0.35">
      <c r="A20" s="341" t="s">
        <v>203</v>
      </c>
      <c r="B20" s="343">
        <f>Certification!G7</f>
        <v>0</v>
      </c>
      <c r="C20" s="21"/>
      <c r="D20" s="21"/>
      <c r="E20" s="21"/>
      <c r="F20" s="21"/>
      <c r="G20" s="21"/>
      <c r="H20" s="21"/>
      <c r="I20" s="21"/>
      <c r="J20" s="21"/>
      <c r="K20" s="3"/>
      <c r="L20" s="3"/>
      <c r="M20" s="3"/>
      <c r="N20" s="3"/>
      <c r="O20" s="7"/>
      <c r="P20" s="3"/>
      <c r="Q20" s="3"/>
    </row>
    <row r="21" spans="1:17" s="1" customFormat="1" ht="16" thickBot="1" x14ac:dyDescent="0.4">
      <c r="A21" s="344" t="s">
        <v>0</v>
      </c>
      <c r="B21" s="345" t="str">
        <f>Certification!A5</f>
        <v>SFY 2015-16</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algorithmName="SHA-512" hashValue="DXwHRpGdmP4sLXIZ7rcgazZn+luN77aoQvi6FJ6PWNMELeOMgl1tTTzPvmGMqc/NXKf4FGGTwpOBcCaiyCXFSw==" saltValue="HR7hsn9jqsS88igEIcCVlQ==" spinCount="100000" sheet="1" selectLockedCells="1"/>
  <protectedRanges>
    <protectedRange sqref="B10" name="Range1_1_1"/>
  </protectedRanges>
  <dataValidations xWindow="738" yWindow="674" count="7">
    <dataValidation allowBlank="1" showInputMessage="1" showErrorMessage="1" prompt="For LEAs that received a limited/field audit in SFY 2015-16, include the audited Indirect Cost Rate from Audit Report, Schedule 7. For LEAs with a minimal review, include the Indirect Cost Rate that was reported on your as-submitted CRCS for SFY 2015-16. " sqref="B10" xr:uid="{00000000-0002-0000-0100-000000000000}"/>
    <dataValidation allowBlank="1" showInputMessage="1" showErrorMessage="1" prompt="Report the posted Direct Medical Service Precentage from LEA Program website. Enter the RMTS Direct Medical Service Percentage in decimal notation (e.g., 41.25). " sqref="B12" xr:uid="{4684BD23-B01E-4A7C-A421-C6EB2B0DF550}"/>
    <dataValidation allowBlank="1" showInputMessage="1" showErrorMessage="1" prompt="Press TAB to move input areas" sqref="A1" xr:uid="{B31EC40B-D9BA-48E4-AFF5-AB082D8F87C3}"/>
    <dataValidation allowBlank="1" sqref="B16" xr:uid="{59ADBD08-7743-4F83-8E4B-DECDC209665B}"/>
    <dataValidation type="custom" allowBlank="1" showErrorMessage="1" errorTitle="Error - MER greater than 100%" error="Review the data inputted in rows 13 and 14 as the Calculated Medi-Cal Eligibility Ration cannot be greater than 100%" sqref="G14 E17" xr:uid="{A32F6DBA-8739-4FA3-B149-8154E10404FA}">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xr:uid="{D4133304-9586-467B-A564-127DC9D27B7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xr:uid="{D046B8E5-12F0-4B5F-B6BE-0DB380E02D42}">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57"/>
  <sheetViews>
    <sheetView zoomScale="84" zoomScaleNormal="84" zoomScaleSheetLayoutView="94" workbookViewId="0"/>
  </sheetViews>
  <sheetFormatPr defaultColWidth="0" defaultRowHeight="12.5" zeroHeight="1" x14ac:dyDescent="0.25"/>
  <cols>
    <col min="1" max="1" width="4.19921875" style="59" customWidth="1"/>
    <col min="2" max="2" width="78" style="1" customWidth="1"/>
    <col min="3" max="3" width="24.8984375" style="1" customWidth="1"/>
    <col min="4" max="4" width="30.296875" style="1" hidden="1" customWidth="1"/>
    <col min="5" max="16384" width="9.296875" style="1" hidden="1"/>
  </cols>
  <sheetData>
    <row r="1" spans="1:4" ht="15.5" x14ac:dyDescent="0.35">
      <c r="A1" s="191" t="s">
        <v>54</v>
      </c>
      <c r="B1" s="3"/>
      <c r="C1" s="3"/>
    </row>
    <row r="2" spans="1:4" ht="15.5" x14ac:dyDescent="0.35">
      <c r="A2" s="197" t="s">
        <v>51</v>
      </c>
      <c r="B2" s="3"/>
      <c r="C2" s="3"/>
    </row>
    <row r="3" spans="1:4" ht="15.5" x14ac:dyDescent="0.35">
      <c r="A3" s="197" t="s">
        <v>34</v>
      </c>
      <c r="B3" s="3"/>
      <c r="C3" s="3"/>
    </row>
    <row r="4" spans="1:4" ht="38" customHeight="1" x14ac:dyDescent="0.3">
      <c r="A4" s="192" t="s">
        <v>130</v>
      </c>
      <c r="B4" s="109"/>
      <c r="C4" s="109"/>
      <c r="D4" s="18"/>
    </row>
    <row r="5" spans="1:4" ht="68" customHeight="1" x14ac:dyDescent="0.35">
      <c r="A5" s="73"/>
      <c r="B5" s="110"/>
      <c r="C5" s="111" t="s">
        <v>299</v>
      </c>
    </row>
    <row r="6" spans="1:4" ht="19.5" customHeight="1" x14ac:dyDescent="0.35">
      <c r="A6" s="73"/>
      <c r="B6" s="252" t="s">
        <v>1</v>
      </c>
      <c r="C6" s="112" t="s">
        <v>2</v>
      </c>
    </row>
    <row r="7" spans="1:4" ht="20" customHeight="1" x14ac:dyDescent="0.35">
      <c r="A7" s="95" t="s">
        <v>6</v>
      </c>
      <c r="B7" s="62" t="s">
        <v>7</v>
      </c>
      <c r="C7" s="218">
        <f>'WS B Funding'!G7</f>
        <v>0</v>
      </c>
    </row>
    <row r="8" spans="1:4" ht="20" customHeight="1" x14ac:dyDescent="0.35">
      <c r="A8" s="95" t="s">
        <v>8</v>
      </c>
      <c r="B8" s="62" t="s">
        <v>9</v>
      </c>
      <c r="C8" s="113">
        <f>'WS B Funding'!G8</f>
        <v>0</v>
      </c>
    </row>
    <row r="9" spans="1:4" ht="20" customHeight="1" x14ac:dyDescent="0.35">
      <c r="A9" s="95" t="s">
        <v>10</v>
      </c>
      <c r="B9" s="62" t="s">
        <v>216</v>
      </c>
      <c r="C9" s="113">
        <f>'WS B Funding'!G9</f>
        <v>0</v>
      </c>
    </row>
    <row r="10" spans="1:4" ht="20" customHeight="1" x14ac:dyDescent="0.35">
      <c r="A10" s="95" t="s">
        <v>11</v>
      </c>
      <c r="B10" s="62" t="s">
        <v>131</v>
      </c>
      <c r="C10" s="113">
        <f>'WS B Funding'!G10</f>
        <v>0</v>
      </c>
    </row>
    <row r="11" spans="1:4" ht="20" customHeight="1" x14ac:dyDescent="0.35">
      <c r="A11" s="95" t="s">
        <v>12</v>
      </c>
      <c r="B11" s="62" t="s">
        <v>13</v>
      </c>
      <c r="C11" s="113">
        <f>'WS B Funding'!G11</f>
        <v>0</v>
      </c>
    </row>
    <row r="12" spans="1:4" ht="20" customHeight="1" x14ac:dyDescent="0.35">
      <c r="A12" s="95" t="s">
        <v>14</v>
      </c>
      <c r="B12" s="62" t="s">
        <v>15</v>
      </c>
      <c r="C12" s="113">
        <f>'WS B Funding'!G12</f>
        <v>0</v>
      </c>
    </row>
    <row r="13" spans="1:4" ht="20" customHeight="1" x14ac:dyDescent="0.35">
      <c r="A13" s="95" t="s">
        <v>16</v>
      </c>
      <c r="B13" s="62" t="s">
        <v>17</v>
      </c>
      <c r="C13" s="113">
        <f>'WS B Funding'!G13</f>
        <v>0</v>
      </c>
    </row>
    <row r="14" spans="1:4" ht="20" customHeight="1" x14ac:dyDescent="0.35">
      <c r="A14" s="95" t="s">
        <v>18</v>
      </c>
      <c r="B14" s="62" t="s">
        <v>19</v>
      </c>
      <c r="C14" s="113">
        <f>'WS B Funding'!G14</f>
        <v>0</v>
      </c>
    </row>
    <row r="15" spans="1:4" ht="20" customHeight="1" x14ac:dyDescent="0.35">
      <c r="A15" s="95" t="s">
        <v>20</v>
      </c>
      <c r="B15" s="62" t="s">
        <v>21</v>
      </c>
      <c r="C15" s="113">
        <f>'WS B Funding'!G15</f>
        <v>0</v>
      </c>
    </row>
    <row r="16" spans="1:4" ht="20" customHeight="1" x14ac:dyDescent="0.35">
      <c r="A16" s="95" t="s">
        <v>22</v>
      </c>
      <c r="B16" s="62" t="s">
        <v>23</v>
      </c>
      <c r="C16" s="113">
        <f>'WS B Funding'!G16</f>
        <v>0</v>
      </c>
    </row>
    <row r="17" spans="1:4" ht="20" customHeight="1" x14ac:dyDescent="0.35">
      <c r="A17" s="95" t="s">
        <v>24</v>
      </c>
      <c r="B17" s="62" t="s">
        <v>230</v>
      </c>
      <c r="C17" s="113">
        <f>'WS B Funding'!G17</f>
        <v>0</v>
      </c>
    </row>
    <row r="18" spans="1:4" ht="20" customHeight="1" x14ac:dyDescent="0.35">
      <c r="A18" s="95" t="s">
        <v>41</v>
      </c>
      <c r="B18" s="62" t="s">
        <v>42</v>
      </c>
      <c r="C18" s="113">
        <f>'WS B Funding'!G18</f>
        <v>0</v>
      </c>
    </row>
    <row r="19" spans="1:4" ht="20" customHeight="1" x14ac:dyDescent="0.35">
      <c r="A19" s="95" t="s">
        <v>43</v>
      </c>
      <c r="B19" s="62" t="s">
        <v>44</v>
      </c>
      <c r="C19" s="113">
        <f>'WS B Funding'!G19</f>
        <v>0</v>
      </c>
    </row>
    <row r="20" spans="1:4" ht="20" customHeight="1" x14ac:dyDescent="0.35">
      <c r="A20" s="95" t="s">
        <v>97</v>
      </c>
      <c r="B20" s="62" t="s">
        <v>100</v>
      </c>
      <c r="C20" s="113">
        <f>'WS B Funding'!G22</f>
        <v>0</v>
      </c>
    </row>
    <row r="21" spans="1:4" ht="20" customHeight="1" x14ac:dyDescent="0.35">
      <c r="A21" s="95" t="s">
        <v>99</v>
      </c>
      <c r="B21" s="62" t="s">
        <v>154</v>
      </c>
      <c r="C21" s="113">
        <f>'WS B Funding'!G23</f>
        <v>0</v>
      </c>
    </row>
    <row r="22" spans="1:4" ht="20" customHeight="1" x14ac:dyDescent="0.35">
      <c r="A22" s="95" t="s">
        <v>104</v>
      </c>
      <c r="B22" s="62" t="s">
        <v>237</v>
      </c>
      <c r="C22" s="113">
        <f>'WS B Funding'!G24</f>
        <v>0</v>
      </c>
    </row>
    <row r="23" spans="1:4" ht="20" customHeight="1" x14ac:dyDescent="0.35">
      <c r="A23" s="95" t="s">
        <v>105</v>
      </c>
      <c r="B23" s="62" t="s">
        <v>101</v>
      </c>
      <c r="C23" s="113">
        <f>'WS B Funding'!G25</f>
        <v>0</v>
      </c>
    </row>
    <row r="24" spans="1:4" ht="20" customHeight="1" x14ac:dyDescent="0.35">
      <c r="A24" s="95" t="s">
        <v>106</v>
      </c>
      <c r="B24" s="62" t="s">
        <v>103</v>
      </c>
      <c r="C24" s="113">
        <f>'WS B Funding'!G26</f>
        <v>0</v>
      </c>
    </row>
    <row r="25" spans="1:4" ht="20" customHeight="1" x14ac:dyDescent="0.35">
      <c r="A25" s="95" t="s">
        <v>111</v>
      </c>
      <c r="B25" s="62" t="s">
        <v>235</v>
      </c>
      <c r="C25" s="113">
        <f>'WS B Funding'!G27</f>
        <v>0</v>
      </c>
    </row>
    <row r="26" spans="1:4" ht="20" customHeight="1" x14ac:dyDescent="0.35">
      <c r="A26" s="95" t="s">
        <v>107</v>
      </c>
      <c r="B26" s="62" t="s">
        <v>168</v>
      </c>
      <c r="C26" s="113">
        <f>'WS B Funding'!G28</f>
        <v>0</v>
      </c>
    </row>
    <row r="27" spans="1:4" ht="20" customHeight="1" x14ac:dyDescent="0.35">
      <c r="A27" s="95" t="s">
        <v>108</v>
      </c>
      <c r="B27" s="62" t="s">
        <v>98</v>
      </c>
      <c r="C27" s="113">
        <f>'WS B Funding'!G29</f>
        <v>0</v>
      </c>
    </row>
    <row r="28" spans="1:4" ht="20" customHeight="1" x14ac:dyDescent="0.35">
      <c r="A28" s="95" t="s">
        <v>109</v>
      </c>
      <c r="B28" s="62" t="s">
        <v>102</v>
      </c>
      <c r="C28" s="113">
        <f>'WS B Funding'!G30</f>
        <v>0</v>
      </c>
    </row>
    <row r="29" spans="1:4" ht="20" customHeight="1" x14ac:dyDescent="0.35">
      <c r="A29" s="95" t="s">
        <v>110</v>
      </c>
      <c r="B29" s="62" t="s">
        <v>121</v>
      </c>
      <c r="C29" s="113">
        <f>'WS B Funding'!G31</f>
        <v>0</v>
      </c>
    </row>
    <row r="30" spans="1:4" ht="21.65" customHeight="1" thickBot="1" x14ac:dyDescent="0.4">
      <c r="A30" s="95"/>
      <c r="B30" s="115" t="s">
        <v>271</v>
      </c>
      <c r="C30" s="116">
        <f>SUM(C7:C29)</f>
        <v>0</v>
      </c>
    </row>
    <row r="31" spans="1:4" ht="41" customHeight="1" x14ac:dyDescent="0.25">
      <c r="A31" s="278" t="s">
        <v>270</v>
      </c>
      <c r="B31" s="279"/>
      <c r="C31" s="277"/>
    </row>
    <row r="32" spans="1:4" ht="22.5" customHeight="1" x14ac:dyDescent="0.35">
      <c r="A32" s="78" t="s">
        <v>25</v>
      </c>
      <c r="B32" s="124" t="s">
        <v>259</v>
      </c>
      <c r="C32" s="276">
        <f>C30</f>
        <v>0</v>
      </c>
      <c r="D32" s="290"/>
    </row>
    <row r="33" spans="1:4" ht="20" customHeight="1" x14ac:dyDescent="0.35">
      <c r="A33" s="78" t="s">
        <v>26</v>
      </c>
      <c r="B33" s="119" t="s">
        <v>282</v>
      </c>
      <c r="C33" s="120">
        <f>'Allocation Statistics'!B10</f>
        <v>0</v>
      </c>
    </row>
    <row r="34" spans="1:4" ht="20" customHeight="1" x14ac:dyDescent="0.35">
      <c r="A34" s="78" t="s">
        <v>27</v>
      </c>
      <c r="B34" s="119" t="s">
        <v>119</v>
      </c>
      <c r="C34" s="118">
        <f>C32*C33</f>
        <v>0</v>
      </c>
    </row>
    <row r="35" spans="1:4" ht="20" customHeight="1" x14ac:dyDescent="0.35">
      <c r="A35" s="78" t="s">
        <v>28</v>
      </c>
      <c r="B35" s="119" t="s">
        <v>120</v>
      </c>
      <c r="C35" s="118">
        <f>C32+C34</f>
        <v>0</v>
      </c>
    </row>
    <row r="36" spans="1:4" ht="20" customHeight="1" x14ac:dyDescent="0.35">
      <c r="A36" s="78" t="s">
        <v>29</v>
      </c>
      <c r="B36" s="119" t="s">
        <v>140</v>
      </c>
      <c r="C36" s="118">
        <f>'C.3 Equip Depreciation'!L38</f>
        <v>0</v>
      </c>
    </row>
    <row r="37" spans="1:4" ht="20" customHeight="1" x14ac:dyDescent="0.35">
      <c r="A37" s="78" t="s">
        <v>30</v>
      </c>
      <c r="B37" s="119" t="s">
        <v>139</v>
      </c>
      <c r="C37" s="118">
        <f>C35+C36</f>
        <v>0</v>
      </c>
    </row>
    <row r="38" spans="1:4" ht="20" customHeight="1" x14ac:dyDescent="0.35">
      <c r="A38" s="78" t="s">
        <v>31</v>
      </c>
      <c r="B38" s="119" t="s">
        <v>143</v>
      </c>
      <c r="C38" s="120">
        <f>'Allocation Statistics'!B12</f>
        <v>0</v>
      </c>
    </row>
    <row r="39" spans="1:4" ht="20" customHeight="1" x14ac:dyDescent="0.35">
      <c r="A39" s="78" t="s">
        <v>32</v>
      </c>
      <c r="B39" s="119" t="s">
        <v>272</v>
      </c>
      <c r="C39" s="118">
        <f>C37*C38</f>
        <v>0</v>
      </c>
    </row>
    <row r="40" spans="1:4" ht="20" customHeight="1" x14ac:dyDescent="0.35">
      <c r="A40" s="78" t="s">
        <v>57</v>
      </c>
      <c r="B40" s="119" t="s">
        <v>260</v>
      </c>
      <c r="C40" s="118">
        <f>'WS C.1 Audited Other Costs'!H21+'WS D Adjusted Contractor Costs'!D34</f>
        <v>0</v>
      </c>
    </row>
    <row r="41" spans="1:4" ht="20" customHeight="1" x14ac:dyDescent="0.35">
      <c r="A41" s="78" t="s">
        <v>66</v>
      </c>
      <c r="B41" s="119" t="s">
        <v>261</v>
      </c>
      <c r="C41" s="118">
        <f>'WS C.1 Audited Other Costs'!G21+'WS D Adjusted Contractor Costs'!C34</f>
        <v>0</v>
      </c>
    </row>
    <row r="42" spans="1:4" ht="20" customHeight="1" x14ac:dyDescent="0.35">
      <c r="A42" s="78" t="s">
        <v>116</v>
      </c>
      <c r="B42" s="119" t="s">
        <v>262</v>
      </c>
      <c r="C42" s="118">
        <f>C41*C33</f>
        <v>0</v>
      </c>
    </row>
    <row r="43" spans="1:4" ht="20" customHeight="1" x14ac:dyDescent="0.35">
      <c r="A43" s="78" t="s">
        <v>66</v>
      </c>
      <c r="B43" s="119" t="s">
        <v>263</v>
      </c>
      <c r="C43" s="118">
        <f>C39+C40+C41+C42</f>
        <v>0</v>
      </c>
    </row>
    <row r="44" spans="1:4" ht="20" customHeight="1" x14ac:dyDescent="0.35">
      <c r="A44" s="78" t="s">
        <v>127</v>
      </c>
      <c r="B44" s="66" t="s">
        <v>158</v>
      </c>
      <c r="C44" s="120">
        <f>'Allocation Statistics'!B18</f>
        <v>-2.8974987942780195E-2</v>
      </c>
    </row>
    <row r="45" spans="1:4" ht="20" customHeight="1" x14ac:dyDescent="0.35">
      <c r="A45" s="78" t="s">
        <v>117</v>
      </c>
      <c r="B45" s="66" t="s">
        <v>264</v>
      </c>
      <c r="C45" s="118">
        <f>C43*C44</f>
        <v>0</v>
      </c>
    </row>
    <row r="46" spans="1:4" ht="20" customHeight="1" x14ac:dyDescent="0.35">
      <c r="A46" s="78" t="s">
        <v>118</v>
      </c>
      <c r="B46" s="119" t="s">
        <v>226</v>
      </c>
      <c r="C46" s="120">
        <f>'Allocation Statistics'!B11</f>
        <v>0.5</v>
      </c>
    </row>
    <row r="47" spans="1:4" ht="20" customHeight="1" thickBot="1" x14ac:dyDescent="0.4">
      <c r="A47" s="78" t="s">
        <v>128</v>
      </c>
      <c r="B47" s="119" t="s">
        <v>265</v>
      </c>
      <c r="C47" s="123">
        <f>C45*C46</f>
        <v>0</v>
      </c>
      <c r="D47" s="5"/>
    </row>
    <row r="48" spans="1:4" ht="20" customHeight="1" x14ac:dyDescent="0.35">
      <c r="A48" s="78" t="s">
        <v>157</v>
      </c>
      <c r="B48" s="124" t="s">
        <v>222</v>
      </c>
      <c r="C48" s="125">
        <f>'WS E Interim Reimb.'!E22</f>
        <v>0</v>
      </c>
      <c r="D48" s="5"/>
    </row>
    <row r="49" spans="1:4" ht="20" customHeight="1" x14ac:dyDescent="0.35">
      <c r="A49" s="78" t="s">
        <v>132</v>
      </c>
      <c r="B49" s="119" t="s">
        <v>133</v>
      </c>
      <c r="C49" s="440"/>
      <c r="D49" s="5"/>
    </row>
    <row r="50" spans="1:4" ht="20" customHeight="1" x14ac:dyDescent="0.35">
      <c r="A50" s="78" t="s">
        <v>148</v>
      </c>
      <c r="B50" s="100" t="s">
        <v>224</v>
      </c>
      <c r="C50" s="440"/>
      <c r="D50" s="5"/>
    </row>
    <row r="51" spans="1:4" ht="20" customHeight="1" x14ac:dyDescent="0.35">
      <c r="A51" s="78" t="s">
        <v>149</v>
      </c>
      <c r="B51" s="100" t="s">
        <v>266</v>
      </c>
      <c r="C51" s="234">
        <f>C50*(1+C33) *0.5</f>
        <v>0</v>
      </c>
      <c r="D51" s="5"/>
    </row>
    <row r="52" spans="1:4" ht="20" customHeight="1" thickBot="1" x14ac:dyDescent="0.4">
      <c r="A52" s="78" t="s">
        <v>156</v>
      </c>
      <c r="B52" s="119" t="s">
        <v>268</v>
      </c>
      <c r="C52" s="180">
        <f>C48+C49+C51</f>
        <v>0</v>
      </c>
      <c r="D52" s="5"/>
    </row>
    <row r="53" spans="1:4" ht="20" customHeight="1" thickBot="1" x14ac:dyDescent="0.4">
      <c r="A53" s="78" t="s">
        <v>267</v>
      </c>
      <c r="B53" s="119" t="s">
        <v>269</v>
      </c>
      <c r="C53" s="280">
        <f>(C52)-C47</f>
        <v>0</v>
      </c>
      <c r="D53" s="5"/>
    </row>
    <row r="54" spans="1:4" ht="31.5" customHeight="1" thickTop="1" x14ac:dyDescent="0.35">
      <c r="A54" s="122"/>
      <c r="B54" s="62" t="s">
        <v>50</v>
      </c>
      <c r="C54" s="126">
        <f>Certification!$C$7</f>
        <v>0</v>
      </c>
    </row>
    <row r="55" spans="1:4" ht="20" customHeight="1" x14ac:dyDescent="0.35">
      <c r="A55" s="122"/>
      <c r="B55" s="62" t="s">
        <v>53</v>
      </c>
      <c r="C55" s="127">
        <f>Certification!$G$7</f>
        <v>0</v>
      </c>
    </row>
    <row r="56" spans="1:4" ht="20" customHeight="1" x14ac:dyDescent="0.35">
      <c r="A56" s="122"/>
      <c r="B56" s="62" t="s">
        <v>0</v>
      </c>
      <c r="C56" s="183" t="str">
        <f>Certification!$A$5</f>
        <v>SFY 2015-16</v>
      </c>
    </row>
    <row r="57" spans="1:4" ht="6.65" hidden="1" customHeight="1" x14ac:dyDescent="0.25"/>
  </sheetData>
  <sheetProtection algorithmName="SHA-512" hashValue="0e3+lkM1vH3qpo5bHIEq2Mr0fI3SBLrGKWe/yD6UawhYCw7J9XpxAvjnkgW1/F1pI97nVavfCTPJVFNL5u94kw==" saltValue="2BwCNGMNF9sp82XkhWCacw==" spinCount="100000" sheet="1" selectLockedCells="1"/>
  <protectedRanges>
    <protectedRange sqref="C33" name="Range1_1"/>
  </protectedRanges>
  <dataConsolidate/>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xr:uid="{55DC5300-762B-4BA7-9B52-5EBBDABA99D6}"/>
    <dataValidation allowBlank="1" showInputMessage="1" showErrorMessage="1" prompt="Press TAB to move input areas" sqref="A1" xr:uid="{DC344495-3A15-4014-81A7-8D4D70DA42C7}"/>
    <dataValidation allowBlank="1" showInputMessage="1" showErrorMessage="1" prompt="Report any SFY 15-16 SMAA reimbursement that your LEA received for Pool 1 Personal Service Contractors (SMAA invoices, Tab 6, D65 and E65).  " sqref="C50" xr:uid="{960545C1-867E-4693-8780-378BAC2A0519}"/>
    <dataValidation allowBlank="1" showInputMessage="1" showErrorMessage="1" errorTitle="Cell Is Auto-Calculated" error="Do Not Enter Any Data Into This Cell." sqref="C7:C29" xr:uid="{00000000-0002-0000-0200-000003000000}"/>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309B-702B-4B41-BFC5-4E6F731831E9}">
  <dimension ref="A1:F124"/>
  <sheetViews>
    <sheetView showGridLines="0" zoomScale="85" zoomScaleNormal="85" zoomScaleSheetLayoutView="80" zoomScalePageLayoutView="75" workbookViewId="0"/>
  </sheetViews>
  <sheetFormatPr defaultColWidth="0" defaultRowHeight="15.5" zeroHeight="1" x14ac:dyDescent="0.35"/>
  <cols>
    <col min="1" max="1" width="53.09765625" style="164" customWidth="1"/>
    <col min="2" max="2" width="11.3984375" style="164" customWidth="1"/>
    <col min="3" max="5" width="23.796875" style="164" customWidth="1"/>
    <col min="6" max="6" width="26.3984375" style="164" customWidth="1"/>
    <col min="7" max="16384" width="13.19921875" style="164" hidden="1"/>
  </cols>
  <sheetData>
    <row r="1" spans="1:6" x14ac:dyDescent="0.35">
      <c r="A1" s="191" t="s">
        <v>54</v>
      </c>
      <c r="B1" s="62"/>
      <c r="C1" s="62"/>
      <c r="D1" s="62"/>
      <c r="E1" s="62"/>
      <c r="F1" s="62"/>
    </row>
    <row r="2" spans="1:6" x14ac:dyDescent="0.35">
      <c r="A2" s="197" t="s">
        <v>51</v>
      </c>
      <c r="B2" s="62"/>
      <c r="C2" s="62"/>
      <c r="D2" s="62"/>
      <c r="E2" s="62"/>
      <c r="F2" s="62"/>
    </row>
    <row r="3" spans="1:6" x14ac:dyDescent="0.35">
      <c r="A3" s="197" t="s">
        <v>34</v>
      </c>
      <c r="B3" s="62"/>
      <c r="C3" s="62"/>
      <c r="D3" s="62"/>
      <c r="E3" s="62"/>
      <c r="F3" s="62"/>
    </row>
    <row r="4" spans="1:6" s="200" customFormat="1" ht="25.5" customHeight="1" thickBot="1" x14ac:dyDescent="0.4">
      <c r="A4" s="60" t="s">
        <v>294</v>
      </c>
      <c r="B4" s="235"/>
    </row>
    <row r="5" spans="1:6" s="200" customFormat="1" ht="25.5" customHeight="1" thickBot="1" x14ac:dyDescent="0.4">
      <c r="A5" s="60"/>
      <c r="B5" s="235"/>
      <c r="C5" s="327" t="s">
        <v>277</v>
      </c>
      <c r="D5" s="328"/>
      <c r="E5" s="328"/>
      <c r="F5" s="329"/>
    </row>
    <row r="6" spans="1:6" s="203" customFormat="1" ht="71" customHeight="1" thickBot="1" x14ac:dyDescent="0.4">
      <c r="A6" s="330" t="s">
        <v>1</v>
      </c>
      <c r="B6" s="201" t="s">
        <v>239</v>
      </c>
      <c r="C6" s="331" t="s">
        <v>278</v>
      </c>
      <c r="D6" s="331" t="s">
        <v>279</v>
      </c>
      <c r="E6" s="331" t="s">
        <v>280</v>
      </c>
      <c r="F6" s="202" t="s">
        <v>231</v>
      </c>
    </row>
    <row r="7" spans="1:6" s="203" customFormat="1" ht="24" customHeight="1" x14ac:dyDescent="0.35">
      <c r="A7" s="325" t="s">
        <v>7</v>
      </c>
      <c r="B7" s="204">
        <v>1</v>
      </c>
      <c r="C7" s="224"/>
      <c r="D7" s="224"/>
      <c r="E7" s="224"/>
      <c r="F7" s="246">
        <f>SUM(C7+D7-E7)</f>
        <v>0</v>
      </c>
    </row>
    <row r="8" spans="1:6" s="203" customFormat="1" ht="24" customHeight="1" x14ac:dyDescent="0.35">
      <c r="A8" s="325" t="s">
        <v>9</v>
      </c>
      <c r="B8" s="204">
        <v>2</v>
      </c>
      <c r="C8" s="224"/>
      <c r="D8" s="224"/>
      <c r="E8" s="224"/>
      <c r="F8" s="246">
        <f t="shared" ref="F8:F19" si="0">SUM(C8+D8-E8)</f>
        <v>0</v>
      </c>
    </row>
    <row r="9" spans="1:6" s="203" customFormat="1" ht="24" customHeight="1" x14ac:dyDescent="0.35">
      <c r="A9" s="325" t="s">
        <v>217</v>
      </c>
      <c r="B9" s="204">
        <v>3</v>
      </c>
      <c r="C9" s="224"/>
      <c r="D9" s="224"/>
      <c r="E9" s="224"/>
      <c r="F9" s="246">
        <f t="shared" si="0"/>
        <v>0</v>
      </c>
    </row>
    <row r="10" spans="1:6" s="203" customFormat="1" ht="24" customHeight="1" x14ac:dyDescent="0.35">
      <c r="A10" s="325" t="s">
        <v>131</v>
      </c>
      <c r="B10" s="204">
        <v>4</v>
      </c>
      <c r="C10" s="224"/>
      <c r="D10" s="224"/>
      <c r="E10" s="224"/>
      <c r="F10" s="246">
        <f t="shared" si="0"/>
        <v>0</v>
      </c>
    </row>
    <row r="11" spans="1:6" s="203" customFormat="1" ht="24" customHeight="1" x14ac:dyDescent="0.35">
      <c r="A11" s="325" t="s">
        <v>13</v>
      </c>
      <c r="B11" s="204">
        <v>5</v>
      </c>
      <c r="C11" s="224"/>
      <c r="D11" s="224"/>
      <c r="E11" s="224"/>
      <c r="F11" s="246">
        <f t="shared" si="0"/>
        <v>0</v>
      </c>
    </row>
    <row r="12" spans="1:6" s="203" customFormat="1" ht="24" customHeight="1" x14ac:dyDescent="0.35">
      <c r="A12" s="325" t="s">
        <v>15</v>
      </c>
      <c r="B12" s="204">
        <v>6</v>
      </c>
      <c r="C12" s="224"/>
      <c r="D12" s="224"/>
      <c r="E12" s="224"/>
      <c r="F12" s="246">
        <f t="shared" si="0"/>
        <v>0</v>
      </c>
    </row>
    <row r="13" spans="1:6" s="203" customFormat="1" ht="24" customHeight="1" x14ac:dyDescent="0.35">
      <c r="A13" s="325" t="s">
        <v>17</v>
      </c>
      <c r="B13" s="204">
        <v>7</v>
      </c>
      <c r="C13" s="224"/>
      <c r="D13" s="224"/>
      <c r="E13" s="224"/>
      <c r="F13" s="246">
        <f t="shared" si="0"/>
        <v>0</v>
      </c>
    </row>
    <row r="14" spans="1:6" s="203" customFormat="1" ht="24" customHeight="1" x14ac:dyDescent="0.35">
      <c r="A14" s="325" t="s">
        <v>19</v>
      </c>
      <c r="B14" s="204">
        <v>8</v>
      </c>
      <c r="C14" s="224"/>
      <c r="D14" s="224"/>
      <c r="E14" s="224"/>
      <c r="F14" s="246">
        <f t="shared" si="0"/>
        <v>0</v>
      </c>
    </row>
    <row r="15" spans="1:6" s="203" customFormat="1" ht="24" customHeight="1" x14ac:dyDescent="0.35">
      <c r="A15" s="325" t="s">
        <v>21</v>
      </c>
      <c r="B15" s="204">
        <v>9</v>
      </c>
      <c r="C15" s="224"/>
      <c r="D15" s="224"/>
      <c r="E15" s="224"/>
      <c r="F15" s="246">
        <f t="shared" si="0"/>
        <v>0</v>
      </c>
    </row>
    <row r="16" spans="1:6" s="203" customFormat="1" ht="24" customHeight="1" x14ac:dyDescent="0.35">
      <c r="A16" s="325" t="s">
        <v>23</v>
      </c>
      <c r="B16" s="204">
        <v>10</v>
      </c>
      <c r="C16" s="224"/>
      <c r="D16" s="224"/>
      <c r="E16" s="224"/>
      <c r="F16" s="246">
        <f t="shared" si="0"/>
        <v>0</v>
      </c>
    </row>
    <row r="17" spans="1:6" s="203" customFormat="1" ht="24" customHeight="1" x14ac:dyDescent="0.35">
      <c r="A17" s="325" t="s">
        <v>230</v>
      </c>
      <c r="B17" s="204">
        <v>11</v>
      </c>
      <c r="C17" s="224"/>
      <c r="D17" s="224"/>
      <c r="E17" s="224"/>
      <c r="F17" s="246">
        <f t="shared" si="0"/>
        <v>0</v>
      </c>
    </row>
    <row r="18" spans="1:6" s="203" customFormat="1" ht="24" customHeight="1" x14ac:dyDescent="0.35">
      <c r="A18" s="325" t="s">
        <v>42</v>
      </c>
      <c r="B18" s="204">
        <v>12</v>
      </c>
      <c r="C18" s="224"/>
      <c r="D18" s="224"/>
      <c r="E18" s="224"/>
      <c r="F18" s="246">
        <f t="shared" si="0"/>
        <v>0</v>
      </c>
    </row>
    <row r="19" spans="1:6" s="203" customFormat="1" ht="24" customHeight="1" x14ac:dyDescent="0.35">
      <c r="A19" s="325" t="s">
        <v>44</v>
      </c>
      <c r="B19" s="204">
        <v>13</v>
      </c>
      <c r="C19" s="224"/>
      <c r="D19" s="224"/>
      <c r="E19" s="224"/>
      <c r="F19" s="246">
        <f t="shared" si="0"/>
        <v>0</v>
      </c>
    </row>
    <row r="20" spans="1:6" s="203" customFormat="1" ht="21" customHeight="1" thickBot="1" x14ac:dyDescent="0.4">
      <c r="A20" s="205" t="s">
        <v>220</v>
      </c>
      <c r="B20" s="206"/>
      <c r="C20" s="225">
        <f>SUM(C7:C19)</f>
        <v>0</v>
      </c>
      <c r="D20" s="225">
        <f>SUM(D7:D19)</f>
        <v>0</v>
      </c>
      <c r="E20" s="225">
        <f>SUM(E7:E19)</f>
        <v>0</v>
      </c>
      <c r="F20" s="247">
        <f>SUM(F7:F19)</f>
        <v>0</v>
      </c>
    </row>
    <row r="21" spans="1:6" s="231" customFormat="1" x14ac:dyDescent="0.35">
      <c r="A21" s="326" t="s">
        <v>50</v>
      </c>
      <c r="B21" s="97">
        <f>Certification!$C$7</f>
        <v>0</v>
      </c>
      <c r="C21" s="126"/>
      <c r="D21" s="233"/>
      <c r="E21" s="74"/>
      <c r="F21" s="332"/>
    </row>
    <row r="22" spans="1:6" s="231" customFormat="1" x14ac:dyDescent="0.35">
      <c r="A22" s="326" t="s">
        <v>53</v>
      </c>
      <c r="B22" s="232">
        <f>Certification!$G$7</f>
        <v>0</v>
      </c>
      <c r="C22" s="126"/>
      <c r="D22" s="233"/>
      <c r="E22" s="74"/>
      <c r="F22" s="332"/>
    </row>
    <row r="23" spans="1:6" s="231" customFormat="1" ht="16" thickBot="1" x14ac:dyDescent="0.4">
      <c r="A23" s="333" t="s">
        <v>0</v>
      </c>
      <c r="B23" s="334" t="str">
        <f>Certification!$A$5</f>
        <v>SFY 2015-16</v>
      </c>
      <c r="C23" s="335"/>
      <c r="D23" s="336"/>
      <c r="E23" s="337"/>
      <c r="F23" s="338"/>
    </row>
    <row r="24" spans="1:6" s="231" customFormat="1" hidden="1" x14ac:dyDescent="0.35"/>
    <row r="25" spans="1:6" s="231" customFormat="1" hidden="1" x14ac:dyDescent="0.35"/>
    <row r="26" spans="1:6" s="231" customFormat="1" hidden="1" x14ac:dyDescent="0.35"/>
    <row r="27" spans="1:6" s="231" customFormat="1" hidden="1" x14ac:dyDescent="0.35"/>
    <row r="28" spans="1:6" s="231" customFormat="1" hidden="1" x14ac:dyDescent="0.35"/>
    <row r="29" spans="1:6" s="231" customFormat="1" hidden="1" x14ac:dyDescent="0.35"/>
    <row r="30" spans="1:6" s="231" customFormat="1" hidden="1" x14ac:dyDescent="0.35"/>
    <row r="31" spans="1:6" s="231" customFormat="1" hidden="1" x14ac:dyDescent="0.35"/>
    <row r="32" spans="1:6" s="231" customFormat="1" hidden="1" x14ac:dyDescent="0.35"/>
    <row r="33" s="231" customFormat="1" hidden="1" x14ac:dyDescent="0.35"/>
    <row r="34" s="231" customFormat="1" hidden="1" x14ac:dyDescent="0.35"/>
    <row r="35" s="231" customFormat="1" hidden="1" x14ac:dyDescent="0.35"/>
    <row r="36" s="231" customFormat="1" hidden="1" x14ac:dyDescent="0.35"/>
    <row r="37" s="231" customFormat="1" hidden="1" x14ac:dyDescent="0.35"/>
    <row r="38" s="231" customFormat="1" hidden="1" x14ac:dyDescent="0.35"/>
    <row r="39" s="231" customFormat="1" hidden="1" x14ac:dyDescent="0.35"/>
    <row r="40" s="231" customFormat="1" hidden="1" x14ac:dyDescent="0.35"/>
    <row r="41" s="231" customFormat="1" hidden="1" x14ac:dyDescent="0.35"/>
    <row r="42" s="231" customFormat="1" hidden="1" x14ac:dyDescent="0.35"/>
    <row r="43" s="231" customFormat="1" hidden="1" x14ac:dyDescent="0.35"/>
    <row r="44" s="231" customFormat="1" hidden="1" x14ac:dyDescent="0.35"/>
    <row r="45" s="231" customFormat="1" hidden="1" x14ac:dyDescent="0.35"/>
    <row r="46" s="231" customFormat="1" hidden="1" x14ac:dyDescent="0.35"/>
    <row r="47" s="231" customFormat="1" hidden="1" x14ac:dyDescent="0.35"/>
    <row r="48" s="231" customFormat="1" hidden="1" x14ac:dyDescent="0.35"/>
    <row r="49" s="231" customFormat="1" hidden="1" x14ac:dyDescent="0.35"/>
    <row r="50" s="231" customFormat="1" hidden="1" x14ac:dyDescent="0.35"/>
    <row r="51" s="231" customFormat="1" hidden="1" x14ac:dyDescent="0.35"/>
    <row r="52" s="231" customFormat="1" hidden="1" x14ac:dyDescent="0.35"/>
    <row r="53" s="231" customFormat="1" hidden="1" x14ac:dyDescent="0.35"/>
    <row r="54" s="231" customFormat="1" hidden="1" x14ac:dyDescent="0.35"/>
    <row r="55" s="231" customFormat="1" hidden="1" x14ac:dyDescent="0.35"/>
    <row r="56" s="231" customFormat="1" hidden="1" x14ac:dyDescent="0.35"/>
    <row r="57" s="231" customFormat="1" hidden="1" x14ac:dyDescent="0.35"/>
    <row r="58" s="231" customFormat="1" hidden="1" x14ac:dyDescent="0.35"/>
    <row r="59" s="231" customFormat="1" hidden="1" x14ac:dyDescent="0.35"/>
    <row r="60" s="231" customFormat="1" hidden="1" x14ac:dyDescent="0.35"/>
    <row r="61" s="231" customFormat="1" hidden="1" x14ac:dyDescent="0.35"/>
    <row r="62" s="231" customFormat="1" hidden="1" x14ac:dyDescent="0.35"/>
    <row r="63" s="231" customFormat="1" hidden="1" x14ac:dyDescent="0.35"/>
    <row r="64" s="231" customFormat="1" hidden="1" x14ac:dyDescent="0.35"/>
    <row r="65" s="231" customFormat="1" hidden="1" x14ac:dyDescent="0.35"/>
    <row r="66" s="231" customFormat="1" hidden="1" x14ac:dyDescent="0.35"/>
    <row r="67" s="231" customFormat="1" hidden="1" x14ac:dyDescent="0.35"/>
    <row r="68" s="231" customFormat="1" hidden="1" x14ac:dyDescent="0.35"/>
    <row r="69" s="231" customFormat="1" hidden="1" x14ac:dyDescent="0.35"/>
    <row r="70" s="231" customFormat="1" hidden="1" x14ac:dyDescent="0.35"/>
    <row r="71" s="231" customFormat="1" hidden="1" x14ac:dyDescent="0.35"/>
    <row r="72" s="231" customFormat="1" hidden="1" x14ac:dyDescent="0.35"/>
    <row r="73" s="231" customFormat="1" hidden="1" x14ac:dyDescent="0.35"/>
    <row r="74" s="231" customFormat="1" hidden="1" x14ac:dyDescent="0.35"/>
    <row r="75" s="231" customFormat="1" hidden="1" x14ac:dyDescent="0.35"/>
    <row r="76" s="231" customFormat="1" hidden="1" x14ac:dyDescent="0.35"/>
    <row r="77" s="231" customFormat="1" hidden="1" x14ac:dyDescent="0.35"/>
    <row r="78" s="231" customFormat="1" hidden="1" x14ac:dyDescent="0.35"/>
    <row r="79" s="231" customFormat="1" hidden="1" x14ac:dyDescent="0.35"/>
    <row r="80" s="231" customFormat="1" hidden="1" x14ac:dyDescent="0.35"/>
    <row r="81" s="231" customFormat="1" hidden="1" x14ac:dyDescent="0.35"/>
    <row r="82" s="231" customFormat="1" hidden="1" x14ac:dyDescent="0.35"/>
    <row r="83" s="231" customFormat="1" hidden="1" x14ac:dyDescent="0.35"/>
    <row r="84" s="231" customFormat="1" hidden="1" x14ac:dyDescent="0.35"/>
    <row r="85" s="231" customFormat="1" hidden="1" x14ac:dyDescent="0.35"/>
    <row r="86" s="231" customFormat="1" hidden="1" x14ac:dyDescent="0.35"/>
    <row r="87" s="231" customFormat="1" hidden="1" x14ac:dyDescent="0.35"/>
    <row r="88" s="231" customFormat="1" hidden="1" x14ac:dyDescent="0.35"/>
    <row r="89" s="231" customFormat="1" hidden="1" x14ac:dyDescent="0.35"/>
    <row r="90" s="231" customFormat="1" hidden="1" x14ac:dyDescent="0.35"/>
    <row r="91" s="231" customFormat="1" hidden="1" x14ac:dyDescent="0.35"/>
    <row r="92" s="231" customFormat="1" hidden="1" x14ac:dyDescent="0.35"/>
    <row r="93" s="231" customFormat="1" hidden="1" x14ac:dyDescent="0.35"/>
    <row r="94" s="231" customFormat="1" hidden="1" x14ac:dyDescent="0.35"/>
    <row r="95" s="231" customFormat="1" hidden="1" x14ac:dyDescent="0.35"/>
    <row r="96" s="231" customFormat="1" hidden="1" x14ac:dyDescent="0.35"/>
    <row r="97" s="231" customFormat="1" hidden="1" x14ac:dyDescent="0.35"/>
    <row r="98" s="231" customFormat="1" hidden="1" x14ac:dyDescent="0.35"/>
    <row r="99" s="231" customFormat="1" hidden="1" x14ac:dyDescent="0.35"/>
    <row r="100" s="231" customFormat="1" hidden="1" x14ac:dyDescent="0.35"/>
    <row r="101" s="231" customFormat="1" hidden="1" x14ac:dyDescent="0.35"/>
    <row r="102" s="231" customFormat="1" hidden="1" x14ac:dyDescent="0.35"/>
    <row r="103" s="231" customFormat="1" hidden="1" x14ac:dyDescent="0.35"/>
    <row r="104" s="231" customFormat="1" hidden="1" x14ac:dyDescent="0.35"/>
    <row r="105" s="231" customFormat="1" hidden="1" x14ac:dyDescent="0.35"/>
    <row r="106" s="231" customFormat="1" hidden="1" x14ac:dyDescent="0.35"/>
    <row r="107" s="231" customFormat="1" hidden="1" x14ac:dyDescent="0.35"/>
    <row r="108" s="231" customFormat="1" hidden="1" x14ac:dyDescent="0.35"/>
    <row r="109" s="231" customFormat="1" hidden="1" x14ac:dyDescent="0.35"/>
    <row r="110" s="231" customFormat="1" hidden="1" x14ac:dyDescent="0.35"/>
    <row r="111" s="231" customFormat="1" hidden="1" x14ac:dyDescent="0.35"/>
    <row r="112" s="231" customFormat="1" hidden="1" x14ac:dyDescent="0.35"/>
    <row r="113" s="231" customFormat="1" hidden="1" x14ac:dyDescent="0.35"/>
    <row r="114" s="231" customFormat="1" hidden="1" x14ac:dyDescent="0.35"/>
    <row r="115" s="231" customFormat="1" hidden="1" x14ac:dyDescent="0.35"/>
    <row r="116" s="231" customFormat="1" hidden="1" x14ac:dyDescent="0.35"/>
    <row r="117" s="231" customFormat="1" hidden="1" x14ac:dyDescent="0.35"/>
    <row r="118" s="231" customFormat="1" hidden="1" x14ac:dyDescent="0.35"/>
    <row r="119" s="231" customFormat="1" hidden="1" x14ac:dyDescent="0.35"/>
    <row r="120" s="231" customFormat="1" hidden="1" x14ac:dyDescent="0.35"/>
    <row r="121" s="231" customFormat="1" hidden="1" x14ac:dyDescent="0.35"/>
    <row r="122" s="231" customFormat="1" hidden="1" x14ac:dyDescent="0.35"/>
    <row r="123" s="231" customFormat="1" hidden="1" x14ac:dyDescent="0.35"/>
    <row r="124" s="231" customFormat="1" hidden="1" x14ac:dyDescent="0.35"/>
  </sheetData>
  <sheetProtection algorithmName="SHA-512" hashValue="nu4aS9oDJe/MvO9yAv1H7i8qLxPBWwRlr/WZfuS8vdZYXHxb8U9CabdEQxw4xN1r/TP/BHqZSA2hAz+kyq8bPA==" saltValue="FwxsMaf7TUZ9VWmBom/E1Q==" spinCount="100000" sheet="1" objects="1" scenarios="1" selectLockedCells="1"/>
  <dataConsolidate/>
  <dataValidations xWindow="360" yWindow="878" count="5">
    <dataValidation allowBlank="1" showInputMessage="1" showErrorMessage="1" prompt="Press TAB to move input areas" sqref="A1" xr:uid="{E8727B8E-A995-43C8-90A7-52B1EF4BA765}"/>
    <dataValidation allowBlank="1" showInputMessage="1" showErrorMessage="1" prompt="Enter benefits for Psychologists" sqref="F21:F23" xr:uid="{7275C3A4-4DB1-4592-820A-7C21DDAA1273}"/>
    <dataValidation allowBlank="1" showInputMessage="1" showErrorMessage="1" prompt="Enter audited benefit expenditures_x000a_" sqref="D7:D19" xr:uid="{8673587D-3F19-4561-AAC6-B1FC5337363D}"/>
    <dataValidation allowBlank="1" showInputMessage="1" showErrorMessage="1" prompt="Enter audited salary expenditures_x000a_" sqref="C7:C19" xr:uid="{0A878289-ABA2-44E8-A695-10CA1335769D}"/>
    <dataValidation allowBlank="1" showInputMessage="1" showErrorMessage="1" prompt="Enter audited federal revenues " sqref="E7:E19" xr:uid="{DB0FFA8C-A67C-427B-BCD9-11FDFC80F742}"/>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6"/>
  <sheetViews>
    <sheetView showGridLines="0" zoomScale="85" zoomScaleNormal="85" zoomScaleSheetLayoutView="43" zoomScalePageLayoutView="75" workbookViewId="0"/>
  </sheetViews>
  <sheetFormatPr defaultColWidth="0" defaultRowHeight="15.5" zeroHeight="1" x14ac:dyDescent="0.35"/>
  <cols>
    <col min="1" max="1" width="43.296875" style="164" customWidth="1"/>
    <col min="2" max="2" width="15.59765625" style="164" customWidth="1"/>
    <col min="3" max="3" width="21.09765625" style="164" customWidth="1"/>
    <col min="4" max="4" width="21.296875" style="164" customWidth="1"/>
    <col min="5" max="5" width="21" style="164" customWidth="1"/>
    <col min="6" max="6" width="21.09765625" style="164" customWidth="1"/>
    <col min="7" max="7" width="26.3984375" style="164" customWidth="1"/>
    <col min="8" max="8" width="21.796875" style="164" customWidth="1"/>
    <col min="9" max="16384" width="13.19921875" style="164" hidden="1"/>
  </cols>
  <sheetData>
    <row r="1" spans="1:8" x14ac:dyDescent="0.35">
      <c r="A1" s="191" t="s">
        <v>54</v>
      </c>
      <c r="B1" s="62"/>
      <c r="C1" s="62"/>
      <c r="D1" s="62"/>
      <c r="E1" s="62"/>
      <c r="F1" s="62"/>
      <c r="G1" s="62"/>
    </row>
    <row r="2" spans="1:8" x14ac:dyDescent="0.35">
      <c r="A2" s="197" t="s">
        <v>51</v>
      </c>
      <c r="B2" s="62"/>
      <c r="C2" s="62"/>
      <c r="D2" s="62"/>
      <c r="E2" s="62"/>
      <c r="F2" s="62"/>
      <c r="G2" s="62"/>
    </row>
    <row r="3" spans="1:8" ht="16" thickBot="1" x14ac:dyDescent="0.4">
      <c r="A3" s="197" t="s">
        <v>34</v>
      </c>
      <c r="B3" s="62"/>
      <c r="C3" s="62"/>
      <c r="D3" s="62"/>
      <c r="E3" s="62"/>
      <c r="F3" s="62"/>
      <c r="G3" s="62"/>
      <c r="H3" s="62"/>
    </row>
    <row r="4" spans="1:8" s="266" customFormat="1" ht="29.5" customHeight="1" thickBot="1" x14ac:dyDescent="0.35">
      <c r="A4" s="146" t="s">
        <v>293</v>
      </c>
      <c r="B4" s="262"/>
      <c r="C4" s="263"/>
      <c r="D4" s="346" t="s">
        <v>232</v>
      </c>
      <c r="E4" s="347"/>
      <c r="F4" s="348"/>
      <c r="G4" s="264"/>
      <c r="H4" s="265"/>
    </row>
    <row r="5" spans="1:8" s="203" customFormat="1" ht="85" customHeight="1" thickBot="1" x14ac:dyDescent="0.4">
      <c r="A5" s="330" t="s">
        <v>1</v>
      </c>
      <c r="B5" s="201" t="s">
        <v>225</v>
      </c>
      <c r="C5" s="331" t="s">
        <v>231</v>
      </c>
      <c r="D5" s="331" t="s">
        <v>240</v>
      </c>
      <c r="E5" s="331" t="s">
        <v>241</v>
      </c>
      <c r="F5" s="331" t="s">
        <v>245</v>
      </c>
      <c r="G5" s="349" t="s">
        <v>141</v>
      </c>
      <c r="H5" s="202" t="s">
        <v>242</v>
      </c>
    </row>
    <row r="6" spans="1:8" s="203" customFormat="1" ht="21" customHeight="1" x14ac:dyDescent="0.35">
      <c r="A6" s="325" t="s">
        <v>7</v>
      </c>
      <c r="B6" s="204">
        <v>1</v>
      </c>
      <c r="C6" s="246">
        <f>'WS B.1 Audited S&amp;B Data'!F7</f>
        <v>0</v>
      </c>
      <c r="D6" s="441"/>
      <c r="E6" s="441"/>
      <c r="F6" s="442"/>
      <c r="G6" s="199"/>
      <c r="H6" s="246">
        <f>C6+D6+E6-F6</f>
        <v>0</v>
      </c>
    </row>
    <row r="7" spans="1:8" s="203" customFormat="1" ht="21" customHeight="1" x14ac:dyDescent="0.35">
      <c r="A7" s="325" t="s">
        <v>9</v>
      </c>
      <c r="B7" s="204">
        <v>2</v>
      </c>
      <c r="C7" s="246">
        <f>'WS B.1 Audited S&amp;B Data'!F8</f>
        <v>0</v>
      </c>
      <c r="D7" s="441"/>
      <c r="E7" s="441"/>
      <c r="F7" s="442"/>
      <c r="G7" s="199"/>
      <c r="H7" s="246">
        <f t="shared" ref="H7:H30" si="0">C7+D7+E7-F7</f>
        <v>0</v>
      </c>
    </row>
    <row r="8" spans="1:8" s="203" customFormat="1" ht="21" customHeight="1" x14ac:dyDescent="0.35">
      <c r="A8" s="325" t="s">
        <v>217</v>
      </c>
      <c r="B8" s="204">
        <v>3</v>
      </c>
      <c r="C8" s="246">
        <f>'WS B.1 Audited S&amp;B Data'!F9</f>
        <v>0</v>
      </c>
      <c r="D8" s="441"/>
      <c r="E8" s="441"/>
      <c r="F8" s="442"/>
      <c r="G8" s="199"/>
      <c r="H8" s="246">
        <f t="shared" si="0"/>
        <v>0</v>
      </c>
    </row>
    <row r="9" spans="1:8" s="203" customFormat="1" ht="21" customHeight="1" x14ac:dyDescent="0.35">
      <c r="A9" s="325" t="s">
        <v>131</v>
      </c>
      <c r="B9" s="204">
        <v>4</v>
      </c>
      <c r="C9" s="246">
        <f>'WS B.1 Audited S&amp;B Data'!F10</f>
        <v>0</v>
      </c>
      <c r="D9" s="441"/>
      <c r="E9" s="441"/>
      <c r="F9" s="442"/>
      <c r="G9" s="199"/>
      <c r="H9" s="246">
        <f t="shared" si="0"/>
        <v>0</v>
      </c>
    </row>
    <row r="10" spans="1:8" s="203" customFormat="1" ht="21" customHeight="1" x14ac:dyDescent="0.35">
      <c r="A10" s="325" t="s">
        <v>13</v>
      </c>
      <c r="B10" s="204">
        <v>5</v>
      </c>
      <c r="C10" s="246">
        <f>'WS B.1 Audited S&amp;B Data'!F11</f>
        <v>0</v>
      </c>
      <c r="D10" s="441"/>
      <c r="E10" s="441"/>
      <c r="F10" s="442"/>
      <c r="G10" s="199"/>
      <c r="H10" s="246">
        <f t="shared" si="0"/>
        <v>0</v>
      </c>
    </row>
    <row r="11" spans="1:8" s="203" customFormat="1" ht="21" customHeight="1" x14ac:dyDescent="0.35">
      <c r="A11" s="325" t="s">
        <v>15</v>
      </c>
      <c r="B11" s="204">
        <v>6</v>
      </c>
      <c r="C11" s="246">
        <f>'WS B.1 Audited S&amp;B Data'!F12</f>
        <v>0</v>
      </c>
      <c r="D11" s="441"/>
      <c r="E11" s="441"/>
      <c r="F11" s="442"/>
      <c r="G11" s="199"/>
      <c r="H11" s="246">
        <f t="shared" si="0"/>
        <v>0</v>
      </c>
    </row>
    <row r="12" spans="1:8" s="203" customFormat="1" ht="21" customHeight="1" x14ac:dyDescent="0.35">
      <c r="A12" s="325" t="s">
        <v>17</v>
      </c>
      <c r="B12" s="204">
        <v>7</v>
      </c>
      <c r="C12" s="246">
        <f>'WS B.1 Audited S&amp;B Data'!F13</f>
        <v>0</v>
      </c>
      <c r="D12" s="441"/>
      <c r="E12" s="441"/>
      <c r="F12" s="442"/>
      <c r="G12" s="199"/>
      <c r="H12" s="246">
        <f t="shared" si="0"/>
        <v>0</v>
      </c>
    </row>
    <row r="13" spans="1:8" s="203" customFormat="1" ht="21" customHeight="1" x14ac:dyDescent="0.35">
      <c r="A13" s="325" t="s">
        <v>19</v>
      </c>
      <c r="B13" s="204">
        <v>8</v>
      </c>
      <c r="C13" s="246">
        <f>'WS B.1 Audited S&amp;B Data'!F14</f>
        <v>0</v>
      </c>
      <c r="D13" s="441"/>
      <c r="E13" s="441"/>
      <c r="F13" s="442"/>
      <c r="G13" s="199"/>
      <c r="H13" s="246">
        <f t="shared" si="0"/>
        <v>0</v>
      </c>
    </row>
    <row r="14" spans="1:8" s="203" customFormat="1" ht="21" customHeight="1" x14ac:dyDescent="0.35">
      <c r="A14" s="325" t="s">
        <v>21</v>
      </c>
      <c r="B14" s="204">
        <v>9</v>
      </c>
      <c r="C14" s="246">
        <f>'WS B.1 Audited S&amp;B Data'!F15</f>
        <v>0</v>
      </c>
      <c r="D14" s="441"/>
      <c r="E14" s="441"/>
      <c r="F14" s="442"/>
      <c r="G14" s="199"/>
      <c r="H14" s="246">
        <f t="shared" si="0"/>
        <v>0</v>
      </c>
    </row>
    <row r="15" spans="1:8" s="203" customFormat="1" ht="21" customHeight="1" x14ac:dyDescent="0.35">
      <c r="A15" s="325" t="s">
        <v>23</v>
      </c>
      <c r="B15" s="204">
        <v>10</v>
      </c>
      <c r="C15" s="246">
        <f>'WS B.1 Audited S&amp;B Data'!F16</f>
        <v>0</v>
      </c>
      <c r="D15" s="441"/>
      <c r="E15" s="441"/>
      <c r="F15" s="442"/>
      <c r="G15" s="199"/>
      <c r="H15" s="246">
        <f t="shared" si="0"/>
        <v>0</v>
      </c>
    </row>
    <row r="16" spans="1:8" s="203" customFormat="1" ht="21" customHeight="1" x14ac:dyDescent="0.35">
      <c r="A16" s="325" t="s">
        <v>230</v>
      </c>
      <c r="B16" s="204">
        <v>11</v>
      </c>
      <c r="C16" s="246">
        <f>'WS B.1 Audited S&amp;B Data'!F17</f>
        <v>0</v>
      </c>
      <c r="D16" s="441"/>
      <c r="E16" s="441"/>
      <c r="F16" s="442"/>
      <c r="G16" s="199"/>
      <c r="H16" s="246">
        <f t="shared" si="0"/>
        <v>0</v>
      </c>
    </row>
    <row r="17" spans="1:8" s="203" customFormat="1" ht="21" customHeight="1" x14ac:dyDescent="0.35">
      <c r="A17" s="325" t="s">
        <v>42</v>
      </c>
      <c r="B17" s="204">
        <v>12</v>
      </c>
      <c r="C17" s="246">
        <f>'WS B.1 Audited S&amp;B Data'!F18</f>
        <v>0</v>
      </c>
      <c r="D17" s="441"/>
      <c r="E17" s="441"/>
      <c r="F17" s="442"/>
      <c r="G17" s="199"/>
      <c r="H17" s="246">
        <f t="shared" si="0"/>
        <v>0</v>
      </c>
    </row>
    <row r="18" spans="1:8" s="203" customFormat="1" ht="21" customHeight="1" x14ac:dyDescent="0.35">
      <c r="A18" s="350" t="s">
        <v>44</v>
      </c>
      <c r="B18" s="297">
        <v>13</v>
      </c>
      <c r="C18" s="282">
        <f>'WS B.1 Audited S&amp;B Data'!F19</f>
        <v>0</v>
      </c>
      <c r="D18" s="441"/>
      <c r="E18" s="441"/>
      <c r="F18" s="443"/>
      <c r="G18" s="199"/>
      <c r="H18" s="282">
        <f t="shared" si="0"/>
        <v>0</v>
      </c>
    </row>
    <row r="19" spans="1:8" s="203" customFormat="1" ht="21" customHeight="1" x14ac:dyDescent="0.35">
      <c r="A19" s="351" t="s">
        <v>283</v>
      </c>
      <c r="B19" s="301"/>
      <c r="C19" s="302">
        <f>SUM(C6:C18)</f>
        <v>0</v>
      </c>
      <c r="D19" s="434">
        <f>SUM(D6:D18)</f>
        <v>0</v>
      </c>
      <c r="E19" s="434">
        <f>SUM(E6:E18)</f>
        <v>0</v>
      </c>
      <c r="F19" s="434">
        <f>SUM(F6:F18)</f>
        <v>0</v>
      </c>
      <c r="G19" s="434"/>
      <c r="H19" s="302">
        <f>SUM(H6:H18)</f>
        <v>0</v>
      </c>
    </row>
    <row r="20" spans="1:8" s="203" customFormat="1" ht="21" customHeight="1" x14ac:dyDescent="0.35">
      <c r="A20" s="352" t="s">
        <v>255</v>
      </c>
      <c r="B20" s="275"/>
      <c r="C20" s="281"/>
      <c r="D20" s="435"/>
      <c r="E20" s="435"/>
      <c r="F20" s="435"/>
      <c r="G20" s="435"/>
      <c r="H20" s="435"/>
    </row>
    <row r="21" spans="1:8" s="203" customFormat="1" ht="21" customHeight="1" x14ac:dyDescent="0.35">
      <c r="A21" s="325" t="s">
        <v>100</v>
      </c>
      <c r="B21" s="292">
        <v>14</v>
      </c>
      <c r="C21" s="295"/>
      <c r="D21" s="444"/>
      <c r="E21" s="441"/>
      <c r="F21" s="442"/>
      <c r="G21" s="199"/>
      <c r="H21" s="246">
        <f t="shared" si="0"/>
        <v>0</v>
      </c>
    </row>
    <row r="22" spans="1:8" s="203" customFormat="1" ht="21" customHeight="1" x14ac:dyDescent="0.35">
      <c r="A22" s="325" t="s">
        <v>154</v>
      </c>
      <c r="B22" s="292">
        <v>15</v>
      </c>
      <c r="C22" s="295"/>
      <c r="D22" s="444"/>
      <c r="E22" s="441"/>
      <c r="F22" s="442"/>
      <c r="G22" s="199"/>
      <c r="H22" s="246">
        <f t="shared" si="0"/>
        <v>0</v>
      </c>
    </row>
    <row r="23" spans="1:8" s="203" customFormat="1" ht="21" customHeight="1" x14ac:dyDescent="0.35">
      <c r="A23" s="325" t="s">
        <v>238</v>
      </c>
      <c r="B23" s="292">
        <v>16</v>
      </c>
      <c r="C23" s="295"/>
      <c r="D23" s="444"/>
      <c r="E23" s="441"/>
      <c r="F23" s="442"/>
      <c r="G23" s="199"/>
      <c r="H23" s="246">
        <f t="shared" si="0"/>
        <v>0</v>
      </c>
    </row>
    <row r="24" spans="1:8" s="203" customFormat="1" ht="21" customHeight="1" x14ac:dyDescent="0.35">
      <c r="A24" s="325" t="s">
        <v>101</v>
      </c>
      <c r="B24" s="292">
        <v>17</v>
      </c>
      <c r="C24" s="295"/>
      <c r="D24" s="444"/>
      <c r="E24" s="441"/>
      <c r="F24" s="442"/>
      <c r="G24" s="199"/>
      <c r="H24" s="246">
        <f t="shared" si="0"/>
        <v>0</v>
      </c>
    </row>
    <row r="25" spans="1:8" s="203" customFormat="1" ht="21" customHeight="1" x14ac:dyDescent="0.35">
      <c r="A25" s="325" t="s">
        <v>103</v>
      </c>
      <c r="B25" s="292">
        <v>18</v>
      </c>
      <c r="C25" s="295"/>
      <c r="D25" s="444"/>
      <c r="E25" s="441"/>
      <c r="F25" s="442"/>
      <c r="G25" s="199"/>
      <c r="H25" s="246">
        <f t="shared" si="0"/>
        <v>0</v>
      </c>
    </row>
    <row r="26" spans="1:8" s="203" customFormat="1" ht="21" customHeight="1" x14ac:dyDescent="0.35">
      <c r="A26" s="325" t="s">
        <v>236</v>
      </c>
      <c r="B26" s="292">
        <v>19</v>
      </c>
      <c r="C26" s="295"/>
      <c r="D26" s="444"/>
      <c r="E26" s="441"/>
      <c r="F26" s="442"/>
      <c r="G26" s="199"/>
      <c r="H26" s="246">
        <f t="shared" si="0"/>
        <v>0</v>
      </c>
    </row>
    <row r="27" spans="1:8" s="203" customFormat="1" ht="21" customHeight="1" x14ac:dyDescent="0.35">
      <c r="A27" s="325" t="s">
        <v>168</v>
      </c>
      <c r="B27" s="292">
        <v>20</v>
      </c>
      <c r="C27" s="295"/>
      <c r="D27" s="444"/>
      <c r="E27" s="441"/>
      <c r="F27" s="442"/>
      <c r="G27" s="199"/>
      <c r="H27" s="246">
        <f t="shared" si="0"/>
        <v>0</v>
      </c>
    </row>
    <row r="28" spans="1:8" s="203" customFormat="1" ht="21" customHeight="1" x14ac:dyDescent="0.35">
      <c r="A28" s="325" t="s">
        <v>98</v>
      </c>
      <c r="B28" s="292">
        <v>21</v>
      </c>
      <c r="C28" s="295"/>
      <c r="D28" s="444"/>
      <c r="E28" s="441"/>
      <c r="F28" s="442"/>
      <c r="G28" s="199"/>
      <c r="H28" s="246">
        <f t="shared" si="0"/>
        <v>0</v>
      </c>
    </row>
    <row r="29" spans="1:8" s="203" customFormat="1" ht="21" customHeight="1" x14ac:dyDescent="0.35">
      <c r="A29" s="325" t="s">
        <v>102</v>
      </c>
      <c r="B29" s="292">
        <v>22</v>
      </c>
      <c r="C29" s="295"/>
      <c r="D29" s="444"/>
      <c r="E29" s="441"/>
      <c r="F29" s="442"/>
      <c r="G29" s="199"/>
      <c r="H29" s="246">
        <f t="shared" si="0"/>
        <v>0</v>
      </c>
    </row>
    <row r="30" spans="1:8" s="203" customFormat="1" ht="21" customHeight="1" x14ac:dyDescent="0.35">
      <c r="A30" s="350" t="s">
        <v>121</v>
      </c>
      <c r="B30" s="293">
        <v>23</v>
      </c>
      <c r="C30" s="295"/>
      <c r="D30" s="444"/>
      <c r="E30" s="441"/>
      <c r="F30" s="443"/>
      <c r="G30" s="199"/>
      <c r="H30" s="282">
        <f t="shared" si="0"/>
        <v>0</v>
      </c>
    </row>
    <row r="31" spans="1:8" s="203" customFormat="1" ht="21" customHeight="1" x14ac:dyDescent="0.35">
      <c r="A31" s="351" t="s">
        <v>284</v>
      </c>
      <c r="B31" s="301"/>
      <c r="C31" s="303"/>
      <c r="D31" s="434">
        <f>SUM(D21:D30)</f>
        <v>0</v>
      </c>
      <c r="E31" s="434">
        <f t="shared" ref="E31:H31" si="1">SUM(E21:E30)</f>
        <v>0</v>
      </c>
      <c r="F31" s="434">
        <f t="shared" si="1"/>
        <v>0</v>
      </c>
      <c r="G31" s="434"/>
      <c r="H31" s="302">
        <f t="shared" si="1"/>
        <v>0</v>
      </c>
    </row>
    <row r="32" spans="1:8" s="203" customFormat="1" ht="27.5" customHeight="1" thickBot="1" x14ac:dyDescent="0.4">
      <c r="A32" s="395" t="s">
        <v>220</v>
      </c>
      <c r="B32" s="298"/>
      <c r="C32" s="294">
        <f>C19</f>
        <v>0</v>
      </c>
      <c r="D32" s="299">
        <f>D31+D19</f>
        <v>0</v>
      </c>
      <c r="E32" s="299">
        <f>E31+E19</f>
        <v>0</v>
      </c>
      <c r="F32" s="299">
        <f>F31+F19</f>
        <v>0</v>
      </c>
      <c r="G32" s="299"/>
      <c r="H32" s="300">
        <f>H19+H31</f>
        <v>0</v>
      </c>
    </row>
    <row r="33" spans="1:8" s="231" customFormat="1" x14ac:dyDescent="0.35">
      <c r="A33" s="326" t="s">
        <v>50</v>
      </c>
      <c r="B33" s="126">
        <f>Certification!$C$7</f>
        <v>0</v>
      </c>
      <c r="C33" s="127"/>
      <c r="D33" s="126"/>
      <c r="E33" s="74"/>
      <c r="F33" s="353"/>
      <c r="G33" s="353"/>
      <c r="H33" s="354"/>
    </row>
    <row r="34" spans="1:8" s="231" customFormat="1" x14ac:dyDescent="0.35">
      <c r="A34" s="326" t="s">
        <v>53</v>
      </c>
      <c r="B34" s="127">
        <f>Certification!$G$7</f>
        <v>0</v>
      </c>
      <c r="C34" s="127"/>
      <c r="D34" s="126"/>
      <c r="E34" s="74"/>
      <c r="F34" s="353"/>
      <c r="G34" s="353"/>
      <c r="H34" s="354"/>
    </row>
    <row r="35" spans="1:8" s="231" customFormat="1" ht="16" thickBot="1" x14ac:dyDescent="0.4">
      <c r="A35" s="355" t="s">
        <v>0</v>
      </c>
      <c r="B35" s="356" t="str">
        <f>Certification!$A$5</f>
        <v>SFY 2015-16</v>
      </c>
      <c r="C35" s="357"/>
      <c r="D35" s="356"/>
      <c r="E35" s="358"/>
      <c r="F35" s="359"/>
      <c r="G35" s="359"/>
      <c r="H35" s="360"/>
    </row>
    <row r="36" spans="1:8" s="231" customFormat="1" ht="16" hidden="1" thickTop="1" x14ac:dyDescent="0.35"/>
    <row r="37" spans="1:8" s="231" customFormat="1" hidden="1" x14ac:dyDescent="0.35"/>
    <row r="38" spans="1:8" s="231" customFormat="1" hidden="1" x14ac:dyDescent="0.35"/>
    <row r="39" spans="1:8" s="231" customFormat="1" hidden="1" x14ac:dyDescent="0.35"/>
    <row r="40" spans="1:8" s="231" customFormat="1" hidden="1" x14ac:dyDescent="0.35"/>
    <row r="41" spans="1:8" s="231" customFormat="1" hidden="1" x14ac:dyDescent="0.35"/>
    <row r="42" spans="1:8" s="231" customFormat="1" hidden="1" x14ac:dyDescent="0.35"/>
    <row r="43" spans="1:8" s="231" customFormat="1" hidden="1" x14ac:dyDescent="0.35"/>
    <row r="44" spans="1:8" s="231" customFormat="1" hidden="1" x14ac:dyDescent="0.35"/>
    <row r="45" spans="1:8" s="231" customFormat="1" hidden="1" x14ac:dyDescent="0.35"/>
    <row r="46" spans="1:8" s="231" customFormat="1" hidden="1" x14ac:dyDescent="0.35"/>
    <row r="47" spans="1:8" s="231" customFormat="1" hidden="1" x14ac:dyDescent="0.35"/>
    <row r="48" spans="1:8" s="231" customFormat="1" hidden="1" x14ac:dyDescent="0.35"/>
    <row r="49" s="231" customFormat="1" hidden="1" x14ac:dyDescent="0.35"/>
    <row r="50" s="231" customFormat="1" hidden="1" x14ac:dyDescent="0.35"/>
    <row r="51" s="231" customFormat="1" hidden="1" x14ac:dyDescent="0.35"/>
    <row r="52" s="231" customFormat="1" hidden="1" x14ac:dyDescent="0.35"/>
    <row r="53" s="231" customFormat="1" hidden="1" x14ac:dyDescent="0.35"/>
    <row r="54" s="231" customFormat="1" hidden="1" x14ac:dyDescent="0.35"/>
    <row r="55" s="231" customFormat="1" hidden="1" x14ac:dyDescent="0.35"/>
    <row r="56" s="231" customFormat="1" hidden="1" x14ac:dyDescent="0.35"/>
    <row r="57" s="231" customFormat="1" hidden="1" x14ac:dyDescent="0.35"/>
    <row r="58" s="231" customFormat="1" hidden="1" x14ac:dyDescent="0.35"/>
    <row r="59" s="231" customFormat="1" hidden="1" x14ac:dyDescent="0.35"/>
    <row r="60" s="231" customFormat="1" hidden="1" x14ac:dyDescent="0.35"/>
    <row r="61" s="231" customFormat="1" hidden="1" x14ac:dyDescent="0.35"/>
    <row r="62" s="231" customFormat="1" hidden="1" x14ac:dyDescent="0.35"/>
    <row r="63" s="231" customFormat="1" hidden="1" x14ac:dyDescent="0.35"/>
    <row r="64" s="231" customFormat="1" hidden="1" x14ac:dyDescent="0.35"/>
    <row r="65" s="231" customFormat="1" hidden="1" x14ac:dyDescent="0.35"/>
    <row r="66" s="231" customFormat="1" hidden="1" x14ac:dyDescent="0.35"/>
    <row r="67" s="231" customFormat="1" hidden="1" x14ac:dyDescent="0.35"/>
    <row r="68" s="231" customFormat="1" hidden="1" x14ac:dyDescent="0.35"/>
    <row r="69" s="231" customFormat="1" hidden="1" x14ac:dyDescent="0.35"/>
    <row r="70" s="231" customFormat="1" hidden="1" x14ac:dyDescent="0.35"/>
    <row r="71" s="231" customFormat="1" hidden="1" x14ac:dyDescent="0.35"/>
    <row r="72" s="231" customFormat="1" hidden="1" x14ac:dyDescent="0.35"/>
    <row r="73" s="231" customFormat="1" hidden="1" x14ac:dyDescent="0.35"/>
    <row r="74" s="231" customFormat="1" hidden="1" x14ac:dyDescent="0.35"/>
    <row r="75" s="231" customFormat="1" hidden="1" x14ac:dyDescent="0.35"/>
    <row r="76" s="231" customFormat="1" hidden="1" x14ac:dyDescent="0.35"/>
    <row r="77" s="231" customFormat="1" hidden="1" x14ac:dyDescent="0.35"/>
    <row r="78" s="231" customFormat="1" hidden="1" x14ac:dyDescent="0.35"/>
    <row r="79" s="231" customFormat="1" hidden="1" x14ac:dyDescent="0.35"/>
    <row r="80" s="231" customFormat="1" hidden="1" x14ac:dyDescent="0.35"/>
    <row r="81" s="231" customFormat="1" hidden="1" x14ac:dyDescent="0.35"/>
    <row r="82" s="231" customFormat="1" hidden="1" x14ac:dyDescent="0.35"/>
    <row r="83" s="231" customFormat="1" hidden="1" x14ac:dyDescent="0.35"/>
    <row r="84" s="231" customFormat="1" hidden="1" x14ac:dyDescent="0.35"/>
    <row r="85" s="231" customFormat="1" hidden="1" x14ac:dyDescent="0.35"/>
    <row r="86" s="231" customFormat="1" hidden="1" x14ac:dyDescent="0.35"/>
    <row r="87" s="231" customFormat="1" hidden="1" x14ac:dyDescent="0.35"/>
    <row r="88" s="231" customFormat="1" hidden="1" x14ac:dyDescent="0.35"/>
    <row r="89" s="231" customFormat="1" hidden="1" x14ac:dyDescent="0.35"/>
    <row r="90" s="231" customFormat="1" hidden="1" x14ac:dyDescent="0.35"/>
    <row r="91" s="231" customFormat="1" hidden="1" x14ac:dyDescent="0.35"/>
    <row r="92" s="231" customFormat="1" hidden="1" x14ac:dyDescent="0.35"/>
    <row r="93" s="231" customFormat="1" hidden="1" x14ac:dyDescent="0.35"/>
    <row r="94" s="231" customFormat="1" hidden="1" x14ac:dyDescent="0.35"/>
    <row r="95" s="231" customFormat="1" hidden="1" x14ac:dyDescent="0.35"/>
    <row r="96" s="231" customFormat="1" hidden="1" x14ac:dyDescent="0.35"/>
    <row r="97" s="231" customFormat="1" hidden="1" x14ac:dyDescent="0.35"/>
    <row r="98" s="231" customFormat="1" hidden="1" x14ac:dyDescent="0.35"/>
    <row r="99" s="231" customFormat="1" hidden="1" x14ac:dyDescent="0.35"/>
    <row r="100" s="231" customFormat="1" hidden="1" x14ac:dyDescent="0.35"/>
    <row r="101" s="231" customFormat="1" hidden="1" x14ac:dyDescent="0.35"/>
    <row r="102" s="231" customFormat="1" hidden="1" x14ac:dyDescent="0.35"/>
    <row r="103" s="231" customFormat="1" hidden="1" x14ac:dyDescent="0.35"/>
    <row r="104" s="231" customFormat="1" hidden="1" x14ac:dyDescent="0.35"/>
    <row r="105" s="231" customFormat="1" hidden="1" x14ac:dyDescent="0.35"/>
    <row r="106" s="231" customFormat="1" hidden="1" x14ac:dyDescent="0.35"/>
    <row r="107" s="231" customFormat="1" hidden="1" x14ac:dyDescent="0.35"/>
    <row r="108" s="231" customFormat="1" hidden="1" x14ac:dyDescent="0.35"/>
    <row r="109" s="231" customFormat="1" hidden="1" x14ac:dyDescent="0.35"/>
    <row r="110" s="231" customFormat="1" hidden="1" x14ac:dyDescent="0.35"/>
    <row r="111" s="231" customFormat="1" hidden="1" x14ac:dyDescent="0.35"/>
    <row r="112" s="231" customFormat="1" hidden="1" x14ac:dyDescent="0.35"/>
    <row r="113" s="231" customFormat="1" hidden="1" x14ac:dyDescent="0.35"/>
    <row r="114" s="231" customFormat="1" hidden="1" x14ac:dyDescent="0.35"/>
    <row r="115" s="231" customFormat="1" hidden="1" x14ac:dyDescent="0.35"/>
    <row r="116" s="231" customFormat="1" hidden="1" x14ac:dyDescent="0.35"/>
    <row r="117" s="231" customFormat="1" hidden="1" x14ac:dyDescent="0.35"/>
    <row r="118" s="231" customFormat="1" hidden="1" x14ac:dyDescent="0.35"/>
    <row r="119" s="231" customFormat="1" hidden="1" x14ac:dyDescent="0.35"/>
    <row r="120" s="231" customFormat="1" hidden="1" x14ac:dyDescent="0.35"/>
    <row r="121" s="231" customFormat="1" hidden="1" x14ac:dyDescent="0.35"/>
    <row r="122" s="231" customFormat="1" hidden="1" x14ac:dyDescent="0.35"/>
    <row r="123" s="231" customFormat="1" hidden="1" x14ac:dyDescent="0.35"/>
    <row r="124" s="231" customFormat="1" hidden="1" x14ac:dyDescent="0.35"/>
    <row r="125" s="231" customFormat="1" hidden="1" x14ac:dyDescent="0.35"/>
    <row r="126" s="231" customFormat="1" hidden="1" x14ac:dyDescent="0.35"/>
    <row r="127" s="231" customFormat="1" hidden="1" x14ac:dyDescent="0.35"/>
    <row r="128" s="231" customFormat="1" hidden="1" x14ac:dyDescent="0.35"/>
    <row r="129" s="231" customFormat="1" hidden="1" x14ac:dyDescent="0.35"/>
    <row r="130" s="231" customFormat="1" hidden="1" x14ac:dyDescent="0.35"/>
    <row r="131" s="231" customFormat="1" hidden="1" x14ac:dyDescent="0.35"/>
    <row r="132" s="231" customFormat="1" hidden="1" x14ac:dyDescent="0.35"/>
    <row r="133" s="231" customFormat="1" hidden="1" x14ac:dyDescent="0.35"/>
    <row r="134" s="231" customFormat="1" hidden="1" x14ac:dyDescent="0.35"/>
    <row r="135" s="231" customFormat="1" hidden="1" x14ac:dyDescent="0.35"/>
    <row r="136" s="231" customFormat="1" hidden="1" x14ac:dyDescent="0.35"/>
  </sheetData>
  <sheetProtection algorithmName="SHA-512" hashValue="cBi7Z6G3iLcquYAdaWA7/9aYIivT3VDI9TWkSWfElp8vgIUHrdwZPutrmsaYAFkl12x8O9OTaBM7bHzzmeaang==" saltValue="TpFHI55wERJxoD9JGlrkoA==" spinCount="100000" sheet="1" objects="1" scenarios="1" selectLockedCells="1"/>
  <dataConsolidate/>
  <dataValidations xWindow="504" yWindow="653" count="7">
    <dataValidation allowBlank="1" showInputMessage="1" showErrorMessage="1" prompt="Press TAB to move input areas" sqref="A1" xr:uid="{890F43C0-477A-4B2F-A60F-6DF3C5EDE876}"/>
    <dataValidation allowBlank="1" showInputMessage="1" showErrorMessage="1" prompt="Report any federal revenues your LEA received. LEA Medi-Cal Billing Option Program reimbursement is not considered to be federal funds on the CRCS." sqref="F21:F30 F6:F18" xr:uid="{7F3D1593-8C6E-47D7-BCFE-4EF3E3A1C5DD}"/>
    <dataValidation allowBlank="1" showInputMessage="1" showErrorMessage="1" prompt="Enter salaries that you are adding to the amended CRCS related to new practitioners resulting from SPA 15-021 approval" sqref="D21:D30" xr:uid="{EDB1A6BB-024C-4129-8E85-1E2B56B96024}"/>
    <dataValidation allowBlank="1" showInputMessage="1" showErrorMessage="1" prompt="Enter benefits that you are adding to the amended CRCS related to new practitioners resulting from SPA 15-021 approval" sqref="E21:E30" xr:uid="{FE170B14-8F7C-4208-8E5E-EEF3033CB2E2}"/>
    <dataValidation allowBlank="1" showInputMessage="1" showErrorMessage="1" prompt="Enter the revenue account number(s) where the federal/state revenues are reported in your SACS system._x000a_" sqref="G6:G18 G21:G30" xr:uid="{68C07F4E-E764-4C98-A813-A1B6B88BCDD9}"/>
    <dataValidation allowBlank="1" showInputMessage="1" showErrorMessage="1" prompt="Enter salaries that you are adding to the amended CRCS related to existing practitioner types (rows 1-13 were existing practitioner types prior to the approval of SPA 15-021)_x000a_" sqref="D6:D18" xr:uid="{687E4E1F-4AD0-4E48-8F82-560CD37AA06F}"/>
    <dataValidation allowBlank="1" showInputMessage="1" showErrorMessage="1" prompt="Enter benefits that you are adding to the amended CRCS related to existing practitioner types (rows 1-13 were existing practitioner types prior to the approval of SPA 15-021)  " sqref="E6:E18" xr:uid="{9DA49B6E-AA9E-4920-8C00-45AEED2EDA29}"/>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7"/>
  <sheetViews>
    <sheetView topLeftCell="A4" zoomScale="84" zoomScaleNormal="84" workbookViewId="0"/>
  </sheetViews>
  <sheetFormatPr defaultColWidth="0" defaultRowHeight="12.5" zeroHeight="1" x14ac:dyDescent="0.25"/>
  <cols>
    <col min="1" max="1" width="3.296875" style="45" customWidth="1"/>
    <col min="2" max="2" width="42.69921875" style="45" customWidth="1"/>
    <col min="3" max="5" width="29.3984375" style="45" customWidth="1"/>
    <col min="6" max="6" width="20.8984375" style="45" customWidth="1"/>
    <col min="7" max="7" width="22.3984375" style="45" customWidth="1"/>
    <col min="8" max="17" width="0" style="45" hidden="1" customWidth="1"/>
    <col min="18" max="16384" width="9.296875" style="45" hidden="1"/>
  </cols>
  <sheetData>
    <row r="1" spans="1:17" s="42" customFormat="1" ht="15.5" x14ac:dyDescent="0.35">
      <c r="A1" s="191" t="s">
        <v>54</v>
      </c>
      <c r="B1" s="41"/>
      <c r="C1" s="41"/>
      <c r="D1" s="41"/>
      <c r="E1" s="41"/>
      <c r="F1" s="41"/>
      <c r="H1" s="41"/>
      <c r="L1" s="43"/>
    </row>
    <row r="2" spans="1:17" s="42" customFormat="1" ht="15.5" x14ac:dyDescent="0.35">
      <c r="A2" s="197" t="s">
        <v>51</v>
      </c>
      <c r="B2" s="41"/>
      <c r="C2" s="41"/>
      <c r="D2" s="41"/>
      <c r="E2" s="41"/>
      <c r="F2" s="41"/>
      <c r="H2" s="41"/>
      <c r="L2" s="43"/>
    </row>
    <row r="3" spans="1:17" s="42" customFormat="1" ht="15.5" x14ac:dyDescent="0.35">
      <c r="A3" s="197" t="s">
        <v>34</v>
      </c>
      <c r="B3" s="44"/>
      <c r="C3" s="44"/>
      <c r="D3" s="44"/>
      <c r="E3" s="44"/>
      <c r="F3" s="44"/>
      <c r="G3" s="44"/>
      <c r="H3" s="44"/>
      <c r="I3" s="44"/>
      <c r="L3" s="43"/>
    </row>
    <row r="4" spans="1:17" ht="24.5" customHeight="1" thickBot="1" x14ac:dyDescent="0.4">
      <c r="A4" s="193" t="s">
        <v>295</v>
      </c>
      <c r="B4" s="128"/>
      <c r="C4" s="128"/>
      <c r="D4" s="128"/>
      <c r="E4" s="128"/>
      <c r="F4" s="128"/>
      <c r="G4" s="128"/>
    </row>
    <row r="5" spans="1:17" ht="50.5" customHeight="1" x14ac:dyDescent="0.35">
      <c r="A5" s="361"/>
      <c r="B5" s="362" t="s">
        <v>33</v>
      </c>
      <c r="C5" s="363" t="s">
        <v>256</v>
      </c>
      <c r="D5" s="363" t="s">
        <v>257</v>
      </c>
      <c r="E5" s="363" t="s">
        <v>258</v>
      </c>
      <c r="F5" s="363" t="s">
        <v>244</v>
      </c>
      <c r="G5" s="364" t="s">
        <v>243</v>
      </c>
      <c r="I5" s="47"/>
      <c r="Q5" s="46"/>
    </row>
    <row r="6" spans="1:17" ht="14.5" customHeight="1" x14ac:dyDescent="0.35">
      <c r="A6" s="365"/>
      <c r="B6" s="253" t="s">
        <v>1</v>
      </c>
      <c r="C6" s="132" t="s">
        <v>2</v>
      </c>
      <c r="D6" s="132" t="s">
        <v>3</v>
      </c>
      <c r="E6" s="132" t="s">
        <v>4</v>
      </c>
      <c r="F6" s="132" t="s">
        <v>45</v>
      </c>
      <c r="G6" s="366" t="s">
        <v>292</v>
      </c>
      <c r="I6" s="44"/>
      <c r="Q6" s="47"/>
    </row>
    <row r="7" spans="1:17" ht="18" customHeight="1" x14ac:dyDescent="0.35">
      <c r="A7" s="367" t="s">
        <v>6</v>
      </c>
      <c r="B7" s="254" t="s">
        <v>7</v>
      </c>
      <c r="C7" s="218">
        <f>'WS B.1 Audited S&amp;B Data'!C7+'WS B.2 Adjusted S&amp;B Data'!D6</f>
        <v>0</v>
      </c>
      <c r="D7" s="218">
        <f>'WS B.1 Audited S&amp;B Data'!D7+'WS B.2 Adjusted S&amp;B Data'!E6</f>
        <v>0</v>
      </c>
      <c r="E7" s="226">
        <f>'WS C.1 Audited Other Costs'!C8+'WS C.1 Audited Other Costs'!D8+'WS C.1 Audited Other Costs'!E8+'WS C.1 Audited Other Costs'!F8+'WS C.1 Audited Other Costs'!I8+'WS C.2 Adjusted Other Costs'!H8</f>
        <v>0</v>
      </c>
      <c r="F7" s="218">
        <f>'WS B.1 Audited S&amp;B Data'!E7+'WS B.2 Adjusted S&amp;B Data'!F6+'WS C.2 Adjusted Other Costs'!I8</f>
        <v>0</v>
      </c>
      <c r="G7" s="368">
        <f t="shared" ref="G7:G31" si="0">(IF((C7+D7+E7-ABS(F7))&lt;0,0,(C7+D7+E7-ABS(F7))))</f>
        <v>0</v>
      </c>
      <c r="I7" s="49"/>
      <c r="Q7" s="48"/>
    </row>
    <row r="8" spans="1:17" ht="18" customHeight="1" x14ac:dyDescent="0.35">
      <c r="A8" s="367" t="s">
        <v>8</v>
      </c>
      <c r="B8" s="254" t="s">
        <v>9</v>
      </c>
      <c r="C8" s="218">
        <f>'WS B.1 Audited S&amp;B Data'!C8+'WS B.2 Adjusted S&amp;B Data'!D7</f>
        <v>0</v>
      </c>
      <c r="D8" s="218">
        <f>'WS B.1 Audited S&amp;B Data'!D8+'WS B.2 Adjusted S&amp;B Data'!E7</f>
        <v>0</v>
      </c>
      <c r="E8" s="226">
        <f>'WS C.1 Audited Other Costs'!C9+'WS C.1 Audited Other Costs'!D9+'WS C.1 Audited Other Costs'!E9+'WS C.1 Audited Other Costs'!F9+'WS C.1 Audited Other Costs'!I9+'WS C.2 Adjusted Other Costs'!H9</f>
        <v>0</v>
      </c>
      <c r="F8" s="218">
        <f>'WS B.1 Audited S&amp;B Data'!E8+'WS B.2 Adjusted S&amp;B Data'!F7+'WS C.2 Adjusted Other Costs'!I9</f>
        <v>0</v>
      </c>
      <c r="G8" s="368">
        <f t="shared" si="0"/>
        <v>0</v>
      </c>
      <c r="I8" s="49"/>
      <c r="Q8" s="48"/>
    </row>
    <row r="9" spans="1:17" ht="18" customHeight="1" x14ac:dyDescent="0.35">
      <c r="A9" s="367" t="s">
        <v>10</v>
      </c>
      <c r="B9" s="254" t="s">
        <v>217</v>
      </c>
      <c r="C9" s="218">
        <f>'WS B.1 Audited S&amp;B Data'!C9+'WS B.2 Adjusted S&amp;B Data'!D8</f>
        <v>0</v>
      </c>
      <c r="D9" s="218">
        <f>'WS B.1 Audited S&amp;B Data'!D9+'WS B.2 Adjusted S&amp;B Data'!E8</f>
        <v>0</v>
      </c>
      <c r="E9" s="226">
        <f>'WS C.1 Audited Other Costs'!C10+'WS C.1 Audited Other Costs'!D10+'WS C.1 Audited Other Costs'!E10+'WS C.1 Audited Other Costs'!F10+'WS C.1 Audited Other Costs'!I10+'WS C.2 Adjusted Other Costs'!H10</f>
        <v>0</v>
      </c>
      <c r="F9" s="218">
        <f>'WS B.1 Audited S&amp;B Data'!E9+'WS B.2 Adjusted S&amp;B Data'!F8+'WS C.2 Adjusted Other Costs'!I10</f>
        <v>0</v>
      </c>
      <c r="G9" s="368">
        <f t="shared" si="0"/>
        <v>0</v>
      </c>
      <c r="I9" s="49"/>
      <c r="Q9" s="48"/>
    </row>
    <row r="10" spans="1:17" ht="18" customHeight="1" x14ac:dyDescent="0.35">
      <c r="A10" s="367" t="s">
        <v>11</v>
      </c>
      <c r="B10" s="254" t="s">
        <v>131</v>
      </c>
      <c r="C10" s="218">
        <f>'WS B.1 Audited S&amp;B Data'!C10+'WS B.2 Adjusted S&amp;B Data'!D9</f>
        <v>0</v>
      </c>
      <c r="D10" s="218">
        <f>'WS B.1 Audited S&amp;B Data'!D10+'WS B.2 Adjusted S&amp;B Data'!E9</f>
        <v>0</v>
      </c>
      <c r="E10" s="226">
        <f>'WS C.1 Audited Other Costs'!C11+'WS C.1 Audited Other Costs'!D11+'WS C.1 Audited Other Costs'!E11+'WS C.1 Audited Other Costs'!F11+'WS C.1 Audited Other Costs'!I11+'WS C.2 Adjusted Other Costs'!H11</f>
        <v>0</v>
      </c>
      <c r="F10" s="218">
        <f>'WS B.1 Audited S&amp;B Data'!E10+'WS B.2 Adjusted S&amp;B Data'!F9+'WS C.2 Adjusted Other Costs'!I11</f>
        <v>0</v>
      </c>
      <c r="G10" s="368">
        <f t="shared" si="0"/>
        <v>0</v>
      </c>
      <c r="I10" s="49"/>
      <c r="Q10" s="48"/>
    </row>
    <row r="11" spans="1:17" ht="18" customHeight="1" x14ac:dyDescent="0.35">
      <c r="A11" s="367" t="s">
        <v>12</v>
      </c>
      <c r="B11" s="254" t="s">
        <v>13</v>
      </c>
      <c r="C11" s="218">
        <f>'WS B.1 Audited S&amp;B Data'!C11+'WS B.2 Adjusted S&amp;B Data'!D10</f>
        <v>0</v>
      </c>
      <c r="D11" s="218">
        <f>'WS B.1 Audited S&amp;B Data'!D11+'WS B.2 Adjusted S&amp;B Data'!E10</f>
        <v>0</v>
      </c>
      <c r="E11" s="226">
        <f>'WS C.1 Audited Other Costs'!C12+'WS C.1 Audited Other Costs'!D12+'WS C.1 Audited Other Costs'!E12+'WS C.1 Audited Other Costs'!F12+'WS C.1 Audited Other Costs'!I12+'WS C.2 Adjusted Other Costs'!H12</f>
        <v>0</v>
      </c>
      <c r="F11" s="218">
        <f>'WS B.1 Audited S&amp;B Data'!E11+'WS B.2 Adjusted S&amp;B Data'!F10+'WS C.2 Adjusted Other Costs'!I12</f>
        <v>0</v>
      </c>
      <c r="G11" s="368">
        <f t="shared" si="0"/>
        <v>0</v>
      </c>
      <c r="I11" s="49"/>
      <c r="Q11" s="48"/>
    </row>
    <row r="12" spans="1:17" ht="18" customHeight="1" x14ac:dyDescent="0.35">
      <c r="A12" s="367" t="s">
        <v>14</v>
      </c>
      <c r="B12" s="254" t="s">
        <v>15</v>
      </c>
      <c r="C12" s="218">
        <f>'WS B.1 Audited S&amp;B Data'!C12+'WS B.2 Adjusted S&amp;B Data'!D11</f>
        <v>0</v>
      </c>
      <c r="D12" s="218">
        <f>'WS B.1 Audited S&amp;B Data'!D12+'WS B.2 Adjusted S&amp;B Data'!E11</f>
        <v>0</v>
      </c>
      <c r="E12" s="226">
        <f>'WS C.1 Audited Other Costs'!C13+'WS C.1 Audited Other Costs'!D13+'WS C.1 Audited Other Costs'!E13+'WS C.1 Audited Other Costs'!F13+'WS C.1 Audited Other Costs'!I13+'WS C.2 Adjusted Other Costs'!H13</f>
        <v>0</v>
      </c>
      <c r="F12" s="218">
        <f>'WS B.1 Audited S&amp;B Data'!E12+'WS B.2 Adjusted S&amp;B Data'!F11+'WS C.2 Adjusted Other Costs'!I13</f>
        <v>0</v>
      </c>
      <c r="G12" s="368">
        <f t="shared" si="0"/>
        <v>0</v>
      </c>
      <c r="I12" s="49"/>
      <c r="Q12" s="48"/>
    </row>
    <row r="13" spans="1:17" ht="18" customHeight="1" x14ac:dyDescent="0.35">
      <c r="A13" s="367" t="s">
        <v>16</v>
      </c>
      <c r="B13" s="254" t="s">
        <v>17</v>
      </c>
      <c r="C13" s="218">
        <f>'WS B.1 Audited S&amp;B Data'!C13+'WS B.2 Adjusted S&amp;B Data'!D12</f>
        <v>0</v>
      </c>
      <c r="D13" s="218">
        <f>'WS B.1 Audited S&amp;B Data'!D13+'WS B.2 Adjusted S&amp;B Data'!E12</f>
        <v>0</v>
      </c>
      <c r="E13" s="226">
        <f>'WS C.1 Audited Other Costs'!C14+'WS C.1 Audited Other Costs'!D14+'WS C.1 Audited Other Costs'!E14+'WS C.1 Audited Other Costs'!F14+'WS C.1 Audited Other Costs'!I14+'WS C.2 Adjusted Other Costs'!H14</f>
        <v>0</v>
      </c>
      <c r="F13" s="218">
        <f>'WS B.1 Audited S&amp;B Data'!E13+'WS B.2 Adjusted S&amp;B Data'!F12+'WS C.2 Adjusted Other Costs'!I14</f>
        <v>0</v>
      </c>
      <c r="G13" s="368">
        <f t="shared" si="0"/>
        <v>0</v>
      </c>
      <c r="I13" s="49"/>
      <c r="Q13" s="48"/>
    </row>
    <row r="14" spans="1:17" ht="18" customHeight="1" x14ac:dyDescent="0.35">
      <c r="A14" s="367" t="s">
        <v>18</v>
      </c>
      <c r="B14" s="254" t="s">
        <v>19</v>
      </c>
      <c r="C14" s="218">
        <f>'WS B.1 Audited S&amp;B Data'!C14+'WS B.2 Adjusted S&amp;B Data'!D13</f>
        <v>0</v>
      </c>
      <c r="D14" s="218">
        <f>'WS B.1 Audited S&amp;B Data'!D14+'WS B.2 Adjusted S&amp;B Data'!E13</f>
        <v>0</v>
      </c>
      <c r="E14" s="226">
        <f>'WS C.1 Audited Other Costs'!C15+'WS C.1 Audited Other Costs'!D15+'WS C.1 Audited Other Costs'!E15+'WS C.1 Audited Other Costs'!F15+'WS C.1 Audited Other Costs'!I15+'WS C.2 Adjusted Other Costs'!H15</f>
        <v>0</v>
      </c>
      <c r="F14" s="218">
        <f>'WS B.1 Audited S&amp;B Data'!E14+'WS B.2 Adjusted S&amp;B Data'!F13+'WS C.2 Adjusted Other Costs'!I15</f>
        <v>0</v>
      </c>
      <c r="G14" s="368">
        <f t="shared" si="0"/>
        <v>0</v>
      </c>
      <c r="I14" s="49"/>
      <c r="Q14" s="48"/>
    </row>
    <row r="15" spans="1:17" ht="18" customHeight="1" x14ac:dyDescent="0.35">
      <c r="A15" s="367" t="s">
        <v>20</v>
      </c>
      <c r="B15" s="254" t="s">
        <v>21</v>
      </c>
      <c r="C15" s="218">
        <f>'WS B.1 Audited S&amp;B Data'!C15+'WS B.2 Adjusted S&amp;B Data'!D14</f>
        <v>0</v>
      </c>
      <c r="D15" s="218">
        <f>'WS B.1 Audited S&amp;B Data'!D15+'WS B.2 Adjusted S&amp;B Data'!E14</f>
        <v>0</v>
      </c>
      <c r="E15" s="226">
        <f>'WS C.1 Audited Other Costs'!C16+'WS C.1 Audited Other Costs'!D16+'WS C.1 Audited Other Costs'!E16+'WS C.1 Audited Other Costs'!F16+'WS C.1 Audited Other Costs'!I16+'WS C.2 Adjusted Other Costs'!H16</f>
        <v>0</v>
      </c>
      <c r="F15" s="218">
        <f>'WS B.1 Audited S&amp;B Data'!E15+'WS B.2 Adjusted S&amp;B Data'!F14+'WS C.2 Adjusted Other Costs'!I16</f>
        <v>0</v>
      </c>
      <c r="G15" s="368">
        <f t="shared" si="0"/>
        <v>0</v>
      </c>
      <c r="I15" s="49"/>
      <c r="Q15" s="48"/>
    </row>
    <row r="16" spans="1:17" ht="18" customHeight="1" x14ac:dyDescent="0.35">
      <c r="A16" s="367" t="s">
        <v>22</v>
      </c>
      <c r="B16" s="254" t="s">
        <v>23</v>
      </c>
      <c r="C16" s="218">
        <f>'WS B.1 Audited S&amp;B Data'!C16+'WS B.2 Adjusted S&amp;B Data'!D15</f>
        <v>0</v>
      </c>
      <c r="D16" s="218">
        <f>'WS B.1 Audited S&amp;B Data'!D16+'WS B.2 Adjusted S&amp;B Data'!E15</f>
        <v>0</v>
      </c>
      <c r="E16" s="226">
        <f>'WS C.1 Audited Other Costs'!C17+'WS C.1 Audited Other Costs'!D17+'WS C.1 Audited Other Costs'!E17+'WS C.1 Audited Other Costs'!F17+'WS C.1 Audited Other Costs'!I17+'WS C.2 Adjusted Other Costs'!H17</f>
        <v>0</v>
      </c>
      <c r="F16" s="218">
        <f>'WS B.1 Audited S&amp;B Data'!E16+'WS B.2 Adjusted S&amp;B Data'!F15+'WS C.2 Adjusted Other Costs'!I17</f>
        <v>0</v>
      </c>
      <c r="G16" s="368">
        <f t="shared" si="0"/>
        <v>0</v>
      </c>
      <c r="I16" s="49"/>
      <c r="Q16" s="48"/>
    </row>
    <row r="17" spans="1:17" ht="18" customHeight="1" x14ac:dyDescent="0.35">
      <c r="A17" s="367" t="s">
        <v>24</v>
      </c>
      <c r="B17" s="254" t="s">
        <v>230</v>
      </c>
      <c r="C17" s="218">
        <f>'WS B.1 Audited S&amp;B Data'!C17+'WS B.2 Adjusted S&amp;B Data'!D16</f>
        <v>0</v>
      </c>
      <c r="D17" s="218">
        <f>'WS B.1 Audited S&amp;B Data'!D17+'WS B.2 Adjusted S&amp;B Data'!E16</f>
        <v>0</v>
      </c>
      <c r="E17" s="226">
        <f>'WS C.1 Audited Other Costs'!C18+'WS C.1 Audited Other Costs'!D18+'WS C.1 Audited Other Costs'!E18+'WS C.1 Audited Other Costs'!F18+'WS C.1 Audited Other Costs'!I18+'WS C.2 Adjusted Other Costs'!H18</f>
        <v>0</v>
      </c>
      <c r="F17" s="218">
        <f>'WS B.1 Audited S&amp;B Data'!E17+'WS B.2 Adjusted S&amp;B Data'!F16+'WS C.2 Adjusted Other Costs'!I18</f>
        <v>0</v>
      </c>
      <c r="G17" s="368">
        <f t="shared" si="0"/>
        <v>0</v>
      </c>
      <c r="I17" s="49"/>
      <c r="Q17" s="48"/>
    </row>
    <row r="18" spans="1:17" ht="18" customHeight="1" x14ac:dyDescent="0.35">
      <c r="A18" s="367" t="s">
        <v>41</v>
      </c>
      <c r="B18" s="254" t="s">
        <v>42</v>
      </c>
      <c r="C18" s="218">
        <f>'WS B.1 Audited S&amp;B Data'!C18+'WS B.2 Adjusted S&amp;B Data'!D17</f>
        <v>0</v>
      </c>
      <c r="D18" s="218">
        <f>'WS B.1 Audited S&amp;B Data'!D18+'WS B.2 Adjusted S&amp;B Data'!E17</f>
        <v>0</v>
      </c>
      <c r="E18" s="226">
        <f>'WS C.1 Audited Other Costs'!C19+'WS C.1 Audited Other Costs'!D19+'WS C.1 Audited Other Costs'!E19+'WS C.1 Audited Other Costs'!F19+'WS C.1 Audited Other Costs'!I19+'WS C.2 Adjusted Other Costs'!H19</f>
        <v>0</v>
      </c>
      <c r="F18" s="218">
        <f>'WS B.1 Audited S&amp;B Data'!E18+'WS B.2 Adjusted S&amp;B Data'!F17+'WS C.2 Adjusted Other Costs'!I19</f>
        <v>0</v>
      </c>
      <c r="G18" s="368">
        <f>(IF((C18+D18+E18-ABS(F18))&lt;0,0,(C18+D18+E18-ABS(F18))))</f>
        <v>0</v>
      </c>
      <c r="I18" s="49"/>
      <c r="Q18" s="48"/>
    </row>
    <row r="19" spans="1:17" ht="18" customHeight="1" x14ac:dyDescent="0.35">
      <c r="A19" s="367" t="s">
        <v>43</v>
      </c>
      <c r="B19" s="254" t="s">
        <v>44</v>
      </c>
      <c r="C19" s="286">
        <f>'WS B.1 Audited S&amp;B Data'!C19+'WS B.2 Adjusted S&amp;B Data'!D18</f>
        <v>0</v>
      </c>
      <c r="D19" s="286">
        <f>'WS B.1 Audited S&amp;B Data'!D19+'WS B.2 Adjusted S&amp;B Data'!E18</f>
        <v>0</v>
      </c>
      <c r="E19" s="287">
        <f>'WS C.1 Audited Other Costs'!C20+'WS C.1 Audited Other Costs'!D20+'WS C.1 Audited Other Costs'!E20+'WS C.1 Audited Other Costs'!F20+'WS C.1 Audited Other Costs'!I20+'WS C.2 Adjusted Other Costs'!H20</f>
        <v>0</v>
      </c>
      <c r="F19" s="286">
        <f>'WS B.1 Audited S&amp;B Data'!E19+'WS B.2 Adjusted S&amp;B Data'!F18+'WS C.2 Adjusted Other Costs'!I20</f>
        <v>0</v>
      </c>
      <c r="G19" s="369">
        <f t="shared" si="0"/>
        <v>0</v>
      </c>
      <c r="I19" s="49"/>
      <c r="Q19" s="48"/>
    </row>
    <row r="20" spans="1:17" ht="18" customHeight="1" x14ac:dyDescent="0.35">
      <c r="A20" s="389" t="s">
        <v>286</v>
      </c>
      <c r="B20" s="390"/>
      <c r="C20" s="304">
        <f>SUM(C7:C19)</f>
        <v>0</v>
      </c>
      <c r="D20" s="304">
        <f>SUM(D7:D19)</f>
        <v>0</v>
      </c>
      <c r="E20" s="304">
        <f>SUM(E7:E19)</f>
        <v>0</v>
      </c>
      <c r="F20" s="304">
        <f>SUM(F7:F19)</f>
        <v>0</v>
      </c>
      <c r="G20" s="370">
        <f>SUM(G7:G19)</f>
        <v>0</v>
      </c>
      <c r="I20" s="49"/>
      <c r="Q20" s="48"/>
    </row>
    <row r="21" spans="1:17" ht="18" customHeight="1" x14ac:dyDescent="0.35">
      <c r="A21" s="352" t="s">
        <v>255</v>
      </c>
      <c r="B21" s="254"/>
      <c r="C21" s="273"/>
      <c r="D21" s="273"/>
      <c r="E21" s="274"/>
      <c r="F21" s="273"/>
      <c r="G21" s="371"/>
      <c r="I21" s="49"/>
      <c r="Q21" s="48"/>
    </row>
    <row r="22" spans="1:17" ht="18" customHeight="1" x14ac:dyDescent="0.35">
      <c r="A22" s="367" t="s">
        <v>97</v>
      </c>
      <c r="B22" s="254" t="s">
        <v>100</v>
      </c>
      <c r="C22" s="218">
        <f>'WS B.2 Adjusted S&amp;B Data'!D21</f>
        <v>0</v>
      </c>
      <c r="D22" s="218">
        <f>'WS B.2 Adjusted S&amp;B Data'!E21</f>
        <v>0</v>
      </c>
      <c r="E22" s="226">
        <f>'WS C.2 Adjusted Other Costs'!H23</f>
        <v>0</v>
      </c>
      <c r="F22" s="218">
        <f>'WS B.2 Adjusted S&amp;B Data'!F21+'WS C.2 Adjusted Other Costs'!I23</f>
        <v>0</v>
      </c>
      <c r="G22" s="368">
        <f t="shared" si="0"/>
        <v>0</v>
      </c>
      <c r="I22" s="49"/>
      <c r="Q22" s="48"/>
    </row>
    <row r="23" spans="1:17" ht="18" customHeight="1" x14ac:dyDescent="0.35">
      <c r="A23" s="367" t="s">
        <v>99</v>
      </c>
      <c r="B23" s="254" t="s">
        <v>154</v>
      </c>
      <c r="C23" s="218">
        <f>'WS B.2 Adjusted S&amp;B Data'!D22</f>
        <v>0</v>
      </c>
      <c r="D23" s="218">
        <f>'WS B.2 Adjusted S&amp;B Data'!E22</f>
        <v>0</v>
      </c>
      <c r="E23" s="226">
        <f>'WS C.2 Adjusted Other Costs'!H24</f>
        <v>0</v>
      </c>
      <c r="F23" s="218">
        <f>'WS B.2 Adjusted S&amp;B Data'!F22+'WS C.2 Adjusted Other Costs'!I24</f>
        <v>0</v>
      </c>
      <c r="G23" s="368">
        <f t="shared" si="0"/>
        <v>0</v>
      </c>
      <c r="I23" s="49"/>
      <c r="Q23" s="48"/>
    </row>
    <row r="24" spans="1:17" ht="18" customHeight="1" x14ac:dyDescent="0.35">
      <c r="A24" s="367" t="s">
        <v>104</v>
      </c>
      <c r="B24" s="254" t="s">
        <v>238</v>
      </c>
      <c r="C24" s="218">
        <f>'WS B.2 Adjusted S&amp;B Data'!D23</f>
        <v>0</v>
      </c>
      <c r="D24" s="218">
        <f>'WS B.2 Adjusted S&amp;B Data'!E23</f>
        <v>0</v>
      </c>
      <c r="E24" s="226">
        <f>'WS C.2 Adjusted Other Costs'!H25</f>
        <v>0</v>
      </c>
      <c r="F24" s="218">
        <f>'WS B.2 Adjusted S&amp;B Data'!F23+'WS C.2 Adjusted Other Costs'!I25</f>
        <v>0</v>
      </c>
      <c r="G24" s="368">
        <f t="shared" si="0"/>
        <v>0</v>
      </c>
      <c r="I24" s="49"/>
      <c r="Q24" s="48"/>
    </row>
    <row r="25" spans="1:17" ht="18" customHeight="1" x14ac:dyDescent="0.35">
      <c r="A25" s="367" t="s">
        <v>105</v>
      </c>
      <c r="B25" s="254" t="s">
        <v>101</v>
      </c>
      <c r="C25" s="218">
        <f>'WS B.2 Adjusted S&amp;B Data'!D24</f>
        <v>0</v>
      </c>
      <c r="D25" s="218">
        <f>'WS B.2 Adjusted S&amp;B Data'!E24</f>
        <v>0</v>
      </c>
      <c r="E25" s="226">
        <f>'WS C.2 Adjusted Other Costs'!H26</f>
        <v>0</v>
      </c>
      <c r="F25" s="218">
        <f>'WS B.2 Adjusted S&amp;B Data'!F24+'WS C.2 Adjusted Other Costs'!I26</f>
        <v>0</v>
      </c>
      <c r="G25" s="368">
        <f t="shared" si="0"/>
        <v>0</v>
      </c>
      <c r="I25" s="49"/>
      <c r="Q25" s="48"/>
    </row>
    <row r="26" spans="1:17" ht="18" customHeight="1" x14ac:dyDescent="0.35">
      <c r="A26" s="367" t="s">
        <v>106</v>
      </c>
      <c r="B26" s="254" t="s">
        <v>103</v>
      </c>
      <c r="C26" s="218">
        <f>'WS B.2 Adjusted S&amp;B Data'!D25</f>
        <v>0</v>
      </c>
      <c r="D26" s="218">
        <f>'WS B.2 Adjusted S&amp;B Data'!E25</f>
        <v>0</v>
      </c>
      <c r="E26" s="226">
        <f>'WS C.2 Adjusted Other Costs'!H27</f>
        <v>0</v>
      </c>
      <c r="F26" s="218">
        <f>'WS B.2 Adjusted S&amp;B Data'!F25+'WS C.2 Adjusted Other Costs'!I27</f>
        <v>0</v>
      </c>
      <c r="G26" s="368">
        <f t="shared" si="0"/>
        <v>0</v>
      </c>
      <c r="I26" s="49"/>
      <c r="K26" s="45" t="s">
        <v>289</v>
      </c>
      <c r="Q26" s="48"/>
    </row>
    <row r="27" spans="1:17" ht="18" customHeight="1" x14ac:dyDescent="0.35">
      <c r="A27" s="367" t="s">
        <v>111</v>
      </c>
      <c r="B27" s="254" t="s">
        <v>236</v>
      </c>
      <c r="C27" s="218">
        <f>'WS B.2 Adjusted S&amp;B Data'!D26</f>
        <v>0</v>
      </c>
      <c r="D27" s="218">
        <f>'WS B.2 Adjusted S&amp;B Data'!E26</f>
        <v>0</v>
      </c>
      <c r="E27" s="226">
        <f>'WS C.2 Adjusted Other Costs'!H28</f>
        <v>0</v>
      </c>
      <c r="F27" s="218">
        <f>'WS B.2 Adjusted S&amp;B Data'!F26+'WS C.2 Adjusted Other Costs'!I28</f>
        <v>0</v>
      </c>
      <c r="G27" s="368">
        <f t="shared" si="0"/>
        <v>0</v>
      </c>
      <c r="I27" s="49"/>
      <c r="Q27" s="48"/>
    </row>
    <row r="28" spans="1:17" ht="18" customHeight="1" x14ac:dyDescent="0.35">
      <c r="A28" s="367" t="s">
        <v>107</v>
      </c>
      <c r="B28" s="254" t="s">
        <v>168</v>
      </c>
      <c r="C28" s="218">
        <f>'WS B.2 Adjusted S&amp;B Data'!D27</f>
        <v>0</v>
      </c>
      <c r="D28" s="218">
        <f>'WS B.2 Adjusted S&amp;B Data'!E27</f>
        <v>0</v>
      </c>
      <c r="E28" s="226">
        <f>'WS C.2 Adjusted Other Costs'!H29</f>
        <v>0</v>
      </c>
      <c r="F28" s="218">
        <f>'WS B.2 Adjusted S&amp;B Data'!F27+'WS C.2 Adjusted Other Costs'!I29</f>
        <v>0</v>
      </c>
      <c r="G28" s="368">
        <f t="shared" si="0"/>
        <v>0</v>
      </c>
      <c r="I28" s="49"/>
      <c r="Q28" s="48"/>
    </row>
    <row r="29" spans="1:17" ht="18" customHeight="1" x14ac:dyDescent="0.35">
      <c r="A29" s="367" t="s">
        <v>108</v>
      </c>
      <c r="B29" s="254" t="s">
        <v>98</v>
      </c>
      <c r="C29" s="218">
        <f>'WS B.2 Adjusted S&amp;B Data'!D28</f>
        <v>0</v>
      </c>
      <c r="D29" s="218">
        <f>'WS B.2 Adjusted S&amp;B Data'!E28</f>
        <v>0</v>
      </c>
      <c r="E29" s="226">
        <f>'WS C.2 Adjusted Other Costs'!H30</f>
        <v>0</v>
      </c>
      <c r="F29" s="218">
        <f>'WS B.2 Adjusted S&amp;B Data'!F28+'WS C.2 Adjusted Other Costs'!I30</f>
        <v>0</v>
      </c>
      <c r="G29" s="368">
        <f t="shared" si="0"/>
        <v>0</v>
      </c>
      <c r="I29" s="49"/>
      <c r="Q29" s="48"/>
    </row>
    <row r="30" spans="1:17" ht="18" customHeight="1" x14ac:dyDescent="0.35">
      <c r="A30" s="367" t="s">
        <v>109</v>
      </c>
      <c r="B30" s="254" t="s">
        <v>102</v>
      </c>
      <c r="C30" s="218">
        <f>'WS B.2 Adjusted S&amp;B Data'!D29</f>
        <v>0</v>
      </c>
      <c r="D30" s="218">
        <f>'WS B.2 Adjusted S&amp;B Data'!E29</f>
        <v>0</v>
      </c>
      <c r="E30" s="226">
        <f>'WS C.2 Adjusted Other Costs'!H31</f>
        <v>0</v>
      </c>
      <c r="F30" s="218">
        <f>'WS B.2 Adjusted S&amp;B Data'!F29+'WS C.2 Adjusted Other Costs'!I31</f>
        <v>0</v>
      </c>
      <c r="G30" s="368">
        <f t="shared" si="0"/>
        <v>0</v>
      </c>
      <c r="I30" s="49"/>
      <c r="Q30" s="48"/>
    </row>
    <row r="31" spans="1:17" ht="18" customHeight="1" x14ac:dyDescent="0.35">
      <c r="A31" s="367" t="s">
        <v>110</v>
      </c>
      <c r="B31" s="254" t="s">
        <v>121</v>
      </c>
      <c r="C31" s="286">
        <f>'WS B.2 Adjusted S&amp;B Data'!D30</f>
        <v>0</v>
      </c>
      <c r="D31" s="286">
        <f>'WS B.2 Adjusted S&amp;B Data'!E30</f>
        <v>0</v>
      </c>
      <c r="E31" s="287">
        <f>'WS C.2 Adjusted Other Costs'!H32</f>
        <v>0</v>
      </c>
      <c r="F31" s="218">
        <f>'WS B.2 Adjusted S&amp;B Data'!F30+'WS C.2 Adjusted Other Costs'!I32</f>
        <v>0</v>
      </c>
      <c r="G31" s="369">
        <f t="shared" si="0"/>
        <v>0</v>
      </c>
      <c r="Q31" s="42"/>
    </row>
    <row r="32" spans="1:17" ht="18" customHeight="1" thickBot="1" x14ac:dyDescent="0.4">
      <c r="A32" s="391" t="s">
        <v>287</v>
      </c>
      <c r="B32" s="392"/>
      <c r="C32" s="305">
        <f>SUM(C22:C31)</f>
        <v>0</v>
      </c>
      <c r="D32" s="305">
        <f>SUM(D22:D31)</f>
        <v>0</v>
      </c>
      <c r="E32" s="305">
        <f>SUM(E22:E31)</f>
        <v>0</v>
      </c>
      <c r="F32" s="305">
        <f>SUM(F22:F31)</f>
        <v>0</v>
      </c>
      <c r="G32" s="372">
        <f>SUM(G22:G31)</f>
        <v>0</v>
      </c>
      <c r="Q32" s="42"/>
    </row>
    <row r="33" spans="1:17" ht="19.5" customHeight="1" thickBot="1" x14ac:dyDescent="0.4">
      <c r="A33" s="393" t="s">
        <v>288</v>
      </c>
      <c r="B33" s="394"/>
      <c r="C33" s="288">
        <f>C20+C32</f>
        <v>0</v>
      </c>
      <c r="D33" s="288">
        <f>D20+D32</f>
        <v>0</v>
      </c>
      <c r="E33" s="288">
        <f>E20+E32</f>
        <v>0</v>
      </c>
      <c r="F33" s="288">
        <f>F20+F32</f>
        <v>0</v>
      </c>
      <c r="G33" s="306">
        <f>G20+G32</f>
        <v>0</v>
      </c>
      <c r="Q33" s="42"/>
    </row>
    <row r="34" spans="1:17" s="50" customFormat="1" ht="15.5" x14ac:dyDescent="0.3">
      <c r="A34" s="373" t="s">
        <v>204</v>
      </c>
      <c r="B34" s="374"/>
      <c r="C34" s="375"/>
      <c r="D34" s="375"/>
      <c r="E34" s="375"/>
      <c r="F34" s="375"/>
      <c r="G34" s="376"/>
      <c r="H34" s="51"/>
      <c r="I34" s="51"/>
      <c r="J34" s="51"/>
      <c r="K34" s="51"/>
      <c r="L34" s="51"/>
    </row>
    <row r="35" spans="1:17" s="50" customFormat="1" ht="17.5" customHeight="1" x14ac:dyDescent="0.3">
      <c r="A35" s="377" t="s">
        <v>205</v>
      </c>
      <c r="B35" s="378"/>
      <c r="C35" s="378"/>
      <c r="D35" s="378"/>
      <c r="E35" s="378"/>
      <c r="F35" s="378"/>
      <c r="G35" s="379"/>
      <c r="H35" s="51"/>
      <c r="I35" s="51"/>
      <c r="J35" s="51"/>
      <c r="K35" s="51"/>
      <c r="L35" s="51"/>
    </row>
    <row r="36" spans="1:17" s="42" customFormat="1" ht="15.5" x14ac:dyDescent="0.35">
      <c r="A36" s="380"/>
      <c r="B36" s="381" t="s">
        <v>50</v>
      </c>
      <c r="C36" s="133">
        <f>Certification!$C$7</f>
        <v>0</v>
      </c>
      <c r="D36" s="133"/>
      <c r="E36" s="134"/>
      <c r="F36" s="134"/>
      <c r="G36" s="382"/>
      <c r="H36" s="52"/>
      <c r="I36" s="52"/>
      <c r="J36" s="52"/>
      <c r="K36" s="52"/>
      <c r="L36" s="52"/>
      <c r="M36" s="52"/>
      <c r="N36" s="52"/>
    </row>
    <row r="37" spans="1:17" s="42" customFormat="1" ht="17" customHeight="1" x14ac:dyDescent="0.35">
      <c r="A37" s="380"/>
      <c r="B37" s="381" t="s">
        <v>53</v>
      </c>
      <c r="C37" s="135">
        <f>Certification!$G$7</f>
        <v>0</v>
      </c>
      <c r="D37" s="133"/>
      <c r="E37" s="134"/>
      <c r="F37" s="134"/>
      <c r="G37" s="383"/>
      <c r="M37" s="53"/>
    </row>
    <row r="38" spans="1:17" s="42" customFormat="1" ht="16" thickBot="1" x14ac:dyDescent="0.4">
      <c r="A38" s="384"/>
      <c r="B38" s="385" t="s">
        <v>0</v>
      </c>
      <c r="C38" s="386" t="str">
        <f>Certification!$A$5</f>
        <v>SFY 2015-16</v>
      </c>
      <c r="D38" s="386"/>
      <c r="E38" s="387"/>
      <c r="F38" s="387"/>
      <c r="G38" s="388"/>
      <c r="M38" s="53"/>
    </row>
    <row r="39" spans="1:17" s="42" customFormat="1" ht="5.25" hidden="1" customHeight="1" x14ac:dyDescent="0.35">
      <c r="A39" s="130"/>
      <c r="B39" s="130"/>
      <c r="C39" s="130"/>
      <c r="D39" s="130"/>
      <c r="E39" s="130"/>
      <c r="F39" s="130"/>
      <c r="G39" s="130"/>
      <c r="M39" s="53"/>
    </row>
    <row r="40" spans="1:17" ht="12.75" hidden="1" customHeight="1" x14ac:dyDescent="0.35">
      <c r="A40" s="129"/>
      <c r="B40" s="131"/>
      <c r="C40" s="136"/>
      <c r="D40" s="137"/>
      <c r="E40" s="137"/>
      <c r="F40" s="137"/>
      <c r="G40" s="137"/>
    </row>
    <row r="41" spans="1:17" s="42" customFormat="1" ht="12.75" hidden="1" customHeight="1" x14ac:dyDescent="0.35">
      <c r="A41" s="131"/>
      <c r="B41" s="131"/>
      <c r="C41" s="139"/>
      <c r="D41" s="139"/>
      <c r="E41" s="139"/>
      <c r="F41" s="139"/>
      <c r="G41" s="139"/>
      <c r="H41" s="54"/>
      <c r="I41" s="54"/>
      <c r="J41" s="54"/>
      <c r="K41" s="54"/>
      <c r="L41" s="54"/>
    </row>
    <row r="42" spans="1:17" s="42" customFormat="1" ht="15.5" hidden="1" x14ac:dyDescent="0.35">
      <c r="A42" s="131"/>
      <c r="B42" s="131"/>
      <c r="C42" s="138"/>
      <c r="D42" s="138"/>
      <c r="E42" s="138"/>
      <c r="F42" s="138"/>
      <c r="G42" s="138"/>
      <c r="H42" s="54"/>
      <c r="I42" s="54"/>
      <c r="J42" s="54"/>
      <c r="K42" s="54"/>
      <c r="L42" s="54"/>
    </row>
    <row r="43" spans="1:17" ht="12.75" hidden="1" customHeight="1" x14ac:dyDescent="0.35">
      <c r="A43" s="129"/>
      <c r="B43" s="131"/>
      <c r="C43" s="131"/>
      <c r="D43" s="131"/>
      <c r="E43" s="131"/>
      <c r="F43" s="131"/>
      <c r="G43" s="129"/>
      <c r="H43" s="44"/>
      <c r="I43" s="44"/>
      <c r="J43" s="44"/>
      <c r="K43" s="44"/>
      <c r="L43" s="55"/>
      <c r="M43" s="42"/>
    </row>
    <row r="44" spans="1:17" ht="15.5" hidden="1" x14ac:dyDescent="0.35">
      <c r="A44" s="129"/>
      <c r="B44" s="131"/>
      <c r="C44" s="129"/>
      <c r="D44" s="129"/>
      <c r="E44" s="129"/>
      <c r="F44" s="129"/>
      <c r="G44" s="140"/>
    </row>
    <row r="45" spans="1:17" ht="15.5" hidden="1" x14ac:dyDescent="0.35">
      <c r="A45" s="129"/>
      <c r="B45" s="129"/>
      <c r="C45" s="129"/>
      <c r="D45" s="129"/>
      <c r="E45" s="129"/>
      <c r="F45" s="129"/>
      <c r="G45" s="129"/>
    </row>
    <row r="46" spans="1:17" ht="15.5" hidden="1" x14ac:dyDescent="0.35">
      <c r="A46" s="129"/>
      <c r="B46" s="129"/>
      <c r="C46" s="129"/>
      <c r="D46" s="129"/>
      <c r="E46" s="129"/>
      <c r="F46" s="129"/>
      <c r="G46" s="129"/>
    </row>
    <row r="47" spans="1:17" ht="15.5" hidden="1" x14ac:dyDescent="0.35">
      <c r="A47" s="129"/>
      <c r="B47" s="129"/>
      <c r="C47" s="129"/>
      <c r="D47" s="129"/>
      <c r="E47" s="129"/>
      <c r="F47" s="129"/>
      <c r="G47" s="129"/>
    </row>
    <row r="48" spans="1:17" ht="15.5" hidden="1" x14ac:dyDescent="0.35">
      <c r="A48" s="129"/>
      <c r="B48" s="129"/>
      <c r="C48" s="129"/>
      <c r="D48" s="129"/>
      <c r="E48" s="129"/>
      <c r="F48" s="129"/>
      <c r="G48" s="129"/>
    </row>
    <row r="49" spans="1:7" ht="15.5" hidden="1" x14ac:dyDescent="0.35">
      <c r="A49" s="129"/>
      <c r="B49" s="129"/>
      <c r="C49" s="129"/>
      <c r="D49" s="129"/>
      <c r="E49" s="129"/>
      <c r="F49" s="129"/>
      <c r="G49" s="129"/>
    </row>
    <row r="50" spans="1:7" ht="15.5" hidden="1" x14ac:dyDescent="0.35">
      <c r="A50" s="129"/>
      <c r="B50" s="129"/>
      <c r="C50" s="129"/>
      <c r="D50" s="129"/>
      <c r="E50" s="129"/>
      <c r="F50" s="129"/>
      <c r="G50" s="129"/>
    </row>
    <row r="51" spans="1:7" ht="15.5" hidden="1" x14ac:dyDescent="0.35">
      <c r="A51" s="129"/>
      <c r="B51" s="129"/>
      <c r="C51" s="129"/>
      <c r="D51" s="129"/>
      <c r="E51" s="129"/>
      <c r="F51" s="129"/>
      <c r="G51" s="129"/>
    </row>
    <row r="52" spans="1:7" ht="15.5" hidden="1" x14ac:dyDescent="0.35">
      <c r="A52" s="129"/>
      <c r="B52" s="129"/>
      <c r="C52" s="129"/>
      <c r="D52" s="129"/>
      <c r="E52" s="129"/>
      <c r="F52" s="129"/>
      <c r="G52" s="129"/>
    </row>
    <row r="53" spans="1:7" ht="15.5" hidden="1" x14ac:dyDescent="0.35">
      <c r="A53" s="129"/>
      <c r="B53" s="129"/>
      <c r="C53" s="129"/>
      <c r="D53" s="129"/>
      <c r="E53" s="129"/>
      <c r="F53" s="129"/>
      <c r="G53" s="129"/>
    </row>
    <row r="54" spans="1:7" ht="15.5" hidden="1" x14ac:dyDescent="0.35">
      <c r="A54" s="129"/>
      <c r="B54" s="129"/>
      <c r="C54" s="129"/>
      <c r="D54" s="129"/>
      <c r="E54" s="129"/>
      <c r="F54" s="129"/>
      <c r="G54" s="129"/>
    </row>
    <row r="55" spans="1:7" ht="15.5" hidden="1" x14ac:dyDescent="0.35">
      <c r="A55" s="129"/>
      <c r="B55" s="129"/>
      <c r="C55" s="129"/>
      <c r="D55" s="129"/>
      <c r="E55" s="129"/>
      <c r="F55" s="129"/>
      <c r="G55" s="129"/>
    </row>
    <row r="56" spans="1:7" ht="15.5" hidden="1" x14ac:dyDescent="0.35">
      <c r="A56" s="129"/>
      <c r="B56" s="129"/>
      <c r="C56" s="129"/>
      <c r="D56" s="129"/>
      <c r="E56" s="129"/>
      <c r="F56" s="129"/>
      <c r="G56" s="129"/>
    </row>
    <row r="57" spans="1:7" ht="15.5" hidden="1" x14ac:dyDescent="0.35">
      <c r="A57" s="129"/>
      <c r="B57" s="129"/>
      <c r="C57" s="129"/>
      <c r="D57" s="129"/>
      <c r="E57" s="129"/>
      <c r="F57" s="129"/>
      <c r="G57" s="129"/>
    </row>
    <row r="58" spans="1:7" ht="15.5" hidden="1" x14ac:dyDescent="0.35">
      <c r="A58" s="129"/>
      <c r="B58" s="129"/>
      <c r="C58" s="129"/>
      <c r="D58" s="129"/>
      <c r="E58" s="129"/>
      <c r="F58" s="129"/>
      <c r="G58" s="129"/>
    </row>
    <row r="59" spans="1:7" ht="15.5" hidden="1" x14ac:dyDescent="0.35">
      <c r="A59" s="129"/>
      <c r="B59" s="129"/>
      <c r="C59" s="129"/>
      <c r="D59" s="129"/>
      <c r="E59" s="129"/>
      <c r="F59" s="129"/>
      <c r="G59" s="129"/>
    </row>
    <row r="60" spans="1:7" ht="15.5" hidden="1" x14ac:dyDescent="0.35">
      <c r="A60" s="129"/>
      <c r="B60" s="129"/>
      <c r="C60" s="129"/>
      <c r="D60" s="129"/>
      <c r="E60" s="129"/>
      <c r="F60" s="129"/>
      <c r="G60" s="129"/>
    </row>
    <row r="61" spans="1:7" ht="15.5" hidden="1" x14ac:dyDescent="0.35">
      <c r="A61" s="129"/>
      <c r="B61" s="129"/>
      <c r="C61" s="129"/>
      <c r="D61" s="129"/>
      <c r="E61" s="129"/>
      <c r="F61" s="129"/>
      <c r="G61" s="129"/>
    </row>
    <row r="62" spans="1:7" ht="15.5" hidden="1" x14ac:dyDescent="0.35">
      <c r="A62" s="129"/>
      <c r="B62" s="129"/>
      <c r="C62" s="129"/>
      <c r="D62" s="129"/>
      <c r="E62" s="129"/>
      <c r="F62" s="129"/>
      <c r="G62" s="129"/>
    </row>
    <row r="63" spans="1:7" ht="15.5" hidden="1" x14ac:dyDescent="0.35">
      <c r="A63" s="129"/>
      <c r="B63" s="129"/>
      <c r="C63" s="129"/>
      <c r="D63" s="129"/>
      <c r="E63" s="129"/>
      <c r="F63" s="129"/>
      <c r="G63" s="129"/>
    </row>
    <row r="64" spans="1:7" ht="15.5" hidden="1" x14ac:dyDescent="0.35">
      <c r="A64" s="129"/>
      <c r="B64" s="129"/>
      <c r="C64" s="129"/>
      <c r="D64" s="129"/>
      <c r="E64" s="129"/>
      <c r="F64" s="129"/>
      <c r="G64" s="129"/>
    </row>
    <row r="65" spans="1:7" ht="15.5" hidden="1" x14ac:dyDescent="0.35">
      <c r="A65" s="129"/>
      <c r="B65" s="129"/>
      <c r="C65" s="129"/>
      <c r="D65" s="129"/>
      <c r="E65" s="129"/>
      <c r="F65" s="129"/>
      <c r="G65" s="129"/>
    </row>
    <row r="66" spans="1:7" ht="15.5" hidden="1" x14ac:dyDescent="0.35">
      <c r="A66" s="129"/>
      <c r="B66" s="129"/>
      <c r="C66" s="129"/>
      <c r="D66" s="129"/>
      <c r="E66" s="129"/>
      <c r="F66" s="129"/>
      <c r="G66" s="129"/>
    </row>
    <row r="67" spans="1:7" ht="15.5" hidden="1" x14ac:dyDescent="0.35">
      <c r="A67" s="129"/>
      <c r="B67" s="129"/>
      <c r="C67" s="129"/>
      <c r="D67" s="129"/>
      <c r="E67" s="129"/>
      <c r="F67" s="129"/>
      <c r="G67" s="129"/>
    </row>
  </sheetData>
  <sheetProtection algorithmName="SHA-512" hashValue="yDY9pmipLIN3RbJSlFqOWUV2Yg+v0GeKbC0HOIqzIWb/n9VeNWF2Nht3BVBi1/HEDd6fiooykROxXlGNH6s8Lg==" saltValue="Wuv2nyMlMIeXgf/2Wj8dCw==" spinCount="100000" sheet="1" selectLockedCells="1"/>
  <protectedRanges>
    <protectedRange sqref="C7:C31 D20:G20 C32:G32" name="Range1_3"/>
    <protectedRange sqref="Q7:Q30" name="Range1_4"/>
  </protectedRanges>
  <dataValidations count="1">
    <dataValidation allowBlank="1" showInputMessage="1" showErrorMessage="1" prompt="Press TAB to move input areas" sqref="A1" xr:uid="{E38520A0-124B-417B-AC18-201253078D9F}"/>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0D89-8EF2-4FB4-8320-48ABF2A9C295}">
  <dimension ref="A1:S30"/>
  <sheetViews>
    <sheetView zoomScale="85" zoomScaleNormal="85" zoomScaleSheetLayoutView="68" workbookViewId="0"/>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7.59765625" style="1" customWidth="1"/>
    <col min="8" max="8" width="17.796875" style="1" customWidth="1"/>
    <col min="9" max="9" width="18.59765625" style="1" customWidth="1"/>
    <col min="10" max="10" width="22" style="8" customWidth="1"/>
    <col min="11" max="19" width="0" style="1" hidden="1" customWidth="1"/>
    <col min="20" max="16384" width="9.296875" style="1" hidden="1"/>
  </cols>
  <sheetData>
    <row r="1" spans="1:19" ht="15.5" x14ac:dyDescent="0.35">
      <c r="A1" s="191" t="s">
        <v>54</v>
      </c>
      <c r="S1" s="8"/>
    </row>
    <row r="2" spans="1:19" ht="15.5" x14ac:dyDescent="0.35">
      <c r="A2" s="197" t="s">
        <v>51</v>
      </c>
      <c r="B2" s="11"/>
      <c r="C2" s="11"/>
      <c r="D2" s="11"/>
      <c r="E2" s="11"/>
      <c r="F2" s="11"/>
      <c r="G2" s="11"/>
      <c r="H2" s="11"/>
      <c r="I2" s="11"/>
      <c r="S2" s="8"/>
    </row>
    <row r="3" spans="1:19" ht="15.5" x14ac:dyDescent="0.35">
      <c r="A3" s="197" t="s">
        <v>34</v>
      </c>
      <c r="B3" s="11"/>
      <c r="C3" s="11"/>
      <c r="D3" s="11"/>
      <c r="E3" s="11"/>
      <c r="F3" s="11"/>
      <c r="G3" s="11"/>
      <c r="H3" s="11"/>
      <c r="I3" s="11"/>
      <c r="S3" s="8"/>
    </row>
    <row r="4" spans="1:19" ht="45" customHeight="1" thickBot="1" x14ac:dyDescent="0.4">
      <c r="A4" s="259" t="s">
        <v>297</v>
      </c>
      <c r="B4" s="141"/>
      <c r="C4" s="255"/>
      <c r="D4" s="255"/>
      <c r="E4" s="255"/>
      <c r="F4" s="255"/>
      <c r="G4" s="255"/>
      <c r="H4" s="255"/>
      <c r="I4" s="255"/>
      <c r="J4" s="60"/>
      <c r="S4" s="8"/>
    </row>
    <row r="5" spans="1:19" ht="25.5" customHeight="1" thickBot="1" x14ac:dyDescent="0.4">
      <c r="A5" s="193"/>
      <c r="B5" s="141"/>
      <c r="C5" s="396" t="s">
        <v>277</v>
      </c>
      <c r="D5" s="397"/>
      <c r="E5" s="397"/>
      <c r="F5" s="397"/>
      <c r="G5" s="397"/>
      <c r="H5" s="397"/>
      <c r="I5" s="398"/>
      <c r="J5" s="60"/>
      <c r="S5" s="8"/>
    </row>
    <row r="6" spans="1:19" ht="97.5" customHeight="1" x14ac:dyDescent="0.35">
      <c r="A6" s="399"/>
      <c r="B6" s="400" t="s">
        <v>33</v>
      </c>
      <c r="C6" s="401" t="s">
        <v>250</v>
      </c>
      <c r="D6" s="401" t="s">
        <v>174</v>
      </c>
      <c r="E6" s="401" t="s">
        <v>175</v>
      </c>
      <c r="F6" s="401" t="s">
        <v>176</v>
      </c>
      <c r="G6" s="401" t="s">
        <v>251</v>
      </c>
      <c r="H6" s="401" t="s">
        <v>252</v>
      </c>
      <c r="I6" s="401" t="s">
        <v>177</v>
      </c>
      <c r="J6" s="402" t="s">
        <v>145</v>
      </c>
    </row>
    <row r="7" spans="1:19" s="17" customFormat="1" ht="24" customHeight="1" x14ac:dyDescent="0.3">
      <c r="A7" s="403"/>
      <c r="B7" s="404" t="s">
        <v>1</v>
      </c>
      <c r="C7" s="405" t="s">
        <v>2</v>
      </c>
      <c r="D7" s="405" t="s">
        <v>3</v>
      </c>
      <c r="E7" s="405" t="s">
        <v>4</v>
      </c>
      <c r="F7" s="405" t="s">
        <v>45</v>
      </c>
      <c r="G7" s="405" t="s">
        <v>5</v>
      </c>
      <c r="H7" s="405" t="s">
        <v>46</v>
      </c>
      <c r="I7" s="405" t="s">
        <v>144</v>
      </c>
      <c r="J7" s="406" t="s">
        <v>247</v>
      </c>
    </row>
    <row r="8" spans="1:19" ht="22" customHeight="1" x14ac:dyDescent="0.35">
      <c r="A8" s="367" t="s">
        <v>6</v>
      </c>
      <c r="B8" s="68" t="s">
        <v>7</v>
      </c>
      <c r="C8" s="307"/>
      <c r="D8" s="307"/>
      <c r="E8" s="307"/>
      <c r="F8" s="307"/>
      <c r="G8" s="307"/>
      <c r="H8" s="307"/>
      <c r="I8" s="307"/>
      <c r="J8" s="407">
        <f>SUM(C8:I8)</f>
        <v>0</v>
      </c>
    </row>
    <row r="9" spans="1:19" ht="22" customHeight="1" x14ac:dyDescent="0.35">
      <c r="A9" s="367" t="s">
        <v>8</v>
      </c>
      <c r="B9" s="68" t="s">
        <v>9</v>
      </c>
      <c r="C9" s="307"/>
      <c r="D9" s="307"/>
      <c r="E9" s="307"/>
      <c r="F9" s="307"/>
      <c r="G9" s="307"/>
      <c r="H9" s="307"/>
      <c r="I9" s="307"/>
      <c r="J9" s="407">
        <f t="shared" ref="J9:J20" si="0">SUM(C9:I9)</f>
        <v>0</v>
      </c>
    </row>
    <row r="10" spans="1:19" ht="22" customHeight="1" x14ac:dyDescent="0.35">
      <c r="A10" s="367" t="s">
        <v>10</v>
      </c>
      <c r="B10" s="68" t="s">
        <v>217</v>
      </c>
      <c r="C10" s="307"/>
      <c r="D10" s="307"/>
      <c r="E10" s="307"/>
      <c r="F10" s="307"/>
      <c r="G10" s="307"/>
      <c r="H10" s="307"/>
      <c r="I10" s="307"/>
      <c r="J10" s="407">
        <f t="shared" si="0"/>
        <v>0</v>
      </c>
    </row>
    <row r="11" spans="1:19" ht="22" customHeight="1" x14ac:dyDescent="0.35">
      <c r="A11" s="367" t="s">
        <v>11</v>
      </c>
      <c r="B11" s="68" t="s">
        <v>131</v>
      </c>
      <c r="C11" s="307"/>
      <c r="D11" s="307"/>
      <c r="E11" s="307"/>
      <c r="F11" s="307"/>
      <c r="G11" s="307"/>
      <c r="H11" s="307"/>
      <c r="I11" s="307"/>
      <c r="J11" s="407">
        <f t="shared" si="0"/>
        <v>0</v>
      </c>
    </row>
    <row r="12" spans="1:19" ht="22" customHeight="1" x14ac:dyDescent="0.35">
      <c r="A12" s="367" t="s">
        <v>12</v>
      </c>
      <c r="B12" s="68" t="s">
        <v>13</v>
      </c>
      <c r="C12" s="307"/>
      <c r="D12" s="307"/>
      <c r="E12" s="307"/>
      <c r="F12" s="307"/>
      <c r="G12" s="307"/>
      <c r="H12" s="307"/>
      <c r="I12" s="307"/>
      <c r="J12" s="407">
        <f t="shared" si="0"/>
        <v>0</v>
      </c>
    </row>
    <row r="13" spans="1:19" ht="22" customHeight="1" x14ac:dyDescent="0.35">
      <c r="A13" s="367" t="s">
        <v>14</v>
      </c>
      <c r="B13" s="68" t="s">
        <v>15</v>
      </c>
      <c r="C13" s="307"/>
      <c r="D13" s="307"/>
      <c r="E13" s="307"/>
      <c r="F13" s="307"/>
      <c r="G13" s="307"/>
      <c r="H13" s="307"/>
      <c r="I13" s="307"/>
      <c r="J13" s="407">
        <f t="shared" si="0"/>
        <v>0</v>
      </c>
    </row>
    <row r="14" spans="1:19" ht="22" customHeight="1" x14ac:dyDescent="0.35">
      <c r="A14" s="367" t="s">
        <v>16</v>
      </c>
      <c r="B14" s="68" t="s">
        <v>17</v>
      </c>
      <c r="C14" s="307"/>
      <c r="D14" s="307"/>
      <c r="E14" s="307"/>
      <c r="F14" s="307"/>
      <c r="G14" s="307"/>
      <c r="H14" s="307"/>
      <c r="I14" s="307"/>
      <c r="J14" s="407">
        <f t="shared" si="0"/>
        <v>0</v>
      </c>
    </row>
    <row r="15" spans="1:19" ht="22" customHeight="1" x14ac:dyDescent="0.35">
      <c r="A15" s="367" t="s">
        <v>18</v>
      </c>
      <c r="B15" s="68" t="s">
        <v>19</v>
      </c>
      <c r="C15" s="307"/>
      <c r="D15" s="307"/>
      <c r="E15" s="307"/>
      <c r="F15" s="307"/>
      <c r="G15" s="307"/>
      <c r="H15" s="307"/>
      <c r="I15" s="307"/>
      <c r="J15" s="407">
        <f t="shared" si="0"/>
        <v>0</v>
      </c>
    </row>
    <row r="16" spans="1:19" ht="22" customHeight="1" x14ac:dyDescent="0.35">
      <c r="A16" s="367" t="s">
        <v>20</v>
      </c>
      <c r="B16" s="68" t="s">
        <v>21</v>
      </c>
      <c r="C16" s="307"/>
      <c r="D16" s="307"/>
      <c r="E16" s="307"/>
      <c r="F16" s="307"/>
      <c r="G16" s="307"/>
      <c r="H16" s="307"/>
      <c r="I16" s="307"/>
      <c r="J16" s="407">
        <f t="shared" si="0"/>
        <v>0</v>
      </c>
    </row>
    <row r="17" spans="1:10" ht="22" customHeight="1" x14ac:dyDescent="0.35">
      <c r="A17" s="367" t="s">
        <v>22</v>
      </c>
      <c r="B17" s="68" t="s">
        <v>23</v>
      </c>
      <c r="C17" s="307"/>
      <c r="D17" s="307"/>
      <c r="E17" s="307"/>
      <c r="F17" s="307"/>
      <c r="G17" s="307"/>
      <c r="H17" s="307"/>
      <c r="I17" s="307"/>
      <c r="J17" s="407">
        <f t="shared" si="0"/>
        <v>0</v>
      </c>
    </row>
    <row r="18" spans="1:10" ht="22" customHeight="1" x14ac:dyDescent="0.35">
      <c r="A18" s="367" t="s">
        <v>24</v>
      </c>
      <c r="B18" s="68" t="s">
        <v>230</v>
      </c>
      <c r="C18" s="307"/>
      <c r="D18" s="307"/>
      <c r="E18" s="307"/>
      <c r="F18" s="307"/>
      <c r="G18" s="307"/>
      <c r="H18" s="307"/>
      <c r="I18" s="307"/>
      <c r="J18" s="407">
        <f t="shared" si="0"/>
        <v>0</v>
      </c>
    </row>
    <row r="19" spans="1:10" ht="22" customHeight="1" x14ac:dyDescent="0.35">
      <c r="A19" s="367" t="s">
        <v>41</v>
      </c>
      <c r="B19" s="68" t="s">
        <v>42</v>
      </c>
      <c r="C19" s="307"/>
      <c r="D19" s="307"/>
      <c r="E19" s="307"/>
      <c r="F19" s="307"/>
      <c r="G19" s="307"/>
      <c r="H19" s="307"/>
      <c r="I19" s="307"/>
      <c r="J19" s="407">
        <f t="shared" si="0"/>
        <v>0</v>
      </c>
    </row>
    <row r="20" spans="1:10" ht="22" customHeight="1" x14ac:dyDescent="0.35">
      <c r="A20" s="367" t="s">
        <v>43</v>
      </c>
      <c r="B20" s="68" t="s">
        <v>44</v>
      </c>
      <c r="C20" s="307"/>
      <c r="D20" s="307"/>
      <c r="E20" s="307"/>
      <c r="F20" s="307"/>
      <c r="G20" s="307"/>
      <c r="H20" s="307"/>
      <c r="I20" s="307"/>
      <c r="J20" s="407">
        <f t="shared" si="0"/>
        <v>0</v>
      </c>
    </row>
    <row r="21" spans="1:10" ht="32.5" customHeight="1" x14ac:dyDescent="0.35">
      <c r="A21" s="408"/>
      <c r="B21" s="409" t="s">
        <v>85</v>
      </c>
      <c r="C21" s="227">
        <f t="shared" ref="C21:J21" si="1">SUM(C8:C20)</f>
        <v>0</v>
      </c>
      <c r="D21" s="227">
        <f t="shared" si="1"/>
        <v>0</v>
      </c>
      <c r="E21" s="227">
        <f t="shared" si="1"/>
        <v>0</v>
      </c>
      <c r="F21" s="227">
        <f t="shared" si="1"/>
        <v>0</v>
      </c>
      <c r="G21" s="227">
        <f t="shared" si="1"/>
        <v>0</v>
      </c>
      <c r="H21" s="227">
        <f t="shared" si="1"/>
        <v>0</v>
      </c>
      <c r="I21" s="227">
        <f t="shared" si="1"/>
        <v>0</v>
      </c>
      <c r="J21" s="410">
        <f t="shared" si="1"/>
        <v>0</v>
      </c>
    </row>
    <row r="22" spans="1:10" ht="32.5" customHeight="1" x14ac:dyDescent="0.35">
      <c r="A22" s="408"/>
      <c r="B22" s="409"/>
      <c r="C22" s="267"/>
      <c r="D22" s="267"/>
      <c r="E22" s="267"/>
      <c r="F22" s="267"/>
      <c r="G22" s="411" t="s">
        <v>254</v>
      </c>
      <c r="H22" s="412"/>
      <c r="I22" s="412"/>
      <c r="J22" s="410">
        <f>H21</f>
        <v>0</v>
      </c>
    </row>
    <row r="23" spans="1:10" ht="16" customHeight="1" x14ac:dyDescent="0.35">
      <c r="A23" s="408" t="s">
        <v>50</v>
      </c>
      <c r="B23" s="413"/>
      <c r="C23" s="126"/>
      <c r="D23" s="148">
        <f>Certification!$C$7</f>
        <v>0</v>
      </c>
      <c r="E23" s="126"/>
      <c r="F23" s="414"/>
      <c r="G23" s="414"/>
      <c r="H23" s="414"/>
      <c r="I23" s="414"/>
      <c r="J23" s="415"/>
    </row>
    <row r="24" spans="1:10" ht="16" customHeight="1" x14ac:dyDescent="0.35">
      <c r="A24" s="408" t="s">
        <v>53</v>
      </c>
      <c r="B24" s="413"/>
      <c r="C24" s="184"/>
      <c r="D24" s="150">
        <f>Certification!$G$7</f>
        <v>0</v>
      </c>
      <c r="E24" s="184"/>
      <c r="F24" s="413"/>
      <c r="G24" s="413"/>
      <c r="H24" s="413"/>
      <c r="I24" s="413"/>
      <c r="J24" s="416"/>
    </row>
    <row r="25" spans="1:10" ht="16" customHeight="1" thickBot="1" x14ac:dyDescent="0.4">
      <c r="A25" s="417" t="s">
        <v>0</v>
      </c>
      <c r="B25" s="418"/>
      <c r="C25" s="335"/>
      <c r="D25" s="419" t="str">
        <f>Certification!$A$5</f>
        <v>SFY 2015-16</v>
      </c>
      <c r="E25" s="335"/>
      <c r="F25" s="418"/>
      <c r="G25" s="418"/>
      <c r="H25" s="418"/>
      <c r="I25" s="418"/>
      <c r="J25" s="420"/>
    </row>
    <row r="27" spans="1:10" hidden="1" x14ac:dyDescent="0.25">
      <c r="A27" s="15"/>
      <c r="B27" s="15"/>
      <c r="C27" s="15"/>
      <c r="D27" s="15"/>
      <c r="E27" s="15"/>
      <c r="F27" s="15"/>
      <c r="G27" s="15"/>
      <c r="H27" s="15"/>
      <c r="I27" s="15"/>
      <c r="J27" s="15"/>
    </row>
    <row r="30" spans="1:10" hidden="1" x14ac:dyDescent="0.25">
      <c r="J30" s="1"/>
    </row>
  </sheetData>
  <sheetProtection algorithmName="SHA-512" hashValue="qqRJw7s1y8nSdIDs0dZ8LQdQ5/O0Kbu9GOMhyYF3Tx1kLpnl9K3SlkttBfZtO8iOx83zcK77eaa49t/li4QIgA==" saltValue="8AWq1+iO8k3DpGqS67Besg==" spinCount="100000" sheet="1" selectLockedCells="1"/>
  <protectedRanges>
    <protectedRange sqref="C8:I20" name="Range1"/>
  </protectedRanges>
  <dataValidations xWindow="955" yWindow="698" count="8">
    <dataValidation allowBlank="1" showInputMessage="1" showErrorMessage="1" prompt="Press TAB to move input areas" sqref="A1" xr:uid="{7BB0EDB5-FF31-4B84-96B6-A045422D2574}"/>
    <dataValidation allowBlank="1" showInputMessage="1" showErrorMessage="1" prompt="Enter audited Materials, Supplies and Reference Materials Expenditures. Expenditures " sqref="C8:C20" xr:uid="{74C12E98-9E71-49CA-8BF6-3CD67B9A45D8}"/>
    <dataValidation allowBlank="1" showInputMessage="1" showErrorMessage="1" prompt="Enter audited Non-capitalized Equipment Expenditures." sqref="D8:D20" xr:uid="{7D49DA78-A043-4A8E-8E83-CD61E7BCFCFA}"/>
    <dataValidation allowBlank="1" showInputMessage="1" showErrorMessage="1" prompt="Enter audited Travel and Conference Expenditures. " sqref="E8:E20" xr:uid="{8019B7C6-FC1F-45B3-A2E4-A08F0090A78D}"/>
    <dataValidation allowBlank="1" showInputMessage="1" showErrorMessage="1" prompt="Enter audited Dues and Membership Expenditures. " sqref="F8:F20" xr:uid="{57AA2E11-B901-4754-9C50-E514DBEC0F9E}"/>
    <dataValidation allowBlank="1" showInputMessage="1" showErrorMessage="1" prompt="Enter audited Contractor Costs (5800). " sqref="G8:G20" xr:uid="{07A52B48-2D7B-4B48-A62D-EE33886E68BD}"/>
    <dataValidation allowBlank="1" showInputMessage="1" showErrorMessage="1" prompt="Enter audited Contractor Costs (5100). " sqref="H8:H20" xr:uid="{4427120C-C86C-43B3-B39E-235F608A3462}"/>
    <dataValidation allowBlank="1" showInputMessage="1" showErrorMessage="1" prompt="Enter audited Communications Expenditures. " sqref="I8:I20" xr:uid="{589DC73F-80C1-42C5-ABB7-E0216D9BE09E}"/>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4"/>
  <sheetViews>
    <sheetView zoomScale="83" zoomScaleNormal="83" zoomScaleSheetLayoutView="84" workbookViewId="0"/>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8.59765625" style="1" customWidth="1"/>
    <col min="8" max="8" width="19.796875" style="8" customWidth="1"/>
    <col min="9" max="9" width="19.09765625" style="1" customWidth="1"/>
    <col min="10" max="10" width="23.19921875" style="1" customWidth="1"/>
    <col min="11" max="19" width="0" style="1" hidden="1" customWidth="1"/>
    <col min="20" max="16384" width="9.296875" style="1" hidden="1"/>
  </cols>
  <sheetData>
    <row r="1" spans="1:19" ht="15.5" x14ac:dyDescent="0.35">
      <c r="A1" s="191" t="s">
        <v>54</v>
      </c>
      <c r="S1" s="8"/>
    </row>
    <row r="2" spans="1:19" ht="15.5" x14ac:dyDescent="0.35">
      <c r="A2" s="197" t="s">
        <v>51</v>
      </c>
      <c r="B2" s="15"/>
      <c r="C2" s="15"/>
      <c r="D2" s="11"/>
      <c r="E2" s="11"/>
      <c r="F2" s="11"/>
      <c r="G2" s="11"/>
      <c r="I2" s="15"/>
      <c r="S2" s="8"/>
    </row>
    <row r="3" spans="1:19" ht="15.5" x14ac:dyDescent="0.35">
      <c r="A3" s="197" t="s">
        <v>34</v>
      </c>
      <c r="B3" s="15"/>
      <c r="C3" s="15"/>
      <c r="D3" s="11"/>
      <c r="E3" s="11"/>
      <c r="F3" s="11"/>
      <c r="G3" s="11"/>
      <c r="I3" s="15"/>
      <c r="J3" s="14"/>
      <c r="S3" s="8"/>
    </row>
    <row r="4" spans="1:19" ht="37.5" customHeight="1" thickBot="1" x14ac:dyDescent="0.4">
      <c r="A4" s="259" t="s">
        <v>296</v>
      </c>
      <c r="B4" s="296"/>
      <c r="H4" s="60"/>
      <c r="I4" s="57"/>
      <c r="J4" s="57"/>
      <c r="S4" s="8"/>
    </row>
    <row r="5" spans="1:19" ht="23" customHeight="1" thickBot="1" x14ac:dyDescent="0.4">
      <c r="A5" s="193"/>
      <c r="B5" s="141"/>
      <c r="C5" s="257" t="s">
        <v>232</v>
      </c>
      <c r="D5" s="260"/>
      <c r="E5" s="260"/>
      <c r="F5" s="260"/>
      <c r="G5" s="258"/>
      <c r="H5" s="60"/>
      <c r="I5" s="57"/>
      <c r="J5" s="57"/>
      <c r="S5" s="8"/>
    </row>
    <row r="6" spans="1:19" ht="78" customHeight="1" x14ac:dyDescent="0.35">
      <c r="A6" s="66"/>
      <c r="B6" s="114" t="s">
        <v>33</v>
      </c>
      <c r="C6" s="142" t="s">
        <v>173</v>
      </c>
      <c r="D6" s="142" t="s">
        <v>174</v>
      </c>
      <c r="E6" s="142" t="s">
        <v>175</v>
      </c>
      <c r="F6" s="142" t="s">
        <v>176</v>
      </c>
      <c r="G6" s="142" t="s">
        <v>177</v>
      </c>
      <c r="H6" s="142" t="s">
        <v>145</v>
      </c>
      <c r="I6" s="142" t="s">
        <v>245</v>
      </c>
      <c r="J6" s="142" t="s">
        <v>141</v>
      </c>
    </row>
    <row r="7" spans="1:19" ht="16" customHeight="1" x14ac:dyDescent="0.35">
      <c r="A7" s="66"/>
      <c r="B7" s="143" t="s">
        <v>1</v>
      </c>
      <c r="C7" s="77" t="s">
        <v>2</v>
      </c>
      <c r="D7" s="77" t="s">
        <v>3</v>
      </c>
      <c r="E7" s="77" t="s">
        <v>4</v>
      </c>
      <c r="F7" s="77" t="s">
        <v>45</v>
      </c>
      <c r="G7" s="77" t="s">
        <v>5</v>
      </c>
      <c r="H7" s="144" t="s">
        <v>248</v>
      </c>
      <c r="I7" s="77" t="s">
        <v>144</v>
      </c>
      <c r="J7" s="77" t="s">
        <v>146</v>
      </c>
    </row>
    <row r="8" spans="1:19" ht="18" customHeight="1" x14ac:dyDescent="0.35">
      <c r="A8" s="95" t="s">
        <v>6</v>
      </c>
      <c r="B8" s="68" t="s">
        <v>7</v>
      </c>
      <c r="C8" s="445"/>
      <c r="D8" s="445"/>
      <c r="E8" s="445"/>
      <c r="F8" s="445"/>
      <c r="G8" s="445"/>
      <c r="H8" s="218">
        <f t="shared" ref="H8:H20" si="0">SUM(C8:G8)</f>
        <v>0</v>
      </c>
      <c r="I8" s="173"/>
      <c r="J8" s="145"/>
    </row>
    <row r="9" spans="1:19" ht="18" customHeight="1" x14ac:dyDescent="0.35">
      <c r="A9" s="95" t="s">
        <v>8</v>
      </c>
      <c r="B9" s="68" t="s">
        <v>9</v>
      </c>
      <c r="C9" s="445"/>
      <c r="D9" s="445"/>
      <c r="E9" s="445"/>
      <c r="F9" s="445"/>
      <c r="G9" s="445"/>
      <c r="H9" s="218">
        <f t="shared" si="0"/>
        <v>0</v>
      </c>
      <c r="I9" s="173"/>
      <c r="J9" s="145"/>
    </row>
    <row r="10" spans="1:19" ht="18" customHeight="1" x14ac:dyDescent="0.35">
      <c r="A10" s="95" t="s">
        <v>10</v>
      </c>
      <c r="B10" s="68" t="s">
        <v>217</v>
      </c>
      <c r="C10" s="445"/>
      <c r="D10" s="445"/>
      <c r="E10" s="445"/>
      <c r="F10" s="445"/>
      <c r="G10" s="445"/>
      <c r="H10" s="218">
        <f t="shared" si="0"/>
        <v>0</v>
      </c>
      <c r="I10" s="173"/>
      <c r="J10" s="145"/>
    </row>
    <row r="11" spans="1:19" ht="18" customHeight="1" x14ac:dyDescent="0.35">
      <c r="A11" s="95" t="s">
        <v>11</v>
      </c>
      <c r="B11" s="68" t="s">
        <v>131</v>
      </c>
      <c r="C11" s="445"/>
      <c r="D11" s="445"/>
      <c r="E11" s="445"/>
      <c r="F11" s="445"/>
      <c r="G11" s="445"/>
      <c r="H11" s="218">
        <f t="shared" si="0"/>
        <v>0</v>
      </c>
      <c r="I11" s="173"/>
      <c r="J11" s="145"/>
    </row>
    <row r="12" spans="1:19" ht="18" customHeight="1" x14ac:dyDescent="0.35">
      <c r="A12" s="95" t="s">
        <v>12</v>
      </c>
      <c r="B12" s="68" t="s">
        <v>13</v>
      </c>
      <c r="C12" s="445"/>
      <c r="D12" s="445"/>
      <c r="E12" s="445"/>
      <c r="F12" s="445"/>
      <c r="G12" s="445"/>
      <c r="H12" s="218">
        <f t="shared" si="0"/>
        <v>0</v>
      </c>
      <c r="I12" s="173"/>
      <c r="J12" s="145"/>
    </row>
    <row r="13" spans="1:19" ht="18" customHeight="1" x14ac:dyDescent="0.35">
      <c r="A13" s="95" t="s">
        <v>14</v>
      </c>
      <c r="B13" s="68" t="s">
        <v>15</v>
      </c>
      <c r="C13" s="445"/>
      <c r="D13" s="445"/>
      <c r="E13" s="445"/>
      <c r="F13" s="445"/>
      <c r="G13" s="445"/>
      <c r="H13" s="218">
        <f t="shared" si="0"/>
        <v>0</v>
      </c>
      <c r="I13" s="173"/>
      <c r="J13" s="145"/>
    </row>
    <row r="14" spans="1:19" ht="18" customHeight="1" x14ac:dyDescent="0.35">
      <c r="A14" s="95" t="s">
        <v>16</v>
      </c>
      <c r="B14" s="68" t="s">
        <v>17</v>
      </c>
      <c r="C14" s="445"/>
      <c r="D14" s="445"/>
      <c r="E14" s="445"/>
      <c r="F14" s="445"/>
      <c r="G14" s="445"/>
      <c r="H14" s="218">
        <f t="shared" si="0"/>
        <v>0</v>
      </c>
      <c r="I14" s="173"/>
      <c r="J14" s="145"/>
    </row>
    <row r="15" spans="1:19" ht="18" customHeight="1" x14ac:dyDescent="0.35">
      <c r="A15" s="95" t="s">
        <v>18</v>
      </c>
      <c r="B15" s="68" t="s">
        <v>19</v>
      </c>
      <c r="C15" s="445"/>
      <c r="D15" s="445"/>
      <c r="E15" s="445"/>
      <c r="F15" s="445"/>
      <c r="G15" s="445"/>
      <c r="H15" s="218">
        <f t="shared" si="0"/>
        <v>0</v>
      </c>
      <c r="I15" s="173"/>
      <c r="J15" s="145"/>
    </row>
    <row r="16" spans="1:19" ht="18" customHeight="1" x14ac:dyDescent="0.35">
      <c r="A16" s="95" t="s">
        <v>20</v>
      </c>
      <c r="B16" s="68" t="s">
        <v>21</v>
      </c>
      <c r="C16" s="445"/>
      <c r="D16" s="445"/>
      <c r="E16" s="445"/>
      <c r="F16" s="445"/>
      <c r="G16" s="445"/>
      <c r="H16" s="218">
        <f t="shared" si="0"/>
        <v>0</v>
      </c>
      <c r="I16" s="173"/>
      <c r="J16" s="145"/>
    </row>
    <row r="17" spans="1:10" ht="18" customHeight="1" x14ac:dyDescent="0.35">
      <c r="A17" s="95" t="s">
        <v>22</v>
      </c>
      <c r="B17" s="68" t="s">
        <v>23</v>
      </c>
      <c r="C17" s="445"/>
      <c r="D17" s="445"/>
      <c r="E17" s="445"/>
      <c r="F17" s="445"/>
      <c r="G17" s="445"/>
      <c r="H17" s="218">
        <f t="shared" si="0"/>
        <v>0</v>
      </c>
      <c r="I17" s="173"/>
      <c r="J17" s="145"/>
    </row>
    <row r="18" spans="1:10" ht="18" customHeight="1" x14ac:dyDescent="0.35">
      <c r="A18" s="95" t="s">
        <v>24</v>
      </c>
      <c r="B18" s="68" t="s">
        <v>230</v>
      </c>
      <c r="C18" s="445"/>
      <c r="D18" s="445"/>
      <c r="E18" s="445"/>
      <c r="F18" s="445"/>
      <c r="G18" s="445"/>
      <c r="H18" s="218">
        <f t="shared" si="0"/>
        <v>0</v>
      </c>
      <c r="I18" s="173"/>
      <c r="J18" s="145"/>
    </row>
    <row r="19" spans="1:10" ht="18" customHeight="1" x14ac:dyDescent="0.35">
      <c r="A19" s="95" t="s">
        <v>41</v>
      </c>
      <c r="B19" s="68" t="s">
        <v>42</v>
      </c>
      <c r="C19" s="445"/>
      <c r="D19" s="445"/>
      <c r="E19" s="445"/>
      <c r="F19" s="445"/>
      <c r="G19" s="445"/>
      <c r="H19" s="218">
        <f t="shared" si="0"/>
        <v>0</v>
      </c>
      <c r="I19" s="173"/>
      <c r="J19" s="145"/>
    </row>
    <row r="20" spans="1:10" ht="18" customHeight="1" thickBot="1" x14ac:dyDescent="0.4">
      <c r="A20" s="95" t="s">
        <v>43</v>
      </c>
      <c r="B20" s="68" t="s">
        <v>44</v>
      </c>
      <c r="C20" s="445"/>
      <c r="D20" s="445"/>
      <c r="E20" s="445"/>
      <c r="F20" s="445"/>
      <c r="G20" s="445"/>
      <c r="H20" s="286">
        <f t="shared" si="0"/>
        <v>0</v>
      </c>
      <c r="I20" s="307"/>
      <c r="J20" s="308"/>
    </row>
    <row r="21" spans="1:10" ht="18" customHeight="1" thickBot="1" x14ac:dyDescent="0.4">
      <c r="A21" s="421" t="s">
        <v>290</v>
      </c>
      <c r="B21" s="422"/>
      <c r="C21" s="423">
        <f>SUM(C8:C20)</f>
        <v>0</v>
      </c>
      <c r="D21" s="423">
        <f t="shared" ref="D21:I21" si="1">SUM(D8:D20)</f>
        <v>0</v>
      </c>
      <c r="E21" s="423">
        <f t="shared" si="1"/>
        <v>0</v>
      </c>
      <c r="F21" s="423">
        <f t="shared" si="1"/>
        <v>0</v>
      </c>
      <c r="G21" s="423">
        <f t="shared" si="1"/>
        <v>0</v>
      </c>
      <c r="H21" s="423">
        <f>SUM(H8:H20)</f>
        <v>0</v>
      </c>
      <c r="I21" s="423">
        <f t="shared" si="1"/>
        <v>0</v>
      </c>
      <c r="J21" s="436"/>
    </row>
    <row r="22" spans="1:10" ht="18" customHeight="1" x14ac:dyDescent="0.35">
      <c r="A22" s="272" t="s">
        <v>255</v>
      </c>
      <c r="B22" s="68"/>
      <c r="C22" s="273"/>
      <c r="D22" s="273"/>
      <c r="E22" s="273"/>
      <c r="F22" s="273"/>
      <c r="G22" s="273"/>
      <c r="H22" s="273"/>
      <c r="I22" s="273"/>
      <c r="J22" s="273"/>
    </row>
    <row r="23" spans="1:10" ht="18" customHeight="1" x14ac:dyDescent="0.35">
      <c r="A23" s="95" t="s">
        <v>97</v>
      </c>
      <c r="B23" s="68" t="s">
        <v>100</v>
      </c>
      <c r="C23" s="445"/>
      <c r="D23" s="445"/>
      <c r="E23" s="445"/>
      <c r="F23" s="445"/>
      <c r="G23" s="445"/>
      <c r="H23" s="218">
        <f t="shared" ref="H23:H32" si="2">SUM(C23:G23)</f>
        <v>0</v>
      </c>
      <c r="I23" s="173"/>
      <c r="J23" s="145"/>
    </row>
    <row r="24" spans="1:10" ht="18" customHeight="1" x14ac:dyDescent="0.35">
      <c r="A24" s="95" t="s">
        <v>99</v>
      </c>
      <c r="B24" s="68" t="s">
        <v>154</v>
      </c>
      <c r="C24" s="445"/>
      <c r="D24" s="445"/>
      <c r="E24" s="445"/>
      <c r="F24" s="445"/>
      <c r="G24" s="445"/>
      <c r="H24" s="218">
        <f t="shared" si="2"/>
        <v>0</v>
      </c>
      <c r="I24" s="173"/>
      <c r="J24" s="145"/>
    </row>
    <row r="25" spans="1:10" ht="18" customHeight="1" x14ac:dyDescent="0.35">
      <c r="A25" s="95" t="s">
        <v>104</v>
      </c>
      <c r="B25" s="68" t="s">
        <v>238</v>
      </c>
      <c r="C25" s="445"/>
      <c r="D25" s="445"/>
      <c r="E25" s="445"/>
      <c r="F25" s="445"/>
      <c r="G25" s="445"/>
      <c r="H25" s="218">
        <f t="shared" si="2"/>
        <v>0</v>
      </c>
      <c r="I25" s="173"/>
      <c r="J25" s="145"/>
    </row>
    <row r="26" spans="1:10" ht="18" customHeight="1" x14ac:dyDescent="0.35">
      <c r="A26" s="95" t="s">
        <v>105</v>
      </c>
      <c r="B26" s="68" t="s">
        <v>101</v>
      </c>
      <c r="C26" s="445"/>
      <c r="D26" s="445"/>
      <c r="E26" s="445"/>
      <c r="F26" s="445"/>
      <c r="G26" s="445"/>
      <c r="H26" s="218">
        <f t="shared" si="2"/>
        <v>0</v>
      </c>
      <c r="I26" s="173"/>
      <c r="J26" s="145"/>
    </row>
    <row r="27" spans="1:10" ht="18" customHeight="1" x14ac:dyDescent="0.35">
      <c r="A27" s="95" t="s">
        <v>106</v>
      </c>
      <c r="B27" s="68" t="s">
        <v>103</v>
      </c>
      <c r="C27" s="445"/>
      <c r="D27" s="445"/>
      <c r="E27" s="445"/>
      <c r="F27" s="445"/>
      <c r="G27" s="445"/>
      <c r="H27" s="218">
        <f t="shared" si="2"/>
        <v>0</v>
      </c>
      <c r="I27" s="173"/>
      <c r="J27" s="145"/>
    </row>
    <row r="28" spans="1:10" ht="18" customHeight="1" x14ac:dyDescent="0.35">
      <c r="A28" s="95" t="s">
        <v>111</v>
      </c>
      <c r="B28" s="68" t="s">
        <v>236</v>
      </c>
      <c r="C28" s="445"/>
      <c r="D28" s="445"/>
      <c r="E28" s="445"/>
      <c r="F28" s="445"/>
      <c r="G28" s="445"/>
      <c r="H28" s="218">
        <f t="shared" si="2"/>
        <v>0</v>
      </c>
      <c r="I28" s="173"/>
      <c r="J28" s="145"/>
    </row>
    <row r="29" spans="1:10" ht="18" customHeight="1" x14ac:dyDescent="0.35">
      <c r="A29" s="95" t="s">
        <v>107</v>
      </c>
      <c r="B29" s="68" t="s">
        <v>168</v>
      </c>
      <c r="C29" s="445"/>
      <c r="D29" s="445"/>
      <c r="E29" s="445"/>
      <c r="F29" s="445"/>
      <c r="G29" s="445"/>
      <c r="H29" s="218">
        <f t="shared" si="2"/>
        <v>0</v>
      </c>
      <c r="I29" s="173"/>
      <c r="J29" s="145"/>
    </row>
    <row r="30" spans="1:10" ht="18" customHeight="1" x14ac:dyDescent="0.35">
      <c r="A30" s="95" t="s">
        <v>108</v>
      </c>
      <c r="B30" s="68" t="s">
        <v>98</v>
      </c>
      <c r="C30" s="445"/>
      <c r="D30" s="445"/>
      <c r="E30" s="445"/>
      <c r="F30" s="445"/>
      <c r="G30" s="445"/>
      <c r="H30" s="218">
        <f t="shared" si="2"/>
        <v>0</v>
      </c>
      <c r="I30" s="173"/>
      <c r="J30" s="145"/>
    </row>
    <row r="31" spans="1:10" ht="18" customHeight="1" x14ac:dyDescent="0.35">
      <c r="A31" s="95" t="s">
        <v>109</v>
      </c>
      <c r="B31" s="68" t="s">
        <v>102</v>
      </c>
      <c r="C31" s="445"/>
      <c r="D31" s="445"/>
      <c r="E31" s="445"/>
      <c r="F31" s="445"/>
      <c r="G31" s="445"/>
      <c r="H31" s="218">
        <f t="shared" si="2"/>
        <v>0</v>
      </c>
      <c r="I31" s="173"/>
      <c r="J31" s="145"/>
    </row>
    <row r="32" spans="1:10" ht="18" customHeight="1" thickBot="1" x14ac:dyDescent="0.4">
      <c r="A32" s="95" t="s">
        <v>110</v>
      </c>
      <c r="B32" s="68" t="s">
        <v>121</v>
      </c>
      <c r="C32" s="445"/>
      <c r="D32" s="445"/>
      <c r="E32" s="445"/>
      <c r="F32" s="445"/>
      <c r="G32" s="445"/>
      <c r="H32" s="286">
        <f t="shared" si="2"/>
        <v>0</v>
      </c>
      <c r="I32" s="307"/>
      <c r="J32" s="308"/>
    </row>
    <row r="33" spans="1:10" ht="18" customHeight="1" thickBot="1" x14ac:dyDescent="0.4">
      <c r="A33" s="421" t="s">
        <v>291</v>
      </c>
      <c r="B33" s="422"/>
      <c r="C33" s="423">
        <f>SUM(C23:C32)</f>
        <v>0</v>
      </c>
      <c r="D33" s="423">
        <f t="shared" ref="D33:G33" si="3">SUM(D23:D32)</f>
        <v>0</v>
      </c>
      <c r="E33" s="423">
        <f t="shared" si="3"/>
        <v>0</v>
      </c>
      <c r="F33" s="423">
        <f t="shared" si="3"/>
        <v>0</v>
      </c>
      <c r="G33" s="423">
        <f t="shared" si="3"/>
        <v>0</v>
      </c>
      <c r="H33" s="423">
        <f>SUM(H23:H32)</f>
        <v>0</v>
      </c>
      <c r="I33" s="423">
        <f>SUM(I23:I32)</f>
        <v>0</v>
      </c>
      <c r="J33" s="436"/>
    </row>
    <row r="34" spans="1:10" ht="26.25" customHeight="1" thickBot="1" x14ac:dyDescent="0.4">
      <c r="A34" s="424" t="s">
        <v>285</v>
      </c>
      <c r="B34" s="425"/>
      <c r="C34" s="310">
        <f t="shared" ref="C34:I34" si="4">C21+C33</f>
        <v>0</v>
      </c>
      <c r="D34" s="310">
        <f t="shared" si="4"/>
        <v>0</v>
      </c>
      <c r="E34" s="310">
        <f t="shared" si="4"/>
        <v>0</v>
      </c>
      <c r="F34" s="310">
        <f t="shared" si="4"/>
        <v>0</v>
      </c>
      <c r="G34" s="310">
        <f t="shared" si="4"/>
        <v>0</v>
      </c>
      <c r="H34" s="310">
        <f t="shared" si="4"/>
        <v>0</v>
      </c>
      <c r="I34" s="310">
        <f t="shared" si="4"/>
        <v>0</v>
      </c>
      <c r="J34" s="311"/>
    </row>
    <row r="35" spans="1:10" ht="23.5" customHeight="1" x14ac:dyDescent="0.35">
      <c r="A35" s="147"/>
      <c r="B35" s="147"/>
      <c r="C35" s="228"/>
      <c r="D35" s="228"/>
      <c r="E35" s="228"/>
      <c r="F35" s="228"/>
      <c r="G35" s="261" t="s">
        <v>249</v>
      </c>
      <c r="H35" s="227">
        <f>'C.3 Equip Depreciation'!L38</f>
        <v>0</v>
      </c>
      <c r="I35" s="229"/>
      <c r="J35" s="66"/>
    </row>
    <row r="36" spans="1:10" ht="23.5" customHeight="1" x14ac:dyDescent="0.35">
      <c r="A36" s="147"/>
      <c r="B36" s="147"/>
      <c r="C36" s="228"/>
      <c r="D36" s="228"/>
      <c r="E36" s="228"/>
      <c r="F36" s="228"/>
      <c r="G36" s="261" t="s">
        <v>137</v>
      </c>
      <c r="H36" s="227">
        <f>H34+H35</f>
        <v>0</v>
      </c>
      <c r="I36" s="229"/>
      <c r="J36" s="66"/>
    </row>
    <row r="37" spans="1:10" ht="15.5" x14ac:dyDescent="0.35">
      <c r="A37" s="66" t="s">
        <v>50</v>
      </c>
      <c r="B37" s="66"/>
      <c r="C37" s="126"/>
      <c r="D37" s="148">
        <f>Certification!$C$7</f>
        <v>0</v>
      </c>
      <c r="E37" s="126"/>
      <c r="F37" s="149"/>
      <c r="G37" s="149"/>
      <c r="H37" s="149"/>
      <c r="I37" s="66"/>
      <c r="J37" s="66"/>
    </row>
    <row r="38" spans="1:10" ht="15.5" x14ac:dyDescent="0.35">
      <c r="A38" s="66" t="s">
        <v>53</v>
      </c>
      <c r="B38" s="66"/>
      <c r="C38" s="184"/>
      <c r="D38" s="150">
        <f>Certification!$G$7</f>
        <v>0</v>
      </c>
      <c r="E38" s="184"/>
      <c r="F38" s="66"/>
      <c r="G38" s="66"/>
      <c r="H38" s="121"/>
      <c r="I38" s="66"/>
      <c r="J38" s="66"/>
    </row>
    <row r="39" spans="1:10" ht="15.5" x14ac:dyDescent="0.35">
      <c r="A39" s="66" t="s">
        <v>0</v>
      </c>
      <c r="B39" s="66"/>
      <c r="C39" s="183"/>
      <c r="D39" s="108" t="str">
        <f>Certification!$A$5</f>
        <v>SFY 2015-16</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algorithmName="SHA-512" hashValue="y1VsSLp1FnCfedvR9pT3mD5MWq32Go9vGw4uXW8g9MGSawuHOvCk19AYYRpzPyU//f+nLt0f4MXnlNoAXzTXbA==" saltValue="17EepxRmFGhQbNhwDOj+oA==" spinCount="100000" sheet="1" selectLockedCells="1"/>
  <protectedRanges>
    <protectedRange sqref="I8:J21 I23:J33 C22:J22 C23:G33 C8:G21"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xr:uid="{7FEDD71A-53CA-47B0-B43F-30C6818A4400}"/>
    <dataValidation allowBlank="1" showInputMessage="1" showErrorMessage="1" prompt="Report any federal revenues your LEA received.  LEA Medi-Cal Billing Option Program reimbursement is not considered to be federal funds on the CRCS." sqref="I8:I20 I23:I32" xr:uid="{1E724ED6-4FDD-4BC4-89DB-2BECD8C26BB1}"/>
    <dataValidation allowBlank="1" showInputMessage="1" showErrorMessage="1" prompt="Enter the revenue account number(s) where the revenues reported in Column G are booked in your SACS system. " sqref="J8:J20 J23:J32" xr:uid="{5F4C5C13-4E44-4D87-8A35-B584CF76BBC2}"/>
    <dataValidation allowBlank="1" showInputMessage="1" showErrorMessage="1" prompt="Enter Non-capitalized Equipment Expenditures that you are adding to the amended CRCS (rows 1-13 were existing practitioner types prior to the approval of SPA 15-021)." sqref="D8:D20" xr:uid="{52B7F77C-B03B-43BF-B32B-32FF71BBE876}"/>
    <dataValidation allowBlank="1" showInputMessage="1" showErrorMessage="1" prompt="Enter Travel and Conference Expenditures that you are adding to the amended CRCS (rows 1-13 were existing practitioner types prior to the approval of SPA 15-021)." sqref="E8:E20" xr:uid="{A66DD01C-A3FB-4883-9EA6-CB5FE41AAAEB}"/>
    <dataValidation allowBlank="1" showInputMessage="1" showErrorMessage="1" prompt="Enter Dues and Membership Expenditures that you are adding to the amended CRCS (rows 1-13 were existing practitioner types prior to the approval of SPA 15-021)." sqref="F8:F20" xr:uid="{8649EF60-C979-4AB6-8606-E36205C199D0}"/>
    <dataValidation allowBlank="1" showInputMessage="1" showErrorMessage="1" prompt="Enter Communications Expenditures that you are adding to the amended CRCS (rows 1-13 were existing practitioner types prior to the approval of SPA 15-021)." sqref="G8:G20" xr:uid="{2D20B307-22F8-4495-A754-E354015C37A1}"/>
    <dataValidation allowBlank="1" showInputMessage="1" showErrorMessage="1" prompt="Enter Non-capitalized Equipment Expenditures that you are adding to the amended CRCS related to new practitioners resulting from SPA 15-021 approval" sqref="D23:D32" xr:uid="{42A82D57-B4A0-4A1C-8BC4-43889EB6433D}"/>
    <dataValidation allowBlank="1" showInputMessage="1" showErrorMessage="1" prompt="Enter Travel and Conference Expenditures that you are adding to the amended CRCS related to new practitioners resulting from SPA 15-021 approval" sqref="E23:E32" xr:uid="{61A363B9-8EF2-4D84-8954-94D96761408D}"/>
    <dataValidation allowBlank="1" showInputMessage="1" showErrorMessage="1" prompt="Enter Dues and Membership Expenditures that you are adding to the amended CRCS related to new practitioners resulting from SPA 15-021 approval" sqref="F23:F32" xr:uid="{AD532B45-DB77-4617-884A-ACC54F7C43EF}"/>
    <dataValidation allowBlank="1" showInputMessage="1" showErrorMessage="1" prompt="Enter Communications Expenditures that you are adding to the amended CRCS related to new practitioners resulting from SPA 15-021 approval" sqref="G23:G32" xr:uid="{1232C081-2B14-4EBB-8EFE-6FD42A1E368D}"/>
    <dataValidation allowBlank="1" showInputMessage="1" showErrorMessage="1" prompt="Enter expenditures for Materials, Supplies and Reference Materials that you are adding to the amended CRCS (rows 1-13 were existing practitioner types prior to the approval of SPA 15-021)." sqref="C8:C20" xr:uid="{1678AA5A-8FCB-4E61-B17C-59543B941D0B}"/>
    <dataValidation allowBlank="1" showInputMessage="1" showErrorMessage="1" prompt="Enter expenditures for Materials, Supplies and Reference Materials that you are adding to the amended CRCS related to new practitioners resulting from SPA 15-021 approval" sqref="C23:C32" xr:uid="{E6C8F0C6-A6A7-4E43-AD4D-A1B72B96A693}"/>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zoomScale="85" zoomScaleNormal="100" workbookViewId="0"/>
  </sheetViews>
  <sheetFormatPr defaultColWidth="0" defaultRowHeight="14" zeroHeight="1" x14ac:dyDescent="0.3"/>
  <cols>
    <col min="1" max="1" width="12.296875" style="20" customWidth="1"/>
    <col min="2" max="2" width="27.19921875" style="33" customWidth="1"/>
    <col min="3" max="3" width="12.3984375" style="34" customWidth="1"/>
    <col min="4" max="4" width="10.796875" style="35" customWidth="1"/>
    <col min="5" max="5" width="18.09765625" style="28" customWidth="1"/>
    <col min="6" max="6" width="18.8984375" style="28" customWidth="1"/>
    <col min="7" max="7" width="16.296875" style="28" customWidth="1"/>
    <col min="8" max="8" width="17.3984375" style="28" customWidth="1"/>
    <col min="9" max="9" width="14.19921875" style="28" customWidth="1"/>
    <col min="10" max="10" width="11.59765625" style="28" customWidth="1"/>
    <col min="11" max="11" width="16.59765625" style="28" customWidth="1"/>
    <col min="12" max="12" width="17.8984375" style="33" customWidth="1"/>
    <col min="13" max="13" width="3.69921875" style="20" hidden="1" customWidth="1"/>
    <col min="14" max="20" width="9.19921875" style="20" hidden="1" customWidth="1"/>
    <col min="21" max="21" width="0" style="20" hidden="1" customWidth="1"/>
    <col min="22" max="16384" width="9.19921875" style="20" hidden="1"/>
  </cols>
  <sheetData>
    <row r="1" spans="1:21" s="1" customFormat="1" ht="15.5" x14ac:dyDescent="0.35">
      <c r="A1" s="191" t="s">
        <v>54</v>
      </c>
    </row>
    <row r="2" spans="1:21" s="1" customFormat="1" ht="15.5" x14ac:dyDescent="0.35">
      <c r="A2" s="197" t="s">
        <v>51</v>
      </c>
    </row>
    <row r="3" spans="1:21" s="1" customFormat="1" ht="15.5" x14ac:dyDescent="0.35">
      <c r="A3" s="197" t="s">
        <v>34</v>
      </c>
    </row>
    <row r="4" spans="1:21" s="1" customFormat="1" ht="23.5" customHeight="1" thickBot="1" x14ac:dyDescent="0.4">
      <c r="A4" s="193" t="s">
        <v>298</v>
      </c>
      <c r="B4" s="56"/>
      <c r="C4" s="56"/>
      <c r="D4" s="56"/>
      <c r="E4" s="56"/>
      <c r="F4" s="56"/>
      <c r="G4" s="56"/>
      <c r="H4" s="56"/>
      <c r="I4" s="56"/>
      <c r="J4" s="56"/>
      <c r="K4" s="56"/>
      <c r="L4" s="56"/>
      <c r="M4" s="23"/>
      <c r="N4" s="23"/>
    </row>
    <row r="5" spans="1:21" s="27" customFormat="1" ht="93.5" thickBot="1" x14ac:dyDescent="0.4">
      <c r="A5" s="151" t="s">
        <v>122</v>
      </c>
      <c r="B5" s="151" t="s">
        <v>123</v>
      </c>
      <c r="C5" s="152" t="s">
        <v>150</v>
      </c>
      <c r="D5" s="152" t="s">
        <v>124</v>
      </c>
      <c r="E5" s="153" t="s">
        <v>147</v>
      </c>
      <c r="F5" s="153" t="s">
        <v>155</v>
      </c>
      <c r="G5" s="153" t="s">
        <v>142</v>
      </c>
      <c r="H5" s="153" t="s">
        <v>136</v>
      </c>
      <c r="I5" s="153" t="s">
        <v>135</v>
      </c>
      <c r="J5" s="152" t="s">
        <v>151</v>
      </c>
      <c r="K5" s="153" t="s">
        <v>125</v>
      </c>
      <c r="L5" s="154" t="s">
        <v>126</v>
      </c>
      <c r="M5" s="25"/>
      <c r="N5" s="26"/>
    </row>
    <row r="6" spans="1:21" s="27" customFormat="1" ht="16" thickBot="1" x14ac:dyDescent="0.4">
      <c r="A6" s="155" t="s">
        <v>152</v>
      </c>
      <c r="B6" s="156"/>
      <c r="C6" s="157"/>
      <c r="D6" s="157"/>
      <c r="E6" s="158"/>
      <c r="F6" s="158"/>
      <c r="G6" s="158"/>
      <c r="H6" s="158"/>
      <c r="I6" s="158"/>
      <c r="J6" s="158"/>
      <c r="K6" s="158"/>
      <c r="L6" s="159"/>
      <c r="M6" s="25"/>
      <c r="N6" s="26"/>
    </row>
    <row r="7" spans="1:21" s="38" customFormat="1" ht="15.5" x14ac:dyDescent="0.35">
      <c r="A7" s="446"/>
      <c r="B7" s="447"/>
      <c r="C7" s="160"/>
      <c r="D7" s="161"/>
      <c r="E7" s="216"/>
      <c r="F7" s="216"/>
      <c r="G7" s="448"/>
      <c r="H7" s="449" t="str">
        <f>IF(D7&gt;0,((E7-F7)/D7)," ")</f>
        <v xml:space="preserve"> </v>
      </c>
      <c r="I7" s="162"/>
      <c r="J7" s="163"/>
      <c r="K7" s="450"/>
      <c r="L7" s="450"/>
      <c r="M7" s="36"/>
      <c r="N7" s="37"/>
    </row>
    <row r="8" spans="1:21" s="38" customFormat="1" ht="15.5" x14ac:dyDescent="0.35">
      <c r="A8" s="446"/>
      <c r="B8" s="447"/>
      <c r="C8" s="160"/>
      <c r="D8" s="161"/>
      <c r="E8" s="216"/>
      <c r="F8" s="216"/>
      <c r="G8" s="448"/>
      <c r="H8" s="451" t="str">
        <f>IF(D8&gt;0,((E8-F8)/D8)," ")</f>
        <v xml:space="preserve"> </v>
      </c>
      <c r="I8" s="162"/>
      <c r="J8" s="163"/>
      <c r="K8" s="450"/>
      <c r="L8" s="450"/>
      <c r="M8" s="39"/>
      <c r="N8" s="37"/>
      <c r="U8" s="38" t="s">
        <v>59</v>
      </c>
    </row>
    <row r="9" spans="1:21" s="38" customFormat="1" ht="15.5" x14ac:dyDescent="0.35">
      <c r="A9" s="446"/>
      <c r="B9" s="447"/>
      <c r="C9" s="160"/>
      <c r="D9" s="161"/>
      <c r="E9" s="216"/>
      <c r="F9" s="216"/>
      <c r="G9" s="448"/>
      <c r="H9" s="451" t="str">
        <f t="shared" ref="H9:H37" si="0">IF(D9&gt;0,((E9-F9)/D9)," ")</f>
        <v xml:space="preserve"> </v>
      </c>
      <c r="I9" s="162"/>
      <c r="J9" s="163"/>
      <c r="K9" s="450"/>
      <c r="L9" s="450"/>
      <c r="M9" s="39"/>
      <c r="N9" s="37"/>
      <c r="U9" s="38" t="s">
        <v>58</v>
      </c>
    </row>
    <row r="10" spans="1:21" s="38" customFormat="1" ht="15.5" x14ac:dyDescent="0.35">
      <c r="A10" s="446"/>
      <c r="B10" s="447"/>
      <c r="C10" s="160"/>
      <c r="D10" s="161"/>
      <c r="E10" s="216"/>
      <c r="F10" s="216"/>
      <c r="G10" s="448"/>
      <c r="H10" s="451" t="str">
        <f t="shared" si="0"/>
        <v xml:space="preserve"> </v>
      </c>
      <c r="I10" s="162"/>
      <c r="J10" s="163"/>
      <c r="K10" s="450"/>
      <c r="L10" s="450"/>
      <c r="M10" s="39"/>
      <c r="N10" s="37"/>
    </row>
    <row r="11" spans="1:21" s="38" customFormat="1" ht="15.5" x14ac:dyDescent="0.35">
      <c r="A11" s="446"/>
      <c r="B11" s="447"/>
      <c r="C11" s="160"/>
      <c r="D11" s="161"/>
      <c r="E11" s="216"/>
      <c r="F11" s="216"/>
      <c r="G11" s="448"/>
      <c r="H11" s="451" t="str">
        <f t="shared" si="0"/>
        <v xml:space="preserve"> </v>
      </c>
      <c r="I11" s="162"/>
      <c r="J11" s="163"/>
      <c r="K11" s="450"/>
      <c r="L11" s="450"/>
      <c r="M11" s="39"/>
      <c r="N11" s="37"/>
    </row>
    <row r="12" spans="1:21" s="38" customFormat="1" ht="15.5" x14ac:dyDescent="0.35">
      <c r="A12" s="446"/>
      <c r="B12" s="447"/>
      <c r="C12" s="160"/>
      <c r="D12" s="161"/>
      <c r="E12" s="216"/>
      <c r="F12" s="216"/>
      <c r="G12" s="448"/>
      <c r="H12" s="451" t="str">
        <f t="shared" si="0"/>
        <v xml:space="preserve"> </v>
      </c>
      <c r="I12" s="162"/>
      <c r="J12" s="163"/>
      <c r="K12" s="450"/>
      <c r="L12" s="450"/>
      <c r="M12" s="39"/>
      <c r="N12" s="37"/>
    </row>
    <row r="13" spans="1:21" s="38" customFormat="1" ht="15.5" x14ac:dyDescent="0.35">
      <c r="A13" s="446"/>
      <c r="B13" s="447"/>
      <c r="C13" s="160"/>
      <c r="D13" s="161"/>
      <c r="E13" s="216"/>
      <c r="F13" s="216"/>
      <c r="G13" s="448"/>
      <c r="H13" s="451" t="str">
        <f t="shared" si="0"/>
        <v xml:space="preserve"> </v>
      </c>
      <c r="I13" s="162"/>
      <c r="J13" s="163"/>
      <c r="K13" s="450"/>
      <c r="L13" s="450"/>
      <c r="M13" s="39"/>
      <c r="N13" s="37"/>
    </row>
    <row r="14" spans="1:21" s="38" customFormat="1" ht="15.5" x14ac:dyDescent="0.35">
      <c r="A14" s="446"/>
      <c r="B14" s="447"/>
      <c r="C14" s="160"/>
      <c r="D14" s="161"/>
      <c r="E14" s="216"/>
      <c r="F14" s="216"/>
      <c r="G14" s="448"/>
      <c r="H14" s="451" t="str">
        <f t="shared" si="0"/>
        <v xml:space="preserve"> </v>
      </c>
      <c r="I14" s="162"/>
      <c r="J14" s="163"/>
      <c r="K14" s="450"/>
      <c r="L14" s="450"/>
      <c r="M14" s="39"/>
      <c r="N14" s="37"/>
    </row>
    <row r="15" spans="1:21" s="38" customFormat="1" ht="15.5" x14ac:dyDescent="0.35">
      <c r="A15" s="446"/>
      <c r="B15" s="447"/>
      <c r="C15" s="160"/>
      <c r="D15" s="161"/>
      <c r="E15" s="216"/>
      <c r="F15" s="216"/>
      <c r="G15" s="448"/>
      <c r="H15" s="451" t="str">
        <f t="shared" si="0"/>
        <v xml:space="preserve"> </v>
      </c>
      <c r="I15" s="162"/>
      <c r="J15" s="163"/>
      <c r="K15" s="450"/>
      <c r="L15" s="450"/>
      <c r="M15" s="39"/>
      <c r="N15" s="37"/>
    </row>
    <row r="16" spans="1:21" s="38" customFormat="1" ht="15.5" x14ac:dyDescent="0.35">
      <c r="A16" s="446"/>
      <c r="B16" s="447"/>
      <c r="C16" s="160"/>
      <c r="D16" s="161"/>
      <c r="E16" s="216"/>
      <c r="F16" s="216"/>
      <c r="G16" s="448"/>
      <c r="H16" s="451" t="str">
        <f t="shared" si="0"/>
        <v xml:space="preserve"> </v>
      </c>
      <c r="I16" s="162"/>
      <c r="J16" s="163"/>
      <c r="K16" s="450"/>
      <c r="L16" s="450"/>
      <c r="M16" s="39"/>
      <c r="N16" s="37"/>
    </row>
    <row r="17" spans="1:14" s="38" customFormat="1" ht="15.5" x14ac:dyDescent="0.35">
      <c r="A17" s="446"/>
      <c r="B17" s="447"/>
      <c r="C17" s="160"/>
      <c r="D17" s="161"/>
      <c r="E17" s="216"/>
      <c r="F17" s="216"/>
      <c r="G17" s="448"/>
      <c r="H17" s="451" t="str">
        <f t="shared" si="0"/>
        <v xml:space="preserve"> </v>
      </c>
      <c r="I17" s="162"/>
      <c r="J17" s="163"/>
      <c r="K17" s="450"/>
      <c r="L17" s="450"/>
      <c r="M17" s="39"/>
      <c r="N17" s="37"/>
    </row>
    <row r="18" spans="1:14" s="38" customFormat="1" ht="15.5" x14ac:dyDescent="0.35">
      <c r="A18" s="446"/>
      <c r="B18" s="447"/>
      <c r="C18" s="160"/>
      <c r="D18" s="161"/>
      <c r="E18" s="216"/>
      <c r="F18" s="216"/>
      <c r="G18" s="448"/>
      <c r="H18" s="451" t="str">
        <f t="shared" si="0"/>
        <v xml:space="preserve"> </v>
      </c>
      <c r="I18" s="162"/>
      <c r="J18" s="163"/>
      <c r="K18" s="450"/>
      <c r="L18" s="450"/>
      <c r="M18" s="39"/>
      <c r="N18" s="37"/>
    </row>
    <row r="19" spans="1:14" s="38" customFormat="1" ht="15.5" x14ac:dyDescent="0.35">
      <c r="A19" s="446"/>
      <c r="B19" s="447"/>
      <c r="C19" s="160"/>
      <c r="D19" s="161"/>
      <c r="E19" s="216"/>
      <c r="F19" s="216"/>
      <c r="G19" s="448"/>
      <c r="H19" s="451" t="str">
        <f t="shared" si="0"/>
        <v xml:space="preserve"> </v>
      </c>
      <c r="I19" s="162"/>
      <c r="J19" s="163"/>
      <c r="K19" s="450"/>
      <c r="L19" s="450"/>
      <c r="M19" s="39"/>
      <c r="N19" s="37"/>
    </row>
    <row r="20" spans="1:14" s="38" customFormat="1" ht="15.5" x14ac:dyDescent="0.35">
      <c r="A20" s="446"/>
      <c r="B20" s="447"/>
      <c r="C20" s="160"/>
      <c r="D20" s="161"/>
      <c r="E20" s="216"/>
      <c r="F20" s="216"/>
      <c r="G20" s="448"/>
      <c r="H20" s="451" t="str">
        <f t="shared" si="0"/>
        <v xml:space="preserve"> </v>
      </c>
      <c r="I20" s="162"/>
      <c r="J20" s="163"/>
      <c r="K20" s="450"/>
      <c r="L20" s="450"/>
      <c r="M20" s="39"/>
      <c r="N20" s="37"/>
    </row>
    <row r="21" spans="1:14" s="38" customFormat="1" ht="15.5" x14ac:dyDescent="0.35">
      <c r="A21" s="446"/>
      <c r="B21" s="447"/>
      <c r="C21" s="160"/>
      <c r="D21" s="161"/>
      <c r="E21" s="216"/>
      <c r="F21" s="216"/>
      <c r="G21" s="448"/>
      <c r="H21" s="451" t="str">
        <f t="shared" si="0"/>
        <v xml:space="preserve"> </v>
      </c>
      <c r="I21" s="162"/>
      <c r="J21" s="163"/>
      <c r="K21" s="450"/>
      <c r="L21" s="450"/>
      <c r="M21" s="39"/>
      <c r="N21" s="37"/>
    </row>
    <row r="22" spans="1:14" s="38" customFormat="1" ht="15.5" x14ac:dyDescent="0.35">
      <c r="A22" s="446"/>
      <c r="B22" s="447"/>
      <c r="C22" s="160"/>
      <c r="D22" s="161"/>
      <c r="E22" s="216"/>
      <c r="F22" s="216"/>
      <c r="G22" s="448"/>
      <c r="H22" s="451" t="str">
        <f t="shared" si="0"/>
        <v xml:space="preserve"> </v>
      </c>
      <c r="I22" s="162"/>
      <c r="J22" s="163"/>
      <c r="K22" s="450"/>
      <c r="L22" s="450"/>
      <c r="M22" s="39"/>
      <c r="N22" s="37"/>
    </row>
    <row r="23" spans="1:14" s="38" customFormat="1" ht="15.5" x14ac:dyDescent="0.35">
      <c r="A23" s="446"/>
      <c r="B23" s="447"/>
      <c r="C23" s="160"/>
      <c r="D23" s="161"/>
      <c r="E23" s="216"/>
      <c r="F23" s="216"/>
      <c r="G23" s="448"/>
      <c r="H23" s="451" t="str">
        <f t="shared" si="0"/>
        <v xml:space="preserve"> </v>
      </c>
      <c r="I23" s="162"/>
      <c r="J23" s="163"/>
      <c r="K23" s="450"/>
      <c r="L23" s="450"/>
      <c r="M23" s="39"/>
      <c r="N23" s="37"/>
    </row>
    <row r="24" spans="1:14" s="38" customFormat="1" ht="15.5" x14ac:dyDescent="0.35">
      <c r="A24" s="446"/>
      <c r="B24" s="447"/>
      <c r="C24" s="160"/>
      <c r="D24" s="161"/>
      <c r="E24" s="216"/>
      <c r="F24" s="216"/>
      <c r="G24" s="448"/>
      <c r="H24" s="451" t="str">
        <f t="shared" si="0"/>
        <v xml:space="preserve"> </v>
      </c>
      <c r="I24" s="162"/>
      <c r="J24" s="163"/>
      <c r="K24" s="450"/>
      <c r="L24" s="450"/>
      <c r="M24" s="39"/>
      <c r="N24" s="37"/>
    </row>
    <row r="25" spans="1:14" s="38" customFormat="1" ht="15.5" x14ac:dyDescent="0.35">
      <c r="A25" s="446"/>
      <c r="B25" s="447"/>
      <c r="C25" s="160"/>
      <c r="D25" s="161"/>
      <c r="E25" s="216"/>
      <c r="F25" s="216"/>
      <c r="G25" s="448"/>
      <c r="H25" s="451" t="str">
        <f t="shared" si="0"/>
        <v xml:space="preserve"> </v>
      </c>
      <c r="I25" s="162"/>
      <c r="J25" s="163"/>
      <c r="K25" s="450"/>
      <c r="L25" s="450"/>
      <c r="M25" s="39"/>
      <c r="N25" s="37"/>
    </row>
    <row r="26" spans="1:14" s="38" customFormat="1" ht="15.5" x14ac:dyDescent="0.35">
      <c r="A26" s="446"/>
      <c r="B26" s="447"/>
      <c r="C26" s="160"/>
      <c r="D26" s="161"/>
      <c r="E26" s="216"/>
      <c r="F26" s="216"/>
      <c r="G26" s="448"/>
      <c r="H26" s="451" t="str">
        <f t="shared" si="0"/>
        <v xml:space="preserve"> </v>
      </c>
      <c r="I26" s="162"/>
      <c r="J26" s="163"/>
      <c r="K26" s="450"/>
      <c r="L26" s="450"/>
      <c r="M26" s="39"/>
      <c r="N26" s="37"/>
    </row>
    <row r="27" spans="1:14" s="38" customFormat="1" ht="15.5" x14ac:dyDescent="0.35">
      <c r="A27" s="446"/>
      <c r="B27" s="447"/>
      <c r="C27" s="160"/>
      <c r="D27" s="161"/>
      <c r="E27" s="216"/>
      <c r="F27" s="216"/>
      <c r="G27" s="448"/>
      <c r="H27" s="451" t="str">
        <f t="shared" si="0"/>
        <v xml:space="preserve"> </v>
      </c>
      <c r="I27" s="162"/>
      <c r="J27" s="163"/>
      <c r="K27" s="450"/>
      <c r="L27" s="450"/>
      <c r="M27" s="39"/>
      <c r="N27" s="37"/>
    </row>
    <row r="28" spans="1:14" s="38" customFormat="1" ht="15.5" x14ac:dyDescent="0.35">
      <c r="A28" s="446"/>
      <c r="B28" s="447"/>
      <c r="C28" s="160"/>
      <c r="D28" s="161"/>
      <c r="E28" s="216"/>
      <c r="F28" s="216"/>
      <c r="G28" s="448"/>
      <c r="H28" s="451" t="str">
        <f t="shared" si="0"/>
        <v xml:space="preserve"> </v>
      </c>
      <c r="I28" s="162"/>
      <c r="J28" s="163"/>
      <c r="K28" s="450"/>
      <c r="L28" s="450"/>
      <c r="M28" s="39"/>
      <c r="N28" s="37"/>
    </row>
    <row r="29" spans="1:14" s="38" customFormat="1" ht="15.5" x14ac:dyDescent="0.35">
      <c r="A29" s="446"/>
      <c r="B29" s="447"/>
      <c r="C29" s="160"/>
      <c r="D29" s="161"/>
      <c r="E29" s="216"/>
      <c r="F29" s="216"/>
      <c r="G29" s="448"/>
      <c r="H29" s="451" t="str">
        <f t="shared" si="0"/>
        <v xml:space="preserve"> </v>
      </c>
      <c r="I29" s="162"/>
      <c r="J29" s="163"/>
      <c r="K29" s="450"/>
      <c r="L29" s="450"/>
      <c r="M29" s="39"/>
      <c r="N29" s="37"/>
    </row>
    <row r="30" spans="1:14" s="38" customFormat="1" ht="15.5" x14ac:dyDescent="0.35">
      <c r="A30" s="446"/>
      <c r="B30" s="447"/>
      <c r="C30" s="160"/>
      <c r="D30" s="161"/>
      <c r="E30" s="216"/>
      <c r="F30" s="216"/>
      <c r="G30" s="448"/>
      <c r="H30" s="451" t="str">
        <f t="shared" si="0"/>
        <v xml:space="preserve"> </v>
      </c>
      <c r="I30" s="162"/>
      <c r="J30" s="163"/>
      <c r="K30" s="450"/>
      <c r="L30" s="450"/>
      <c r="M30" s="39"/>
      <c r="N30" s="37"/>
    </row>
    <row r="31" spans="1:14" s="38" customFormat="1" ht="15.5" x14ac:dyDescent="0.35">
      <c r="A31" s="446"/>
      <c r="B31" s="447"/>
      <c r="C31" s="160"/>
      <c r="D31" s="161"/>
      <c r="E31" s="216"/>
      <c r="F31" s="216"/>
      <c r="G31" s="448"/>
      <c r="H31" s="451" t="str">
        <f t="shared" si="0"/>
        <v xml:space="preserve"> </v>
      </c>
      <c r="I31" s="162"/>
      <c r="J31" s="163"/>
      <c r="K31" s="450"/>
      <c r="L31" s="450"/>
      <c r="M31" s="39"/>
      <c r="N31" s="37"/>
    </row>
    <row r="32" spans="1:14" s="38" customFormat="1" ht="15.5" x14ac:dyDescent="0.35">
      <c r="A32" s="446"/>
      <c r="B32" s="447"/>
      <c r="C32" s="160"/>
      <c r="D32" s="161"/>
      <c r="E32" s="216"/>
      <c r="F32" s="216"/>
      <c r="G32" s="448"/>
      <c r="H32" s="451" t="str">
        <f t="shared" si="0"/>
        <v xml:space="preserve"> </v>
      </c>
      <c r="I32" s="162"/>
      <c r="J32" s="163"/>
      <c r="K32" s="450"/>
      <c r="L32" s="450"/>
      <c r="M32" s="39"/>
      <c r="N32" s="37"/>
    </row>
    <row r="33" spans="1:14" s="38" customFormat="1" ht="15.5" x14ac:dyDescent="0.35">
      <c r="A33" s="446"/>
      <c r="B33" s="447"/>
      <c r="C33" s="160"/>
      <c r="D33" s="161"/>
      <c r="E33" s="216"/>
      <c r="F33" s="216"/>
      <c r="G33" s="448"/>
      <c r="H33" s="451" t="str">
        <f t="shared" si="0"/>
        <v xml:space="preserve"> </v>
      </c>
      <c r="I33" s="162"/>
      <c r="J33" s="163"/>
      <c r="K33" s="450"/>
      <c r="L33" s="450"/>
      <c r="M33" s="39"/>
      <c r="N33" s="37"/>
    </row>
    <row r="34" spans="1:14" s="38" customFormat="1" ht="15.5" x14ac:dyDescent="0.35">
      <c r="A34" s="446"/>
      <c r="B34" s="447"/>
      <c r="C34" s="160"/>
      <c r="D34" s="161"/>
      <c r="E34" s="216"/>
      <c r="F34" s="216"/>
      <c r="G34" s="448"/>
      <c r="H34" s="451" t="str">
        <f t="shared" si="0"/>
        <v xml:space="preserve"> </v>
      </c>
      <c r="I34" s="162"/>
      <c r="J34" s="163"/>
      <c r="K34" s="450"/>
      <c r="L34" s="450"/>
      <c r="M34" s="39"/>
      <c r="N34" s="37"/>
    </row>
    <row r="35" spans="1:14" s="38" customFormat="1" ht="12.65" customHeight="1" x14ac:dyDescent="0.35">
      <c r="A35" s="446"/>
      <c r="B35" s="447"/>
      <c r="C35" s="160"/>
      <c r="D35" s="161"/>
      <c r="E35" s="216"/>
      <c r="F35" s="216"/>
      <c r="G35" s="448"/>
      <c r="H35" s="451" t="str">
        <f t="shared" si="0"/>
        <v xml:space="preserve"> </v>
      </c>
      <c r="I35" s="162"/>
      <c r="J35" s="163"/>
      <c r="K35" s="450"/>
      <c r="L35" s="450"/>
      <c r="M35" s="39"/>
      <c r="N35" s="37"/>
    </row>
    <row r="36" spans="1:14" s="38" customFormat="1" ht="15.5" x14ac:dyDescent="0.35">
      <c r="A36" s="446"/>
      <c r="B36" s="447"/>
      <c r="C36" s="160"/>
      <c r="D36" s="161"/>
      <c r="E36" s="216"/>
      <c r="F36" s="216"/>
      <c r="G36" s="448"/>
      <c r="H36" s="451" t="str">
        <f t="shared" si="0"/>
        <v xml:space="preserve"> </v>
      </c>
      <c r="I36" s="162"/>
      <c r="J36" s="163"/>
      <c r="K36" s="450"/>
      <c r="L36" s="450"/>
      <c r="M36" s="39"/>
      <c r="N36" s="37"/>
    </row>
    <row r="37" spans="1:14" s="38" customFormat="1" ht="15.5" x14ac:dyDescent="0.35">
      <c r="A37" s="446"/>
      <c r="B37" s="447"/>
      <c r="C37" s="160"/>
      <c r="D37" s="161"/>
      <c r="E37" s="216"/>
      <c r="F37" s="216"/>
      <c r="G37" s="448"/>
      <c r="H37" s="451" t="str">
        <f t="shared" si="0"/>
        <v xml:space="preserve"> </v>
      </c>
      <c r="I37" s="162"/>
      <c r="J37" s="163"/>
      <c r="K37" s="450"/>
      <c r="L37" s="450"/>
      <c r="M37" s="39"/>
      <c r="N37" s="37"/>
    </row>
    <row r="38" spans="1:14" ht="15.5" x14ac:dyDescent="0.35">
      <c r="A38" s="164"/>
      <c r="B38" s="165"/>
      <c r="C38" s="166"/>
      <c r="D38" s="167"/>
      <c r="E38" s="168"/>
      <c r="F38" s="168"/>
      <c r="G38" s="168"/>
      <c r="H38" s="168"/>
      <c r="I38" s="168"/>
      <c r="J38" s="168"/>
      <c r="K38" s="169" t="s">
        <v>138</v>
      </c>
      <c r="L38" s="217">
        <f>SUM(L7:L37)</f>
        <v>0</v>
      </c>
      <c r="M38" s="24"/>
      <c r="N38" s="24"/>
    </row>
    <row r="39" spans="1:14" ht="18" customHeight="1" x14ac:dyDescent="0.35">
      <c r="A39" s="66" t="s">
        <v>50</v>
      </c>
      <c r="B39" s="66"/>
      <c r="C39" s="215">
        <f>Certification!$C$7</f>
        <v>0</v>
      </c>
      <c r="D39" s="215"/>
      <c r="E39" s="126"/>
      <c r="G39" s="97"/>
      <c r="H39" s="74"/>
      <c r="I39" s="74"/>
      <c r="J39" s="74"/>
      <c r="K39" s="170"/>
      <c r="L39" s="171"/>
      <c r="M39" s="24"/>
      <c r="N39" s="24"/>
    </row>
    <row r="40" spans="1:14" ht="15.5" x14ac:dyDescent="0.35">
      <c r="A40" s="66" t="s">
        <v>53</v>
      </c>
      <c r="B40" s="66"/>
      <c r="C40" s="214">
        <f>Certification!$G$7</f>
        <v>0</v>
      </c>
      <c r="D40" s="214"/>
      <c r="E40" s="126"/>
      <c r="G40" s="97"/>
      <c r="H40" s="74"/>
      <c r="I40" s="74"/>
      <c r="J40" s="74"/>
      <c r="K40" s="170"/>
      <c r="L40" s="171"/>
      <c r="M40" s="24"/>
      <c r="N40" s="24"/>
    </row>
    <row r="41" spans="1:14" ht="15.5" x14ac:dyDescent="0.35">
      <c r="A41" s="66" t="s">
        <v>0</v>
      </c>
      <c r="B41" s="66"/>
      <c r="C41" s="183" t="str">
        <f>Certification!$A$5</f>
        <v>SFY 2015-16</v>
      </c>
      <c r="D41" s="183"/>
      <c r="E41" s="126"/>
      <c r="G41" s="97"/>
      <c r="H41" s="74"/>
      <c r="I41" s="74"/>
      <c r="J41" s="74"/>
      <c r="K41" s="170"/>
      <c r="L41" s="171"/>
      <c r="M41" s="24"/>
      <c r="N41" s="24"/>
    </row>
    <row r="42" spans="1:14" hidden="1" x14ac:dyDescent="0.3">
      <c r="B42" s="29"/>
      <c r="C42" s="30"/>
      <c r="D42" s="31"/>
      <c r="E42" s="32"/>
      <c r="F42" s="32"/>
      <c r="G42" s="32"/>
      <c r="H42" s="32"/>
      <c r="I42" s="32"/>
      <c r="J42" s="32"/>
      <c r="K42" s="32"/>
      <c r="L42" s="29"/>
      <c r="M42" s="24"/>
      <c r="N42" s="24"/>
    </row>
    <row r="43" spans="1:14" hidden="1" x14ac:dyDescent="0.3">
      <c r="B43" s="29"/>
      <c r="C43" s="30"/>
      <c r="D43" s="31"/>
      <c r="E43" s="32"/>
      <c r="F43" s="32"/>
      <c r="G43" s="32"/>
      <c r="H43" s="32"/>
      <c r="I43" s="32"/>
      <c r="J43" s="32"/>
      <c r="K43" s="32"/>
      <c r="L43" s="29"/>
      <c r="M43" s="24"/>
      <c r="N43" s="24"/>
    </row>
    <row r="44" spans="1:14" hidden="1" x14ac:dyDescent="0.3">
      <c r="B44" s="29"/>
      <c r="C44" s="30"/>
      <c r="D44" s="31"/>
      <c r="E44" s="32"/>
      <c r="F44" s="32"/>
      <c r="G44" s="32"/>
      <c r="H44" s="32"/>
      <c r="I44" s="32"/>
      <c r="J44" s="32"/>
      <c r="K44" s="32"/>
      <c r="L44" s="29"/>
      <c r="M44" s="24"/>
      <c r="N44" s="24"/>
    </row>
    <row r="45" spans="1:14" hidden="1" x14ac:dyDescent="0.3">
      <c r="B45" s="29"/>
      <c r="C45" s="30"/>
      <c r="D45" s="31"/>
      <c r="E45" s="32"/>
      <c r="F45" s="32"/>
      <c r="G45" s="32"/>
      <c r="H45" s="32"/>
      <c r="I45" s="32"/>
      <c r="J45" s="32"/>
      <c r="K45" s="32"/>
      <c r="L45" s="29"/>
      <c r="M45" s="24"/>
      <c r="N45" s="24"/>
    </row>
    <row r="46" spans="1:14" hidden="1" x14ac:dyDescent="0.3">
      <c r="B46" s="29"/>
      <c r="C46" s="30"/>
      <c r="D46" s="31"/>
      <c r="E46" s="32"/>
      <c r="F46" s="32"/>
      <c r="G46" s="32"/>
      <c r="H46" s="32"/>
      <c r="I46" s="32"/>
      <c r="J46" s="32"/>
      <c r="K46" s="32"/>
      <c r="L46" s="29"/>
      <c r="M46" s="24"/>
      <c r="N46" s="24"/>
    </row>
    <row r="47" spans="1:14" hidden="1" x14ac:dyDescent="0.3">
      <c r="B47" s="29"/>
      <c r="C47" s="30"/>
      <c r="D47" s="31"/>
      <c r="E47" s="32"/>
      <c r="F47" s="32"/>
      <c r="G47" s="32"/>
      <c r="H47" s="32"/>
      <c r="I47" s="32"/>
      <c r="J47" s="32"/>
      <c r="K47" s="32"/>
      <c r="L47" s="29"/>
      <c r="M47" s="24"/>
      <c r="N47" s="24"/>
    </row>
    <row r="48" spans="1:14" hidden="1" x14ac:dyDescent="0.3">
      <c r="B48" s="29"/>
      <c r="C48" s="30"/>
      <c r="D48" s="31"/>
      <c r="E48" s="32"/>
      <c r="F48" s="32"/>
      <c r="G48" s="32"/>
      <c r="H48" s="32"/>
      <c r="I48" s="32"/>
      <c r="J48" s="32"/>
      <c r="K48" s="32"/>
      <c r="L48" s="29"/>
      <c r="M48" s="24"/>
      <c r="N48" s="24"/>
    </row>
    <row r="49" spans="2:14" hidden="1" x14ac:dyDescent="0.3">
      <c r="B49" s="29"/>
      <c r="C49" s="30"/>
      <c r="D49" s="31"/>
      <c r="E49" s="32"/>
      <c r="F49" s="32"/>
      <c r="G49" s="32"/>
      <c r="H49" s="32"/>
      <c r="I49" s="32"/>
      <c r="J49" s="32"/>
      <c r="K49" s="32"/>
      <c r="L49" s="29"/>
      <c r="M49" s="24"/>
      <c r="N49" s="24"/>
    </row>
    <row r="50" spans="2:14" hidden="1" x14ac:dyDescent="0.3">
      <c r="B50" s="29"/>
      <c r="C50" s="30"/>
      <c r="D50" s="31"/>
      <c r="E50" s="32"/>
      <c r="F50" s="32"/>
      <c r="G50" s="32"/>
      <c r="H50" s="32"/>
      <c r="I50" s="32"/>
      <c r="J50" s="32"/>
      <c r="K50" s="32"/>
      <c r="L50" s="29"/>
    </row>
    <row r="51" spans="2:14" hidden="1" x14ac:dyDescent="0.3">
      <c r="B51" s="29"/>
      <c r="C51" s="30"/>
      <c r="D51" s="31"/>
      <c r="E51" s="32"/>
      <c r="F51" s="32"/>
      <c r="G51" s="32"/>
      <c r="H51" s="32"/>
      <c r="I51" s="32"/>
      <c r="J51" s="32"/>
      <c r="K51" s="32"/>
      <c r="L51" s="29"/>
    </row>
    <row r="52" spans="2:14" hidden="1" x14ac:dyDescent="0.3">
      <c r="B52" s="29"/>
      <c r="C52" s="30"/>
      <c r="D52" s="31"/>
      <c r="E52" s="32"/>
      <c r="F52" s="32"/>
      <c r="G52" s="32"/>
      <c r="H52" s="32"/>
      <c r="I52" s="32"/>
      <c r="J52" s="32"/>
      <c r="K52" s="32"/>
      <c r="L52" s="29"/>
    </row>
    <row r="53" spans="2:14" hidden="1" x14ac:dyDescent="0.3">
      <c r="B53" s="29"/>
      <c r="C53" s="30"/>
      <c r="D53" s="31"/>
      <c r="E53" s="32"/>
      <c r="F53" s="32"/>
      <c r="G53" s="32"/>
      <c r="H53" s="32"/>
      <c r="I53" s="32"/>
      <c r="J53" s="32"/>
      <c r="K53" s="32"/>
      <c r="L53" s="29"/>
    </row>
    <row r="54" spans="2:14" hidden="1" x14ac:dyDescent="0.3">
      <c r="B54" s="29"/>
      <c r="C54" s="30"/>
      <c r="D54" s="31"/>
      <c r="E54" s="32"/>
      <c r="F54" s="32"/>
      <c r="G54" s="32"/>
      <c r="H54" s="32"/>
      <c r="I54" s="32"/>
      <c r="J54" s="32"/>
      <c r="K54" s="32"/>
      <c r="L54" s="29"/>
    </row>
    <row r="55" spans="2:14" hidden="1" x14ac:dyDescent="0.3">
      <c r="B55" s="29"/>
      <c r="C55" s="30"/>
      <c r="D55" s="31"/>
      <c r="E55" s="32"/>
      <c r="F55" s="32"/>
      <c r="G55" s="32"/>
      <c r="H55" s="32"/>
      <c r="I55" s="32"/>
      <c r="J55" s="32"/>
      <c r="K55" s="32"/>
      <c r="L55" s="29"/>
    </row>
    <row r="56" spans="2:14" hidden="1" x14ac:dyDescent="0.3">
      <c r="B56" s="29"/>
      <c r="C56" s="30"/>
      <c r="D56" s="31"/>
      <c r="E56" s="32"/>
      <c r="F56" s="32"/>
      <c r="G56" s="32"/>
      <c r="H56" s="32"/>
      <c r="I56" s="32"/>
      <c r="J56" s="32"/>
      <c r="K56" s="32"/>
      <c r="L56" s="29"/>
    </row>
    <row r="57" spans="2:14" hidden="1" x14ac:dyDescent="0.3">
      <c r="B57" s="29"/>
      <c r="C57" s="30"/>
      <c r="D57" s="31"/>
      <c r="E57" s="32"/>
      <c r="F57" s="32"/>
      <c r="G57" s="32"/>
      <c r="H57" s="32"/>
      <c r="I57" s="32"/>
      <c r="J57" s="32"/>
      <c r="K57" s="32"/>
      <c r="L57" s="29"/>
    </row>
    <row r="58" spans="2:14" hidden="1" x14ac:dyDescent="0.3">
      <c r="B58" s="29"/>
      <c r="C58" s="30"/>
      <c r="D58" s="31"/>
      <c r="E58" s="32"/>
      <c r="F58" s="32"/>
      <c r="G58" s="32"/>
      <c r="H58" s="32"/>
      <c r="I58" s="32"/>
      <c r="J58" s="32"/>
      <c r="K58" s="32"/>
      <c r="L58" s="29"/>
    </row>
    <row r="59" spans="2:14" hidden="1" x14ac:dyDescent="0.3">
      <c r="B59" s="29"/>
      <c r="C59" s="30"/>
      <c r="D59" s="31"/>
      <c r="E59" s="32"/>
      <c r="F59" s="32"/>
      <c r="G59" s="32"/>
      <c r="H59" s="32"/>
      <c r="I59" s="32"/>
      <c r="J59" s="32"/>
      <c r="K59" s="32"/>
      <c r="L59" s="29"/>
    </row>
    <row r="60" spans="2:14" hidden="1" x14ac:dyDescent="0.3">
      <c r="B60" s="29"/>
      <c r="C60" s="30"/>
      <c r="D60" s="31"/>
      <c r="E60" s="32"/>
      <c r="F60" s="32"/>
      <c r="G60" s="32"/>
      <c r="H60" s="32"/>
      <c r="I60" s="32"/>
      <c r="J60" s="32"/>
      <c r="K60" s="32"/>
      <c r="L60" s="29"/>
    </row>
  </sheetData>
  <sheetProtection algorithmName="SHA-512" hashValue="JY37Wk6D88+Ol8zzhh+lZn1N+wPMxfnzriGDiV0UyLN56oh/3yJUSiDaPazScs1QlPXlpK7N3IDpERnHZEaHKg==" saltValue="/wm1YytZoXuIFFf02F17iw==" spinCount="100000" sheet="1" objects="1" scenarios="1" selectLockedCell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type="list" showInputMessage="1" showErrorMessage="1" prompt="Please indicate whether this asset was retired during the cost report period._x000a_" sqref="I7:I37" xr:uid="{00000000-0002-0000-0600-000004000000}">
      <formula1>$U$8:$U$9</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DHCSDOC-2129867196-5083</_dlc_DocId>
    <_dlc_DocIdUrl xmlns="69bc34b3-1921-46c7-8c7a-d18363374b4b">
      <Url>https://dhcscagovauthoring/provgovpart/_layouts/15/DocIdRedir.aspx?ID=DHCSDOC-2129867196-5083</Url>
      <Description>DHCSDOC-2129867196-5083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128C3DB3-07A5-484A-B8B1-C4CC0CA9542F}"/>
</file>

<file path=customXml/itemProps5.xml><?xml version="1.0" encoding="utf-8"?>
<ds:datastoreItem xmlns:ds="http://schemas.openxmlformats.org/officeDocument/2006/customXml" ds:itemID="{0AF004CB-66B7-4384-B15E-04270E6DEA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Certification</vt:lpstr>
      <vt:lpstr>Allocation Statistics</vt:lpstr>
      <vt:lpstr>WS A Summary</vt:lpstr>
      <vt:lpstr>WS B.1 Audited S&amp;B Data</vt:lpstr>
      <vt:lpstr>WS B.2 Adjusted S&amp;B Data</vt:lpstr>
      <vt:lpstr>WS B Funding</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SFY-2015-16-Amended-CRCS</dc:title>
  <dc:creator>Guidehouse</dc:creator>
  <cp:keywords>CRCS DHCS 2437</cp:keywords>
  <cp:lastModifiedBy>Marna Metcalf</cp:lastModifiedBy>
  <cp:lastPrinted>2022-03-28T21:24:13Z</cp:lastPrinted>
  <dcterms:created xsi:type="dcterms:W3CDTF">2006-12-08T19:43:58Z</dcterms:created>
  <dcterms:modified xsi:type="dcterms:W3CDTF">2022-05-20T16:25:12Z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15b5798d-2f91-48fa-b8be-e8206189f788</vt:lpwstr>
  </property>
  <property fmtid="{D5CDD505-2E9C-101B-9397-08002B2CF9AE}" pid="14" name="Division">
    <vt:lpwstr>28;#Local Governmental Financing|80c71d1a-be15-484a-88bb-f1f056d69f94</vt:lpwstr>
  </property>
</Properties>
</file>