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Default Extension="vml" ContentType="application/vnd.openxmlformats-officedocument.vmlDrawing"/>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877" firstSheet="30" activeTab="35"/>
  </bookViews>
  <sheets>
    <sheet name="Total Payment Amount" sheetId="13" r:id="rId1"/>
    <sheet name="Year-End Narrative" sheetId="41" r:id="rId2"/>
    <sheet name="Category 1 Summary" sheetId="1" r:id="rId3"/>
    <sheet name="Category 2 Summary" sheetId="11" r:id="rId4"/>
    <sheet name="Category 3 Summary" sheetId="12" r:id="rId5"/>
    <sheet name="Category 4 Summary" sheetId="10" r:id="rId6"/>
    <sheet name="Expand Primary Care Capacity" sheetId="14" r:id="rId7"/>
    <sheet name="Training Primary Care Workforce" sheetId="15" state="hidden" r:id="rId8"/>
    <sheet name="Registry Functionality" sheetId="16" r:id="rId9"/>
    <sheet name="Interpretation Services" sheetId="17" state="hidden" r:id="rId10"/>
    <sheet name="REAL Data" sheetId="18" state="hidden" r:id="rId11"/>
    <sheet name="Urgent Medical Advice" sheetId="19" state="hidden" r:id="rId12"/>
    <sheet name="Introduce Telemedicine" sheetId="20" state="hidden" r:id="rId13"/>
    <sheet name="Coding &amp; Documentation" sheetId="21" state="hidden" r:id="rId14"/>
    <sheet name="Risk Stratification" sheetId="22" state="hidden" r:id="rId15"/>
    <sheet name="Spec Care Access in Primary Car" sheetId="23" state="hidden" r:id="rId16"/>
    <sheet name="Expand Specialty Care Capacity" sheetId="24" r:id="rId17"/>
    <sheet name="Perf Improvement &amp; Reporting" sheetId="39" r:id="rId18"/>
    <sheet name="Expand Medical Homes" sheetId="25" r:id="rId19"/>
    <sheet name="Chronic Care Management" sheetId="26" r:id="rId20"/>
    <sheet name="Redesign Primary Care" sheetId="27" state="hidden" r:id="rId21"/>
    <sheet name="Patient Experience" sheetId="28" r:id="rId22"/>
    <sheet name="Redesign for Cost Containment" sheetId="29" state="hidden" r:id="rId23"/>
    <sheet name="Integrate Physical Behavioral" sheetId="30" state="hidden" r:id="rId24"/>
    <sheet name="Specialty Care Access" sheetId="31" state="hidden" r:id="rId25"/>
    <sheet name="Patient Care Navigation" sheetId="32" state="hidden" r:id="rId26"/>
    <sheet name="Process Improvement Methodology" sheetId="33" state="hidden" r:id="rId27"/>
    <sheet name="ED Patient Flow" sheetId="34" r:id="rId28"/>
    <sheet name="Use Palliative Care Programs" sheetId="35" state="hidden" r:id="rId29"/>
    <sheet name="Conduct Medication Management" sheetId="36" state="hidden" r:id="rId30"/>
    <sheet name="Care Transitions" sheetId="37" r:id="rId31"/>
    <sheet name="Real-Time HAIs System" sheetId="38" state="hidden" r:id="rId32"/>
    <sheet name="Sepsis" sheetId="2" r:id="rId33"/>
    <sheet name="CLABSI" sheetId="3" r:id="rId34"/>
    <sheet name="SSI" sheetId="4" r:id="rId35"/>
    <sheet name="HAPU" sheetId="5" r:id="rId36"/>
    <sheet name="Stroke" sheetId="6" state="hidden" r:id="rId37"/>
    <sheet name="VTE" sheetId="7" state="hidden" r:id="rId38"/>
    <sheet name="Falls with Injury" sheetId="8" state="hidden" r:id="rId39"/>
    <sheet name="Sheet1" sheetId="9" state="hidden" r:id="rId40"/>
  </sheets>
  <externalReferences>
    <externalReference r:id="rId43"/>
  </externalReferences>
  <definedNames>
    <definedName name="DPH">'[1]Sheet4'!$A$1:$A$17</definedName>
    <definedName name="DY">'[1]Sheet5'!$A$1:$A$5</definedName>
    <definedName name="_xlnm.Print_Area" localSheetId="30">'Care Transitions'!$A$1:$G$265</definedName>
    <definedName name="_xlnm.Print_Area" localSheetId="2">'Category 1 Summary'!$A$1:$H$673</definedName>
    <definedName name="_xlnm.Print_Area" localSheetId="3">'Category 2 Summary'!$A$1:$H$783</definedName>
    <definedName name="_xlnm.Print_Area" localSheetId="4">'Category 3 Summary'!$A$1:$H$17</definedName>
    <definedName name="_xlnm.Print_Area" localSheetId="5">'Category 4 Summary'!$A$1:$H$371</definedName>
    <definedName name="_xlnm.Print_Area" localSheetId="19">'Chronic Care Management'!$A$1:$G$265</definedName>
    <definedName name="_xlnm.Print_Area" localSheetId="33">'CLABSI'!$A$1:$H$191</definedName>
    <definedName name="_xlnm.Print_Area" localSheetId="13">'Coding &amp; Documentation'!$A$1:$G$265</definedName>
    <definedName name="_xlnm.Print_Area" localSheetId="29">'Conduct Medication Management'!$A$1:$G$265</definedName>
    <definedName name="_xlnm.Print_Area" localSheetId="27">'ED Patient Flow'!$A$1:$G$265</definedName>
    <definedName name="_xlnm.Print_Area" localSheetId="18">'Expand Medical Homes'!$A$1:$G$265</definedName>
    <definedName name="_xlnm.Print_Area" localSheetId="6">'Expand Primary Care Capacity'!$A$1:$G$265</definedName>
    <definedName name="_xlnm.Print_Area" localSheetId="16">'Expand Specialty Care Capacity'!$A$1:$G$265</definedName>
    <definedName name="_xlnm.Print_Area" localSheetId="38">'Falls with Injury'!$A$1:$H$179</definedName>
    <definedName name="_xlnm.Print_Area" localSheetId="35">'HAPU'!$A$1:$H$178</definedName>
    <definedName name="_xlnm.Print_Area" localSheetId="23">'Integrate Physical Behavioral'!$A$1:$G$265</definedName>
    <definedName name="_xlnm.Print_Area" localSheetId="9">'Interpretation Services'!$A$1:$G$265</definedName>
    <definedName name="_xlnm.Print_Area" localSheetId="12">'Introduce Telemedicine'!$A$1:$G$265</definedName>
    <definedName name="_xlnm.Print_Area" localSheetId="25">'Patient Care Navigation'!$A$1:$G$265</definedName>
    <definedName name="_xlnm.Print_Area" localSheetId="21">'Patient Experience'!$A$1:$G$265</definedName>
    <definedName name="_xlnm.Print_Area" localSheetId="17">'Perf Improvement &amp; Reporting'!$A$1:$G$265</definedName>
    <definedName name="_xlnm.Print_Area" localSheetId="26">'Process Improvement Methodology'!$A$1:$G$265</definedName>
    <definedName name="_xlnm.Print_Area" localSheetId="10">'REAL Data'!$A$1:$G$265</definedName>
    <definedName name="_xlnm.Print_Area" localSheetId="31">'Real-Time HAIs System'!$A$1:$G$265</definedName>
    <definedName name="_xlnm.Print_Area" localSheetId="22">'Redesign for Cost Containment'!$A$1:$G$265</definedName>
    <definedName name="_xlnm.Print_Area" localSheetId="20">'Redesign Primary Care'!$A$1:$G$265</definedName>
    <definedName name="_xlnm.Print_Area" localSheetId="8">'Registry Functionality'!$A$1:$G$265</definedName>
    <definedName name="_xlnm.Print_Area" localSheetId="14">'Risk Stratification'!$A$1:$G$265</definedName>
    <definedName name="_xlnm.Print_Area" localSheetId="32">'Sepsis'!$A$1:$H$192</definedName>
    <definedName name="_xlnm.Print_Area" localSheetId="15">'Spec Care Access in Primary Car'!$A$1:$G$265</definedName>
    <definedName name="_xlnm.Print_Area" localSheetId="24">'Specialty Care Access'!$A$1:$G$265</definedName>
    <definedName name="_xlnm.Print_Area" localSheetId="34">'SSI'!$A$1:$H$178</definedName>
    <definedName name="_xlnm.Print_Area" localSheetId="36">'Stroke'!$A$1:$H$269</definedName>
    <definedName name="_xlnm.Print_Area" localSheetId="0">'Total Payment Amount'!$A$1:$G$87</definedName>
    <definedName name="_xlnm.Print_Area" localSheetId="7">'Training Primary Care Workforce'!$A$1:$G$265</definedName>
    <definedName name="_xlnm.Print_Area" localSheetId="11">'Urgent Medical Advice'!$A$1:$G$265</definedName>
    <definedName name="_xlnm.Print_Area" localSheetId="28">'Use Palliative Care Programs'!$A$1:$G$265</definedName>
    <definedName name="_xlnm.Print_Area" localSheetId="37">'VTE'!$A$1:$H$243</definedName>
    <definedName name="_xlnm.Print_Area" localSheetId="1">'Year-End Narrative'!$A$1:$G$76</definedName>
    <definedName name="Source">'[1]Sheet48'!$A$1:$A$5</definedName>
    <definedName name="YesNo" localSheetId="1">'[1]Sheet1'!$A$1:$A$2</definedName>
    <definedName name="YesNo">'Sheet1'!$A$1:$A$2</definedName>
    <definedName name="Z_4D8B2282_A196_4BD5_9555_949E439C37BC_.wvu.PrintArea" localSheetId="1" hidden="1">'Year-End Narrative'!$A$1:$G$60</definedName>
    <definedName name="Z_CCC43BC8_3286_49C5_9E4F_C8952BCE1E3A_.wvu.PrintArea" localSheetId="1" hidden="1">'Year-End Narrative'!$A$1:$G$60</definedName>
    <definedName name="_xlnm.Print_Titles" localSheetId="2">'Category 1 Summary'!$4:$4</definedName>
    <definedName name="_xlnm.Print_Titles" localSheetId="3">'Category 2 Summary'!$4:$4</definedName>
    <definedName name="_xlnm.Print_Titles" localSheetId="5">'Category 4 Summary'!$4:$4</definedName>
    <definedName name="_xlnm.Print_Titles" localSheetId="6">'Expand Primary Care Capacity'!$4:$4</definedName>
    <definedName name="_xlnm.Print_Titles" localSheetId="7">'Training Primary Care Workforce'!$4:$4</definedName>
    <definedName name="_xlnm.Print_Titles" localSheetId="8">'Registry Functionality'!$4:$4</definedName>
    <definedName name="_xlnm.Print_Titles" localSheetId="9">'Interpretation Services'!$4:$4</definedName>
    <definedName name="_xlnm.Print_Titles" localSheetId="10">'REAL Data'!$4:$4</definedName>
    <definedName name="_xlnm.Print_Titles" localSheetId="11">'Urgent Medical Advice'!$4:$4</definedName>
    <definedName name="_xlnm.Print_Titles" localSheetId="12">'Introduce Telemedicine'!$4:$4</definedName>
    <definedName name="_xlnm.Print_Titles" localSheetId="13">'Coding &amp; Documentation'!$4:$4</definedName>
    <definedName name="_xlnm.Print_Titles" localSheetId="14">'Risk Stratification'!$4:$4</definedName>
    <definedName name="_xlnm.Print_Titles" localSheetId="15">'Spec Care Access in Primary Car'!$4:$4</definedName>
    <definedName name="_xlnm.Print_Titles" localSheetId="16">'Expand Specialty Care Capacity'!$4:$4</definedName>
    <definedName name="_xlnm.Print_Titles" localSheetId="17">'Perf Improvement &amp; Reporting'!$4:$4</definedName>
    <definedName name="_xlnm.Print_Titles" localSheetId="18">'Expand Medical Homes'!$4:$4</definedName>
    <definedName name="_xlnm.Print_Titles" localSheetId="19">'Chronic Care Management'!$4:$4</definedName>
    <definedName name="_xlnm.Print_Titles" localSheetId="20">'Redesign Primary Care'!$4:$4</definedName>
    <definedName name="_xlnm.Print_Titles" localSheetId="21">'Patient Experience'!$4:$4</definedName>
    <definedName name="_xlnm.Print_Titles" localSheetId="22">'Redesign for Cost Containment'!$4:$4</definedName>
    <definedName name="_xlnm.Print_Titles" localSheetId="23">'Integrate Physical Behavioral'!$4:$4</definedName>
    <definedName name="_xlnm.Print_Titles" localSheetId="24">'Specialty Care Access'!$4:$4</definedName>
    <definedName name="_xlnm.Print_Titles" localSheetId="25">'Patient Care Navigation'!$4:$4</definedName>
    <definedName name="_xlnm.Print_Titles" localSheetId="26">'Process Improvement Methodology'!$4:$4</definedName>
    <definedName name="_xlnm.Print_Titles" localSheetId="27">'ED Patient Flow'!$4:$4</definedName>
    <definedName name="_xlnm.Print_Titles" localSheetId="28">'Use Palliative Care Programs'!$4:$4</definedName>
    <definedName name="_xlnm.Print_Titles" localSheetId="29">'Conduct Medication Management'!$4:$4</definedName>
    <definedName name="_xlnm.Print_Titles" localSheetId="30">'Care Transitions'!$4:$4</definedName>
    <definedName name="_xlnm.Print_Titles" localSheetId="31">'Real-Time HAIs System'!$4:$4</definedName>
    <definedName name="_xlnm.Print_Titles" localSheetId="32">'Sepsis'!$4:$4</definedName>
    <definedName name="_xlnm.Print_Titles" localSheetId="33">'CLABSI'!$4:$4</definedName>
    <definedName name="_xlnm.Print_Titles" localSheetId="34">'SSI'!$4:$4</definedName>
    <definedName name="_xlnm.Print_Titles" localSheetId="35">'HAPU'!$4:$4</definedName>
    <definedName name="_xlnm.Print_Titles" localSheetId="36">'Stroke'!$4:$4</definedName>
    <definedName name="_xlnm.Print_Titles" localSheetId="37">'VTE'!$4:$4</definedName>
    <definedName name="_xlnm.Print_Titles" localSheetId="38">'Falls with Injury'!$4:$4</definedName>
  </definedNames>
  <calcPr calcId="191029"/>
</workbook>
</file>

<file path=xl/comments37.xml><?xml version="1.0" encoding="utf-8"?>
<comments xmlns="http://schemas.openxmlformats.org/spreadsheetml/2006/main">
  <authors>
    <author> </author>
  </authors>
  <commentList>
    <comment ref="B116" authorId="0">
      <text>
        <r>
          <rPr>
            <b/>
            <sz val="8"/>
            <rFont val="Tahoma"/>
            <family val="2"/>
          </rPr>
          <t xml:space="preserve"> :</t>
        </r>
        <r>
          <rPr>
            <sz val="8"/>
            <rFont val="Tahoma"/>
            <family val="2"/>
          </rPr>
          <t xml:space="preserve">
Should we remoce since this is just a reporting measure?</t>
        </r>
      </text>
    </comment>
  </commentList>
</comments>
</file>

<file path=xl/sharedStrings.xml><?xml version="1.0" encoding="utf-8"?>
<sst xmlns="http://schemas.openxmlformats.org/spreadsheetml/2006/main" count="5245" uniqueCount="157">
  <si>
    <t>Severe Sepsis Detection and Management</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</si>
  <si>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</si>
  <si>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Surgical Site Infection Prevention</t>
  </si>
  <si>
    <t>Hospital-Acquired Pressure Ulcer Prevention</t>
  </si>
  <si>
    <t>Stroke Management</t>
  </si>
  <si>
    <t>Prevalence of patient falls with injuries (Rate per 1,000 patient days)</t>
  </si>
  <si>
    <t>Venous Thromboembolism (VTE) Prevention and Treatment</t>
  </si>
  <si>
    <t>VTE Prophylaxis (%)</t>
  </si>
  <si>
    <t>Intensive care unit VTE prophylaxsis (%)</t>
  </si>
  <si>
    <t>VTE patients with anticoagulation overlap therapy (%)</t>
  </si>
  <si>
    <t>VTE patients receiving unfractionated heparin with dosages/platelet count monitoring (%)</t>
  </si>
  <si>
    <t>VTE discharge instructions (%)</t>
  </si>
  <si>
    <t>Incidence of potentially preventable VTE (%)</t>
  </si>
  <si>
    <t>CA 1115 Waiver - Delivery System Reform Incentive Payments (DSRIP)</t>
  </si>
  <si>
    <t>Numerator</t>
  </si>
  <si>
    <t>Denominator</t>
  </si>
  <si>
    <t>% Compliance</t>
  </si>
  <si>
    <r>
      <t xml:space="preserve">Severe Sepsis Detection and Management </t>
    </r>
    <r>
      <rPr>
        <b/>
        <i/>
        <sz val="11"/>
        <color indexed="12"/>
        <rFont val="Arial"/>
        <family val="2"/>
      </rPr>
      <t>(required)</t>
    </r>
  </si>
  <si>
    <t xml:space="preserve">This table is the summary of data reported for the DPH system.  Please see the following pages for the specifics. </t>
  </si>
  <si>
    <t>Central Line Associated Blood Stream Infection</t>
  </si>
  <si>
    <t>% Mortality</t>
  </si>
  <si>
    <t>Infection Rate</t>
  </si>
  <si>
    <t>% Infection Rate</t>
  </si>
  <si>
    <t>Prevalence (%)</t>
  </si>
  <si>
    <t>Incidence (%)</t>
  </si>
  <si>
    <t>Falls with Injury Prevention</t>
  </si>
  <si>
    <t>Prevalence Rate</t>
  </si>
  <si>
    <t>Discharged on Antithrombotic Therapy</t>
  </si>
  <si>
    <t>Anticoagulation Therapy for Atrial Fibrillation/Flutter</t>
  </si>
  <si>
    <t>Thrombolytic Therapy</t>
  </si>
  <si>
    <t>Antithrombotic Therapy by End of Hospital Day 2</t>
  </si>
  <si>
    <t>Discharged on Statin Medication</t>
  </si>
  <si>
    <t>Assessed for Rehabilitation</t>
  </si>
  <si>
    <t>Stroke mortality rate</t>
  </si>
  <si>
    <t>Mortality Rate</t>
  </si>
  <si>
    <t>`</t>
  </si>
  <si>
    <t>Stroke Education</t>
  </si>
  <si>
    <t>Yes</t>
  </si>
  <si>
    <t>No</t>
  </si>
  <si>
    <t>Category 1 Projects</t>
  </si>
  <si>
    <t>Category 2 Projects</t>
  </si>
  <si>
    <t>Category 4 Interventions</t>
  </si>
  <si>
    <t>Category 3 Domains</t>
  </si>
  <si>
    <t>N/A</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</si>
  <si>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</si>
  <si>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</si>
  <si>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</si>
  <si>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</si>
  <si>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</si>
  <si>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</si>
  <si>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</si>
  <si>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</si>
  <si>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</si>
  <si>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Capacity to Provide Specialty Care Access in the Primary Care Setting</t>
  </si>
  <si>
    <t>Expand Specialty Care Capacity</t>
  </si>
  <si>
    <t>Enhance Performance Improvement and Reporting Capacity</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</si>
  <si>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</si>
  <si>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</si>
  <si>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</si>
  <si>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</si>
  <si>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</si>
  <si>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</si>
  <si>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</si>
  <si>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</si>
  <si>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</si>
  <si>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</si>
  <si>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</si>
  <si>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</si>
  <si>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</si>
  <si>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</si>
  <si>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The red boxes indicate Total Sums.</t>
  </si>
  <si>
    <t>Process Milestone: ________________________________</t>
  </si>
  <si>
    <t>Improvement Milestone: ________________________________</t>
  </si>
  <si>
    <t>Achievement Value</t>
  </si>
  <si>
    <t>Total Sum of Achievement Values:</t>
  </si>
  <si>
    <t>Eligible Incentive Funding Amount:</t>
  </si>
  <si>
    <t>Category 1 Projects - Incentive Funding Amounts</t>
  </si>
  <si>
    <t xml:space="preserve">This table sums the eligible incentive funding amounts.  Please see the following pages for the specifics. </t>
  </si>
  <si>
    <t>Instructions for DPH systems: Please complete the following pages.  This page will automatically populate.</t>
  </si>
  <si>
    <t>Total Number of Milestones:</t>
  </si>
  <si>
    <t>Achievement Value Percentage:</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</si>
  <si>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</si>
  <si>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</si>
  <si>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</si>
  <si>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</si>
  <si>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(insert milestone)</t>
  </si>
  <si>
    <t>Achievement</t>
  </si>
  <si>
    <t>Denominator (if absolute number, enter "1")</t>
  </si>
  <si>
    <t>Numerator (if N/A, use "yes/no" form below; if absolute number, enter here)</t>
  </si>
  <si>
    <t>TOTAL INCENTIVE PAYMENT</t>
  </si>
  <si>
    <t>TOTAL CATEGORY 1 INCENTIVE PAYMENT:</t>
  </si>
  <si>
    <t>Incentive Payment Amount:</t>
  </si>
  <si>
    <t>Total Payment Amount</t>
  </si>
  <si>
    <t>*</t>
  </si>
  <si>
    <t xml:space="preserve">menu, and (if "yes") provide an in-depth description of how the milestone was achieved: </t>
  </si>
  <si>
    <t xml:space="preserve">If "yes/no" as to whether the milestone has been achieved, select "yes" or "no" from the dropdown </t>
  </si>
  <si>
    <t>Optional Milestone: ________________________________</t>
  </si>
  <si>
    <t>The black boxes indicate Milestone achievements, either "yes/no", or the actual achievement # or %.</t>
  </si>
  <si>
    <t>TOTAL CATEGORY 2 INCENTIVE PAYMENT:</t>
  </si>
  <si>
    <t>TOTAL CATEGORY 4 INCENTIVE PAYMENT:</t>
  </si>
  <si>
    <r>
      <t xml:space="preserve">Central Line Associated Blood Stream Infection Prevention </t>
    </r>
    <r>
      <rPr>
        <b/>
        <i/>
        <sz val="11"/>
        <color indexed="12"/>
        <rFont val="Arial"/>
        <family val="2"/>
      </rPr>
      <t>(required)</t>
    </r>
  </si>
  <si>
    <t>The blue boxes show progress made toward the Milestone ("Achievement Value") of 1.0, 0.75. 0.5, 0.25 or 0.</t>
  </si>
  <si>
    <r>
      <t xml:space="preserve">Central Line Associated Blood Stream Infection (CLABSI) </t>
    </r>
    <r>
      <rPr>
        <b/>
        <i/>
        <sz val="11"/>
        <color indexed="12"/>
        <rFont val="Arial"/>
        <family val="2"/>
      </rPr>
      <t>(required)</t>
    </r>
  </si>
  <si>
    <t>Category 1 Summary Page</t>
  </si>
  <si>
    <t>Category 2 Summary Page</t>
  </si>
  <si>
    <t>Category 3 Summary Page</t>
  </si>
  <si>
    <t>Category 4 Summary Page</t>
  </si>
  <si>
    <t>DY Total Computable Incentive Amount:</t>
  </si>
  <si>
    <t>Incentive Funding Already Received in DY:</t>
  </si>
  <si>
    <t>DY Target (from the DPH system plan) or enter "yes" if "yes/no" type of milestone</t>
  </si>
  <si>
    <t>DY Target (from the DPH system plan)</t>
  </si>
  <si>
    <t>yes</t>
  </si>
  <si>
    <t>Develop plan and initiate construction to expand primary care capacity in Southern Alameda County (Newark Clinic) and increase encounters there by 25% over 3 years, as compared to ACMC FY 2010.</t>
  </si>
  <si>
    <r>
      <rPr>
        <sz val="7"/>
        <color indexed="8"/>
        <rFont val="Times New Roman"/>
        <family val="1"/>
      </rPr>
      <t xml:space="preserve"> </t>
    </r>
    <r>
      <rPr>
        <sz val="10"/>
        <color indexed="8"/>
        <rFont val="Calibri"/>
        <family val="2"/>
      </rPr>
      <t xml:space="preserve">Develop curriculum and initiate training of providers and staff at ACMC primary care clinics in the use and principles of ACMC’s disease management registry, including training in the chronic care model and panel management. </t>
    </r>
  </si>
  <si>
    <r>
      <rPr>
        <sz val="7"/>
        <color indexed="8"/>
        <rFont val="Times New Roman"/>
        <family val="1"/>
      </rPr>
      <t xml:space="preserve"> </t>
    </r>
    <r>
      <rPr>
        <sz val="10"/>
        <color indexed="8"/>
        <rFont val="Calibri"/>
        <family val="2"/>
      </rPr>
      <t>Develop business plan to increase optometry encounters by 80% over 4 years. Baseline for FY 2010 is 2,899 visits.</t>
    </r>
  </si>
  <si>
    <r>
      <rPr>
        <sz val="7"/>
        <color indexed="8"/>
        <rFont val="Times New Roman"/>
        <family val="1"/>
      </rPr>
      <t xml:space="preserve">  </t>
    </r>
    <r>
      <rPr>
        <sz val="10"/>
        <color indexed="8"/>
        <rFont val="Calibri"/>
        <family val="2"/>
      </rPr>
      <t>Develop and approve a plan to create a System Transformation Center at ACMC that will coordinate implementation of, spread learning from, and report progress on, major organizational performance improvement and transformational activities, including but not limited to Waiver implementation, Lean, and Harm Reduction initiatives.</t>
    </r>
  </si>
  <si>
    <r>
      <rPr>
        <sz val="7"/>
        <color indexed="8"/>
        <rFont val="Times New Roman"/>
        <family val="1"/>
      </rPr>
      <t xml:space="preserve"> </t>
    </r>
    <r>
      <rPr>
        <sz val="10"/>
        <color indexed="8"/>
        <rFont val="Calibri"/>
        <family val="2"/>
      </rPr>
      <t>Develop baseline report on patients seen in the ACMC system who lack a medical home (i.e., patients seen in the Emergency Department and Specialty Clinics) including geographic mapping by zip code and city.</t>
    </r>
  </si>
  <si>
    <r>
      <rPr>
        <sz val="7"/>
        <color indexed="8"/>
        <rFont val="Times New Roman"/>
        <family val="1"/>
      </rPr>
      <t xml:space="preserve"> </t>
    </r>
    <r>
      <rPr>
        <sz val="10"/>
        <color indexed="8"/>
        <rFont val="Calibri"/>
        <family val="2"/>
      </rPr>
      <t>Plan a pilot for two disease-specific care management clinics (for chronic hepatitis and chronic pain) utilizing social workers and/or mid-level providers, to enhance effectiveness of care. At least one clinic will be started during DY6.</t>
    </r>
  </si>
  <si>
    <r>
      <rPr>
        <sz val="7"/>
        <color indexed="8"/>
        <rFont val="Times New Roman"/>
        <family val="1"/>
      </rPr>
      <t xml:space="preserve">  </t>
    </r>
    <r>
      <rPr>
        <sz val="10"/>
        <color indexed="8"/>
        <rFont val="Calibri"/>
        <family val="2"/>
      </rPr>
      <t xml:space="preserve">Create an institution-wide report of patient experience data in both inpatient and outpatient settings, and disseminate monthly. </t>
    </r>
  </si>
  <si>
    <r>
      <rPr>
        <b/>
        <sz val="7"/>
        <color indexed="8"/>
        <rFont val="Times New Roman"/>
        <family val="1"/>
      </rPr>
      <t xml:space="preserve"> </t>
    </r>
    <r>
      <rPr>
        <sz val="10"/>
        <color indexed="8"/>
        <rFont val="Calibri"/>
        <family val="2"/>
      </rPr>
      <t>Develop and disseminate monthly med-surgical ED flow report that identifies average ED length -of -stay for both low acuity patients (level 4 &amp; 5) and for patients admitted to the hospital, and establish an organizational baseline for ACMC FY 2010.</t>
    </r>
  </si>
  <si>
    <t>Develop a protocol for improving the hospital-to-home care transition using post-discharge phone-based care management focused on medication reconciliation and follow-up appointments.</t>
  </si>
  <si>
    <t>Report baseline prevalence of Hospital-Acquired Pressure Ulcers at ACMC and form an interdisciplinary HAPU reduction team with a charter, identified physician champion, and proposed improvement strategies presented to the ACMC Quality Council</t>
  </si>
  <si>
    <t xml:space="preserve">Form an interdisciplinary SSI  Reduction Team with a charter, identified physician champion, and proposed improvement strategies presented to the ACMC Quality Council.  </t>
  </si>
  <si>
    <t>Report a baseline rate for ACMC’s Central Line Associated Blood Stream Infection rate for the ICU, step-down unit, and medical-surgical inpatient units, and form an interdisciplinary CLABSI Reduction Team with a charter, identified physician champion, and proposed improvement strategies presented to the ACMC Quality Council.</t>
  </si>
  <si>
    <r>
      <rPr>
        <sz val="7"/>
        <color indexed="8"/>
        <rFont val="Times New Roman"/>
        <family val="1"/>
      </rPr>
      <t xml:space="preserve"> </t>
    </r>
    <r>
      <rPr>
        <sz val="10"/>
        <color indexed="8"/>
        <rFont val="Calibri"/>
        <family val="2"/>
      </rPr>
      <t>Report a baseline mortality rate from Severe Sepsis, and form an interdisciplinary Sepsis Mortality Reduction Team with a charter, identified physician champion, and proposed improvement strategies presented to the ACMC Quality Council.</t>
    </r>
  </si>
  <si>
    <t>ALAMEDA COUNTY MEDICAL CENTER</t>
  </si>
  <si>
    <t xml:space="preserve">Construction to renovate and expand primary care capacity at Newark Clinic is underway and is scheduled to be completed in the Spring of 2011. The expansion plan includes
- Increase the total number of examination rooms from 10 to 16
- Add 3 procedure/treatment rooms
- Add Imaging (mammography, X-ray and ultrasound) Services
AVAILABLE DOCUMENTATION
- Construction records documenting work done during the period Nov 1 2010-Mar 1 2011 
</t>
  </si>
  <si>
    <t xml:space="preserve">The Vice President and Medical Director of Ambulatory Care developed a business case analysis, including utilization, revenue and cost projections, for increasing the number of days that the UC Berkeley optometry services are provided at Eastmont Wellness Center.
AVAILABLE DOCUMENTATION
- Business Plan– Increasing Optometry Services 
</t>
  </si>
  <si>
    <t xml:space="preserve">A pilot program to call discharged patients within 72 hours of discharge has been planned and launched. A protocol to guide the nurse was developed; it includes instructions for accessing the Patient Call Manager software, questions to be asked of patients, and how to handle the responses. 
AVAILABLE DOCUMENTATION 
- Care Transitions Protocol
- Report on pilot results </t>
  </si>
  <si>
    <t>The SSI Reduction Team has been formed as an interdisciplinary team; the identified physician champion is Dr. Kelley Bullard. Team charter and proposed improvement strategies have been presented to the ACMC Quality Council.
AVAILABLE DOCUMENTATION 
- Documentation of team formation
- SSI Reduction Team presentation to Quality Council</t>
  </si>
  <si>
    <t xml:space="preserve">In conjunction with the County Health Department a report was generated analyzing state-reported data regarding the care provided to uninsured adults in Alameda County (MICRS). This report identified approximately 8,000 unique individuals who received care in ACMC's specialty clinics or Emergency Department, who did not have any visit in the past year to a primary care clinic, either at ACMC primary care clinics or in any Community-based clinic. Zip codes were used to identify where these unaffiliated patients reside relative to ACMC services.
AVAILABLE DOCUMENTATION
- MICRS Data report
- Zip Code listing showing location of unaffiliated patients 
</t>
  </si>
  <si>
    <t xml:space="preserve"> Develop curriculum and initiate training of providers and staff at ACMC primary care clinics in the use and principles of ACMC’s disease management registry, including training in the chronic care model and panel management. </t>
  </si>
  <si>
    <t xml:space="preserve"> Develop business plan to increase optometry encounters by 80% over 4 years. Baseline for FY 2010 is 2,899 visits.</t>
  </si>
  <si>
    <t>Develop and approve a plan to create a System Transformation Center at ACMC that will coordinate implementation of, spread learning from, and report progress on, major organizational performance improvement and transformational activities, including but not limited to Waiver implementation, Lean, and Harm Reduction initiatives.</t>
  </si>
  <si>
    <t xml:space="preserve">Training in the use and principles of ACMC’s disease management registry, "i2i Tracks", including training in the chronic care model and panel management has been delivered to providers and staff of ACMC primary care clinics via multiple venues and sessions during this period, including:
- A half-day off-site training for clinicians on panel management, including order sets, use of i2i Tracks, and the chronic care model, was conducted on 1/26/2011.
- Training on chronic care and population management was conducted to primary care residents during didactic training sessions in November, 2011
- Training and technical assistance was provided to medical assistants and others throughout the period; a user’s guide developed by ACMC panel manager formed the basis for training
AVAILABLE DOCUMENTATION
- Training logs and sign-in sheets, training calendars, agendas, curricula, presentations and participant learning survey (evaluations) 
</t>
  </si>
  <si>
    <t xml:space="preserve">Discussions and planning sessions were held throughout  Demonstration Year 6 regarding ACMC’s current process improvement capacity and the need to strengthen it and to fill gaps. The process was led by ACMC’s Chief Medical Officer; participants included internal and external quality improvement and organizational development experts, and executive leadership. These discussions resulted in the development of a plan to develop a System Transformation Center that would coordinate implementation of, spread learning from, and report progress on, major organizational performance improvement and transformational activities, including but not limited to Waiver implementation, Lean, and Harm Reduction initiatives. Two senior executive briefings were held, and  a  plan formalizing the STC concept and detailing steps necessary to establish the Center was adopted and is available for review.  Implementation of the plan is currently ongoing.
AVAILABLE DOCUMENTATION
- System Transformation Center Establishment Plan </t>
  </si>
  <si>
    <t xml:space="preserve">ACMC utilizes Press-Ganey as the institutional patient experience survey tool for the following services: acute inpatient, emergency department, clinics, outpatient surgery, inpatient psychiatry and acute rehabilitation.  For the inpatient setting, ACMC migrated from the use of both the Press-Ganey proprietary survey and HCAHPS, to solely HCAHPS.  Results are reported out monthly in various settings, including  email distribution and summary presentations at department managers meetings. Every month, one manager is assigned to report out their strategies, progress, and learned lessons. All managers have been trained to customize reports for their individual units.  Organizational targets have been set for improvement, and patient experience scores are part of all management performance evaluations.
AVAILABLE DOCUMENTATION 
- Copies of reports 
- Copies of email distribution cover memos - Agendas from monthly department managers </t>
  </si>
  <si>
    <t xml:space="preserve">During Demonstration Year 6, a plan to pilot a Chronic Hepatitis Clinic and a Chronic Pain Clinic with intensive multidisciplinary care management services was developed by the Medical Director of Ambulatory Care and the Clinic Manager for Specialty Clinics. The plan builds on existing effective services that are providing care management to specific populations, and brings successful community services in-house. Contracts and personnel changes have been completed. The Chronic Hepatitis clinic opened February 14,  2011.  Recruitment of patients and care management is under way.
AVAILABLE DOCUMENTATION
- Clinic Plan documenting staffing model, budget, space and scheduling logistics. 
- Position control report documenting staffing model, budget 
- Clinic volume reports for Hepatitis Clinic
</t>
  </si>
  <si>
    <t xml:space="preserve">Monthly med-surgical ED flow report on ED length -of -stay has been generated and distributed to housestaff and attending physicians, utilizing the ED Information System's time-stamp functionality to quantify the length of time for each step in the flow process.  An interdisciplinary team has been formed to identify process improvement opportunities and has begun implementing workflow changes to improve each step of the cycle.  The average length-of-stay for low acuity patients (level 4&amp;5) for ACMC's FY 2010 (ending July 2010) was 241 minutes. The average length-of-stay for admitted patients in the baseline year was 14 hr 6 minutes (for the 6 month period Jan-June 2010, when data was first available).
AVAILABLE DOCUMENTATION 
-  ED length- of- stay reports based on ED Information System </t>
  </si>
  <si>
    <t>The Severe Sepsis Reduction Team has been formed as an interdisciplinary team; the identified physician champion is Dr. Indhu Subramanian. Baseline mortality rate, team charter and proposed improvement strategies have been presented to the ACMC Quality Council. Baseline mortality rate for ACMC FY2010 = 26.7%.
AVAILABLE DOCUMENTATION 
- Baseline mortality rate
- Documentation of team formation
- Sepsis Harm Reduction Team presentation to Quality Council</t>
  </si>
  <si>
    <t>The HAPU Reduction Team has been formed as an interdisciplinary team; the identified physician champion is Dr. Claudia Landau. Team charter and proposed improvement strategies have been presented to the ACMC Quality Council.  The baseline HAPU rate, as measured in quarterly prevalence rates using the CALNOC methodology is 3.3%.
AVAILABLE DOCUMENTATION 
- HAPU baseline prevalence report
- Documentation of team formation
- HAPU Reduction Team presentation to Quality Council</t>
  </si>
  <si>
    <t>The CLABSI Reduction Team has been formed as an interdisciplinary team; the identified physician champion is Dr. Indhu Subramanian. Baseline infection rate, team charter and proposed improvement strategies have been presented to the ACMC Quality Council. In CY 2010, the infection rate was 1.8 infections/1000 central line days in the ICU, and 1.1 infections/1000 central line days in the step-down and med-surgical units.
AVAILABLE DOCUMENTATION 
- Baseline infection rate
- Documentation of team formation
- CLABSI Reduction Team presentation to Quality Council</t>
  </si>
  <si>
    <t>Compliance with Sepsis Resuscitation bundle (%): N/A for DY6</t>
  </si>
  <si>
    <t>Sepis Mortality (%): N/A for DY6</t>
  </si>
  <si>
    <t>Compliance with Central Line Insertion Practices (CLIP) (%): N/A for DY6</t>
  </si>
  <si>
    <t>Central Line Bloodstream Infection (Rate per 1,000 discharges): N/A for DY6</t>
  </si>
  <si>
    <t>Rate of surgical site infection for Class 1 and 2 wounds (%): N/A for DY6</t>
  </si>
  <si>
    <t>Prevalence of Stage II, III, IV or unstagable pressure ulcers (%): N/A for DY6</t>
  </si>
  <si>
    <t xml:space="preserve">    DY6 Year-end report May 15, 2011</t>
  </si>
  <si>
    <t>Year-End Narrative</t>
  </si>
  <si>
    <t>This narrative summarizes the DSRIP activities performed in the reporting demonstration year.</t>
  </si>
  <si>
    <t>Instructions for DPH systems: Please complete the narrative for year-end reports.  The narrative must include</t>
  </si>
  <si>
    <t xml:space="preserve">a description of progress made, lessons learned, challenges faced, other pertinent findings and participation in </t>
  </si>
  <si>
    <t>shared learning.</t>
  </si>
  <si>
    <t>Summary of Demonstration Year Activities</t>
  </si>
  <si>
    <t>Summary of DPH System's Participation in Shared Learning</t>
  </si>
  <si>
    <t>see supplementary Year-End Narrative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</si>
</sst>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409]mmmm\ d\,\ yyyy;@"/>
  </numFmts>
  <fonts count="29">
    <font>
      <sz val="11"/>
      <color theme="1"/>
      <name val="Calibri"/>
      <family val="2"/>
      <scheme val="minor"/>
    </font>
    <font>
      <sz val="10"/>
      <name val="Arial"/>
      <family val="2"/>
    </font>
    <font>
      <b/>
      <i/>
      <sz val="12"/>
      <name val="Arial"/>
      <family val="2"/>
    </font>
    <font>
      <sz val="10"/>
      <name val="Verdana"/>
      <family val="2"/>
    </font>
    <font>
      <b/>
      <sz val="11"/>
      <color indexed="12"/>
      <name val="Arial"/>
      <family val="2"/>
    </font>
    <font>
      <sz val="11"/>
      <name val="Arial"/>
      <family val="2"/>
    </font>
    <font>
      <b/>
      <sz val="11"/>
      <name val="Arial"/>
      <family val="2"/>
    </font>
    <font>
      <b/>
      <i/>
      <sz val="11"/>
      <color indexed="12"/>
      <name val="Arial"/>
      <family val="2"/>
    </font>
    <font>
      <i/>
      <sz val="11"/>
      <name val="Arial"/>
      <family val="2"/>
    </font>
    <font>
      <i/>
      <sz val="10"/>
      <name val="Arial"/>
      <family val="2"/>
    </font>
    <font>
      <b/>
      <u val="single"/>
      <sz val="10"/>
      <name val="Arial"/>
      <family val="2"/>
    </font>
    <font>
      <sz val="9"/>
      <name val="Arial"/>
      <family val="2"/>
    </font>
    <font>
      <b/>
      <sz val="9"/>
      <name val="Arial"/>
      <family val="2"/>
    </font>
    <font>
      <i/>
      <sz val="9"/>
      <name val="Arial"/>
      <family val="2"/>
    </font>
    <font>
      <sz val="8"/>
      <name val="Tahoma"/>
      <family val="2"/>
    </font>
    <font>
      <b/>
      <sz val="8"/>
      <name val="Tahoma"/>
      <family val="2"/>
    </font>
    <font>
      <sz val="10"/>
      <color indexed="8"/>
      <name val="Calibri"/>
      <family val="2"/>
    </font>
    <font>
      <sz val="7"/>
      <color indexed="8"/>
      <name val="Times New Roman"/>
      <family val="1"/>
    </font>
    <font>
      <b/>
      <sz val="7"/>
      <color indexed="8"/>
      <name val="Times New Roman"/>
      <family val="1"/>
    </font>
    <font>
      <sz val="10"/>
      <color theme="1"/>
      <name val="Times New Roman"/>
      <family val="1"/>
    </font>
    <font>
      <sz val="10"/>
      <color theme="0"/>
      <name val="Arial"/>
      <family val="2"/>
    </font>
    <font>
      <b/>
      <u val="single"/>
      <sz val="11"/>
      <color rgb="FFFF0000"/>
      <name val="Arial"/>
      <family val="2"/>
    </font>
    <font>
      <b/>
      <sz val="10"/>
      <color rgb="FFFF0000"/>
      <name val="Arial"/>
      <family val="2"/>
    </font>
    <font>
      <sz val="10"/>
      <color theme="1"/>
      <name val="Calibri"/>
      <family val="2"/>
    </font>
    <font>
      <b/>
      <sz val="10"/>
      <color rgb="FF000000"/>
      <name val="Calibri"/>
      <family val="2"/>
    </font>
    <font>
      <sz val="10"/>
      <color theme="1"/>
      <name val="Calibri"/>
      <family val="2"/>
      <scheme val="minor"/>
    </font>
    <font>
      <b/>
      <sz val="11"/>
      <color theme="1"/>
      <name val="Times New Roman"/>
      <family val="1"/>
    </font>
    <font>
      <sz val="11"/>
      <color theme="1"/>
      <name val="Times New Roman"/>
      <family val="1"/>
    </font>
    <font>
      <b/>
      <sz val="8"/>
      <name val="Calibri"/>
      <family val="2"/>
    </font>
  </fonts>
  <fills count="6">
    <fill>
      <patternFill/>
    </fill>
    <fill>
      <patternFill patternType="gray125"/>
    </fill>
    <fill>
      <patternFill patternType="solid">
        <fgColor theme="0" tint="-0.1499900072813034"/>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style="medium">
        <color rgb="FFFF0000"/>
      </left>
      <right style="medium">
        <color rgb="FFFF0000"/>
      </right>
      <top style="medium">
        <color rgb="FFFF0000"/>
      </top>
      <bottom style="medium">
        <color rgb="FFFF0000"/>
      </bottom>
    </border>
    <border>
      <left style="medium">
        <color rgb="FF0066FF"/>
      </left>
      <right style="medium">
        <color rgb="FF0066FF"/>
      </right>
      <top style="medium">
        <color rgb="FF0066FF"/>
      </top>
      <bottom style="medium">
        <color rgb="FF0066FF"/>
      </bottom>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
      <left style="medium">
        <color rgb="FFCC9900"/>
      </left>
      <right style="medium">
        <color rgb="FFCC9900"/>
      </right>
      <top style="medium">
        <color rgb="FFCC9900"/>
      </top>
      <bottom style="medium">
        <color rgb="FFCC9900"/>
      </bottom>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9" fontId="1" fillId="0" borderId="0" applyFont="0" applyFill="0" applyBorder="0" applyAlignment="0" applyProtection="0"/>
  </cellStyleXfs>
  <cellXfs count="192">
    <xf numFmtId="0" fontId="0" fillId="0" borderId="0" xfId="0"/>
    <xf numFmtId="0" fontId="2" fillId="0" borderId="0" xfId="20" applyFont="1" applyFill="1" applyBorder="1" applyAlignment="1">
      <alignment horizontal="center" vertical="center"/>
      <protection/>
    </xf>
    <xf numFmtId="0" fontId="4" fillId="0" borderId="0" xfId="20" applyFont="1" applyBorder="1" applyAlignment="1">
      <alignment horizontal="left" vertical="center"/>
      <protection/>
    </xf>
    <xf numFmtId="0" fontId="5" fillId="0" borderId="0" xfId="20" applyFont="1" applyBorder="1" applyAlignment="1">
      <alignment vertical="center"/>
      <protection/>
    </xf>
    <xf numFmtId="0" fontId="5" fillId="0" borderId="0" xfId="20" applyFont="1" applyBorder="1" applyAlignment="1">
      <alignment horizontal="left" vertical="center"/>
      <protection/>
    </xf>
    <xf numFmtId="0" fontId="1" fillId="0" borderId="0" xfId="20" applyFont="1" applyBorder="1" applyAlignment="1">
      <alignment vertical="center"/>
      <protection/>
    </xf>
    <xf numFmtId="0" fontId="1" fillId="0" borderId="0" xfId="20" applyFont="1" applyBorder="1" applyAlignment="1">
      <alignment horizontal="left" vertical="center"/>
      <protection/>
    </xf>
    <xf numFmtId="0" fontId="6" fillId="0" borderId="0" xfId="20" applyFont="1" applyBorder="1" applyAlignment="1">
      <alignment horizontal="left" vertical="center"/>
      <protection/>
    </xf>
    <xf numFmtId="0" fontId="5" fillId="0" borderId="0" xfId="20" applyFont="1" applyBorder="1" applyAlignment="1">
      <alignment horizontal="left" vertical="center" wrapText="1"/>
      <protection/>
    </xf>
    <xf numFmtId="14" fontId="2" fillId="2" borderId="1" xfId="20" applyNumberFormat="1" applyFont="1" applyFill="1" applyBorder="1" applyAlignment="1">
      <alignment horizontal="left" vertical="center"/>
      <protection/>
    </xf>
    <xf numFmtId="14" fontId="2" fillId="2" borderId="2" xfId="20" applyNumberFormat="1" applyFont="1" applyFill="1" applyBorder="1" applyAlignment="1">
      <alignment horizontal="center" vertical="center"/>
      <protection/>
    </xf>
    <xf numFmtId="14" fontId="2" fillId="2" borderId="2" xfId="20" applyNumberFormat="1" applyFont="1" applyFill="1" applyBorder="1" applyAlignment="1">
      <alignment horizontal="center" vertical="center" wrapText="1"/>
      <protection/>
    </xf>
    <xf numFmtId="0" fontId="2" fillId="2" borderId="2" xfId="20" applyFont="1" applyFill="1" applyBorder="1" applyAlignment="1">
      <alignment horizontal="center" vertical="center"/>
      <protection/>
    </xf>
    <xf numFmtId="0" fontId="2" fillId="2" borderId="3" xfId="20" applyFont="1" applyFill="1" applyBorder="1" applyAlignment="1">
      <alignment horizontal="center" vertical="center"/>
      <protection/>
    </xf>
    <xf numFmtId="0" fontId="4" fillId="0" borderId="4" xfId="20" applyFont="1" applyBorder="1" applyAlignment="1">
      <alignment horizontal="left" vertical="center"/>
      <protection/>
    </xf>
    <xf numFmtId="0" fontId="5" fillId="0" borderId="5" xfId="20" applyFont="1" applyBorder="1" applyAlignment="1">
      <alignment vertical="center"/>
      <protection/>
    </xf>
    <xf numFmtId="0" fontId="5" fillId="0" borderId="4" xfId="20" applyFont="1" applyBorder="1" applyAlignment="1">
      <alignment horizontal="left" vertical="center"/>
      <protection/>
    </xf>
    <xf numFmtId="0" fontId="5" fillId="0" borderId="4" xfId="20" applyFont="1" applyBorder="1" applyAlignment="1">
      <alignment vertical="center"/>
      <protection/>
    </xf>
    <xf numFmtId="0" fontId="1" fillId="0" borderId="4" xfId="20" applyFont="1" applyBorder="1" applyAlignment="1">
      <alignment vertical="center"/>
      <protection/>
    </xf>
    <xf numFmtId="0" fontId="1" fillId="0" borderId="5" xfId="20" applyFont="1" applyBorder="1" applyAlignment="1">
      <alignment vertical="center"/>
      <protection/>
    </xf>
    <xf numFmtId="0" fontId="1" fillId="0" borderId="6" xfId="20" applyFont="1" applyBorder="1" applyAlignment="1">
      <alignment vertical="center"/>
      <protection/>
    </xf>
    <xf numFmtId="0" fontId="1" fillId="0" borderId="7" xfId="20" applyFont="1" applyBorder="1" applyAlignment="1">
      <alignment vertical="center"/>
      <protection/>
    </xf>
    <xf numFmtId="0" fontId="1" fillId="0" borderId="7" xfId="20" applyFont="1" applyBorder="1" applyAlignment="1">
      <alignment horizontal="left" vertical="center"/>
      <protection/>
    </xf>
    <xf numFmtId="0" fontId="1" fillId="0" borderId="8" xfId="20" applyFont="1" applyBorder="1" applyAlignment="1">
      <alignment vertical="center"/>
      <protection/>
    </xf>
    <xf numFmtId="10" fontId="2" fillId="2" borderId="2" xfId="20" applyNumberFormat="1" applyFont="1" applyFill="1" applyBorder="1" applyAlignment="1">
      <alignment horizontal="center" vertical="center"/>
      <protection/>
    </xf>
    <xf numFmtId="10" fontId="5" fillId="0" borderId="0" xfId="20" applyNumberFormat="1" applyFont="1" applyBorder="1" applyAlignment="1">
      <alignment vertical="center"/>
      <protection/>
    </xf>
    <xf numFmtId="10" fontId="5" fillId="0" borderId="9" xfId="20" applyNumberFormat="1" applyFont="1" applyBorder="1" applyAlignment="1">
      <alignment vertical="center"/>
      <protection/>
    </xf>
    <xf numFmtId="10" fontId="1" fillId="0" borderId="0" xfId="20" applyNumberFormat="1" applyFont="1" applyBorder="1" applyAlignment="1">
      <alignment vertical="center"/>
      <protection/>
    </xf>
    <xf numFmtId="10" fontId="1" fillId="0" borderId="7" xfId="20" applyNumberFormat="1" applyFont="1" applyBorder="1" applyAlignment="1">
      <alignment vertical="center"/>
      <protection/>
    </xf>
    <xf numFmtId="0" fontId="19" fillId="0" borderId="0" xfId="0" applyFont="1"/>
    <xf numFmtId="10" fontId="5" fillId="0" borderId="10" xfId="20" applyNumberFormat="1" applyFont="1" applyBorder="1" applyAlignment="1">
      <alignment vertical="center"/>
      <protection/>
    </xf>
    <xf numFmtId="0" fontId="8" fillId="0" borderId="0" xfId="20" applyFont="1" applyBorder="1" applyAlignment="1">
      <alignment horizontal="left" vertical="center"/>
      <protection/>
    </xf>
    <xf numFmtId="10" fontId="5" fillId="0" borderId="11" xfId="20" applyNumberFormat="1" applyFont="1" applyBorder="1" applyAlignment="1">
      <alignment vertical="center"/>
      <protection/>
    </xf>
    <xf numFmtId="0" fontId="9" fillId="0" borderId="0" xfId="20" applyFont="1" applyBorder="1" applyAlignment="1">
      <alignment vertical="center"/>
      <protection/>
    </xf>
    <xf numFmtId="0" fontId="5" fillId="0" borderId="6" xfId="20" applyFont="1" applyBorder="1" applyAlignment="1">
      <alignment horizontal="left" vertical="center"/>
      <protection/>
    </xf>
    <xf numFmtId="0" fontId="5" fillId="0" borderId="7" xfId="20" applyFont="1" applyBorder="1" applyAlignment="1">
      <alignment vertical="center"/>
      <protection/>
    </xf>
    <xf numFmtId="0" fontId="8" fillId="0" borderId="7" xfId="20" applyFont="1" applyBorder="1" applyAlignment="1">
      <alignment horizontal="left" vertical="center"/>
      <protection/>
    </xf>
    <xf numFmtId="0" fontId="5" fillId="0" borderId="7" xfId="20" applyFont="1" applyBorder="1" applyAlignment="1">
      <alignment horizontal="left" vertical="center" wrapText="1"/>
      <protection/>
    </xf>
    <xf numFmtId="0" fontId="5" fillId="0" borderId="8" xfId="20" applyFont="1" applyBorder="1" applyAlignment="1">
      <alignment vertical="center"/>
      <protection/>
    </xf>
    <xf numFmtId="0" fontId="10" fillId="0" borderId="0" xfId="20" applyFont="1" applyBorder="1" applyAlignment="1">
      <alignment vertical="center"/>
      <protection/>
    </xf>
    <xf numFmtId="44" fontId="1" fillId="0" borderId="10" xfId="16" applyFont="1" applyBorder="1" applyAlignment="1">
      <alignment vertical="center"/>
    </xf>
    <xf numFmtId="43" fontId="1" fillId="0" borderId="10" xfId="18" applyFont="1" applyBorder="1" applyAlignment="1">
      <alignment vertical="center"/>
    </xf>
    <xf numFmtId="44" fontId="20" fillId="3" borderId="10" xfId="16" applyFont="1" applyFill="1" applyBorder="1" applyAlignment="1">
      <alignment vertical="center"/>
    </xf>
    <xf numFmtId="0" fontId="21" fillId="0" borderId="4" xfId="20" applyFont="1" applyBorder="1" applyAlignment="1">
      <alignment horizontal="left" vertical="center"/>
      <protection/>
    </xf>
    <xf numFmtId="44" fontId="1" fillId="4" borderId="10" xfId="16" applyFont="1" applyFill="1" applyBorder="1" applyAlignment="1">
      <alignment vertical="center"/>
    </xf>
    <xf numFmtId="9" fontId="1" fillId="0" borderId="10" xfId="15" applyFont="1" applyBorder="1" applyAlignment="1">
      <alignment vertical="center"/>
    </xf>
    <xf numFmtId="43" fontId="5" fillId="0" borderId="9" xfId="20" applyNumberFormat="1" applyFont="1" applyBorder="1" applyAlignment="1">
      <alignment vertical="center"/>
      <protection/>
    </xf>
    <xf numFmtId="43" fontId="9" fillId="0" borderId="11" xfId="20" applyNumberFormat="1" applyFont="1" applyBorder="1" applyAlignment="1">
      <alignment vertical="center"/>
      <protection/>
    </xf>
    <xf numFmtId="44" fontId="1" fillId="0" borderId="10" xfId="15" applyNumberFormat="1" applyFont="1" applyBorder="1" applyAlignment="1">
      <alignment vertical="center"/>
    </xf>
    <xf numFmtId="0" fontId="1" fillId="0" borderId="0" xfId="20" applyFont="1" applyBorder="1" applyAlignment="1" applyProtection="1">
      <alignment vertical="center"/>
      <protection locked="0"/>
    </xf>
    <xf numFmtId="0" fontId="1" fillId="0" borderId="0" xfId="20" applyFont="1" applyBorder="1" applyAlignment="1" applyProtection="1">
      <alignment horizontal="left" vertical="center"/>
      <protection locked="0"/>
    </xf>
    <xf numFmtId="10" fontId="1" fillId="0" borderId="0" xfId="20" applyNumberFormat="1" applyFont="1" applyBorder="1" applyAlignment="1" applyProtection="1">
      <alignment vertical="center"/>
      <protection locked="0"/>
    </xf>
    <xf numFmtId="0" fontId="4" fillId="0" borderId="0" xfId="20" applyFont="1" applyBorder="1" applyAlignment="1" applyProtection="1">
      <alignment horizontal="left" vertical="center"/>
      <protection locked="0"/>
    </xf>
    <xf numFmtId="0" fontId="5" fillId="0" borderId="0" xfId="20" applyFont="1" applyBorder="1" applyAlignment="1" applyProtection="1">
      <alignment horizontal="left" vertical="center"/>
      <protection locked="0"/>
    </xf>
    <xf numFmtId="10" fontId="5" fillId="0" borderId="0" xfId="20" applyNumberFormat="1" applyFont="1" applyBorder="1" applyAlignment="1" applyProtection="1">
      <alignment vertical="center"/>
      <protection locked="0"/>
    </xf>
    <xf numFmtId="14" fontId="2" fillId="2" borderId="1" xfId="20" applyNumberFormat="1" applyFont="1" applyFill="1" applyBorder="1" applyAlignment="1" applyProtection="1">
      <alignment horizontal="left" vertical="center"/>
      <protection locked="0"/>
    </xf>
    <xf numFmtId="14" fontId="2" fillId="2" borderId="2" xfId="20" applyNumberFormat="1" applyFont="1" applyFill="1" applyBorder="1" applyAlignment="1" applyProtection="1">
      <alignment horizontal="center" vertical="center"/>
      <protection locked="0"/>
    </xf>
    <xf numFmtId="14" fontId="2" fillId="2" borderId="2" xfId="20" applyNumberFormat="1" applyFont="1" applyFill="1" applyBorder="1" applyAlignment="1" applyProtection="1">
      <alignment horizontal="center" vertical="center" wrapText="1"/>
      <protection locked="0"/>
    </xf>
    <xf numFmtId="0" fontId="2" fillId="2" borderId="2" xfId="20" applyFont="1" applyFill="1" applyBorder="1" applyAlignment="1" applyProtection="1">
      <alignment horizontal="center" vertical="center"/>
      <protection locked="0"/>
    </xf>
    <xf numFmtId="10" fontId="2" fillId="2" borderId="2" xfId="20" applyNumberFormat="1" applyFont="1" applyFill="1" applyBorder="1" applyAlignment="1" applyProtection="1">
      <alignment horizontal="center" vertical="center"/>
      <protection locked="0"/>
    </xf>
    <xf numFmtId="0" fontId="2" fillId="2" borderId="3" xfId="20" applyFont="1" applyFill="1" applyBorder="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0" fontId="4" fillId="0" borderId="4" xfId="20" applyFont="1" applyBorder="1" applyAlignment="1" applyProtection="1">
      <alignment horizontal="left" vertical="center"/>
      <protection locked="0"/>
    </xf>
    <xf numFmtId="0" fontId="5" fillId="0" borderId="0" xfId="20" applyFont="1" applyBorder="1" applyAlignment="1" applyProtection="1">
      <alignment horizontal="left" vertical="center" wrapText="1"/>
      <protection locked="0"/>
    </xf>
    <xf numFmtId="0" fontId="5" fillId="0" borderId="0" xfId="20" applyFont="1" applyBorder="1" applyAlignment="1" applyProtection="1">
      <alignment vertical="center"/>
      <protection locked="0"/>
    </xf>
    <xf numFmtId="0" fontId="5" fillId="0" borderId="5" xfId="20" applyFont="1" applyBorder="1" applyAlignment="1" applyProtection="1">
      <alignment vertical="center"/>
      <protection locked="0"/>
    </xf>
    <xf numFmtId="0" fontId="1" fillId="0" borderId="4" xfId="20" applyFont="1" applyBorder="1" applyAlignment="1" applyProtection="1">
      <alignment vertical="center"/>
      <protection locked="0"/>
    </xf>
    <xf numFmtId="0" fontId="9" fillId="0" borderId="0" xfId="20" applyFont="1" applyBorder="1" applyAlignment="1" applyProtection="1">
      <alignment vertical="center"/>
      <protection locked="0"/>
    </xf>
    <xf numFmtId="0" fontId="1" fillId="0" borderId="5" xfId="20" applyFont="1" applyBorder="1" applyAlignment="1" applyProtection="1">
      <alignment vertical="center"/>
      <protection locked="0"/>
    </xf>
    <xf numFmtId="0" fontId="5" fillId="0" borderId="4" xfId="20" applyFont="1" applyBorder="1" applyAlignment="1" applyProtection="1">
      <alignment horizontal="left" vertical="center"/>
      <protection locked="0"/>
    </xf>
    <xf numFmtId="0" fontId="6" fillId="0" borderId="0" xfId="20" applyFont="1" applyBorder="1" applyAlignment="1" applyProtection="1">
      <alignment horizontal="left" vertical="center"/>
      <protection locked="0"/>
    </xf>
    <xf numFmtId="0" fontId="11" fillId="0" borderId="4" xfId="20" applyFont="1" applyBorder="1" applyAlignment="1" applyProtection="1">
      <alignment horizontal="left" vertical="center"/>
      <protection locked="0"/>
    </xf>
    <xf numFmtId="0" fontId="11" fillId="0" borderId="0" xfId="20" applyFont="1" applyBorder="1" applyAlignment="1" applyProtection="1">
      <alignment horizontal="left" vertical="center"/>
      <protection locked="0"/>
    </xf>
    <xf numFmtId="0" fontId="12" fillId="0" borderId="0" xfId="20" applyFont="1" applyBorder="1" applyAlignment="1" applyProtection="1">
      <alignment horizontal="left" vertical="center"/>
      <protection locked="0"/>
    </xf>
    <xf numFmtId="0" fontId="13" fillId="0" borderId="0" xfId="20" applyFont="1" applyBorder="1" applyAlignment="1" applyProtection="1">
      <alignment horizontal="left" vertical="center" wrapText="1"/>
      <protection locked="0"/>
    </xf>
    <xf numFmtId="0" fontId="11" fillId="0" borderId="0" xfId="20" applyFont="1" applyBorder="1" applyAlignment="1" applyProtection="1">
      <alignment vertical="center"/>
      <protection locked="0"/>
    </xf>
    <xf numFmtId="10" fontId="11" fillId="0" borderId="0" xfId="20" applyNumberFormat="1" applyFont="1" applyBorder="1" applyAlignment="1" applyProtection="1">
      <alignment vertical="center"/>
      <protection locked="0"/>
    </xf>
    <xf numFmtId="0" fontId="11" fillId="0" borderId="5" xfId="20" applyFont="1" applyBorder="1" applyAlignment="1" applyProtection="1">
      <alignment vertical="center"/>
      <protection locked="0"/>
    </xf>
    <xf numFmtId="0" fontId="8" fillId="0" borderId="0" xfId="20" applyFont="1" applyBorder="1" applyAlignment="1" applyProtection="1">
      <alignment horizontal="left" vertical="center" wrapText="1"/>
      <protection locked="0"/>
    </xf>
    <xf numFmtId="0" fontId="1" fillId="0" borderId="6" xfId="20" applyFont="1" applyBorder="1" applyAlignment="1" applyProtection="1">
      <alignment vertical="center"/>
      <protection locked="0"/>
    </xf>
    <xf numFmtId="0" fontId="1" fillId="0" borderId="7" xfId="20" applyFont="1" applyBorder="1" applyAlignment="1" applyProtection="1">
      <alignment vertical="center"/>
      <protection locked="0"/>
    </xf>
    <xf numFmtId="0" fontId="1" fillId="0" borderId="7" xfId="20" applyFont="1" applyBorder="1" applyAlignment="1" applyProtection="1">
      <alignment horizontal="left" vertical="center"/>
      <protection locked="0"/>
    </xf>
    <xf numFmtId="10" fontId="1" fillId="0" borderId="7" xfId="20" applyNumberFormat="1" applyFont="1" applyBorder="1" applyAlignment="1" applyProtection="1">
      <alignment vertical="center"/>
      <protection locked="0"/>
    </xf>
    <xf numFmtId="0" fontId="1" fillId="0" borderId="8" xfId="20" applyFont="1" applyBorder="1" applyAlignment="1" applyProtection="1">
      <alignment vertical="center"/>
      <protection locked="0"/>
    </xf>
    <xf numFmtId="14" fontId="2" fillId="2" borderId="12" xfId="20" applyNumberFormat="1" applyFont="1" applyFill="1" applyBorder="1" applyAlignment="1">
      <alignment horizontal="left" vertical="center"/>
      <protection/>
    </xf>
    <xf numFmtId="14" fontId="2" fillId="2" borderId="13" xfId="20" applyNumberFormat="1" applyFont="1" applyFill="1" applyBorder="1" applyAlignment="1">
      <alignment horizontal="center" vertical="center"/>
      <protection/>
    </xf>
    <xf numFmtId="14" fontId="2" fillId="2" borderId="13" xfId="20" applyNumberFormat="1" applyFont="1" applyFill="1" applyBorder="1" applyAlignment="1">
      <alignment horizontal="center" vertical="center" wrapText="1"/>
      <protection/>
    </xf>
    <xf numFmtId="0" fontId="2" fillId="2" borderId="13" xfId="20" applyFont="1" applyFill="1" applyBorder="1" applyAlignment="1">
      <alignment horizontal="center" vertical="center"/>
      <protection/>
    </xf>
    <xf numFmtId="44" fontId="1" fillId="5" borderId="14" xfId="16" applyFont="1" applyFill="1" applyBorder="1" applyAlignment="1">
      <alignment vertical="center"/>
    </xf>
    <xf numFmtId="0" fontId="2" fillId="2" borderId="15" xfId="20" applyFont="1" applyFill="1" applyBorder="1" applyAlignment="1">
      <alignment horizontal="center" vertical="center"/>
      <protection/>
    </xf>
    <xf numFmtId="0" fontId="4" fillId="0" borderId="1" xfId="20" applyFont="1" applyBorder="1" applyAlignment="1" applyProtection="1">
      <alignment horizontal="left" vertical="center"/>
      <protection locked="0"/>
    </xf>
    <xf numFmtId="0" fontId="4" fillId="0" borderId="2" xfId="20" applyFont="1" applyBorder="1" applyAlignment="1" applyProtection="1">
      <alignment horizontal="left" vertical="center"/>
      <protection locked="0"/>
    </xf>
    <xf numFmtId="0" fontId="5" fillId="0" borderId="2" xfId="20" applyFont="1" applyBorder="1" applyAlignment="1" applyProtection="1">
      <alignment horizontal="left" vertical="center" wrapText="1"/>
      <protection locked="0"/>
    </xf>
    <xf numFmtId="0" fontId="5" fillId="0" borderId="2" xfId="20" applyFont="1" applyBorder="1" applyAlignment="1" applyProtection="1">
      <alignment vertical="center"/>
      <protection locked="0"/>
    </xf>
    <xf numFmtId="10" fontId="5" fillId="0" borderId="2" xfId="20" applyNumberFormat="1" applyFont="1" applyBorder="1" applyAlignment="1" applyProtection="1">
      <alignment vertical="center"/>
      <protection locked="0"/>
    </xf>
    <xf numFmtId="0" fontId="5" fillId="0" borderId="3" xfId="20" applyFont="1" applyBorder="1" applyAlignment="1" applyProtection="1">
      <alignment vertical="center"/>
      <protection locked="0"/>
    </xf>
    <xf numFmtId="0" fontId="22" fillId="0" borderId="0" xfId="20" applyFont="1" applyBorder="1" applyAlignment="1" applyProtection="1">
      <alignment horizontal="right" vertical="center"/>
      <protection locked="0"/>
    </xf>
    <xf numFmtId="44" fontId="1" fillId="0" borderId="16" xfId="16" applyFont="1" applyFill="1" applyBorder="1" applyAlignment="1" applyProtection="1">
      <alignment vertical="center"/>
      <protection locked="0"/>
    </xf>
    <xf numFmtId="43" fontId="1" fillId="2" borderId="9" xfId="18" applyFont="1" applyFill="1" applyBorder="1" applyAlignment="1" applyProtection="1">
      <alignment vertical="center"/>
      <protection locked="0"/>
    </xf>
    <xf numFmtId="43" fontId="1" fillId="2" borderId="11" xfId="18" applyFont="1" applyFill="1" applyBorder="1" applyAlignment="1" applyProtection="1">
      <alignment vertical="center"/>
      <protection locked="0"/>
    </xf>
    <xf numFmtId="43" fontId="5" fillId="0" borderId="0" xfId="20" applyNumberFormat="1" applyFont="1" applyBorder="1" applyAlignment="1">
      <alignment horizontal="left" vertical="center"/>
      <protection/>
    </xf>
    <xf numFmtId="43" fontId="5" fillId="0" borderId="11" xfId="20" applyNumberFormat="1" applyFont="1" applyBorder="1" applyAlignment="1">
      <alignment vertical="center"/>
      <protection/>
    </xf>
    <xf numFmtId="43" fontId="1" fillId="0" borderId="10" xfId="18" applyNumberFormat="1" applyFont="1" applyBorder="1" applyAlignment="1">
      <alignment vertical="center"/>
    </xf>
    <xf numFmtId="43" fontId="1" fillId="0" borderId="9" xfId="20" applyNumberFormat="1" applyFont="1" applyBorder="1" applyAlignment="1">
      <alignment vertical="center"/>
      <protection/>
    </xf>
    <xf numFmtId="37" fontId="1" fillId="0" borderId="16" xfId="16" applyNumberFormat="1" applyFont="1" applyFill="1" applyBorder="1" applyAlignment="1" applyProtection="1">
      <alignment vertical="center"/>
      <protection locked="0"/>
    </xf>
    <xf numFmtId="10" fontId="1" fillId="0" borderId="16" xfId="16" applyNumberFormat="1" applyFont="1" applyFill="1" applyBorder="1" applyAlignment="1" applyProtection="1">
      <alignment vertical="center"/>
      <protection locked="0"/>
    </xf>
    <xf numFmtId="0" fontId="1" fillId="2" borderId="11" xfId="18" applyNumberFormat="1" applyFont="1" applyFill="1" applyBorder="1" applyAlignment="1" applyProtection="1">
      <alignment vertical="center"/>
      <protection locked="0"/>
    </xf>
    <xf numFmtId="39" fontId="1" fillId="0" borderId="16" xfId="16" applyNumberFormat="1" applyFont="1" applyFill="1" applyBorder="1" applyAlignment="1" applyProtection="1">
      <alignment vertical="center"/>
      <protection locked="0"/>
    </xf>
    <xf numFmtId="43" fontId="1" fillId="0" borderId="16" xfId="18" applyFont="1" applyFill="1" applyBorder="1" applyAlignment="1" applyProtection="1">
      <alignment vertical="center"/>
      <protection locked="0"/>
    </xf>
    <xf numFmtId="43" fontId="1" fillId="0" borderId="0" xfId="18" applyFont="1" applyBorder="1" applyAlignment="1" applyProtection="1">
      <alignment vertical="center"/>
      <protection locked="0"/>
    </xf>
    <xf numFmtId="9" fontId="1" fillId="0" borderId="16" xfId="15" applyFont="1" applyFill="1" applyBorder="1" applyAlignment="1" applyProtection="1">
      <alignment vertical="center"/>
      <protection locked="0"/>
    </xf>
    <xf numFmtId="9" fontId="1" fillId="2" borderId="9" xfId="15" applyFont="1" applyFill="1" applyBorder="1" applyAlignment="1" applyProtection="1">
      <alignment vertical="center"/>
      <protection locked="0"/>
    </xf>
    <xf numFmtId="0" fontId="19" fillId="0" borderId="0" xfId="0" applyFont="1" applyProtection="1">
      <protection/>
    </xf>
    <xf numFmtId="0" fontId="1" fillId="0" borderId="0" xfId="20" applyFont="1" applyBorder="1" applyAlignment="1" applyProtection="1">
      <alignment vertical="center"/>
      <protection/>
    </xf>
    <xf numFmtId="0" fontId="1" fillId="0" borderId="0" xfId="20" applyFont="1" applyBorder="1" applyAlignment="1" applyProtection="1">
      <alignment horizontal="left" vertical="center"/>
      <protection/>
    </xf>
    <xf numFmtId="10" fontId="1" fillId="0" borderId="0" xfId="20" applyNumberFormat="1" applyFont="1" applyBorder="1" applyAlignment="1" applyProtection="1">
      <alignment vertical="center"/>
      <protection/>
    </xf>
    <xf numFmtId="0" fontId="4" fillId="0" borderId="0" xfId="20" applyFont="1" applyBorder="1" applyAlignment="1" applyProtection="1">
      <alignment horizontal="left" vertical="center"/>
      <protection/>
    </xf>
    <xf numFmtId="0" fontId="22" fillId="0" borderId="0" xfId="20" applyFont="1" applyBorder="1" applyAlignment="1" applyProtection="1">
      <alignment horizontal="right" vertical="center"/>
      <protection/>
    </xf>
    <xf numFmtId="44" fontId="1" fillId="0" borderId="16" xfId="16" applyFont="1" applyFill="1" applyBorder="1" applyAlignment="1" applyProtection="1">
      <alignment vertical="center"/>
      <protection/>
    </xf>
    <xf numFmtId="43" fontId="1" fillId="2" borderId="9" xfId="18" applyFont="1" applyFill="1" applyBorder="1" applyAlignment="1" applyProtection="1">
      <alignment vertical="center"/>
      <protection/>
    </xf>
    <xf numFmtId="0" fontId="5" fillId="0" borderId="0" xfId="20" applyFont="1" applyBorder="1" applyAlignment="1" applyProtection="1">
      <alignment horizontal="left" vertical="center"/>
      <protection/>
    </xf>
    <xf numFmtId="43" fontId="1" fillId="2" borderId="11" xfId="18" applyFont="1" applyFill="1" applyBorder="1" applyAlignment="1" applyProtection="1">
      <alignment vertical="center"/>
      <protection/>
    </xf>
    <xf numFmtId="10" fontId="5" fillId="0" borderId="0" xfId="20" applyNumberFormat="1" applyFont="1" applyBorder="1" applyAlignment="1" applyProtection="1">
      <alignment vertical="center"/>
      <protection/>
    </xf>
    <xf numFmtId="14" fontId="2" fillId="2" borderId="1" xfId="20" applyNumberFormat="1" applyFont="1" applyFill="1" applyBorder="1" applyAlignment="1" applyProtection="1">
      <alignment horizontal="left" vertical="center"/>
      <protection/>
    </xf>
    <xf numFmtId="14" fontId="2" fillId="2" borderId="2" xfId="20" applyNumberFormat="1" applyFont="1" applyFill="1" applyBorder="1" applyAlignment="1" applyProtection="1">
      <alignment horizontal="center" vertical="center"/>
      <protection/>
    </xf>
    <xf numFmtId="14" fontId="2" fillId="2" borderId="2" xfId="20" applyNumberFormat="1" applyFont="1" applyFill="1" applyBorder="1" applyAlignment="1" applyProtection="1">
      <alignment horizontal="center" vertical="center" wrapText="1"/>
      <protection/>
    </xf>
    <xf numFmtId="0" fontId="2" fillId="2" borderId="2" xfId="20" applyFont="1" applyFill="1" applyBorder="1" applyAlignment="1" applyProtection="1">
      <alignment horizontal="center" vertical="center"/>
      <protection/>
    </xf>
    <xf numFmtId="10" fontId="2" fillId="2" borderId="2" xfId="20" applyNumberFormat="1" applyFont="1" applyFill="1" applyBorder="1" applyAlignment="1" applyProtection="1">
      <alignment horizontal="center" vertical="center"/>
      <protection/>
    </xf>
    <xf numFmtId="0" fontId="2" fillId="2" borderId="3" xfId="20" applyFont="1" applyFill="1" applyBorder="1" applyAlignment="1" applyProtection="1">
      <alignment horizontal="center" vertical="center"/>
      <protection/>
    </xf>
    <xf numFmtId="0" fontId="2" fillId="0" borderId="0" xfId="20" applyFont="1" applyFill="1" applyBorder="1" applyAlignment="1" applyProtection="1">
      <alignment horizontal="center" vertical="center"/>
      <protection/>
    </xf>
    <xf numFmtId="0" fontId="4" fillId="0" borderId="1" xfId="20" applyFont="1" applyBorder="1" applyAlignment="1" applyProtection="1">
      <alignment horizontal="left" vertical="center"/>
      <protection/>
    </xf>
    <xf numFmtId="0" fontId="4" fillId="0" borderId="2" xfId="20" applyFont="1" applyBorder="1" applyAlignment="1" applyProtection="1">
      <alignment horizontal="left" vertical="center"/>
      <protection/>
    </xf>
    <xf numFmtId="0" fontId="5" fillId="0" borderId="2" xfId="20" applyFont="1" applyBorder="1" applyAlignment="1" applyProtection="1">
      <alignment horizontal="left" vertical="center" wrapText="1"/>
      <protection/>
    </xf>
    <xf numFmtId="0" fontId="5" fillId="0" borderId="2" xfId="20" applyFont="1" applyBorder="1" applyAlignment="1" applyProtection="1">
      <alignment vertical="center"/>
      <protection/>
    </xf>
    <xf numFmtId="10" fontId="5" fillId="0" borderId="2" xfId="20" applyNumberFormat="1" applyFont="1" applyBorder="1" applyAlignment="1" applyProtection="1">
      <alignment vertical="center"/>
      <protection/>
    </xf>
    <xf numFmtId="0" fontId="5" fillId="0" borderId="3" xfId="20" applyFont="1" applyBorder="1" applyAlignment="1" applyProtection="1">
      <alignment vertical="center"/>
      <protection/>
    </xf>
    <xf numFmtId="0" fontId="5" fillId="0" borderId="0" xfId="20" applyFont="1" applyBorder="1" applyAlignment="1" applyProtection="1">
      <alignment vertical="center"/>
      <protection/>
    </xf>
    <xf numFmtId="0" fontId="1" fillId="0" borderId="4" xfId="20" applyFont="1" applyBorder="1" applyAlignment="1" applyProtection="1">
      <alignment vertical="center"/>
      <protection/>
    </xf>
    <xf numFmtId="0" fontId="9" fillId="0" borderId="0" xfId="20" applyFont="1" applyBorder="1" applyAlignment="1" applyProtection="1">
      <alignment vertical="center"/>
      <protection/>
    </xf>
    <xf numFmtId="0" fontId="1" fillId="0" borderId="5" xfId="20" applyFont="1" applyBorder="1" applyAlignment="1" applyProtection="1">
      <alignment vertical="center"/>
      <protection/>
    </xf>
    <xf numFmtId="0" fontId="4" fillId="0" borderId="4" xfId="20" applyFont="1" applyBorder="1" applyAlignment="1" applyProtection="1">
      <alignment horizontal="left" vertical="center"/>
      <protection/>
    </xf>
    <xf numFmtId="0" fontId="5" fillId="0" borderId="0" xfId="20" applyFont="1" applyBorder="1" applyAlignment="1" applyProtection="1">
      <alignment horizontal="left" vertical="center" wrapText="1"/>
      <protection/>
    </xf>
    <xf numFmtId="0" fontId="5" fillId="0" borderId="5" xfId="20" applyFont="1" applyBorder="1" applyAlignment="1" applyProtection="1">
      <alignment vertical="center"/>
      <protection/>
    </xf>
    <xf numFmtId="0" fontId="5" fillId="0" borderId="4" xfId="20" applyFont="1" applyBorder="1" applyAlignment="1" applyProtection="1">
      <alignment horizontal="left" vertical="center"/>
      <protection/>
    </xf>
    <xf numFmtId="0" fontId="6" fillId="0" borderId="0" xfId="20" applyFont="1" applyBorder="1" applyAlignment="1" applyProtection="1">
      <alignment horizontal="left" vertical="center"/>
      <protection/>
    </xf>
    <xf numFmtId="0" fontId="11" fillId="0" borderId="4" xfId="20" applyFont="1" applyBorder="1" applyAlignment="1" applyProtection="1">
      <alignment horizontal="left" vertical="center"/>
      <protection/>
    </xf>
    <xf numFmtId="0" fontId="11" fillId="0" borderId="0" xfId="20" applyFont="1" applyBorder="1" applyAlignment="1" applyProtection="1">
      <alignment horizontal="left" vertical="center"/>
      <protection/>
    </xf>
    <xf numFmtId="0" fontId="12" fillId="0" borderId="0" xfId="20" applyFont="1" applyBorder="1" applyAlignment="1" applyProtection="1">
      <alignment horizontal="left" vertical="center"/>
      <protection/>
    </xf>
    <xf numFmtId="0" fontId="13" fillId="0" borderId="0" xfId="20" applyFont="1" applyBorder="1" applyAlignment="1" applyProtection="1">
      <alignment horizontal="left" vertical="center" wrapText="1"/>
      <protection/>
    </xf>
    <xf numFmtId="0" fontId="11" fillId="0" borderId="0" xfId="20" applyFont="1" applyBorder="1" applyAlignment="1" applyProtection="1">
      <alignment vertical="center"/>
      <protection/>
    </xf>
    <xf numFmtId="10" fontId="11" fillId="0" borderId="0" xfId="20" applyNumberFormat="1" applyFont="1" applyBorder="1" applyAlignment="1" applyProtection="1">
      <alignment vertical="center"/>
      <protection/>
    </xf>
    <xf numFmtId="0" fontId="11" fillId="0" borderId="5" xfId="20" applyFont="1" applyBorder="1" applyAlignment="1" applyProtection="1">
      <alignment vertical="center"/>
      <protection/>
    </xf>
    <xf numFmtId="0" fontId="8" fillId="0" borderId="0" xfId="20"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6" xfId="20" applyFont="1" applyBorder="1" applyAlignment="1" applyProtection="1">
      <alignment vertical="center"/>
      <protection/>
    </xf>
    <xf numFmtId="0" fontId="1" fillId="0" borderId="7" xfId="20" applyFont="1" applyBorder="1" applyAlignment="1" applyProtection="1">
      <alignment vertical="center"/>
      <protection/>
    </xf>
    <xf numFmtId="0" fontId="1" fillId="0" borderId="7" xfId="20" applyFont="1" applyBorder="1" applyAlignment="1" applyProtection="1">
      <alignment horizontal="left" vertical="center"/>
      <protection/>
    </xf>
    <xf numFmtId="10" fontId="1" fillId="0" borderId="7" xfId="20" applyNumberFormat="1" applyFont="1" applyBorder="1" applyAlignment="1" applyProtection="1">
      <alignment vertical="center"/>
      <protection/>
    </xf>
    <xf numFmtId="0" fontId="1" fillId="0" borderId="8" xfId="20" applyFont="1" applyBorder="1" applyAlignment="1" applyProtection="1">
      <alignment vertical="center"/>
      <protection/>
    </xf>
    <xf numFmtId="6" fontId="1" fillId="0" borderId="16" xfId="16" applyNumberFormat="1" applyFont="1" applyFill="1" applyBorder="1" applyAlignment="1" applyProtection="1">
      <alignment vertical="center"/>
      <protection locked="0"/>
    </xf>
    <xf numFmtId="0" fontId="5" fillId="0" borderId="17" xfId="20" applyNumberFormat="1" applyFont="1" applyBorder="1" applyAlignment="1">
      <alignment horizontal="left" vertical="center" wrapText="1"/>
      <protection/>
    </xf>
    <xf numFmtId="0" fontId="5" fillId="0" borderId="17" xfId="20" applyFont="1" applyBorder="1" applyAlignment="1">
      <alignment horizontal="left" vertical="center" wrapText="1"/>
      <protection/>
    </xf>
    <xf numFmtId="0" fontId="23" fillId="0" borderId="17" xfId="0" applyFont="1" applyBorder="1" applyAlignment="1">
      <alignment wrapText="1"/>
    </xf>
    <xf numFmtId="0" fontId="5" fillId="0" borderId="17" xfId="20" applyFont="1" applyBorder="1" applyAlignment="1" applyProtection="1">
      <alignment horizontal="left" vertical="center" wrapText="1"/>
      <protection/>
    </xf>
    <xf numFmtId="0" fontId="24" fillId="0" borderId="17" xfId="0" applyFont="1" applyBorder="1" applyAlignment="1">
      <alignment wrapText="1"/>
    </xf>
    <xf numFmtId="0" fontId="5" fillId="0" borderId="17" xfId="20" applyFont="1" applyBorder="1" applyAlignment="1" applyProtection="1">
      <alignment horizontal="left" vertical="center" wrapText="1"/>
      <protection locked="0"/>
    </xf>
    <xf numFmtId="0" fontId="25" fillId="0" borderId="17" xfId="0" applyFont="1" applyBorder="1" applyAlignment="1">
      <alignment wrapText="1"/>
    </xf>
    <xf numFmtId="0" fontId="26" fillId="0" borderId="1" xfId="0" applyFont="1" applyBorder="1"/>
    <xf numFmtId="0" fontId="6" fillId="0" borderId="2" xfId="20" applyFont="1" applyBorder="1" applyAlignment="1">
      <alignment vertical="center"/>
      <protection/>
    </xf>
    <xf numFmtId="0" fontId="6" fillId="0" borderId="3" xfId="20" applyFont="1" applyBorder="1" applyAlignment="1">
      <alignment horizontal="left" vertical="center"/>
      <protection/>
    </xf>
    <xf numFmtId="0" fontId="26" fillId="0" borderId="6" xfId="0" applyFont="1" applyBorder="1"/>
    <xf numFmtId="0" fontId="6" fillId="0" borderId="7" xfId="20" applyFont="1" applyBorder="1" applyAlignment="1">
      <alignment vertical="center"/>
      <protection/>
    </xf>
    <xf numFmtId="0" fontId="6" fillId="0" borderId="8" xfId="20" applyFont="1" applyBorder="1" applyAlignment="1">
      <alignment horizontal="left" vertical="center"/>
      <protection/>
    </xf>
    <xf numFmtId="0" fontId="27" fillId="0" borderId="0" xfId="0" applyFont="1"/>
    <xf numFmtId="0" fontId="6" fillId="0" borderId="0" xfId="20" applyFont="1" applyBorder="1" applyAlignment="1">
      <alignment vertical="center"/>
      <protection/>
    </xf>
    <xf numFmtId="10" fontId="6" fillId="0" borderId="0" xfId="20" applyNumberFormat="1" applyFont="1" applyBorder="1" applyAlignment="1">
      <alignment vertical="center"/>
      <protection/>
    </xf>
    <xf numFmtId="0" fontId="27" fillId="0" borderId="0" xfId="0" applyFont="1" applyProtection="1">
      <protection/>
    </xf>
    <xf numFmtId="0" fontId="19" fillId="0" borderId="0" xfId="0" applyNumberFormat="1" applyFont="1"/>
    <xf numFmtId="14" fontId="19" fillId="0" borderId="0" xfId="0" applyNumberFormat="1" applyFont="1" applyAlignment="1">
      <alignment horizontal="left"/>
    </xf>
    <xf numFmtId="0" fontId="5" fillId="0" borderId="0" xfId="20" applyFont="1" applyBorder="1" applyAlignment="1">
      <alignment horizontal="center" vertical="center"/>
      <protection/>
    </xf>
    <xf numFmtId="164" fontId="5" fillId="0" borderId="0" xfId="20" applyNumberFormat="1" applyFont="1" applyBorder="1" applyAlignment="1">
      <alignment horizontal="center" vertical="center" wrapText="1"/>
      <protection/>
    </xf>
    <xf numFmtId="0" fontId="5" fillId="0" borderId="0" xfId="20" applyFont="1" applyBorder="1" applyAlignment="1">
      <alignment horizontal="left" vertical="center" wrapText="1"/>
      <protection/>
    </xf>
    <xf numFmtId="0" fontId="1" fillId="0" borderId="1" xfId="20" applyFont="1" applyBorder="1" applyAlignment="1" applyProtection="1">
      <alignment horizontal="left" vertical="top" wrapText="1"/>
      <protection locked="0"/>
    </xf>
    <xf numFmtId="0" fontId="1" fillId="0" borderId="2" xfId="20" applyFont="1" applyBorder="1" applyAlignment="1" applyProtection="1">
      <alignment horizontal="left" vertical="top" wrapText="1"/>
      <protection locked="0"/>
    </xf>
    <xf numFmtId="0" fontId="1" fillId="0" borderId="3" xfId="20" applyFont="1" applyBorder="1" applyAlignment="1" applyProtection="1">
      <alignment horizontal="left" vertical="top" wrapText="1"/>
      <protection locked="0"/>
    </xf>
    <xf numFmtId="0" fontId="1" fillId="0" borderId="4" xfId="20" applyFont="1" applyBorder="1" applyAlignment="1" applyProtection="1">
      <alignment horizontal="left" vertical="top" wrapText="1"/>
      <protection locked="0"/>
    </xf>
    <xf numFmtId="0" fontId="1" fillId="0" borderId="0" xfId="20" applyFont="1" applyBorder="1" applyAlignment="1" applyProtection="1">
      <alignment horizontal="left" vertical="top" wrapText="1"/>
      <protection locked="0"/>
    </xf>
    <xf numFmtId="0" fontId="1" fillId="0" borderId="5" xfId="20" applyFont="1" applyBorder="1" applyAlignment="1" applyProtection="1">
      <alignment horizontal="left" vertical="top" wrapText="1"/>
      <protection locked="0"/>
    </xf>
    <xf numFmtId="0" fontId="1" fillId="0" borderId="6" xfId="20" applyFont="1" applyBorder="1" applyAlignment="1" applyProtection="1">
      <alignment horizontal="left" vertical="top" wrapText="1"/>
      <protection locked="0"/>
    </xf>
    <xf numFmtId="0" fontId="1" fillId="0" borderId="7" xfId="20" applyFont="1" applyBorder="1" applyAlignment="1" applyProtection="1">
      <alignment horizontal="left" vertical="top" wrapText="1"/>
      <protection locked="0"/>
    </xf>
    <xf numFmtId="0" fontId="1" fillId="0" borderId="8" xfId="20" applyFont="1" applyBorder="1" applyAlignment="1" applyProtection="1">
      <alignment horizontal="left" vertical="top" wrapText="1"/>
      <protection locked="0"/>
    </xf>
    <xf numFmtId="0" fontId="1" fillId="0" borderId="0" xfId="20">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Percent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customXml" Target="../customXml/item1.xml" /><Relationship Id="rId45" Type="http://schemas.openxmlformats.org/officeDocument/2006/relationships/customXml" Target="../customXml/item2.xml" /><Relationship Id="rId46" Type="http://schemas.openxmlformats.org/officeDocument/2006/relationships/customXml" Target="../customXml/item4.xml" /><Relationship Id="rId47" Type="http://schemas.openxmlformats.org/officeDocument/2006/relationships/customXml" Target="../customXml/item5.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SRIP%20Reporting%20Form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otal Payment Amount"/>
      <sheetName val="Category 1 Summary"/>
      <sheetName val="Category 2 Summary"/>
      <sheetName val="Category 3 Summary"/>
      <sheetName val="Category 4 Summary"/>
      <sheetName val="Expand Primary Care Capacity"/>
      <sheetName val="Training Primary Care Workforce"/>
      <sheetName val="Registry Functionality"/>
      <sheetName val="Interpretation Services"/>
      <sheetName val="REAL Data"/>
      <sheetName val="Urgent Medical Advice"/>
      <sheetName val="Introduce Telemedicine"/>
      <sheetName val="Coding &amp; Documentation"/>
      <sheetName val="Risk Stratification"/>
      <sheetName val="Spec Care Access in Primary Car"/>
      <sheetName val="Expand Specialty Care Capacity"/>
      <sheetName val="Perf Improvement &amp; Reporting"/>
      <sheetName val="Expand Medical Homes"/>
      <sheetName val="Chronic Care Management"/>
      <sheetName val="Redesign Primary Care"/>
      <sheetName val="Patient Experience"/>
      <sheetName val="Redesign for Cost Containment"/>
      <sheetName val="Integrate Physical Behavioral"/>
      <sheetName val="Specialty Care Access"/>
      <sheetName val="Patient Care Navigation"/>
      <sheetName val="Process Improvement Methodology"/>
      <sheetName val="ED Patient Flow"/>
      <sheetName val="Use Palliative Care Programs"/>
      <sheetName val="Conduct Medication Management"/>
      <sheetName val="Care Transitions"/>
      <sheetName val="Real-Time HAIs System"/>
      <sheetName val="PatientCaregiver Experience"/>
      <sheetName val="Care Coordination"/>
      <sheetName val="Preventive Health"/>
      <sheetName val="At-Risk Populations"/>
      <sheetName val="Sepsis"/>
      <sheetName val="CLABSI"/>
      <sheetName val="SSI"/>
      <sheetName val="HAPU"/>
      <sheetName val="Stroke"/>
      <sheetName val="VTE"/>
      <sheetName val="Falls with Injury"/>
      <sheetName val="Sheet1"/>
      <sheetName val="Sheet4"/>
      <sheetName val="Sheet5"/>
      <sheetName val="Sheet48"/>
    </sheetNames>
    <sheetDataSet>
      <sheetData sheetId="0" refreshError="1"/>
      <sheetData sheetId="1">
        <row r="2">
          <cell r="B2" t="str">
            <v>DPH SYSTEM: </v>
          </cell>
        </row>
        <row r="3">
          <cell r="B3" t="str">
            <v>REPORTING YEAR:</v>
          </cell>
        </row>
        <row r="4">
          <cell r="B4" t="str">
            <v>DATE OF SUBMISSION: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1">
          <cell r="A1" t="str">
            <v>Yes</v>
          </cell>
        </row>
        <row r="2">
          <cell r="A2" t="str">
            <v>No</v>
          </cell>
        </row>
      </sheetData>
      <sheetData sheetId="44">
        <row r="1">
          <cell r="A1" t="str">
            <v>Alameda County Medical Center</v>
          </cell>
        </row>
        <row r="2">
          <cell r="A2" t="str">
            <v>Arrowhead Regional Medical Center</v>
          </cell>
        </row>
        <row r="3">
          <cell r="A3" t="str">
            <v>Contra Costa Regional Medical Center and Health Centers</v>
          </cell>
        </row>
        <row r="4">
          <cell r="A4" t="str">
            <v>Kern Medical Center</v>
          </cell>
        </row>
        <row r="5">
          <cell r="A5" t="str">
            <v>Los Angeles County Department of Health Services</v>
          </cell>
        </row>
        <row r="6">
          <cell r="A6" t="str">
            <v>Natividad Medical Center</v>
          </cell>
        </row>
        <row r="7">
          <cell r="A7" t="str">
            <v>Riverside County Regional Medical Center</v>
          </cell>
        </row>
        <row r="8">
          <cell r="A8" t="str">
            <v>Santa Clara Valley Medical Center</v>
          </cell>
        </row>
        <row r="9">
          <cell r="A9" t="str">
            <v>San Francisco General Hospital &amp; Trauma Center</v>
          </cell>
        </row>
        <row r="10">
          <cell r="A10" t="str">
            <v>San Joaquin General Hospital</v>
          </cell>
        </row>
        <row r="11">
          <cell r="A11" t="str">
            <v>San Mateo Medical Center</v>
          </cell>
        </row>
        <row r="12">
          <cell r="A12" t="str">
            <v>The University of California, Davis Medical Center</v>
          </cell>
        </row>
        <row r="13">
          <cell r="A13" t="str">
            <v>The University of California, Irvine Medical Center</v>
          </cell>
        </row>
        <row r="14">
          <cell r="A14" t="str">
            <v>UCLA Health System</v>
          </cell>
        </row>
        <row r="15">
          <cell r="A15" t="str">
            <v>The University of California, San Diego Health System</v>
          </cell>
        </row>
        <row r="16">
          <cell r="A16" t="str">
            <v>The University of California, San Francisco Medical Center</v>
          </cell>
        </row>
        <row r="17">
          <cell r="A17" t="str">
            <v>Ventura County Medical Center</v>
          </cell>
        </row>
      </sheetData>
      <sheetData sheetId="45">
        <row r="1">
          <cell r="A1" t="str">
            <v>DY 6</v>
          </cell>
        </row>
        <row r="2">
          <cell r="A2" t="str">
            <v>DY 7</v>
          </cell>
        </row>
        <row r="3">
          <cell r="A3" t="str">
            <v>DY 8</v>
          </cell>
        </row>
        <row r="4">
          <cell r="A4" t="str">
            <v>DY 9</v>
          </cell>
        </row>
        <row r="5">
          <cell r="A5" t="str">
            <v>DY 10</v>
          </cell>
        </row>
      </sheetData>
      <sheetData sheetId="46">
        <row r="1">
          <cell r="A1" t="str">
            <v>Manually (sample)</v>
          </cell>
        </row>
        <row r="2">
          <cell r="A2" t="str">
            <v>Registry</v>
          </cell>
        </row>
        <row r="3">
          <cell r="A3" t="str">
            <v>Data warehouse</v>
          </cell>
        </row>
        <row r="4">
          <cell r="A4" t="str">
            <v>Practice management system</v>
          </cell>
        </row>
        <row r="5">
          <cell r="A5" t="str">
            <v>Electronic medical record (EMR)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87"/>
  <sheetViews>
    <sheetView showGridLines="0" zoomScale="90" zoomScaleNormal="90" zoomScalePageLayoutView="90" workbookViewId="0" topLeftCell="A64">
      <selection activeCell="A85" activeCellId="2" sqref="A34 A65 A85"/>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7.57421875" style="27" customWidth="1"/>
    <col min="7" max="7" width="4.00390625" style="5" customWidth="1"/>
    <col min="8" max="8" width="3.140625" style="5" customWidth="1"/>
    <col min="9" max="16384" width="10.00390625" style="5" customWidth="1"/>
  </cols>
  <sheetData>
    <row r="1" spans="1:6" s="3" customFormat="1" ht="15">
      <c r="A1" s="173" t="s">
        <v>13</v>
      </c>
      <c r="D1" s="4"/>
      <c r="F1" s="25"/>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2" t="s">
        <v>92</v>
      </c>
    </row>
    <row r="5" ht="6.75" customHeight="1">
      <c r="A5" s="2"/>
    </row>
    <row r="6" ht="14.25">
      <c r="A6" s="4" t="s">
        <v>77</v>
      </c>
    </row>
    <row r="7" ht="14.25">
      <c r="A7" s="4" t="s">
        <v>78</v>
      </c>
    </row>
    <row r="8" ht="6.75" customHeight="1"/>
    <row r="9" spans="1:7" s="1" customFormat="1" ht="15.75" thickBot="1">
      <c r="A9" s="9" t="s">
        <v>76</v>
      </c>
      <c r="B9" s="10"/>
      <c r="C9" s="10"/>
      <c r="D9" s="11"/>
      <c r="E9" s="12"/>
      <c r="F9" s="24"/>
      <c r="G9" s="13"/>
    </row>
    <row r="10" spans="1:7" s="3" customFormat="1" ht="15.75" thickBot="1">
      <c r="A10" s="14" t="s">
        <v>44</v>
      </c>
      <c r="B10" s="2"/>
      <c r="C10" s="2"/>
      <c r="D10" s="8"/>
      <c r="F10" s="42">
        <f>'Category 1 Summary'!F66</f>
        <v>0</v>
      </c>
      <c r="G10" s="15"/>
    </row>
    <row r="11" spans="1:7" s="3" customFormat="1" ht="6.75" customHeight="1">
      <c r="A11" s="16"/>
      <c r="B11" s="4"/>
      <c r="C11" s="7"/>
      <c r="D11" s="8"/>
      <c r="F11" s="25"/>
      <c r="G11" s="15"/>
    </row>
    <row r="12" spans="1:7" s="3" customFormat="1" ht="15.75" hidden="1" thickBot="1">
      <c r="A12" s="14" t="s">
        <v>45</v>
      </c>
      <c r="B12" s="2"/>
      <c r="C12" s="2"/>
      <c r="D12" s="8"/>
      <c r="F12" s="42" t="str">
        <f>'Category 1 Summary'!F121</f>
        <v xml:space="preserve"> </v>
      </c>
      <c r="G12" s="15"/>
    </row>
    <row r="13" spans="1:7" s="3" customFormat="1" ht="6.75" customHeight="1" thickBot="1">
      <c r="A13" s="16"/>
      <c r="B13" s="4"/>
      <c r="C13" s="7"/>
      <c r="D13" s="8"/>
      <c r="F13" s="25"/>
      <c r="G13" s="15"/>
    </row>
    <row r="14" spans="1:7" s="3" customFormat="1" ht="15.75" thickBot="1">
      <c r="A14" s="14" t="s">
        <v>46</v>
      </c>
      <c r="B14" s="2"/>
      <c r="C14" s="2"/>
      <c r="D14" s="8"/>
      <c r="F14" s="42">
        <f>'Category 1 Summary'!F176</f>
        <v>0</v>
      </c>
      <c r="G14" s="15"/>
    </row>
    <row r="15" spans="1:7" s="3" customFormat="1" ht="6.75" customHeight="1">
      <c r="A15" s="16"/>
      <c r="B15" s="4"/>
      <c r="C15" s="7"/>
      <c r="D15" s="8"/>
      <c r="F15" s="25"/>
      <c r="G15" s="15"/>
    </row>
    <row r="16" spans="1:7" s="3" customFormat="1" ht="15.75" hidden="1" thickBot="1">
      <c r="A16" s="14" t="s">
        <v>47</v>
      </c>
      <c r="B16" s="2"/>
      <c r="C16" s="2"/>
      <c r="D16" s="8"/>
      <c r="F16" s="42" t="str">
        <f>'Category 1 Summary'!F231</f>
        <v xml:space="preserve"> </v>
      </c>
      <c r="G16" s="15"/>
    </row>
    <row r="17" spans="1:7" s="3" customFormat="1" ht="6.75" customHeight="1" hidden="1" thickBot="1">
      <c r="A17" s="16"/>
      <c r="B17" s="4"/>
      <c r="C17" s="7"/>
      <c r="D17" s="8"/>
      <c r="F17" s="25"/>
      <c r="G17" s="15"/>
    </row>
    <row r="18" spans="1:7" s="3" customFormat="1" ht="15.75" hidden="1" thickBot="1">
      <c r="A18" s="14" t="s">
        <v>48</v>
      </c>
      <c r="B18" s="2"/>
      <c r="C18" s="2"/>
      <c r="D18" s="8"/>
      <c r="F18" s="42" t="str">
        <f>'Category 1 Summary'!F286</f>
        <v xml:space="preserve"> </v>
      </c>
      <c r="G18" s="15"/>
    </row>
    <row r="19" spans="1:7" s="3" customFormat="1" ht="6.75" customHeight="1" hidden="1" thickBot="1">
      <c r="A19" s="16"/>
      <c r="B19" s="4"/>
      <c r="C19" s="7"/>
      <c r="D19" s="8"/>
      <c r="F19" s="25"/>
      <c r="G19" s="15"/>
    </row>
    <row r="20" spans="1:7" s="3" customFormat="1" ht="15.75" hidden="1" thickBot="1">
      <c r="A20" s="14" t="s">
        <v>49</v>
      </c>
      <c r="B20" s="2"/>
      <c r="C20" s="2"/>
      <c r="D20" s="8"/>
      <c r="F20" s="42" t="str">
        <f>'Category 1 Summary'!F341</f>
        <v xml:space="preserve"> </v>
      </c>
      <c r="G20" s="15"/>
    </row>
    <row r="21" spans="1:7" s="3" customFormat="1" ht="6.75" customHeight="1" hidden="1" thickBot="1">
      <c r="A21" s="16"/>
      <c r="B21" s="4"/>
      <c r="C21" s="7"/>
      <c r="D21" s="8"/>
      <c r="F21" s="25"/>
      <c r="G21" s="15"/>
    </row>
    <row r="22" spans="1:7" s="3" customFormat="1" ht="15.75" hidden="1" thickBot="1">
      <c r="A22" s="14" t="s">
        <v>50</v>
      </c>
      <c r="B22" s="2"/>
      <c r="C22" s="2"/>
      <c r="D22" s="8"/>
      <c r="F22" s="42" t="str">
        <f>'Category 1 Summary'!F396</f>
        <v xml:space="preserve"> </v>
      </c>
      <c r="G22" s="15"/>
    </row>
    <row r="23" spans="1:7" s="3" customFormat="1" ht="6.75" customHeight="1" hidden="1" thickBot="1">
      <c r="A23" s="16"/>
      <c r="B23" s="4"/>
      <c r="C23" s="7"/>
      <c r="D23" s="8"/>
      <c r="F23" s="25"/>
      <c r="G23" s="15"/>
    </row>
    <row r="24" spans="1:7" s="3" customFormat="1" ht="15.75" hidden="1" thickBot="1">
      <c r="A24" s="14" t="s">
        <v>51</v>
      </c>
      <c r="B24" s="2"/>
      <c r="C24" s="2"/>
      <c r="D24" s="8"/>
      <c r="F24" s="42" t="str">
        <f>'Category 1 Summary'!F451</f>
        <v xml:space="preserve"> </v>
      </c>
      <c r="G24" s="15"/>
    </row>
    <row r="25" spans="1:7" s="3" customFormat="1" ht="6.75" customHeight="1" hidden="1" thickBot="1">
      <c r="A25" s="16"/>
      <c r="B25" s="4"/>
      <c r="C25" s="7"/>
      <c r="D25" s="8"/>
      <c r="F25" s="25"/>
      <c r="G25" s="15"/>
    </row>
    <row r="26" spans="1:7" s="3" customFormat="1" ht="15.75" hidden="1" thickBot="1">
      <c r="A26" s="14" t="s">
        <v>52</v>
      </c>
      <c r="B26" s="2"/>
      <c r="C26" s="2"/>
      <c r="D26" s="8"/>
      <c r="F26" s="42" t="str">
        <f>'Category 1 Summary'!F506</f>
        <v xml:space="preserve"> </v>
      </c>
      <c r="G26" s="15"/>
    </row>
    <row r="27" spans="1:7" s="3" customFormat="1" ht="6.75" customHeight="1" hidden="1" thickBot="1">
      <c r="A27" s="16"/>
      <c r="B27" s="4"/>
      <c r="C27" s="7"/>
      <c r="D27" s="8"/>
      <c r="F27" s="25"/>
      <c r="G27" s="15"/>
    </row>
    <row r="28" spans="1:7" s="3" customFormat="1" ht="15.75" hidden="1" thickBot="1">
      <c r="A28" s="14" t="s">
        <v>53</v>
      </c>
      <c r="B28" s="2"/>
      <c r="C28" s="2"/>
      <c r="D28" s="8"/>
      <c r="F28" s="42" t="str">
        <f>'Category 1 Summary'!F561</f>
        <v xml:space="preserve"> </v>
      </c>
      <c r="G28" s="15"/>
    </row>
    <row r="29" spans="1:7" s="3" customFormat="1" ht="6.75" customHeight="1" thickBot="1">
      <c r="A29" s="16"/>
      <c r="B29" s="4"/>
      <c r="C29" s="7"/>
      <c r="D29" s="8"/>
      <c r="F29" s="25"/>
      <c r="G29" s="15"/>
    </row>
    <row r="30" spans="1:7" s="3" customFormat="1" ht="15.75" thickBot="1">
      <c r="A30" s="14" t="s">
        <v>54</v>
      </c>
      <c r="B30" s="2"/>
      <c r="C30" s="2"/>
      <c r="D30" s="8"/>
      <c r="F30" s="42">
        <f>'Category 1 Summary'!F616</f>
        <v>0</v>
      </c>
      <c r="G30" s="15"/>
    </row>
    <row r="31" spans="1:7" s="3" customFormat="1" ht="6.75" customHeight="1" thickBot="1">
      <c r="A31" s="16"/>
      <c r="B31" s="4"/>
      <c r="C31" s="7"/>
      <c r="D31" s="8"/>
      <c r="F31" s="25"/>
      <c r="G31" s="15"/>
    </row>
    <row r="32" spans="1:7" s="3" customFormat="1" ht="15.75" thickBot="1">
      <c r="A32" s="14" t="s">
        <v>55</v>
      </c>
      <c r="B32" s="2"/>
      <c r="C32" s="2"/>
      <c r="D32" s="8"/>
      <c r="F32" s="42">
        <f>'Category 1 Summary'!F671</f>
        <v>0</v>
      </c>
      <c r="G32" s="15"/>
    </row>
    <row r="33" spans="1:7" s="3" customFormat="1" ht="6.75" customHeight="1" thickBot="1">
      <c r="A33" s="16"/>
      <c r="B33" s="4"/>
      <c r="C33" s="7"/>
      <c r="D33" s="8"/>
      <c r="F33" s="25"/>
      <c r="G33" s="15"/>
    </row>
    <row r="34" spans="1:7" s="3" customFormat="1" ht="15.75" thickBot="1">
      <c r="A34" s="191" t="s">
        <v>90</v>
      </c>
      <c r="B34" s="2"/>
      <c r="C34" s="2"/>
      <c r="D34" s="8"/>
      <c r="F34" s="44">
        <f>SUM(F10,F12,F14,F16,F18,F20,F22,F24,F26,F28,F30,F32)</f>
        <v>0</v>
      </c>
      <c r="G34" s="15"/>
    </row>
    <row r="35" spans="1:7" ht="6.75" customHeight="1">
      <c r="A35" s="20"/>
      <c r="B35" s="21"/>
      <c r="C35" s="21"/>
      <c r="D35" s="22"/>
      <c r="E35" s="21"/>
      <c r="F35" s="28"/>
      <c r="G35" s="23"/>
    </row>
    <row r="36" spans="1:7" s="1" customFormat="1" ht="15.75" thickBot="1">
      <c r="A36" s="9" t="s">
        <v>40</v>
      </c>
      <c r="B36" s="10"/>
      <c r="C36" s="10"/>
      <c r="D36" s="11"/>
      <c r="E36" s="12"/>
      <c r="F36" s="24"/>
      <c r="G36" s="13"/>
    </row>
    <row r="37" spans="1:7" s="3" customFormat="1" ht="15.75" thickBot="1">
      <c r="A37" s="14" t="s">
        <v>56</v>
      </c>
      <c r="B37" s="2"/>
      <c r="C37" s="2"/>
      <c r="D37" s="8"/>
      <c r="F37" s="42">
        <f>'Category 2 Summary'!F66</f>
        <v>0</v>
      </c>
      <c r="G37" s="15"/>
    </row>
    <row r="38" spans="1:7" s="3" customFormat="1" ht="6.75" customHeight="1" thickBot="1">
      <c r="A38" s="16"/>
      <c r="B38" s="4"/>
      <c r="C38" s="7"/>
      <c r="D38" s="8"/>
      <c r="F38" s="25"/>
      <c r="G38" s="15"/>
    </row>
    <row r="39" spans="1:7" s="3" customFormat="1" ht="15.75" thickBot="1">
      <c r="A39" s="14" t="s">
        <v>57</v>
      </c>
      <c r="B39" s="2"/>
      <c r="C39" s="2"/>
      <c r="D39" s="8"/>
      <c r="F39" s="42">
        <f>'Category 2 Summary'!F121</f>
        <v>0</v>
      </c>
      <c r="G39" s="15"/>
    </row>
    <row r="40" spans="1:7" s="3" customFormat="1" ht="6.75" customHeight="1">
      <c r="A40" s="16"/>
      <c r="B40" s="4"/>
      <c r="C40" s="7"/>
      <c r="D40" s="8"/>
      <c r="F40" s="25"/>
      <c r="G40" s="15"/>
    </row>
    <row r="41" spans="1:7" s="3" customFormat="1" ht="15.75" hidden="1" thickBot="1">
      <c r="A41" s="14" t="s">
        <v>58</v>
      </c>
      <c r="B41" s="2"/>
      <c r="C41" s="2"/>
      <c r="D41" s="8"/>
      <c r="F41" s="42" t="str">
        <f>'Category 2 Summary'!F176</f>
        <v xml:space="preserve"> </v>
      </c>
      <c r="G41" s="15"/>
    </row>
    <row r="42" spans="1:7" s="3" customFormat="1" ht="6.75" customHeight="1" thickBot="1">
      <c r="A42" s="16"/>
      <c r="B42" s="4"/>
      <c r="C42" s="7"/>
      <c r="D42" s="8"/>
      <c r="F42" s="25"/>
      <c r="G42" s="15"/>
    </row>
    <row r="43" spans="1:7" s="3" customFormat="1" ht="15.75" thickBot="1">
      <c r="A43" s="14" t="s">
        <v>59</v>
      </c>
      <c r="B43" s="2"/>
      <c r="C43" s="2"/>
      <c r="D43" s="8"/>
      <c r="F43" s="42">
        <f>'Category 2 Summary'!F231</f>
        <v>0</v>
      </c>
      <c r="G43" s="15"/>
    </row>
    <row r="44" spans="1:7" s="3" customFormat="1" ht="6.75" customHeight="1">
      <c r="A44" s="16"/>
      <c r="B44" s="4"/>
      <c r="C44" s="7"/>
      <c r="D44" s="8"/>
      <c r="F44" s="25"/>
      <c r="G44" s="15"/>
    </row>
    <row r="45" spans="1:7" s="3" customFormat="1" ht="15.75" hidden="1" thickBot="1">
      <c r="A45" s="14" t="s">
        <v>60</v>
      </c>
      <c r="B45" s="2"/>
      <c r="C45" s="2"/>
      <c r="D45" s="8"/>
      <c r="F45" s="42" t="str">
        <f>'Category 2 Summary'!F286</f>
        <v xml:space="preserve"> </v>
      </c>
      <c r="G45" s="15"/>
    </row>
    <row r="46" spans="1:7" s="3" customFormat="1" ht="6.75" customHeight="1" hidden="1" thickBot="1">
      <c r="A46" s="16"/>
      <c r="B46" s="4"/>
      <c r="C46" s="7"/>
      <c r="D46" s="8"/>
      <c r="F46" s="25"/>
      <c r="G46" s="15"/>
    </row>
    <row r="47" spans="1:7" s="3" customFormat="1" ht="15.75" hidden="1" thickBot="1">
      <c r="A47" s="14" t="s">
        <v>61</v>
      </c>
      <c r="B47" s="2"/>
      <c r="C47" s="2"/>
      <c r="D47" s="8"/>
      <c r="F47" s="42" t="str">
        <f>'Category 2 Summary'!F341</f>
        <v xml:space="preserve"> </v>
      </c>
      <c r="G47" s="15"/>
    </row>
    <row r="48" spans="1:7" s="3" customFormat="1" ht="6.75" customHeight="1" hidden="1" thickBot="1">
      <c r="A48" s="16"/>
      <c r="B48" s="4"/>
      <c r="C48" s="7"/>
      <c r="D48" s="8"/>
      <c r="F48" s="25"/>
      <c r="G48" s="15"/>
    </row>
    <row r="49" spans="1:7" s="3" customFormat="1" ht="15.75" hidden="1" thickBot="1">
      <c r="A49" s="14" t="s">
        <v>62</v>
      </c>
      <c r="B49" s="2"/>
      <c r="C49" s="2"/>
      <c r="D49" s="8"/>
      <c r="F49" s="42" t="str">
        <f>'Category 2 Summary'!F396</f>
        <v xml:space="preserve"> </v>
      </c>
      <c r="G49" s="15"/>
    </row>
    <row r="50" spans="1:7" s="3" customFormat="1" ht="6.75" customHeight="1" hidden="1" thickBot="1">
      <c r="A50" s="16"/>
      <c r="B50" s="4"/>
      <c r="C50" s="7"/>
      <c r="D50" s="8"/>
      <c r="F50" s="25"/>
      <c r="G50" s="15"/>
    </row>
    <row r="51" spans="1:7" s="3" customFormat="1" ht="15.75" hidden="1" thickBot="1">
      <c r="A51" s="14" t="s">
        <v>63</v>
      </c>
      <c r="B51" s="2"/>
      <c r="C51" s="2"/>
      <c r="D51" s="8"/>
      <c r="F51" s="42" t="str">
        <f>'Category 2 Summary'!F451</f>
        <v xml:space="preserve"> </v>
      </c>
      <c r="G51" s="15"/>
    </row>
    <row r="52" spans="1:7" s="3" customFormat="1" ht="6.75" customHeight="1" hidden="1" thickBot="1">
      <c r="A52" s="16"/>
      <c r="B52" s="4"/>
      <c r="C52" s="7"/>
      <c r="D52" s="8"/>
      <c r="F52" s="25"/>
      <c r="G52" s="15"/>
    </row>
    <row r="53" spans="1:7" s="3" customFormat="1" ht="15.75" hidden="1" thickBot="1">
      <c r="A53" s="14" t="s">
        <v>64</v>
      </c>
      <c r="B53" s="2"/>
      <c r="C53" s="2"/>
      <c r="D53" s="8"/>
      <c r="F53" s="42" t="str">
        <f>'Category 2 Summary'!F506</f>
        <v xml:space="preserve"> </v>
      </c>
      <c r="G53" s="15"/>
    </row>
    <row r="54" spans="1:7" s="3" customFormat="1" ht="6.75" customHeight="1" thickBot="1">
      <c r="A54" s="16"/>
      <c r="B54" s="4"/>
      <c r="C54" s="7"/>
      <c r="D54" s="8"/>
      <c r="F54" s="25"/>
      <c r="G54" s="15"/>
    </row>
    <row r="55" spans="1:7" s="3" customFormat="1" ht="15.75" thickBot="1">
      <c r="A55" s="14" t="s">
        <v>65</v>
      </c>
      <c r="B55" s="2"/>
      <c r="C55" s="2"/>
      <c r="D55" s="8"/>
      <c r="F55" s="42">
        <f>'Category 2 Summary'!F561</f>
        <v>0</v>
      </c>
      <c r="G55" s="15"/>
    </row>
    <row r="56" spans="1:7" s="3" customFormat="1" ht="6.75" customHeight="1">
      <c r="A56" s="16"/>
      <c r="B56" s="4"/>
      <c r="C56" s="7"/>
      <c r="D56" s="8"/>
      <c r="F56" s="25"/>
      <c r="G56" s="15"/>
    </row>
    <row r="57" spans="1:7" s="3" customFormat="1" ht="15.75" hidden="1" thickBot="1">
      <c r="A57" s="14" t="s">
        <v>66</v>
      </c>
      <c r="B57" s="2"/>
      <c r="C57" s="2"/>
      <c r="D57" s="8"/>
      <c r="F57" s="42" t="str">
        <f>'Category 2 Summary'!F616</f>
        <v xml:space="preserve"> </v>
      </c>
      <c r="G57" s="15"/>
    </row>
    <row r="58" spans="1:7" s="3" customFormat="1" ht="6.75" customHeight="1" hidden="1" thickBot="1">
      <c r="A58" s="16"/>
      <c r="B58" s="4"/>
      <c r="C58" s="7"/>
      <c r="D58" s="8"/>
      <c r="F58" s="25"/>
      <c r="G58" s="15"/>
    </row>
    <row r="59" spans="1:7" s="3" customFormat="1" ht="15.75" hidden="1" thickBot="1">
      <c r="A59" s="14" t="s">
        <v>67</v>
      </c>
      <c r="B59" s="2"/>
      <c r="C59" s="2"/>
      <c r="D59" s="8"/>
      <c r="F59" s="42" t="str">
        <f>'Category 2 Summary'!F671</f>
        <v xml:space="preserve"> </v>
      </c>
      <c r="G59" s="15"/>
    </row>
    <row r="60" spans="1:7" s="3" customFormat="1" ht="6.75" customHeight="1" thickBot="1">
      <c r="A60" s="16"/>
      <c r="B60" s="4"/>
      <c r="C60" s="7"/>
      <c r="D60" s="8"/>
      <c r="F60" s="25"/>
      <c r="G60" s="15"/>
    </row>
    <row r="61" spans="1:7" s="3" customFormat="1" ht="15.75" thickBot="1">
      <c r="A61" s="14" t="s">
        <v>68</v>
      </c>
      <c r="B61" s="2"/>
      <c r="C61" s="2"/>
      <c r="D61" s="8"/>
      <c r="F61" s="42">
        <f>'Category 2 Summary'!F726</f>
        <v>0</v>
      </c>
      <c r="G61" s="15"/>
    </row>
    <row r="62" spans="1:7" s="3" customFormat="1" ht="6.75" customHeight="1">
      <c r="A62" s="16"/>
      <c r="B62" s="4"/>
      <c r="C62" s="7"/>
      <c r="D62" s="8"/>
      <c r="F62" s="25"/>
      <c r="G62" s="15"/>
    </row>
    <row r="63" spans="1:7" s="3" customFormat="1" ht="15.75" hidden="1" thickBot="1">
      <c r="A63" s="14" t="s">
        <v>69</v>
      </c>
      <c r="B63" s="2"/>
      <c r="C63" s="2"/>
      <c r="D63" s="8"/>
      <c r="F63" s="42" t="str">
        <f>'Category 2 Summary'!F781</f>
        <v xml:space="preserve"> </v>
      </c>
      <c r="G63" s="15"/>
    </row>
    <row r="64" spans="1:7" s="3" customFormat="1" ht="6.75" customHeight="1" thickBot="1">
      <c r="A64" s="16"/>
      <c r="B64" s="4"/>
      <c r="C64" s="7"/>
      <c r="D64" s="8"/>
      <c r="F64" s="25"/>
      <c r="G64" s="15"/>
    </row>
    <row r="65" spans="1:7" s="3" customFormat="1" ht="15.75" thickBot="1">
      <c r="A65" s="191" t="s">
        <v>98</v>
      </c>
      <c r="B65" s="2"/>
      <c r="C65" s="2"/>
      <c r="D65" s="8"/>
      <c r="F65" s="44">
        <f>SUM(F37,F39,F41,F43,F45,F47,F49,F51,F53,F55,F57,F59,F61,F63)</f>
        <v>0</v>
      </c>
      <c r="G65" s="15"/>
    </row>
    <row r="66" spans="1:7" ht="6.75" customHeight="1">
      <c r="A66" s="20"/>
      <c r="B66" s="21"/>
      <c r="C66" s="21"/>
      <c r="D66" s="22"/>
      <c r="E66" s="21"/>
      <c r="F66" s="28"/>
      <c r="G66" s="23"/>
    </row>
    <row r="67" spans="1:7" s="1" customFormat="1" ht="15.75" thickBot="1">
      <c r="A67" s="9" t="s">
        <v>42</v>
      </c>
      <c r="B67" s="10"/>
      <c r="C67" s="10"/>
      <c r="D67" s="11"/>
      <c r="E67" s="12"/>
      <c r="F67" s="24"/>
      <c r="G67" s="13"/>
    </row>
    <row r="68" spans="1:7" s="3" customFormat="1" ht="13.5" customHeight="1" thickBot="1">
      <c r="A68" s="16"/>
      <c r="B68" s="4" t="s">
        <v>43</v>
      </c>
      <c r="C68" s="7"/>
      <c r="D68" s="8"/>
      <c r="F68" s="44">
        <v>0</v>
      </c>
      <c r="G68" s="15"/>
    </row>
    <row r="69" spans="1:7" s="3" customFormat="1" ht="6.75" customHeight="1">
      <c r="A69" s="34"/>
      <c r="B69" s="35"/>
      <c r="C69" s="36"/>
      <c r="D69" s="37"/>
      <c r="E69" s="35"/>
      <c r="F69" s="37"/>
      <c r="G69" s="38"/>
    </row>
    <row r="70" spans="1:7" s="1" customFormat="1" ht="15.75" thickBot="1">
      <c r="A70" s="9" t="s">
        <v>41</v>
      </c>
      <c r="B70" s="10"/>
      <c r="C70" s="10"/>
      <c r="D70" s="11"/>
      <c r="E70" s="12"/>
      <c r="F70" s="24"/>
      <c r="G70" s="13"/>
    </row>
    <row r="71" spans="1:7" s="3" customFormat="1" ht="15.75" thickBot="1">
      <c r="A71" s="14" t="s">
        <v>17</v>
      </c>
      <c r="B71" s="2"/>
      <c r="C71" s="2"/>
      <c r="D71" s="8"/>
      <c r="F71" s="42">
        <f>'Category 4 Summary'!F59</f>
        <v>0</v>
      </c>
      <c r="G71" s="15"/>
    </row>
    <row r="72" spans="1:7" s="3" customFormat="1" ht="6.75" customHeight="1" thickBot="1">
      <c r="A72" s="16"/>
      <c r="B72" s="4"/>
      <c r="C72" s="7"/>
      <c r="D72" s="8"/>
      <c r="F72" s="25"/>
      <c r="G72" s="15"/>
    </row>
    <row r="73" spans="1:7" s="3" customFormat="1" ht="15.75" thickBot="1">
      <c r="A73" s="14" t="s">
        <v>100</v>
      </c>
      <c r="B73" s="2"/>
      <c r="C73" s="2"/>
      <c r="D73" s="8"/>
      <c r="F73" s="42">
        <f>'Category 4 Summary'!F106</f>
        <v>0</v>
      </c>
      <c r="G73" s="15"/>
    </row>
    <row r="74" spans="1:7" s="3" customFormat="1" ht="6.75" customHeight="1" thickBot="1">
      <c r="A74" s="16"/>
      <c r="B74" s="4"/>
      <c r="C74" s="7"/>
      <c r="D74" s="8"/>
      <c r="F74" s="25"/>
      <c r="G74" s="15"/>
    </row>
    <row r="75" spans="1:7" s="3" customFormat="1" ht="15.75" thickBot="1">
      <c r="A75" s="14" t="s">
        <v>2</v>
      </c>
      <c r="B75" s="2"/>
      <c r="C75" s="2"/>
      <c r="D75" s="8"/>
      <c r="F75" s="42">
        <f>'Category 4 Summary'!F149</f>
        <v>0</v>
      </c>
      <c r="G75" s="15"/>
    </row>
    <row r="76" spans="1:7" s="3" customFormat="1" ht="6.75" customHeight="1" thickBot="1">
      <c r="A76" s="16"/>
      <c r="B76" s="4"/>
      <c r="C76" s="7"/>
      <c r="D76" s="8"/>
      <c r="F76" s="25"/>
      <c r="G76" s="15"/>
    </row>
    <row r="77" spans="1:7" s="3" customFormat="1" ht="15.75" thickBot="1">
      <c r="A77" s="14" t="s">
        <v>3</v>
      </c>
      <c r="B77" s="2"/>
      <c r="C77" s="2"/>
      <c r="D77" s="8"/>
      <c r="F77" s="42">
        <f>'Category 4 Summary'!F192</f>
        <v>0</v>
      </c>
      <c r="G77" s="15"/>
    </row>
    <row r="78" spans="1:7" s="3" customFormat="1" ht="6.75" customHeight="1">
      <c r="A78" s="16"/>
      <c r="B78" s="4"/>
      <c r="C78" s="7"/>
      <c r="D78" s="8"/>
      <c r="F78" s="25"/>
      <c r="G78" s="15"/>
    </row>
    <row r="79" spans="1:7" s="3" customFormat="1" ht="15.75" hidden="1" thickBot="1">
      <c r="A79" s="14" t="s">
        <v>4</v>
      </c>
      <c r="B79" s="2"/>
      <c r="C79" s="2"/>
      <c r="D79" s="8"/>
      <c r="F79" s="42" t="str">
        <f>'Category 4 Summary'!F263</f>
        <v xml:space="preserve"> </v>
      </c>
      <c r="G79" s="15"/>
    </row>
    <row r="80" spans="1:7" s="3" customFormat="1" ht="6.75" customHeight="1" hidden="1" thickBot="1">
      <c r="A80" s="16"/>
      <c r="B80" s="4"/>
      <c r="C80" s="7"/>
      <c r="D80" s="8"/>
      <c r="F80" s="25"/>
      <c r="G80" s="15"/>
    </row>
    <row r="81" spans="1:7" s="3" customFormat="1" ht="15.75" hidden="1" thickBot="1">
      <c r="A81" s="14" t="s">
        <v>6</v>
      </c>
      <c r="B81" s="4"/>
      <c r="C81" s="4"/>
      <c r="D81" s="8"/>
      <c r="F81" s="42" t="str">
        <f>'Category 4 Summary'!F326</f>
        <v xml:space="preserve"> </v>
      </c>
      <c r="G81" s="15"/>
    </row>
    <row r="82" spans="1:7" ht="6.75" customHeight="1" hidden="1" thickBot="1">
      <c r="A82" s="18"/>
      <c r="G82" s="19"/>
    </row>
    <row r="83" spans="1:7" ht="15.75" hidden="1" thickBot="1">
      <c r="A83" s="14" t="s">
        <v>25</v>
      </c>
      <c r="F83" s="42" t="str">
        <f>'Category 4 Summary'!F369</f>
        <v xml:space="preserve"> </v>
      </c>
      <c r="G83" s="19"/>
    </row>
    <row r="84" spans="1:7" s="3" customFormat="1" ht="6.75" customHeight="1" thickBot="1">
      <c r="A84" s="16"/>
      <c r="B84" s="4"/>
      <c r="C84" s="7"/>
      <c r="D84" s="8"/>
      <c r="F84" s="25"/>
      <c r="G84" s="15"/>
    </row>
    <row r="85" spans="1:7" s="3" customFormat="1" ht="15.75" thickBot="1">
      <c r="A85" s="191" t="s">
        <v>99</v>
      </c>
      <c r="B85" s="2"/>
      <c r="C85" s="2"/>
      <c r="D85" s="8"/>
      <c r="F85" s="44">
        <f>SUM(F71,F73,F75,F77,F79,F81,F83)</f>
        <v>0</v>
      </c>
      <c r="G85" s="15"/>
    </row>
    <row r="86" spans="1:7" ht="6.75" customHeight="1" thickBot="1">
      <c r="A86" s="18"/>
      <c r="G86" s="19"/>
    </row>
    <row r="87" spans="1:7" s="1" customFormat="1" ht="15">
      <c r="A87" s="84" t="s">
        <v>89</v>
      </c>
      <c r="B87" s="85"/>
      <c r="C87" s="85"/>
      <c r="D87" s="86"/>
      <c r="E87" s="87"/>
      <c r="F87" s="88">
        <f>SUM(F34,F65,F68,F85)</f>
        <v>0</v>
      </c>
      <c r="G87" s="89"/>
    </row>
  </sheetData>
  <printOptions/>
  <pageMargins left="0.7" right="0.7" top="0.75" bottom="0.75" header="0.3" footer="0.3"/>
  <pageSetup fitToHeight="1" fitToWidth="1" horizontalDpi="600" verticalDpi="600" orientation="portrait" scale="79" r:id="rId1"/>
  <headerFooter>
    <oddHeader>&amp;C&amp;"-,Bold"&amp;14DSRIP Semi-Annual Reporting Form</oddHeader>
    <oddFooter>&amp;L&amp;D&amp;C&amp;A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G265"/>
  <sheetViews>
    <sheetView showGridLines="0" zoomScale="90" zoomScaleNormal="90" zoomScalePageLayoutView="90" workbookViewId="0" topLeftCell="A1"/>
  </sheetViews>
  <sheetFormatPr defaultColWidth="10.00390625" defaultRowHeight="15"/>
  <cols>
    <col min="1" max="1" width="1.7109375" style="113" customWidth="1"/>
    <col min="2" max="2" width="2.140625" style="113" customWidth="1"/>
    <col min="3" max="3" width="20.8515625" style="113" customWidth="1"/>
    <col min="4" max="4" width="64.7109375" style="114" customWidth="1"/>
    <col min="5" max="5" width="2.7109375" style="113" customWidth="1"/>
    <col min="6" max="6" width="15.00390625" style="115" bestFit="1" customWidth="1"/>
    <col min="7" max="7" width="3.00390625" style="113" customWidth="1"/>
    <col min="8" max="8" width="3.140625" style="113" customWidth="1"/>
    <col min="9" max="16384" width="10.00390625" style="113" customWidth="1"/>
  </cols>
  <sheetData>
    <row r="1" ht="15">
      <c r="A1" s="112" t="str">
        <f>'Total Payment Amount'!A1</f>
        <v>CA 1115 Waiver - Delivery System Reform Incentive Payments (DSRIP)</v>
      </c>
    </row>
    <row r="2" ht="15">
      <c r="A2" s="112" t="str">
        <f ca="1">'Total Payment Amount'!A2</f>
        <v>DPH SYSTEM: ________________________________________________________________________________</v>
      </c>
    </row>
    <row r="3" ht="15">
      <c r="A3" s="112" t="str">
        <f ca="1">'Total Payment Amount'!A3</f>
        <v>REPORTING DY &amp; DATE: ______________________________________________________________________</v>
      </c>
    </row>
    <row r="4" ht="15">
      <c r="A4" s="140" t="s">
        <v>47</v>
      </c>
    </row>
    <row r="5" ht="13.5" thickBot="1"/>
    <row r="6" spans="1:7" ht="13.5" thickBot="1">
      <c r="A6" s="117" t="s">
        <v>93</v>
      </c>
      <c r="B6" s="118"/>
      <c r="C6" s="114" t="s">
        <v>81</v>
      </c>
      <c r="E6" s="114"/>
      <c r="F6" s="114"/>
      <c r="G6" s="114"/>
    </row>
    <row r="7" spans="2:3" ht="15" thickBot="1">
      <c r="B7" s="119"/>
      <c r="C7" s="120" t="s">
        <v>82</v>
      </c>
    </row>
    <row r="8" spans="2:3" ht="15" thickBot="1">
      <c r="B8" s="121"/>
      <c r="C8" s="120" t="s">
        <v>83</v>
      </c>
    </row>
    <row r="9" spans="2:3" ht="14.25">
      <c r="B9" s="122"/>
      <c r="C9" s="120" t="s">
        <v>84</v>
      </c>
    </row>
    <row r="10" spans="1:7" ht="15">
      <c r="A10" s="114"/>
      <c r="B10" s="114"/>
      <c r="C10" s="114"/>
      <c r="E10" s="114"/>
      <c r="F10" s="114"/>
      <c r="G10" s="114"/>
    </row>
    <row r="11" spans="1:7" s="129" customFormat="1" ht="15">
      <c r="A11" s="123" t="s">
        <v>47</v>
      </c>
      <c r="B11" s="124"/>
      <c r="C11" s="124"/>
      <c r="D11" s="125"/>
      <c r="E11" s="126"/>
      <c r="F11" s="127"/>
      <c r="G11" s="128"/>
    </row>
    <row r="12" spans="1:7" s="136" customFormat="1" ht="15.75" thickBot="1">
      <c r="A12" s="130"/>
      <c r="B12" s="131"/>
      <c r="C12" s="131"/>
      <c r="D12" s="132"/>
      <c r="E12" s="133"/>
      <c r="F12" s="134"/>
      <c r="G12" s="135"/>
    </row>
    <row r="13" spans="1:7" ht="13.5" thickBot="1">
      <c r="A13" s="137"/>
      <c r="B13" s="113" t="s">
        <v>107</v>
      </c>
      <c r="C13" s="138"/>
      <c r="E13" s="117" t="s">
        <v>93</v>
      </c>
      <c r="F13" s="97"/>
      <c r="G13" s="139"/>
    </row>
    <row r="14" spans="1:7" ht="13.5" thickBot="1">
      <c r="A14" s="137"/>
      <c r="C14" s="138"/>
      <c r="G14" s="139"/>
    </row>
    <row r="15" spans="1:7" ht="13.5" thickBot="1">
      <c r="A15" s="137"/>
      <c r="B15" s="113" t="s">
        <v>108</v>
      </c>
      <c r="C15" s="138"/>
      <c r="E15" s="117" t="s">
        <v>93</v>
      </c>
      <c r="F15" s="97"/>
      <c r="G15" s="139"/>
    </row>
    <row r="16" spans="1:7" s="136" customFormat="1" ht="15">
      <c r="A16" s="140"/>
      <c r="B16" s="116"/>
      <c r="C16" s="116"/>
      <c r="D16" s="141"/>
      <c r="F16" s="122"/>
      <c r="G16" s="142"/>
    </row>
    <row r="17" spans="1:7" s="136" customFormat="1" ht="15">
      <c r="A17" s="143"/>
      <c r="B17" s="70" t="s">
        <v>71</v>
      </c>
      <c r="C17" s="144"/>
      <c r="D17" s="141"/>
      <c r="G17" s="142"/>
    </row>
    <row r="18" spans="1:7" s="149" customFormat="1" ht="12">
      <c r="A18" s="145"/>
      <c r="B18" s="146"/>
      <c r="C18" s="147"/>
      <c r="D18" s="148" t="s">
        <v>85</v>
      </c>
      <c r="F18" s="150"/>
      <c r="G18" s="151"/>
    </row>
    <row r="19" spans="1:7" s="136" customFormat="1" ht="6.75" customHeight="1" thickBot="1">
      <c r="A19" s="143"/>
      <c r="B19" s="120"/>
      <c r="C19" s="144"/>
      <c r="D19" s="152"/>
      <c r="F19" s="122"/>
      <c r="G19" s="142"/>
    </row>
    <row r="20" spans="1:7" ht="13.5" thickBot="1">
      <c r="A20" s="137"/>
      <c r="B20" s="113" t="s">
        <v>88</v>
      </c>
      <c r="E20" s="117" t="s">
        <v>93</v>
      </c>
      <c r="F20" s="108"/>
      <c r="G20" s="139"/>
    </row>
    <row r="21" spans="1:7" ht="6.75" customHeight="1" thickBot="1">
      <c r="A21" s="137"/>
      <c r="F21" s="153"/>
      <c r="G21" s="139"/>
    </row>
    <row r="22" spans="1:7" ht="13.5" thickBot="1">
      <c r="A22" s="137"/>
      <c r="B22" s="113" t="s">
        <v>87</v>
      </c>
      <c r="E22" s="117" t="s">
        <v>93</v>
      </c>
      <c r="F22" s="108"/>
      <c r="G22" s="139"/>
    </row>
    <row r="23" spans="1:7" ht="6.75" customHeight="1" thickBot="1">
      <c r="A23" s="137"/>
      <c r="G23" s="139"/>
    </row>
    <row r="24" spans="1:7" ht="13.5" thickBot="1">
      <c r="A24" s="137"/>
      <c r="C24" s="113" t="s">
        <v>86</v>
      </c>
      <c r="F24" s="119" t="str">
        <f>IF(F22&gt;0,F20/F22,IF(F27&gt;0,F27,"N/A"))</f>
        <v>N/A</v>
      </c>
      <c r="G24" s="139"/>
    </row>
    <row r="25" spans="1:7" ht="6.75" customHeight="1">
      <c r="A25" s="137"/>
      <c r="G25" s="139"/>
    </row>
    <row r="26" spans="1:7" ht="13.5" thickBot="1">
      <c r="A26" s="137"/>
      <c r="B26" s="113" t="s">
        <v>95</v>
      </c>
      <c r="G26" s="139"/>
    </row>
    <row r="27" spans="1:7" ht="13.5" thickBot="1">
      <c r="A27" s="137"/>
      <c r="B27" s="113" t="s">
        <v>94</v>
      </c>
      <c r="E27" s="117" t="s">
        <v>93</v>
      </c>
      <c r="F27" s="97"/>
      <c r="G27" s="139"/>
    </row>
    <row r="28" spans="1:7" ht="6.75" customHeight="1">
      <c r="A28" s="137"/>
      <c r="G28" s="139"/>
    </row>
    <row r="29" spans="1:7" ht="15">
      <c r="A29" s="137"/>
      <c r="B29" s="182"/>
      <c r="C29" s="183"/>
      <c r="D29" s="184"/>
      <c r="G29" s="139"/>
    </row>
    <row r="30" spans="1:7" ht="15">
      <c r="A30" s="137"/>
      <c r="B30" s="185"/>
      <c r="C30" s="186"/>
      <c r="D30" s="187"/>
      <c r="G30" s="139"/>
    </row>
    <row r="31" spans="1:7" ht="15">
      <c r="A31" s="137"/>
      <c r="B31" s="185"/>
      <c r="C31" s="186"/>
      <c r="D31" s="187"/>
      <c r="G31" s="139"/>
    </row>
    <row r="32" spans="1:7" ht="15">
      <c r="A32" s="137"/>
      <c r="B32" s="185"/>
      <c r="C32" s="186"/>
      <c r="D32" s="187"/>
      <c r="G32" s="139"/>
    </row>
    <row r="33" spans="1:7" ht="15">
      <c r="A33" s="137"/>
      <c r="B33" s="185"/>
      <c r="C33" s="186"/>
      <c r="D33" s="187"/>
      <c r="G33" s="139"/>
    </row>
    <row r="34" spans="1:7" ht="15">
      <c r="A34" s="137"/>
      <c r="B34" s="185"/>
      <c r="C34" s="186"/>
      <c r="D34" s="187"/>
      <c r="G34" s="139"/>
    </row>
    <row r="35" spans="1:7" ht="15">
      <c r="A35" s="137"/>
      <c r="B35" s="188"/>
      <c r="C35" s="189"/>
      <c r="D35" s="190"/>
      <c r="G35" s="139"/>
    </row>
    <row r="36" spans="1:7" ht="6.75" customHeight="1" thickBot="1">
      <c r="A36" s="137"/>
      <c r="G36" s="139"/>
    </row>
    <row r="37" spans="1:7" ht="13.5" thickBot="1">
      <c r="A37" s="137"/>
      <c r="B37" s="113" t="s">
        <v>109</v>
      </c>
      <c r="E37" s="117" t="s">
        <v>93</v>
      </c>
      <c r="F37" s="108"/>
      <c r="G37" s="139"/>
    </row>
    <row r="38" spans="1:7" ht="6.75" customHeight="1" thickBot="1">
      <c r="A38" s="137"/>
      <c r="G38" s="139"/>
    </row>
    <row r="39" spans="1:7" ht="13.5" thickBot="1">
      <c r="A39" s="137"/>
      <c r="C39" s="138" t="s">
        <v>73</v>
      </c>
      <c r="F39" s="121" t="str">
        <f>IF(F37=0," ",IF(F27="Yes",1,IF(F27="No",0,IF(F24/F37&gt;=1,1,IF(F24/F37&gt;=0.75,0.75,IF(F24/F37&gt;=0.5,0.5,IF(F24/F37&gt;=0.25,0.25,0)))))))</f>
        <v xml:space="preserve"> </v>
      </c>
      <c r="G39" s="139"/>
    </row>
    <row r="40" spans="1:7" ht="6.75" customHeight="1">
      <c r="A40" s="154"/>
      <c r="B40" s="155"/>
      <c r="C40" s="155"/>
      <c r="D40" s="156"/>
      <c r="E40" s="155"/>
      <c r="F40" s="157"/>
      <c r="G40" s="158"/>
    </row>
    <row r="41" spans="1:7" s="136" customFormat="1" ht="15">
      <c r="A41" s="130"/>
      <c r="B41" s="131"/>
      <c r="C41" s="131"/>
      <c r="D41" s="132"/>
      <c r="E41" s="133"/>
      <c r="F41" s="134"/>
      <c r="G41" s="135"/>
    </row>
    <row r="42" spans="1:7" s="136" customFormat="1" ht="15">
      <c r="A42" s="143"/>
      <c r="B42" s="70" t="s">
        <v>71</v>
      </c>
      <c r="C42" s="144"/>
      <c r="D42" s="141"/>
      <c r="G42" s="142"/>
    </row>
    <row r="43" spans="1:7" s="149" customFormat="1" ht="12">
      <c r="A43" s="145"/>
      <c r="B43" s="146"/>
      <c r="C43" s="147"/>
      <c r="D43" s="148" t="s">
        <v>85</v>
      </c>
      <c r="F43" s="150"/>
      <c r="G43" s="151"/>
    </row>
    <row r="44" spans="1:7" s="136" customFormat="1" ht="6.75" customHeight="1" thickBot="1">
      <c r="A44" s="143"/>
      <c r="B44" s="120"/>
      <c r="C44" s="144"/>
      <c r="D44" s="152"/>
      <c r="F44" s="122"/>
      <c r="G44" s="142"/>
    </row>
    <row r="45" spans="1:7" ht="13.5" thickBot="1">
      <c r="A45" s="137"/>
      <c r="B45" s="113" t="s">
        <v>88</v>
      </c>
      <c r="E45" s="117" t="s">
        <v>93</v>
      </c>
      <c r="F45" s="108"/>
      <c r="G45" s="139"/>
    </row>
    <row r="46" spans="1:7" ht="6.75" customHeight="1" thickBot="1">
      <c r="A46" s="137"/>
      <c r="F46" s="153"/>
      <c r="G46" s="139"/>
    </row>
    <row r="47" spans="1:7" ht="13.5" thickBot="1">
      <c r="A47" s="137"/>
      <c r="B47" s="113" t="s">
        <v>87</v>
      </c>
      <c r="E47" s="117" t="s">
        <v>93</v>
      </c>
      <c r="F47" s="108"/>
      <c r="G47" s="139"/>
    </row>
    <row r="48" spans="1:7" ht="6.75" customHeight="1" thickBot="1">
      <c r="A48" s="137"/>
      <c r="G48" s="139"/>
    </row>
    <row r="49" spans="1:7" ht="13.5" thickBot="1">
      <c r="A49" s="137"/>
      <c r="C49" s="113" t="s">
        <v>86</v>
      </c>
      <c r="F49" s="119" t="str">
        <f>IF(F47&gt;0,F45/F47,IF(F52&gt;0,F52,"N/A"))</f>
        <v>N/A</v>
      </c>
      <c r="G49" s="139"/>
    </row>
    <row r="50" spans="1:7" ht="6.75" customHeight="1">
      <c r="A50" s="137"/>
      <c r="G50" s="139"/>
    </row>
    <row r="51" spans="1:7" ht="13.5" thickBot="1">
      <c r="A51" s="137"/>
      <c r="B51" s="113" t="s">
        <v>95</v>
      </c>
      <c r="G51" s="139"/>
    </row>
    <row r="52" spans="1:7" ht="13.5" thickBot="1">
      <c r="A52" s="137"/>
      <c r="B52" s="113" t="s">
        <v>94</v>
      </c>
      <c r="E52" s="117" t="s">
        <v>93</v>
      </c>
      <c r="F52" s="97"/>
      <c r="G52" s="139"/>
    </row>
    <row r="53" spans="1:7" ht="6.75" customHeight="1">
      <c r="A53" s="137"/>
      <c r="G53" s="139"/>
    </row>
    <row r="54" spans="1:7" ht="15">
      <c r="A54" s="137"/>
      <c r="B54" s="182"/>
      <c r="C54" s="183"/>
      <c r="D54" s="184"/>
      <c r="G54" s="139"/>
    </row>
    <row r="55" spans="1:7" ht="15">
      <c r="A55" s="137"/>
      <c r="B55" s="185"/>
      <c r="C55" s="186"/>
      <c r="D55" s="187"/>
      <c r="G55" s="139"/>
    </row>
    <row r="56" spans="1:7" ht="15">
      <c r="A56" s="137"/>
      <c r="B56" s="185"/>
      <c r="C56" s="186"/>
      <c r="D56" s="187"/>
      <c r="G56" s="139"/>
    </row>
    <row r="57" spans="1:7" ht="15">
      <c r="A57" s="137"/>
      <c r="B57" s="185"/>
      <c r="C57" s="186"/>
      <c r="D57" s="187"/>
      <c r="G57" s="139"/>
    </row>
    <row r="58" spans="1:7" ht="15">
      <c r="A58" s="137"/>
      <c r="B58" s="185"/>
      <c r="C58" s="186"/>
      <c r="D58" s="187"/>
      <c r="G58" s="139"/>
    </row>
    <row r="59" spans="1:7" ht="15">
      <c r="A59" s="137"/>
      <c r="B59" s="185"/>
      <c r="C59" s="186"/>
      <c r="D59" s="187"/>
      <c r="G59" s="139"/>
    </row>
    <row r="60" spans="1:7" ht="15">
      <c r="A60" s="137"/>
      <c r="B60" s="188"/>
      <c r="C60" s="189"/>
      <c r="D60" s="190"/>
      <c r="G60" s="139"/>
    </row>
    <row r="61" spans="1:7" ht="6.75" customHeight="1" thickBot="1">
      <c r="A61" s="137"/>
      <c r="G61" s="139"/>
    </row>
    <row r="62" spans="1:7" ht="13.5" thickBot="1">
      <c r="A62" s="137"/>
      <c r="B62" s="113" t="s">
        <v>109</v>
      </c>
      <c r="E62" s="117" t="s">
        <v>93</v>
      </c>
      <c r="F62" s="108"/>
      <c r="G62" s="139"/>
    </row>
    <row r="63" spans="1:7" ht="6.75" customHeight="1" thickBot="1">
      <c r="A63" s="137"/>
      <c r="G63" s="139"/>
    </row>
    <row r="64" spans="1:7" ht="13.5" thickBot="1">
      <c r="A64" s="137"/>
      <c r="C64" s="138" t="s">
        <v>73</v>
      </c>
      <c r="F64" s="121" t="str">
        <f>IF(F62=0," ",IF(F52="Yes",1,IF(F52="No",0,IF(F49/F62&gt;=1,1,IF(F49/F62&gt;=0.75,0.75,IF(F49/F62&gt;=0.5,0.5,IF(F49/F62&gt;=0.25,0.25,0)))))))</f>
        <v xml:space="preserve"> </v>
      </c>
      <c r="G64" s="139"/>
    </row>
    <row r="65" spans="1:7" ht="6.75" customHeight="1">
      <c r="A65" s="154"/>
      <c r="B65" s="155"/>
      <c r="C65" s="155"/>
      <c r="D65" s="156"/>
      <c r="E65" s="155"/>
      <c r="F65" s="157"/>
      <c r="G65" s="158"/>
    </row>
    <row r="66" spans="1:7" s="136" customFormat="1" ht="15">
      <c r="A66" s="130"/>
      <c r="B66" s="131"/>
      <c r="C66" s="131"/>
      <c r="D66" s="132"/>
      <c r="E66" s="133"/>
      <c r="F66" s="134"/>
      <c r="G66" s="135"/>
    </row>
    <row r="67" spans="1:7" s="136" customFormat="1" ht="15">
      <c r="A67" s="143"/>
      <c r="B67" s="70" t="s">
        <v>71</v>
      </c>
      <c r="C67" s="144"/>
      <c r="D67" s="141"/>
      <c r="G67" s="142"/>
    </row>
    <row r="68" spans="1:7" s="149" customFormat="1" ht="12">
      <c r="A68" s="145"/>
      <c r="B68" s="146"/>
      <c r="C68" s="147"/>
      <c r="D68" s="148" t="s">
        <v>85</v>
      </c>
      <c r="F68" s="150"/>
      <c r="G68" s="151"/>
    </row>
    <row r="69" spans="1:7" s="136" customFormat="1" ht="6.75" customHeight="1" thickBot="1">
      <c r="A69" s="143"/>
      <c r="B69" s="120"/>
      <c r="C69" s="144"/>
      <c r="D69" s="152"/>
      <c r="F69" s="122"/>
      <c r="G69" s="142"/>
    </row>
    <row r="70" spans="1:7" ht="13.5" thickBot="1">
      <c r="A70" s="137"/>
      <c r="B70" s="113" t="s">
        <v>88</v>
      </c>
      <c r="E70" s="117" t="s">
        <v>93</v>
      </c>
      <c r="F70" s="108"/>
      <c r="G70" s="139"/>
    </row>
    <row r="71" spans="1:7" ht="6.75" customHeight="1" thickBot="1">
      <c r="A71" s="137"/>
      <c r="F71" s="153"/>
      <c r="G71" s="139"/>
    </row>
    <row r="72" spans="1:7" ht="13.5" thickBot="1">
      <c r="A72" s="137"/>
      <c r="B72" s="113" t="s">
        <v>87</v>
      </c>
      <c r="E72" s="117" t="s">
        <v>93</v>
      </c>
      <c r="F72" s="108"/>
      <c r="G72" s="139"/>
    </row>
    <row r="73" spans="1:7" ht="6.75" customHeight="1" thickBot="1">
      <c r="A73" s="137"/>
      <c r="G73" s="139"/>
    </row>
    <row r="74" spans="1:7" ht="13.5" thickBot="1">
      <c r="A74" s="137"/>
      <c r="C74" s="113" t="s">
        <v>86</v>
      </c>
      <c r="F74" s="119" t="str">
        <f>IF(F72&gt;0,F70/F72,IF(F77&gt;0,F77,"N/A"))</f>
        <v>N/A</v>
      </c>
      <c r="G74" s="139"/>
    </row>
    <row r="75" spans="1:7" ht="6.75" customHeight="1">
      <c r="A75" s="137"/>
      <c r="G75" s="139"/>
    </row>
    <row r="76" spans="1:7" ht="13.5" thickBot="1">
      <c r="A76" s="137"/>
      <c r="B76" s="113" t="s">
        <v>95</v>
      </c>
      <c r="G76" s="139"/>
    </row>
    <row r="77" spans="1:7" ht="13.5" thickBot="1">
      <c r="A77" s="137"/>
      <c r="B77" s="113" t="s">
        <v>94</v>
      </c>
      <c r="E77" s="117" t="s">
        <v>93</v>
      </c>
      <c r="F77" s="97"/>
      <c r="G77" s="139"/>
    </row>
    <row r="78" spans="1:7" ht="6.75" customHeight="1">
      <c r="A78" s="137"/>
      <c r="G78" s="139"/>
    </row>
    <row r="79" spans="1:7" ht="15">
      <c r="A79" s="137"/>
      <c r="B79" s="182"/>
      <c r="C79" s="183"/>
      <c r="D79" s="184"/>
      <c r="G79" s="139"/>
    </row>
    <row r="80" spans="1:7" ht="15">
      <c r="A80" s="137"/>
      <c r="B80" s="185"/>
      <c r="C80" s="186"/>
      <c r="D80" s="187"/>
      <c r="G80" s="139"/>
    </row>
    <row r="81" spans="1:7" ht="15">
      <c r="A81" s="137"/>
      <c r="B81" s="185"/>
      <c r="C81" s="186"/>
      <c r="D81" s="187"/>
      <c r="G81" s="139"/>
    </row>
    <row r="82" spans="1:7" ht="15">
      <c r="A82" s="137"/>
      <c r="B82" s="185"/>
      <c r="C82" s="186"/>
      <c r="D82" s="187"/>
      <c r="G82" s="139"/>
    </row>
    <row r="83" spans="1:7" ht="15">
      <c r="A83" s="137"/>
      <c r="B83" s="185"/>
      <c r="C83" s="186"/>
      <c r="D83" s="187"/>
      <c r="G83" s="139"/>
    </row>
    <row r="84" spans="1:7" ht="15">
      <c r="A84" s="137"/>
      <c r="B84" s="185"/>
      <c r="C84" s="186"/>
      <c r="D84" s="187"/>
      <c r="G84" s="139"/>
    </row>
    <row r="85" spans="1:7" ht="15">
      <c r="A85" s="137"/>
      <c r="B85" s="188"/>
      <c r="C85" s="189"/>
      <c r="D85" s="190"/>
      <c r="G85" s="139"/>
    </row>
    <row r="86" spans="1:7" ht="6.75" customHeight="1" thickBot="1">
      <c r="A86" s="137"/>
      <c r="G86" s="139"/>
    </row>
    <row r="87" spans="1:7" ht="13.5" thickBot="1">
      <c r="A87" s="137"/>
      <c r="B87" s="113" t="s">
        <v>109</v>
      </c>
      <c r="E87" s="117" t="s">
        <v>93</v>
      </c>
      <c r="F87" s="108"/>
      <c r="G87" s="139"/>
    </row>
    <row r="88" spans="1:7" ht="6.75" customHeight="1" thickBot="1">
      <c r="A88" s="137"/>
      <c r="G88" s="139"/>
    </row>
    <row r="89" spans="1:7" ht="13.5" thickBot="1">
      <c r="A89" s="137"/>
      <c r="C89" s="138" t="s">
        <v>73</v>
      </c>
      <c r="F89" s="121" t="str">
        <f>IF(F87=0," ",IF(F77="Yes",1,IF(F77="No",0,IF(F74/F87&gt;=1,1,IF(F74/F87&gt;=0.75,0.75,IF(F74/F87&gt;=0.5,0.5,IF(F74/F87&gt;=0.25,0.25,0)))))))</f>
        <v xml:space="preserve"> </v>
      </c>
      <c r="G89" s="139"/>
    </row>
    <row r="90" spans="1:7" ht="6.75" customHeight="1">
      <c r="A90" s="154"/>
      <c r="B90" s="155"/>
      <c r="C90" s="155"/>
      <c r="D90" s="156"/>
      <c r="E90" s="155"/>
      <c r="F90" s="157"/>
      <c r="G90" s="158"/>
    </row>
    <row r="91" spans="1:7" s="136" customFormat="1" ht="15">
      <c r="A91" s="130"/>
      <c r="B91" s="131"/>
      <c r="C91" s="131"/>
      <c r="D91" s="132"/>
      <c r="E91" s="133"/>
      <c r="F91" s="134"/>
      <c r="G91" s="135"/>
    </row>
    <row r="92" spans="1:7" s="136" customFormat="1" ht="15">
      <c r="A92" s="143"/>
      <c r="B92" s="70" t="s">
        <v>71</v>
      </c>
      <c r="C92" s="144"/>
      <c r="D92" s="141"/>
      <c r="G92" s="142"/>
    </row>
    <row r="93" spans="1:7" s="149" customFormat="1" ht="12">
      <c r="A93" s="145"/>
      <c r="B93" s="146"/>
      <c r="C93" s="147"/>
      <c r="D93" s="148" t="s">
        <v>85</v>
      </c>
      <c r="F93" s="150"/>
      <c r="G93" s="151"/>
    </row>
    <row r="94" spans="1:7" s="136" customFormat="1" ht="6.75" customHeight="1" thickBot="1">
      <c r="A94" s="143"/>
      <c r="B94" s="120"/>
      <c r="C94" s="144"/>
      <c r="D94" s="152"/>
      <c r="F94" s="122"/>
      <c r="G94" s="142"/>
    </row>
    <row r="95" spans="1:7" ht="13.5" thickBot="1">
      <c r="A95" s="137"/>
      <c r="B95" s="113" t="s">
        <v>88</v>
      </c>
      <c r="E95" s="117" t="s">
        <v>93</v>
      </c>
      <c r="F95" s="108"/>
      <c r="G95" s="139"/>
    </row>
    <row r="96" spans="1:7" ht="6.75" customHeight="1" thickBot="1">
      <c r="A96" s="137"/>
      <c r="F96" s="153"/>
      <c r="G96" s="139"/>
    </row>
    <row r="97" spans="1:7" ht="13.5" thickBot="1">
      <c r="A97" s="137"/>
      <c r="B97" s="113" t="s">
        <v>87</v>
      </c>
      <c r="E97" s="117" t="s">
        <v>93</v>
      </c>
      <c r="F97" s="108"/>
      <c r="G97" s="139"/>
    </row>
    <row r="98" spans="1:7" ht="6.75" customHeight="1" thickBot="1">
      <c r="A98" s="137"/>
      <c r="G98" s="139"/>
    </row>
    <row r="99" spans="1:7" ht="13.5" thickBot="1">
      <c r="A99" s="137"/>
      <c r="C99" s="113" t="s">
        <v>86</v>
      </c>
      <c r="F99" s="119" t="str">
        <f>IF(F97&gt;0,F95/F97,IF(F102&gt;0,F102,"N/A"))</f>
        <v>N/A</v>
      </c>
      <c r="G99" s="139"/>
    </row>
    <row r="100" spans="1:7" ht="6.75" customHeight="1">
      <c r="A100" s="137"/>
      <c r="G100" s="139"/>
    </row>
    <row r="101" spans="1:7" ht="13.5" thickBot="1">
      <c r="A101" s="137"/>
      <c r="B101" s="113" t="s">
        <v>95</v>
      </c>
      <c r="G101" s="139"/>
    </row>
    <row r="102" spans="1:7" ht="13.5" thickBot="1">
      <c r="A102" s="137"/>
      <c r="B102" s="113" t="s">
        <v>94</v>
      </c>
      <c r="E102" s="117" t="s">
        <v>93</v>
      </c>
      <c r="F102" s="97"/>
      <c r="G102" s="139"/>
    </row>
    <row r="103" spans="1:7" ht="6.75" customHeight="1">
      <c r="A103" s="137"/>
      <c r="G103" s="139"/>
    </row>
    <row r="104" spans="1:7" ht="15">
      <c r="A104" s="137"/>
      <c r="B104" s="182"/>
      <c r="C104" s="183"/>
      <c r="D104" s="184"/>
      <c r="G104" s="139"/>
    </row>
    <row r="105" spans="1:7" ht="15">
      <c r="A105" s="137"/>
      <c r="B105" s="185"/>
      <c r="C105" s="186"/>
      <c r="D105" s="187"/>
      <c r="G105" s="139"/>
    </row>
    <row r="106" spans="1:7" ht="15">
      <c r="A106" s="137"/>
      <c r="B106" s="185"/>
      <c r="C106" s="186"/>
      <c r="D106" s="187"/>
      <c r="G106" s="139"/>
    </row>
    <row r="107" spans="1:7" ht="15">
      <c r="A107" s="137"/>
      <c r="B107" s="185"/>
      <c r="C107" s="186"/>
      <c r="D107" s="187"/>
      <c r="G107" s="139"/>
    </row>
    <row r="108" spans="1:7" ht="15">
      <c r="A108" s="137"/>
      <c r="B108" s="185"/>
      <c r="C108" s="186"/>
      <c r="D108" s="187"/>
      <c r="G108" s="139"/>
    </row>
    <row r="109" spans="1:7" ht="15">
      <c r="A109" s="137"/>
      <c r="B109" s="185"/>
      <c r="C109" s="186"/>
      <c r="D109" s="187"/>
      <c r="G109" s="139"/>
    </row>
    <row r="110" spans="1:7" ht="15">
      <c r="A110" s="137"/>
      <c r="B110" s="188"/>
      <c r="C110" s="189"/>
      <c r="D110" s="190"/>
      <c r="G110" s="139"/>
    </row>
    <row r="111" spans="1:7" ht="6.75" customHeight="1" thickBot="1">
      <c r="A111" s="137"/>
      <c r="G111" s="139"/>
    </row>
    <row r="112" spans="1:7" ht="13.5" thickBot="1">
      <c r="A112" s="137"/>
      <c r="B112" s="113" t="s">
        <v>109</v>
      </c>
      <c r="E112" s="117" t="s">
        <v>93</v>
      </c>
      <c r="F112" s="108"/>
      <c r="G112" s="139"/>
    </row>
    <row r="113" spans="1:7" ht="6.75" customHeight="1" thickBot="1">
      <c r="A113" s="137"/>
      <c r="G113" s="139"/>
    </row>
    <row r="114" spans="1:7" ht="13.5" thickBot="1">
      <c r="A114" s="137"/>
      <c r="C114" s="138" t="s">
        <v>73</v>
      </c>
      <c r="F114" s="121" t="str">
        <f>IF(F112=0," ",IF(F102="Yes",1,IF(F102="No",0,IF(F99/F112&gt;=1,1,IF(F99/F112&gt;=0.75,0.75,IF(F99/F112&gt;=0.5,0.5,IF(F99/F112&gt;=0.25,0.25,0)))))))</f>
        <v xml:space="preserve"> </v>
      </c>
      <c r="G114" s="139"/>
    </row>
    <row r="115" spans="1:7" ht="6.75" customHeight="1">
      <c r="A115" s="154"/>
      <c r="B115" s="155"/>
      <c r="C115" s="155"/>
      <c r="D115" s="156"/>
      <c r="E115" s="155"/>
      <c r="F115" s="157"/>
      <c r="G115" s="158"/>
    </row>
    <row r="116" spans="1:7" s="136" customFormat="1" ht="15">
      <c r="A116" s="130"/>
      <c r="B116" s="131"/>
      <c r="C116" s="131"/>
      <c r="D116" s="132"/>
      <c r="E116" s="133"/>
      <c r="F116" s="134"/>
      <c r="G116" s="135"/>
    </row>
    <row r="117" spans="1:7" s="136" customFormat="1" ht="15">
      <c r="A117" s="143"/>
      <c r="B117" s="70" t="s">
        <v>71</v>
      </c>
      <c r="C117" s="144"/>
      <c r="D117" s="141"/>
      <c r="G117" s="142"/>
    </row>
    <row r="118" spans="1:7" s="149" customFormat="1" ht="12">
      <c r="A118" s="145"/>
      <c r="B118" s="146"/>
      <c r="C118" s="147"/>
      <c r="D118" s="148" t="s">
        <v>85</v>
      </c>
      <c r="F118" s="150"/>
      <c r="G118" s="151"/>
    </row>
    <row r="119" spans="1:7" s="136" customFormat="1" ht="6.75" customHeight="1" thickBot="1">
      <c r="A119" s="143"/>
      <c r="B119" s="120"/>
      <c r="C119" s="144"/>
      <c r="D119" s="152"/>
      <c r="F119" s="122"/>
      <c r="G119" s="142"/>
    </row>
    <row r="120" spans="1:7" ht="13.5" thickBot="1">
      <c r="A120" s="137"/>
      <c r="B120" s="113" t="s">
        <v>88</v>
      </c>
      <c r="E120" s="117" t="s">
        <v>93</v>
      </c>
      <c r="F120" s="108"/>
      <c r="G120" s="139"/>
    </row>
    <row r="121" spans="1:7" ht="6.75" customHeight="1" thickBot="1">
      <c r="A121" s="137"/>
      <c r="F121" s="153"/>
      <c r="G121" s="139"/>
    </row>
    <row r="122" spans="1:7" ht="13.5" thickBot="1">
      <c r="A122" s="137"/>
      <c r="B122" s="113" t="s">
        <v>87</v>
      </c>
      <c r="E122" s="117" t="s">
        <v>93</v>
      </c>
      <c r="F122" s="108"/>
      <c r="G122" s="139"/>
    </row>
    <row r="123" spans="1:7" ht="6.75" customHeight="1" thickBot="1">
      <c r="A123" s="137"/>
      <c r="G123" s="139"/>
    </row>
    <row r="124" spans="1:7" ht="13.5" thickBot="1">
      <c r="A124" s="137"/>
      <c r="C124" s="113" t="s">
        <v>86</v>
      </c>
      <c r="F124" s="119" t="str">
        <f>IF(F122&gt;0,F120/F122,IF(F127&gt;0,F127,"N/A"))</f>
        <v>N/A</v>
      </c>
      <c r="G124" s="139"/>
    </row>
    <row r="125" spans="1:7" ht="6.75" customHeight="1">
      <c r="A125" s="137"/>
      <c r="G125" s="139"/>
    </row>
    <row r="126" spans="1:7" ht="13.5" thickBot="1">
      <c r="A126" s="137"/>
      <c r="B126" s="113" t="s">
        <v>95</v>
      </c>
      <c r="G126" s="139"/>
    </row>
    <row r="127" spans="1:7" ht="13.5" thickBot="1">
      <c r="A127" s="137"/>
      <c r="B127" s="113" t="s">
        <v>94</v>
      </c>
      <c r="E127" s="117" t="s">
        <v>93</v>
      </c>
      <c r="F127" s="97"/>
      <c r="G127" s="139"/>
    </row>
    <row r="128" spans="1:7" ht="6.75" customHeight="1">
      <c r="A128" s="137"/>
      <c r="G128" s="139"/>
    </row>
    <row r="129" spans="1:7" ht="15">
      <c r="A129" s="137"/>
      <c r="B129" s="182"/>
      <c r="C129" s="183"/>
      <c r="D129" s="184"/>
      <c r="G129" s="139"/>
    </row>
    <row r="130" spans="1:7" ht="15">
      <c r="A130" s="137"/>
      <c r="B130" s="185"/>
      <c r="C130" s="186"/>
      <c r="D130" s="187"/>
      <c r="G130" s="139"/>
    </row>
    <row r="131" spans="1:7" ht="15">
      <c r="A131" s="137"/>
      <c r="B131" s="185"/>
      <c r="C131" s="186"/>
      <c r="D131" s="187"/>
      <c r="G131" s="139"/>
    </row>
    <row r="132" spans="1:7" ht="15">
      <c r="A132" s="137"/>
      <c r="B132" s="185"/>
      <c r="C132" s="186"/>
      <c r="D132" s="187"/>
      <c r="G132" s="139"/>
    </row>
    <row r="133" spans="1:7" ht="15">
      <c r="A133" s="137"/>
      <c r="B133" s="185"/>
      <c r="C133" s="186"/>
      <c r="D133" s="187"/>
      <c r="G133" s="139"/>
    </row>
    <row r="134" spans="1:7" ht="15">
      <c r="A134" s="137"/>
      <c r="B134" s="185"/>
      <c r="C134" s="186"/>
      <c r="D134" s="187"/>
      <c r="G134" s="139"/>
    </row>
    <row r="135" spans="1:7" ht="15">
      <c r="A135" s="137"/>
      <c r="B135" s="188"/>
      <c r="C135" s="189"/>
      <c r="D135" s="190"/>
      <c r="G135" s="139"/>
    </row>
    <row r="136" spans="1:7" ht="6.75" customHeight="1" thickBot="1">
      <c r="A136" s="137"/>
      <c r="G136" s="139"/>
    </row>
    <row r="137" spans="1:7" ht="13.5" thickBot="1">
      <c r="A137" s="137"/>
      <c r="B137" s="113" t="s">
        <v>109</v>
      </c>
      <c r="E137" s="117" t="s">
        <v>93</v>
      </c>
      <c r="F137" s="108"/>
      <c r="G137" s="139"/>
    </row>
    <row r="138" spans="1:7" ht="6.75" customHeight="1" thickBot="1">
      <c r="A138" s="137"/>
      <c r="G138" s="139"/>
    </row>
    <row r="139" spans="1:7" ht="13.5" thickBot="1">
      <c r="A139" s="137"/>
      <c r="C139" s="138" t="s">
        <v>73</v>
      </c>
      <c r="F139" s="121" t="str">
        <f>IF(F137=0," ",IF(F127="Yes",1,IF(F127="No",0,IF(F124/F137&gt;=1,1,IF(F124/F137&gt;=0.75,0.75,IF(F124/F137&gt;=0.5,0.5,IF(F124/F137&gt;=0.25,0.25,0)))))))</f>
        <v xml:space="preserve"> </v>
      </c>
      <c r="G139" s="139"/>
    </row>
    <row r="140" spans="1:7" ht="6.75" customHeight="1">
      <c r="A140" s="154"/>
      <c r="B140" s="155"/>
      <c r="C140" s="155"/>
      <c r="D140" s="156"/>
      <c r="E140" s="155"/>
      <c r="F140" s="157"/>
      <c r="G140" s="158"/>
    </row>
    <row r="141" spans="1:7" s="136" customFormat="1" ht="15">
      <c r="A141" s="130"/>
      <c r="B141" s="131"/>
      <c r="C141" s="131"/>
      <c r="D141" s="132"/>
      <c r="E141" s="133"/>
      <c r="F141" s="134"/>
      <c r="G141" s="135"/>
    </row>
    <row r="142" spans="1:7" s="136" customFormat="1" ht="15">
      <c r="A142" s="143"/>
      <c r="B142" s="70" t="s">
        <v>72</v>
      </c>
      <c r="C142" s="144"/>
      <c r="D142" s="141"/>
      <c r="G142" s="142"/>
    </row>
    <row r="143" spans="1:7" s="149" customFormat="1" ht="12">
      <c r="A143" s="145"/>
      <c r="B143" s="146"/>
      <c r="C143" s="147"/>
      <c r="D143" s="148" t="s">
        <v>85</v>
      </c>
      <c r="F143" s="150"/>
      <c r="G143" s="151"/>
    </row>
    <row r="144" spans="1:7" s="136" customFormat="1" ht="6.75" customHeight="1" thickBot="1">
      <c r="A144" s="143"/>
      <c r="B144" s="120"/>
      <c r="C144" s="144"/>
      <c r="D144" s="152"/>
      <c r="F144" s="122"/>
      <c r="G144" s="142"/>
    </row>
    <row r="145" spans="1:7" ht="13.5" thickBot="1">
      <c r="A145" s="137"/>
      <c r="B145" s="113" t="s">
        <v>88</v>
      </c>
      <c r="E145" s="117" t="s">
        <v>93</v>
      </c>
      <c r="F145" s="108"/>
      <c r="G145" s="139"/>
    </row>
    <row r="146" spans="1:7" ht="6.75" customHeight="1" thickBot="1">
      <c r="A146" s="137"/>
      <c r="F146" s="153"/>
      <c r="G146" s="139"/>
    </row>
    <row r="147" spans="1:7" ht="13.5" thickBot="1">
      <c r="A147" s="137"/>
      <c r="B147" s="113" t="s">
        <v>87</v>
      </c>
      <c r="E147" s="117" t="s">
        <v>93</v>
      </c>
      <c r="F147" s="108"/>
      <c r="G147" s="139"/>
    </row>
    <row r="148" spans="1:7" ht="6.75" customHeight="1" thickBot="1">
      <c r="A148" s="137"/>
      <c r="G148" s="139"/>
    </row>
    <row r="149" spans="1:7" ht="13.5" thickBot="1">
      <c r="A149" s="137"/>
      <c r="C149" s="113" t="s">
        <v>86</v>
      </c>
      <c r="F149" s="119" t="str">
        <f>IF(F147&gt;0,F145/F147,IF(F152&gt;0,F152,"N/A"))</f>
        <v>N/A</v>
      </c>
      <c r="G149" s="139"/>
    </row>
    <row r="150" spans="1:7" ht="6.75" customHeight="1">
      <c r="A150" s="137"/>
      <c r="G150" s="139"/>
    </row>
    <row r="151" spans="1:7" ht="13.5" thickBot="1">
      <c r="A151" s="137"/>
      <c r="B151" s="113" t="s">
        <v>95</v>
      </c>
      <c r="G151" s="139"/>
    </row>
    <row r="152" spans="1:7" ht="13.5" thickBot="1">
      <c r="A152" s="137"/>
      <c r="B152" s="113" t="s">
        <v>94</v>
      </c>
      <c r="E152" s="117" t="s">
        <v>93</v>
      </c>
      <c r="F152" s="97"/>
      <c r="G152" s="139"/>
    </row>
    <row r="153" spans="1:7" ht="6.75" customHeight="1">
      <c r="A153" s="137"/>
      <c r="G153" s="139"/>
    </row>
    <row r="154" spans="1:7" ht="15">
      <c r="A154" s="137"/>
      <c r="B154" s="182"/>
      <c r="C154" s="183"/>
      <c r="D154" s="184"/>
      <c r="G154" s="139"/>
    </row>
    <row r="155" spans="1:7" ht="15">
      <c r="A155" s="137"/>
      <c r="B155" s="185"/>
      <c r="C155" s="186"/>
      <c r="D155" s="187"/>
      <c r="G155" s="139"/>
    </row>
    <row r="156" spans="1:7" ht="15">
      <c r="A156" s="137"/>
      <c r="B156" s="185"/>
      <c r="C156" s="186"/>
      <c r="D156" s="187"/>
      <c r="G156" s="139"/>
    </row>
    <row r="157" spans="1:7" ht="15">
      <c r="A157" s="137"/>
      <c r="B157" s="185"/>
      <c r="C157" s="186"/>
      <c r="D157" s="187"/>
      <c r="G157" s="139"/>
    </row>
    <row r="158" spans="1:7" ht="15">
      <c r="A158" s="137"/>
      <c r="B158" s="185"/>
      <c r="C158" s="186"/>
      <c r="D158" s="187"/>
      <c r="G158" s="139"/>
    </row>
    <row r="159" spans="1:7" ht="15">
      <c r="A159" s="137"/>
      <c r="B159" s="185"/>
      <c r="C159" s="186"/>
      <c r="D159" s="187"/>
      <c r="G159" s="139"/>
    </row>
    <row r="160" spans="1:7" ht="15">
      <c r="A160" s="137"/>
      <c r="B160" s="188"/>
      <c r="C160" s="189"/>
      <c r="D160" s="190"/>
      <c r="G160" s="139"/>
    </row>
    <row r="161" spans="1:7" ht="6.75" customHeight="1" thickBot="1">
      <c r="A161" s="137"/>
      <c r="G161" s="139"/>
    </row>
    <row r="162" spans="1:7" ht="13.5" thickBot="1">
      <c r="A162" s="137"/>
      <c r="B162" s="113" t="s">
        <v>109</v>
      </c>
      <c r="E162" s="117" t="s">
        <v>93</v>
      </c>
      <c r="F162" s="108"/>
      <c r="G162" s="139"/>
    </row>
    <row r="163" spans="1:7" ht="6.75" customHeight="1" thickBot="1">
      <c r="A163" s="137"/>
      <c r="G163" s="139"/>
    </row>
    <row r="164" spans="1:7" ht="13.5" thickBot="1">
      <c r="A164" s="137"/>
      <c r="C164" s="138" t="s">
        <v>73</v>
      </c>
      <c r="F164" s="121" t="str">
        <f>IF(F162=0," ",IF(F152="Yes",1,IF(F152="No",0,IF(F149/F162&gt;=1,1,IF(F149/F162&gt;=0.75,0.75,IF(F149/F162&gt;=0.5,0.5,IF(F149/F162&gt;=0.25,0.25,0)))))))</f>
        <v xml:space="preserve"> </v>
      </c>
      <c r="G164" s="139"/>
    </row>
    <row r="165" spans="1:7" ht="6.75" customHeight="1">
      <c r="A165" s="154"/>
      <c r="B165" s="155"/>
      <c r="C165" s="155"/>
      <c r="D165" s="156"/>
      <c r="E165" s="155"/>
      <c r="F165" s="157"/>
      <c r="G165" s="158"/>
    </row>
    <row r="166" spans="1:7" s="136" customFormat="1" ht="15">
      <c r="A166" s="130"/>
      <c r="B166" s="131"/>
      <c r="C166" s="131"/>
      <c r="D166" s="132"/>
      <c r="E166" s="133"/>
      <c r="F166" s="134"/>
      <c r="G166" s="135"/>
    </row>
    <row r="167" spans="1:7" s="136" customFormat="1" ht="15">
      <c r="A167" s="143"/>
      <c r="B167" s="70" t="s">
        <v>72</v>
      </c>
      <c r="C167" s="144"/>
      <c r="D167" s="141"/>
      <c r="G167" s="142"/>
    </row>
    <row r="168" spans="1:7" s="149" customFormat="1" ht="12">
      <c r="A168" s="145"/>
      <c r="B168" s="146"/>
      <c r="C168" s="147"/>
      <c r="D168" s="148" t="s">
        <v>85</v>
      </c>
      <c r="F168" s="150"/>
      <c r="G168" s="151"/>
    </row>
    <row r="169" spans="1:7" s="136" customFormat="1" ht="6.75" customHeight="1" thickBot="1">
      <c r="A169" s="143"/>
      <c r="B169" s="120"/>
      <c r="C169" s="144"/>
      <c r="D169" s="152"/>
      <c r="F169" s="122"/>
      <c r="G169" s="142"/>
    </row>
    <row r="170" spans="1:7" ht="13.5" thickBot="1">
      <c r="A170" s="137"/>
      <c r="B170" s="113" t="s">
        <v>88</v>
      </c>
      <c r="E170" s="117" t="s">
        <v>93</v>
      </c>
      <c r="F170" s="108"/>
      <c r="G170" s="139"/>
    </row>
    <row r="171" spans="1:7" ht="6.75" customHeight="1" thickBot="1">
      <c r="A171" s="137"/>
      <c r="F171" s="153"/>
      <c r="G171" s="139"/>
    </row>
    <row r="172" spans="1:7" ht="13.5" thickBot="1">
      <c r="A172" s="137"/>
      <c r="B172" s="113" t="s">
        <v>87</v>
      </c>
      <c r="E172" s="117" t="s">
        <v>93</v>
      </c>
      <c r="F172" s="108"/>
      <c r="G172" s="139"/>
    </row>
    <row r="173" spans="1:7" ht="6.75" customHeight="1" thickBot="1">
      <c r="A173" s="137"/>
      <c r="G173" s="139"/>
    </row>
    <row r="174" spans="1:7" ht="13.5" thickBot="1">
      <c r="A174" s="137"/>
      <c r="C174" s="113" t="s">
        <v>86</v>
      </c>
      <c r="F174" s="119" t="str">
        <f>IF(F172&gt;0,F170/F172,IF(F177&gt;0,F177,"N/A"))</f>
        <v>N/A</v>
      </c>
      <c r="G174" s="139"/>
    </row>
    <row r="175" spans="1:7" ht="6.75" customHeight="1">
      <c r="A175" s="137"/>
      <c r="G175" s="139"/>
    </row>
    <row r="176" spans="1:7" ht="13.5" thickBot="1">
      <c r="A176" s="137"/>
      <c r="B176" s="113" t="s">
        <v>95</v>
      </c>
      <c r="G176" s="139"/>
    </row>
    <row r="177" spans="1:7" ht="13.5" thickBot="1">
      <c r="A177" s="137"/>
      <c r="B177" s="113" t="s">
        <v>94</v>
      </c>
      <c r="E177" s="117" t="s">
        <v>93</v>
      </c>
      <c r="F177" s="97"/>
      <c r="G177" s="139"/>
    </row>
    <row r="178" spans="1:7" ht="6.75" customHeight="1">
      <c r="A178" s="137"/>
      <c r="G178" s="139"/>
    </row>
    <row r="179" spans="1:7" ht="15">
      <c r="A179" s="137"/>
      <c r="B179" s="182"/>
      <c r="C179" s="183"/>
      <c r="D179" s="184"/>
      <c r="G179" s="139"/>
    </row>
    <row r="180" spans="1:7" ht="15">
      <c r="A180" s="137"/>
      <c r="B180" s="185"/>
      <c r="C180" s="186"/>
      <c r="D180" s="187"/>
      <c r="G180" s="139"/>
    </row>
    <row r="181" spans="1:7" ht="15">
      <c r="A181" s="137"/>
      <c r="B181" s="185"/>
      <c r="C181" s="186"/>
      <c r="D181" s="187"/>
      <c r="G181" s="139"/>
    </row>
    <row r="182" spans="1:7" ht="15">
      <c r="A182" s="137"/>
      <c r="B182" s="185"/>
      <c r="C182" s="186"/>
      <c r="D182" s="187"/>
      <c r="G182" s="139"/>
    </row>
    <row r="183" spans="1:7" ht="15">
      <c r="A183" s="137"/>
      <c r="B183" s="185"/>
      <c r="C183" s="186"/>
      <c r="D183" s="187"/>
      <c r="G183" s="139"/>
    </row>
    <row r="184" spans="1:7" ht="15">
      <c r="A184" s="137"/>
      <c r="B184" s="185"/>
      <c r="C184" s="186"/>
      <c r="D184" s="187"/>
      <c r="G184" s="139"/>
    </row>
    <row r="185" spans="1:7" ht="15">
      <c r="A185" s="137"/>
      <c r="B185" s="188"/>
      <c r="C185" s="189"/>
      <c r="D185" s="190"/>
      <c r="G185" s="139"/>
    </row>
    <row r="186" spans="1:7" ht="6.75" customHeight="1" thickBot="1">
      <c r="A186" s="137"/>
      <c r="G186" s="139"/>
    </row>
    <row r="187" spans="1:7" ht="13.5" thickBot="1">
      <c r="A187" s="137"/>
      <c r="B187" s="113" t="s">
        <v>109</v>
      </c>
      <c r="E187" s="117" t="s">
        <v>93</v>
      </c>
      <c r="F187" s="108"/>
      <c r="G187" s="139"/>
    </row>
    <row r="188" spans="1:7" ht="6.75" customHeight="1" thickBot="1">
      <c r="A188" s="137"/>
      <c r="G188" s="139"/>
    </row>
    <row r="189" spans="1:7" ht="13.5" thickBot="1">
      <c r="A189" s="137"/>
      <c r="C189" s="138" t="s">
        <v>73</v>
      </c>
      <c r="F189" s="121" t="str">
        <f>IF(F187=0," ",IF(F177="Yes",1,IF(F177="No",0,IF(F174/F187&gt;=1,1,IF(F174/F187&gt;=0.75,0.75,IF(F174/F187&gt;=0.5,0.5,IF(F174/F187&gt;=0.25,0.25,0)))))))</f>
        <v xml:space="preserve"> </v>
      </c>
      <c r="G189" s="139"/>
    </row>
    <row r="190" spans="1:7" ht="6.75" customHeight="1">
      <c r="A190" s="154"/>
      <c r="B190" s="155"/>
      <c r="C190" s="155"/>
      <c r="D190" s="156"/>
      <c r="E190" s="155"/>
      <c r="F190" s="157"/>
      <c r="G190" s="158"/>
    </row>
    <row r="191" spans="1:7" s="136" customFormat="1" ht="15">
      <c r="A191" s="130"/>
      <c r="B191" s="131"/>
      <c r="C191" s="131"/>
      <c r="D191" s="132"/>
      <c r="E191" s="133"/>
      <c r="F191" s="134"/>
      <c r="G191" s="135"/>
    </row>
    <row r="192" spans="1:7" s="136" customFormat="1" ht="15">
      <c r="A192" s="143"/>
      <c r="B192" s="70" t="s">
        <v>72</v>
      </c>
      <c r="C192" s="144"/>
      <c r="D192" s="141"/>
      <c r="G192" s="142"/>
    </row>
    <row r="193" spans="1:7" s="149" customFormat="1" ht="12">
      <c r="A193" s="145"/>
      <c r="B193" s="146"/>
      <c r="C193" s="147"/>
      <c r="D193" s="148" t="s">
        <v>85</v>
      </c>
      <c r="F193" s="150"/>
      <c r="G193" s="151"/>
    </row>
    <row r="194" spans="1:7" s="136" customFormat="1" ht="6.75" customHeight="1" thickBot="1">
      <c r="A194" s="143"/>
      <c r="B194" s="120"/>
      <c r="C194" s="144"/>
      <c r="D194" s="152"/>
      <c r="F194" s="122"/>
      <c r="G194" s="142"/>
    </row>
    <row r="195" spans="1:7" ht="13.5" thickBot="1">
      <c r="A195" s="137"/>
      <c r="B195" s="113" t="s">
        <v>88</v>
      </c>
      <c r="E195" s="117" t="s">
        <v>93</v>
      </c>
      <c r="F195" s="108"/>
      <c r="G195" s="139"/>
    </row>
    <row r="196" spans="1:7" ht="6.75" customHeight="1" thickBot="1">
      <c r="A196" s="137"/>
      <c r="F196" s="153"/>
      <c r="G196" s="139"/>
    </row>
    <row r="197" spans="1:7" ht="13.5" thickBot="1">
      <c r="A197" s="137"/>
      <c r="B197" s="113" t="s">
        <v>87</v>
      </c>
      <c r="E197" s="117" t="s">
        <v>93</v>
      </c>
      <c r="F197" s="108"/>
      <c r="G197" s="139"/>
    </row>
    <row r="198" spans="1:7" ht="6.75" customHeight="1" thickBot="1">
      <c r="A198" s="137"/>
      <c r="G198" s="139"/>
    </row>
    <row r="199" spans="1:7" ht="13.5" thickBot="1">
      <c r="A199" s="137"/>
      <c r="C199" s="113" t="s">
        <v>86</v>
      </c>
      <c r="F199" s="119" t="str">
        <f>IF(F197&gt;0,F195/F197,IF(F202&gt;0,F202,"N/A"))</f>
        <v>N/A</v>
      </c>
      <c r="G199" s="139"/>
    </row>
    <row r="200" spans="1:7" ht="6.75" customHeight="1">
      <c r="A200" s="137"/>
      <c r="G200" s="139"/>
    </row>
    <row r="201" spans="1:7" ht="13.5" thickBot="1">
      <c r="A201" s="137"/>
      <c r="B201" s="113" t="s">
        <v>95</v>
      </c>
      <c r="G201" s="139"/>
    </row>
    <row r="202" spans="1:7" ht="13.5" thickBot="1">
      <c r="A202" s="137"/>
      <c r="B202" s="113" t="s">
        <v>94</v>
      </c>
      <c r="E202" s="117" t="s">
        <v>93</v>
      </c>
      <c r="F202" s="97"/>
      <c r="G202" s="139"/>
    </row>
    <row r="203" spans="1:7" ht="6.75" customHeight="1">
      <c r="A203" s="137"/>
      <c r="G203" s="139"/>
    </row>
    <row r="204" spans="1:7" ht="15">
      <c r="A204" s="137"/>
      <c r="B204" s="182"/>
      <c r="C204" s="183"/>
      <c r="D204" s="184"/>
      <c r="G204" s="139"/>
    </row>
    <row r="205" spans="1:7" ht="15">
      <c r="A205" s="137"/>
      <c r="B205" s="185"/>
      <c r="C205" s="186"/>
      <c r="D205" s="187"/>
      <c r="G205" s="139"/>
    </row>
    <row r="206" spans="1:7" ht="15">
      <c r="A206" s="137"/>
      <c r="B206" s="185"/>
      <c r="C206" s="186"/>
      <c r="D206" s="187"/>
      <c r="G206" s="139"/>
    </row>
    <row r="207" spans="1:7" ht="15">
      <c r="A207" s="137"/>
      <c r="B207" s="185"/>
      <c r="C207" s="186"/>
      <c r="D207" s="187"/>
      <c r="G207" s="139"/>
    </row>
    <row r="208" spans="1:7" ht="15">
      <c r="A208" s="137"/>
      <c r="B208" s="185"/>
      <c r="C208" s="186"/>
      <c r="D208" s="187"/>
      <c r="G208" s="139"/>
    </row>
    <row r="209" spans="1:7" ht="15">
      <c r="A209" s="137"/>
      <c r="B209" s="185"/>
      <c r="C209" s="186"/>
      <c r="D209" s="187"/>
      <c r="G209" s="139"/>
    </row>
    <row r="210" spans="1:7" ht="15">
      <c r="A210" s="137"/>
      <c r="B210" s="188"/>
      <c r="C210" s="189"/>
      <c r="D210" s="190"/>
      <c r="G210" s="139"/>
    </row>
    <row r="211" spans="1:7" ht="6.75" customHeight="1" thickBot="1">
      <c r="A211" s="137"/>
      <c r="G211" s="139"/>
    </row>
    <row r="212" spans="1:7" ht="13.5" thickBot="1">
      <c r="A212" s="137"/>
      <c r="B212" s="113" t="s">
        <v>109</v>
      </c>
      <c r="E212" s="117" t="s">
        <v>93</v>
      </c>
      <c r="F212" s="108"/>
      <c r="G212" s="139"/>
    </row>
    <row r="213" spans="1:7" ht="6.75" customHeight="1" thickBot="1">
      <c r="A213" s="137"/>
      <c r="G213" s="139"/>
    </row>
    <row r="214" spans="1:7" ht="13.5" thickBot="1">
      <c r="A214" s="137"/>
      <c r="C214" s="138" t="s">
        <v>73</v>
      </c>
      <c r="F214" s="121" t="str">
        <f>IF(F212=0," ",IF(F202="Yes",1,IF(F202="No",0,IF(F199/F212&gt;=1,1,IF(F199/F212&gt;=0.75,0.75,IF(F199/F212&gt;=0.5,0.5,IF(F199/F212&gt;=0.25,0.25,0)))))))</f>
        <v xml:space="preserve"> </v>
      </c>
      <c r="G214" s="139"/>
    </row>
    <row r="215" spans="1:7" ht="6.75" customHeight="1">
      <c r="A215" s="154"/>
      <c r="B215" s="155"/>
      <c r="C215" s="155"/>
      <c r="D215" s="156"/>
      <c r="E215" s="155"/>
      <c r="F215" s="157"/>
      <c r="G215" s="158"/>
    </row>
    <row r="216" spans="1:7" s="136" customFormat="1" ht="15">
      <c r="A216" s="130"/>
      <c r="B216" s="131"/>
      <c r="C216" s="131"/>
      <c r="D216" s="132"/>
      <c r="E216" s="133"/>
      <c r="F216" s="134"/>
      <c r="G216" s="135"/>
    </row>
    <row r="217" spans="1:7" s="136" customFormat="1" ht="15">
      <c r="A217" s="143"/>
      <c r="B217" s="70" t="s">
        <v>72</v>
      </c>
      <c r="C217" s="144"/>
      <c r="D217" s="141"/>
      <c r="G217" s="142"/>
    </row>
    <row r="218" spans="1:7" s="149" customFormat="1" ht="12">
      <c r="A218" s="145"/>
      <c r="B218" s="146"/>
      <c r="C218" s="147"/>
      <c r="D218" s="148" t="s">
        <v>85</v>
      </c>
      <c r="F218" s="150"/>
      <c r="G218" s="151"/>
    </row>
    <row r="219" spans="1:7" s="136" customFormat="1" ht="6.75" customHeight="1" thickBot="1">
      <c r="A219" s="143"/>
      <c r="B219" s="120"/>
      <c r="C219" s="144"/>
      <c r="D219" s="152"/>
      <c r="F219" s="122"/>
      <c r="G219" s="142"/>
    </row>
    <row r="220" spans="1:7" ht="13.5" thickBot="1">
      <c r="A220" s="137"/>
      <c r="B220" s="113" t="s">
        <v>88</v>
      </c>
      <c r="E220" s="117" t="s">
        <v>93</v>
      </c>
      <c r="F220" s="108"/>
      <c r="G220" s="139"/>
    </row>
    <row r="221" spans="1:7" ht="6.75" customHeight="1" thickBot="1">
      <c r="A221" s="137"/>
      <c r="F221" s="153"/>
      <c r="G221" s="139"/>
    </row>
    <row r="222" spans="1:7" ht="13.5" thickBot="1">
      <c r="A222" s="137"/>
      <c r="B222" s="113" t="s">
        <v>87</v>
      </c>
      <c r="E222" s="117" t="s">
        <v>93</v>
      </c>
      <c r="F222" s="108"/>
      <c r="G222" s="139"/>
    </row>
    <row r="223" spans="1:7" ht="6.75" customHeight="1" thickBot="1">
      <c r="A223" s="137"/>
      <c r="G223" s="139"/>
    </row>
    <row r="224" spans="1:7" ht="13.5" thickBot="1">
      <c r="A224" s="137"/>
      <c r="C224" s="113" t="s">
        <v>86</v>
      </c>
      <c r="F224" s="119" t="str">
        <f>IF(F222&gt;0,F220/F222,IF(F227&gt;0,F227,"N/A"))</f>
        <v>N/A</v>
      </c>
      <c r="G224" s="139"/>
    </row>
    <row r="225" spans="1:7" ht="6.75" customHeight="1">
      <c r="A225" s="137"/>
      <c r="G225" s="139"/>
    </row>
    <row r="226" spans="1:7" ht="13.5" thickBot="1">
      <c r="A226" s="137"/>
      <c r="B226" s="113" t="s">
        <v>95</v>
      </c>
      <c r="G226" s="139"/>
    </row>
    <row r="227" spans="1:7" ht="13.5" thickBot="1">
      <c r="A227" s="137"/>
      <c r="B227" s="113" t="s">
        <v>94</v>
      </c>
      <c r="E227" s="117" t="s">
        <v>93</v>
      </c>
      <c r="F227" s="97"/>
      <c r="G227" s="139"/>
    </row>
    <row r="228" spans="1:7" ht="6.75" customHeight="1">
      <c r="A228" s="137"/>
      <c r="G228" s="139"/>
    </row>
    <row r="229" spans="1:7" ht="15">
      <c r="A229" s="137"/>
      <c r="B229" s="182"/>
      <c r="C229" s="183"/>
      <c r="D229" s="184"/>
      <c r="G229" s="139"/>
    </row>
    <row r="230" spans="1:7" ht="15">
      <c r="A230" s="137"/>
      <c r="B230" s="185"/>
      <c r="C230" s="186"/>
      <c r="D230" s="187"/>
      <c r="G230" s="139"/>
    </row>
    <row r="231" spans="1:7" ht="15">
      <c r="A231" s="137"/>
      <c r="B231" s="185"/>
      <c r="C231" s="186"/>
      <c r="D231" s="187"/>
      <c r="G231" s="139"/>
    </row>
    <row r="232" spans="1:7" ht="15">
      <c r="A232" s="137"/>
      <c r="B232" s="185"/>
      <c r="C232" s="186"/>
      <c r="D232" s="187"/>
      <c r="G232" s="139"/>
    </row>
    <row r="233" spans="1:7" ht="15">
      <c r="A233" s="137"/>
      <c r="B233" s="185"/>
      <c r="C233" s="186"/>
      <c r="D233" s="187"/>
      <c r="G233" s="139"/>
    </row>
    <row r="234" spans="1:7" ht="15">
      <c r="A234" s="137"/>
      <c r="B234" s="185"/>
      <c r="C234" s="186"/>
      <c r="D234" s="187"/>
      <c r="G234" s="139"/>
    </row>
    <row r="235" spans="1:7" ht="15">
      <c r="A235" s="137"/>
      <c r="B235" s="188"/>
      <c r="C235" s="189"/>
      <c r="D235" s="190"/>
      <c r="G235" s="139"/>
    </row>
    <row r="236" spans="1:7" ht="6.75" customHeight="1" thickBot="1">
      <c r="A236" s="137"/>
      <c r="G236" s="139"/>
    </row>
    <row r="237" spans="1:7" ht="13.5" thickBot="1">
      <c r="A237" s="137"/>
      <c r="B237" s="113" t="s">
        <v>109</v>
      </c>
      <c r="E237" s="117" t="s">
        <v>93</v>
      </c>
      <c r="F237" s="108"/>
      <c r="G237" s="139"/>
    </row>
    <row r="238" spans="1:7" ht="6.75" customHeight="1" thickBot="1">
      <c r="A238" s="137"/>
      <c r="G238" s="139"/>
    </row>
    <row r="239" spans="1:7" ht="13.5" thickBot="1">
      <c r="A239" s="137"/>
      <c r="C239" s="138" t="s">
        <v>73</v>
      </c>
      <c r="F239" s="121" t="str">
        <f>IF(F237=0," ",IF(F227="Yes",1,IF(F227="No",0,IF(F224/F237&gt;=1,1,IF(F224/F237&gt;=0.75,0.75,IF(F224/F237&gt;=0.5,0.5,IF(F224/F237&gt;=0.25,0.25,0)))))))</f>
        <v xml:space="preserve"> </v>
      </c>
      <c r="G239" s="139"/>
    </row>
    <row r="240" spans="1:7" ht="6.75" customHeight="1">
      <c r="A240" s="154"/>
      <c r="B240" s="155"/>
      <c r="C240" s="155"/>
      <c r="D240" s="156"/>
      <c r="E240" s="155"/>
      <c r="F240" s="157"/>
      <c r="G240" s="158"/>
    </row>
    <row r="241" spans="1:7" s="136" customFormat="1" ht="15">
      <c r="A241" s="130"/>
      <c r="B241" s="131"/>
      <c r="C241" s="131"/>
      <c r="D241" s="132"/>
      <c r="E241" s="133"/>
      <c r="F241" s="134"/>
      <c r="G241" s="135"/>
    </row>
    <row r="242" spans="1:7" s="136" customFormat="1" ht="15">
      <c r="A242" s="143"/>
      <c r="B242" s="70" t="s">
        <v>72</v>
      </c>
      <c r="C242" s="144"/>
      <c r="D242" s="141"/>
      <c r="G242" s="142"/>
    </row>
    <row r="243" spans="1:7" s="149" customFormat="1" ht="12">
      <c r="A243" s="145"/>
      <c r="B243" s="146"/>
      <c r="C243" s="147"/>
      <c r="D243" s="148" t="s">
        <v>85</v>
      </c>
      <c r="F243" s="150"/>
      <c r="G243" s="151"/>
    </row>
    <row r="244" spans="1:7" s="136" customFormat="1" ht="6.75" customHeight="1" thickBot="1">
      <c r="A244" s="143"/>
      <c r="B244" s="120"/>
      <c r="C244" s="144"/>
      <c r="D244" s="152"/>
      <c r="F244" s="122"/>
      <c r="G244" s="142"/>
    </row>
    <row r="245" spans="1:7" ht="13.5" thickBot="1">
      <c r="A245" s="137"/>
      <c r="B245" s="113" t="s">
        <v>88</v>
      </c>
      <c r="E245" s="117" t="s">
        <v>93</v>
      </c>
      <c r="F245" s="108"/>
      <c r="G245" s="139"/>
    </row>
    <row r="246" spans="1:7" ht="6.75" customHeight="1" thickBot="1">
      <c r="A246" s="137"/>
      <c r="F246" s="153"/>
      <c r="G246" s="139"/>
    </row>
    <row r="247" spans="1:7" ht="13.5" thickBot="1">
      <c r="A247" s="137"/>
      <c r="B247" s="113" t="s">
        <v>87</v>
      </c>
      <c r="E247" s="117" t="s">
        <v>93</v>
      </c>
      <c r="F247" s="108"/>
      <c r="G247" s="139"/>
    </row>
    <row r="248" spans="1:7" ht="6.75" customHeight="1" thickBot="1">
      <c r="A248" s="137"/>
      <c r="G248" s="139"/>
    </row>
    <row r="249" spans="1:7" ht="13.5" thickBot="1">
      <c r="A249" s="137"/>
      <c r="C249" s="113" t="s">
        <v>86</v>
      </c>
      <c r="F249" s="119" t="str">
        <f>IF(F247&gt;0,F245/F247,IF(F252&gt;0,F252,"N/A"))</f>
        <v>N/A</v>
      </c>
      <c r="G249" s="139"/>
    </row>
    <row r="250" spans="1:7" ht="6.75" customHeight="1">
      <c r="A250" s="137"/>
      <c r="G250" s="139"/>
    </row>
    <row r="251" spans="1:7" ht="13.5" thickBot="1">
      <c r="A251" s="137"/>
      <c r="B251" s="113" t="s">
        <v>95</v>
      </c>
      <c r="G251" s="139"/>
    </row>
    <row r="252" spans="1:7" ht="13.5" thickBot="1">
      <c r="A252" s="137"/>
      <c r="B252" s="113" t="s">
        <v>94</v>
      </c>
      <c r="E252" s="117" t="s">
        <v>93</v>
      </c>
      <c r="F252" s="97"/>
      <c r="G252" s="139"/>
    </row>
    <row r="253" spans="1:7" ht="6.75" customHeight="1">
      <c r="A253" s="137"/>
      <c r="G253" s="139"/>
    </row>
    <row r="254" spans="1:7" ht="15">
      <c r="A254" s="137"/>
      <c r="B254" s="182"/>
      <c r="C254" s="183"/>
      <c r="D254" s="184"/>
      <c r="G254" s="139"/>
    </row>
    <row r="255" spans="1:7" ht="15">
      <c r="A255" s="137"/>
      <c r="B255" s="185"/>
      <c r="C255" s="186"/>
      <c r="D255" s="187"/>
      <c r="G255" s="139"/>
    </row>
    <row r="256" spans="1:7" ht="15">
      <c r="A256" s="137"/>
      <c r="B256" s="185"/>
      <c r="C256" s="186"/>
      <c r="D256" s="187"/>
      <c r="G256" s="139"/>
    </row>
    <row r="257" spans="1:7" ht="15">
      <c r="A257" s="137"/>
      <c r="B257" s="185"/>
      <c r="C257" s="186"/>
      <c r="D257" s="187"/>
      <c r="G257" s="139"/>
    </row>
    <row r="258" spans="1:7" ht="15">
      <c r="A258" s="137"/>
      <c r="B258" s="185"/>
      <c r="C258" s="186"/>
      <c r="D258" s="187"/>
      <c r="G258" s="139"/>
    </row>
    <row r="259" spans="1:7" ht="15">
      <c r="A259" s="137"/>
      <c r="B259" s="185"/>
      <c r="C259" s="186"/>
      <c r="D259" s="187"/>
      <c r="G259" s="139"/>
    </row>
    <row r="260" spans="1:7" ht="15">
      <c r="A260" s="137"/>
      <c r="B260" s="188"/>
      <c r="C260" s="189"/>
      <c r="D260" s="190"/>
      <c r="G260" s="139"/>
    </row>
    <row r="261" spans="1:7" ht="6.75" customHeight="1" thickBot="1">
      <c r="A261" s="137"/>
      <c r="G261" s="139"/>
    </row>
    <row r="262" spans="1:7" ht="13.5" thickBot="1">
      <c r="A262" s="137"/>
      <c r="B262" s="113" t="s">
        <v>109</v>
      </c>
      <c r="E262" s="117" t="s">
        <v>93</v>
      </c>
      <c r="F262" s="108"/>
      <c r="G262" s="139"/>
    </row>
    <row r="263" spans="1:7" ht="6.75" customHeight="1" thickBot="1">
      <c r="A263" s="137"/>
      <c r="G263" s="139"/>
    </row>
    <row r="264" spans="1:7" ht="13.5" thickBot="1">
      <c r="A264" s="137"/>
      <c r="C264" s="138" t="s">
        <v>73</v>
      </c>
      <c r="F264" s="121" t="str">
        <f>IF(F262=0," ",IF(F252="Yes",1,IF(F252="No",0,IF(F249/F262&gt;=1,1,IF(F249/F262&gt;=0.75,0.75,IF(F249/F262&gt;=0.5,0.5,IF(F249/F262&gt;=0.25,0.25,0)))))))</f>
        <v xml:space="preserve"> </v>
      </c>
      <c r="G264" s="139"/>
    </row>
    <row r="265" spans="1:7" ht="15">
      <c r="A265" s="154"/>
      <c r="B265" s="155"/>
      <c r="C265" s="155"/>
      <c r="D265" s="156"/>
      <c r="E265" s="155"/>
      <c r="F265" s="157"/>
      <c r="G265" s="158"/>
    </row>
  </sheetData>
  <sheetProtection sheet="1" objects="1" scenario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G265"/>
  <sheetViews>
    <sheetView showGridLines="0" zoomScale="90" zoomScaleNormal="90" zoomScalePageLayoutView="90" workbookViewId="0" topLeftCell="A1"/>
  </sheetViews>
  <sheetFormatPr defaultColWidth="10.00390625" defaultRowHeight="15"/>
  <cols>
    <col min="1" max="1" width="1.7109375" style="113" customWidth="1"/>
    <col min="2" max="2" width="2.140625" style="113" customWidth="1"/>
    <col min="3" max="3" width="20.8515625" style="113" customWidth="1"/>
    <col min="4" max="4" width="64.7109375" style="114" customWidth="1"/>
    <col min="5" max="5" width="2.7109375" style="113" customWidth="1"/>
    <col min="6" max="6" width="15.00390625" style="115" bestFit="1" customWidth="1"/>
    <col min="7" max="7" width="3.00390625" style="113" customWidth="1"/>
    <col min="8" max="8" width="3.140625" style="113" customWidth="1"/>
    <col min="9" max="16384" width="10.00390625" style="113" customWidth="1"/>
  </cols>
  <sheetData>
    <row r="1" ht="15">
      <c r="A1" s="112" t="str">
        <f>'Total Payment Amount'!A1</f>
        <v>CA 1115 Waiver - Delivery System Reform Incentive Payments (DSRIP)</v>
      </c>
    </row>
    <row r="2" ht="15">
      <c r="A2" s="112" t="str">
        <f ca="1">'Total Payment Amount'!A2</f>
        <v>DPH SYSTEM: ________________________________________________________________________________</v>
      </c>
    </row>
    <row r="3" ht="15">
      <c r="A3" s="112" t="str">
        <f ca="1">'Total Payment Amount'!A3</f>
        <v>REPORTING DY &amp; DATE: ______________________________________________________________________</v>
      </c>
    </row>
    <row r="4" ht="15">
      <c r="A4" s="116" t="s">
        <v>48</v>
      </c>
    </row>
    <row r="5" ht="13.5" thickBot="1"/>
    <row r="6" spans="1:7" ht="13.5" thickBot="1">
      <c r="A6" s="117" t="s">
        <v>93</v>
      </c>
      <c r="B6" s="118"/>
      <c r="C6" s="114" t="s">
        <v>81</v>
      </c>
      <c r="E6" s="114"/>
      <c r="F6" s="114"/>
      <c r="G6" s="114"/>
    </row>
    <row r="7" spans="2:3" ht="15" thickBot="1">
      <c r="B7" s="119"/>
      <c r="C7" s="120" t="s">
        <v>82</v>
      </c>
    </row>
    <row r="8" spans="2:3" ht="15" thickBot="1">
      <c r="B8" s="121"/>
      <c r="C8" s="120" t="s">
        <v>83</v>
      </c>
    </row>
    <row r="9" spans="2:3" ht="14.25">
      <c r="B9" s="122"/>
      <c r="C9" s="120" t="s">
        <v>84</v>
      </c>
    </row>
    <row r="10" spans="1:7" ht="15">
      <c r="A10" s="114"/>
      <c r="B10" s="114"/>
      <c r="C10" s="114"/>
      <c r="E10" s="114"/>
      <c r="F10" s="114"/>
      <c r="G10" s="114"/>
    </row>
    <row r="11" spans="1:7" s="129" customFormat="1" ht="15">
      <c r="A11" s="123" t="s">
        <v>48</v>
      </c>
      <c r="B11" s="124"/>
      <c r="C11" s="124"/>
      <c r="D11" s="125"/>
      <c r="E11" s="126"/>
      <c r="F11" s="127"/>
      <c r="G11" s="128"/>
    </row>
    <row r="12" spans="1:7" s="136" customFormat="1" ht="15.75" thickBot="1">
      <c r="A12" s="130"/>
      <c r="B12" s="131"/>
      <c r="C12" s="131"/>
      <c r="D12" s="132"/>
      <c r="E12" s="133"/>
      <c r="F12" s="134"/>
      <c r="G12" s="135"/>
    </row>
    <row r="13" spans="1:7" ht="13.5" thickBot="1">
      <c r="A13" s="137"/>
      <c r="B13" s="113" t="s">
        <v>107</v>
      </c>
      <c r="C13" s="138"/>
      <c r="E13" s="117" t="s">
        <v>93</v>
      </c>
      <c r="F13" s="97"/>
      <c r="G13" s="139"/>
    </row>
    <row r="14" spans="1:7" ht="13.5" thickBot="1">
      <c r="A14" s="137"/>
      <c r="C14" s="138"/>
      <c r="G14" s="139"/>
    </row>
    <row r="15" spans="1:7" ht="13.5" thickBot="1">
      <c r="A15" s="137"/>
      <c r="B15" s="113" t="s">
        <v>108</v>
      </c>
      <c r="C15" s="138"/>
      <c r="E15" s="117" t="s">
        <v>93</v>
      </c>
      <c r="F15" s="97"/>
      <c r="G15" s="139"/>
    </row>
    <row r="16" spans="1:7" s="136" customFormat="1" ht="15">
      <c r="A16" s="140"/>
      <c r="B16" s="116"/>
      <c r="C16" s="116"/>
      <c r="D16" s="141"/>
      <c r="F16" s="122"/>
      <c r="G16" s="142"/>
    </row>
    <row r="17" spans="1:7" s="136" customFormat="1" ht="15">
      <c r="A17" s="143"/>
      <c r="B17" s="70" t="s">
        <v>71</v>
      </c>
      <c r="C17" s="144"/>
      <c r="D17" s="141"/>
      <c r="G17" s="142"/>
    </row>
    <row r="18" spans="1:7" s="149" customFormat="1" ht="12">
      <c r="A18" s="145"/>
      <c r="B18" s="146"/>
      <c r="C18" s="147"/>
      <c r="D18" s="148" t="s">
        <v>85</v>
      </c>
      <c r="F18" s="150"/>
      <c r="G18" s="151"/>
    </row>
    <row r="19" spans="1:7" s="136" customFormat="1" ht="6.75" customHeight="1" thickBot="1">
      <c r="A19" s="143"/>
      <c r="B19" s="120"/>
      <c r="C19" s="144"/>
      <c r="D19" s="152"/>
      <c r="F19" s="122"/>
      <c r="G19" s="142"/>
    </row>
    <row r="20" spans="1:7" ht="13.5" thickBot="1">
      <c r="A20" s="137"/>
      <c r="B20" s="113" t="s">
        <v>88</v>
      </c>
      <c r="E20" s="117" t="s">
        <v>93</v>
      </c>
      <c r="F20" s="108"/>
      <c r="G20" s="139"/>
    </row>
    <row r="21" spans="1:7" ht="6.75" customHeight="1" thickBot="1">
      <c r="A21" s="137"/>
      <c r="F21" s="153"/>
      <c r="G21" s="139"/>
    </row>
    <row r="22" spans="1:7" ht="13.5" thickBot="1">
      <c r="A22" s="137"/>
      <c r="B22" s="113" t="s">
        <v>87</v>
      </c>
      <c r="E22" s="117" t="s">
        <v>93</v>
      </c>
      <c r="F22" s="108"/>
      <c r="G22" s="139"/>
    </row>
    <row r="23" spans="1:7" ht="6.75" customHeight="1" thickBot="1">
      <c r="A23" s="137"/>
      <c r="G23" s="139"/>
    </row>
    <row r="24" spans="1:7" ht="13.5" thickBot="1">
      <c r="A24" s="137"/>
      <c r="C24" s="113" t="s">
        <v>86</v>
      </c>
      <c r="F24" s="119" t="str">
        <f>IF(F22&gt;0,F20/F22,IF(F27&gt;0,F27,"N/A"))</f>
        <v>N/A</v>
      </c>
      <c r="G24" s="139"/>
    </row>
    <row r="25" spans="1:7" ht="6.75" customHeight="1">
      <c r="A25" s="137"/>
      <c r="G25" s="139"/>
    </row>
    <row r="26" spans="1:7" ht="13.5" thickBot="1">
      <c r="A26" s="137"/>
      <c r="B26" s="113" t="s">
        <v>95</v>
      </c>
      <c r="G26" s="139"/>
    </row>
    <row r="27" spans="1:7" ht="13.5" thickBot="1">
      <c r="A27" s="137"/>
      <c r="B27" s="113" t="s">
        <v>94</v>
      </c>
      <c r="E27" s="117" t="s">
        <v>93</v>
      </c>
      <c r="F27" s="97"/>
      <c r="G27" s="139"/>
    </row>
    <row r="28" spans="1:7" ht="6.75" customHeight="1">
      <c r="A28" s="137"/>
      <c r="G28" s="139"/>
    </row>
    <row r="29" spans="1:7" ht="15">
      <c r="A29" s="137"/>
      <c r="B29" s="182"/>
      <c r="C29" s="183"/>
      <c r="D29" s="184"/>
      <c r="G29" s="139"/>
    </row>
    <row r="30" spans="1:7" ht="15">
      <c r="A30" s="137"/>
      <c r="B30" s="185"/>
      <c r="C30" s="186"/>
      <c r="D30" s="187"/>
      <c r="G30" s="139"/>
    </row>
    <row r="31" spans="1:7" ht="15">
      <c r="A31" s="137"/>
      <c r="B31" s="185"/>
      <c r="C31" s="186"/>
      <c r="D31" s="187"/>
      <c r="G31" s="139"/>
    </row>
    <row r="32" spans="1:7" ht="15">
      <c r="A32" s="137"/>
      <c r="B32" s="185"/>
      <c r="C32" s="186"/>
      <c r="D32" s="187"/>
      <c r="G32" s="139"/>
    </row>
    <row r="33" spans="1:7" ht="15">
      <c r="A33" s="137"/>
      <c r="B33" s="185"/>
      <c r="C33" s="186"/>
      <c r="D33" s="187"/>
      <c r="G33" s="139"/>
    </row>
    <row r="34" spans="1:7" ht="15">
      <c r="A34" s="137"/>
      <c r="B34" s="185"/>
      <c r="C34" s="186"/>
      <c r="D34" s="187"/>
      <c r="G34" s="139"/>
    </row>
    <row r="35" spans="1:7" ht="15">
      <c r="A35" s="137"/>
      <c r="B35" s="188"/>
      <c r="C35" s="189"/>
      <c r="D35" s="190"/>
      <c r="G35" s="139"/>
    </row>
    <row r="36" spans="1:7" ht="6.75" customHeight="1" thickBot="1">
      <c r="A36" s="137"/>
      <c r="G36" s="139"/>
    </row>
    <row r="37" spans="1:7" ht="13.5" thickBot="1">
      <c r="A37" s="137"/>
      <c r="B37" s="113" t="s">
        <v>109</v>
      </c>
      <c r="E37" s="117" t="s">
        <v>93</v>
      </c>
      <c r="F37" s="108"/>
      <c r="G37" s="139"/>
    </row>
    <row r="38" spans="1:7" ht="6.75" customHeight="1" thickBot="1">
      <c r="A38" s="137"/>
      <c r="G38" s="139"/>
    </row>
    <row r="39" spans="1:7" ht="13.5" thickBot="1">
      <c r="A39" s="137"/>
      <c r="C39" s="138" t="s">
        <v>73</v>
      </c>
      <c r="F39" s="121" t="str">
        <f>IF(F37=0," ",IF(F27="Yes",1,IF(F27="No",0,IF(F24/F37&gt;=1,1,IF(F24/F37&gt;=0.75,0.75,IF(F24/F37&gt;=0.5,0.5,IF(F24/F37&gt;=0.25,0.25,0)))))))</f>
        <v xml:space="preserve"> </v>
      </c>
      <c r="G39" s="139"/>
    </row>
    <row r="40" spans="1:7" ht="6.75" customHeight="1">
      <c r="A40" s="154"/>
      <c r="B40" s="155"/>
      <c r="C40" s="155"/>
      <c r="D40" s="156"/>
      <c r="E40" s="155"/>
      <c r="F40" s="157"/>
      <c r="G40" s="158"/>
    </row>
    <row r="41" spans="1:7" s="136" customFormat="1" ht="15">
      <c r="A41" s="130"/>
      <c r="B41" s="131"/>
      <c r="C41" s="131"/>
      <c r="D41" s="132"/>
      <c r="E41" s="133"/>
      <c r="F41" s="134"/>
      <c r="G41" s="135"/>
    </row>
    <row r="42" spans="1:7" s="136" customFormat="1" ht="15">
      <c r="A42" s="143"/>
      <c r="B42" s="70" t="s">
        <v>71</v>
      </c>
      <c r="C42" s="144"/>
      <c r="D42" s="141"/>
      <c r="G42" s="142"/>
    </row>
    <row r="43" spans="1:7" s="149" customFormat="1" ht="12">
      <c r="A43" s="145"/>
      <c r="B43" s="146"/>
      <c r="C43" s="147"/>
      <c r="D43" s="148" t="s">
        <v>85</v>
      </c>
      <c r="F43" s="150"/>
      <c r="G43" s="151"/>
    </row>
    <row r="44" spans="1:7" s="136" customFormat="1" ht="6.75" customHeight="1" thickBot="1">
      <c r="A44" s="143"/>
      <c r="B44" s="120"/>
      <c r="C44" s="144"/>
      <c r="D44" s="152"/>
      <c r="F44" s="122"/>
      <c r="G44" s="142"/>
    </row>
    <row r="45" spans="1:7" ht="13.5" thickBot="1">
      <c r="A45" s="137"/>
      <c r="B45" s="113" t="s">
        <v>88</v>
      </c>
      <c r="E45" s="117" t="s">
        <v>93</v>
      </c>
      <c r="F45" s="108"/>
      <c r="G45" s="139"/>
    </row>
    <row r="46" spans="1:7" ht="6.75" customHeight="1" thickBot="1">
      <c r="A46" s="137"/>
      <c r="F46" s="153"/>
      <c r="G46" s="139"/>
    </row>
    <row r="47" spans="1:7" ht="13.5" thickBot="1">
      <c r="A47" s="137"/>
      <c r="B47" s="113" t="s">
        <v>87</v>
      </c>
      <c r="E47" s="117" t="s">
        <v>93</v>
      </c>
      <c r="F47" s="108"/>
      <c r="G47" s="139"/>
    </row>
    <row r="48" spans="1:7" ht="6.75" customHeight="1" thickBot="1">
      <c r="A48" s="137"/>
      <c r="G48" s="139"/>
    </row>
    <row r="49" spans="1:7" ht="13.5" thickBot="1">
      <c r="A49" s="137"/>
      <c r="C49" s="113" t="s">
        <v>86</v>
      </c>
      <c r="F49" s="119" t="str">
        <f>IF(F47&gt;0,F45/F47,IF(F52&gt;0,F52,"N/A"))</f>
        <v>N/A</v>
      </c>
      <c r="G49" s="139"/>
    </row>
    <row r="50" spans="1:7" ht="6.75" customHeight="1">
      <c r="A50" s="137"/>
      <c r="G50" s="139"/>
    </row>
    <row r="51" spans="1:7" ht="13.5" thickBot="1">
      <c r="A51" s="137"/>
      <c r="B51" s="113" t="s">
        <v>95</v>
      </c>
      <c r="G51" s="139"/>
    </row>
    <row r="52" spans="1:7" ht="13.5" thickBot="1">
      <c r="A52" s="137"/>
      <c r="B52" s="113" t="s">
        <v>94</v>
      </c>
      <c r="E52" s="117" t="s">
        <v>93</v>
      </c>
      <c r="F52" s="97"/>
      <c r="G52" s="139"/>
    </row>
    <row r="53" spans="1:7" ht="6.75" customHeight="1">
      <c r="A53" s="137"/>
      <c r="G53" s="139"/>
    </row>
    <row r="54" spans="1:7" ht="15">
      <c r="A54" s="137"/>
      <c r="B54" s="182"/>
      <c r="C54" s="183"/>
      <c r="D54" s="184"/>
      <c r="G54" s="139"/>
    </row>
    <row r="55" spans="1:7" ht="15">
      <c r="A55" s="137"/>
      <c r="B55" s="185"/>
      <c r="C55" s="186"/>
      <c r="D55" s="187"/>
      <c r="G55" s="139"/>
    </row>
    <row r="56" spans="1:7" ht="15">
      <c r="A56" s="137"/>
      <c r="B56" s="185"/>
      <c r="C56" s="186"/>
      <c r="D56" s="187"/>
      <c r="G56" s="139"/>
    </row>
    <row r="57" spans="1:7" ht="15">
      <c r="A57" s="137"/>
      <c r="B57" s="185"/>
      <c r="C57" s="186"/>
      <c r="D57" s="187"/>
      <c r="G57" s="139"/>
    </row>
    <row r="58" spans="1:7" ht="15">
      <c r="A58" s="137"/>
      <c r="B58" s="185"/>
      <c r="C58" s="186"/>
      <c r="D58" s="187"/>
      <c r="G58" s="139"/>
    </row>
    <row r="59" spans="1:7" ht="15">
      <c r="A59" s="137"/>
      <c r="B59" s="185"/>
      <c r="C59" s="186"/>
      <c r="D59" s="187"/>
      <c r="G59" s="139"/>
    </row>
    <row r="60" spans="1:7" ht="15">
      <c r="A60" s="137"/>
      <c r="B60" s="188"/>
      <c r="C60" s="189"/>
      <c r="D60" s="190"/>
      <c r="G60" s="139"/>
    </row>
    <row r="61" spans="1:7" ht="6.75" customHeight="1" thickBot="1">
      <c r="A61" s="137"/>
      <c r="G61" s="139"/>
    </row>
    <row r="62" spans="1:7" ht="13.5" thickBot="1">
      <c r="A62" s="137"/>
      <c r="B62" s="113" t="s">
        <v>109</v>
      </c>
      <c r="E62" s="117" t="s">
        <v>93</v>
      </c>
      <c r="F62" s="108"/>
      <c r="G62" s="139"/>
    </row>
    <row r="63" spans="1:7" ht="6.75" customHeight="1" thickBot="1">
      <c r="A63" s="137"/>
      <c r="G63" s="139"/>
    </row>
    <row r="64" spans="1:7" ht="13.5" thickBot="1">
      <c r="A64" s="137"/>
      <c r="C64" s="138" t="s">
        <v>73</v>
      </c>
      <c r="F64" s="121" t="str">
        <f>IF(F62=0," ",IF(F52="Yes",1,IF(F52="No",0,IF(F49/F62&gt;=1,1,IF(F49/F62&gt;=0.75,0.75,IF(F49/F62&gt;=0.5,0.5,IF(F49/F62&gt;=0.25,0.25,0)))))))</f>
        <v xml:space="preserve"> </v>
      </c>
      <c r="G64" s="139"/>
    </row>
    <row r="65" spans="1:7" ht="6.75" customHeight="1">
      <c r="A65" s="154"/>
      <c r="B65" s="155"/>
      <c r="C65" s="155"/>
      <c r="D65" s="156"/>
      <c r="E65" s="155"/>
      <c r="F65" s="157"/>
      <c r="G65" s="158"/>
    </row>
    <row r="66" spans="1:7" s="136" customFormat="1" ht="15">
      <c r="A66" s="130"/>
      <c r="B66" s="131"/>
      <c r="C66" s="131"/>
      <c r="D66" s="132"/>
      <c r="E66" s="133"/>
      <c r="F66" s="134"/>
      <c r="G66" s="135"/>
    </row>
    <row r="67" spans="1:7" s="136" customFormat="1" ht="15">
      <c r="A67" s="143"/>
      <c r="B67" s="70" t="s">
        <v>71</v>
      </c>
      <c r="C67" s="144"/>
      <c r="D67" s="141"/>
      <c r="G67" s="142"/>
    </row>
    <row r="68" spans="1:7" s="149" customFormat="1" ht="12">
      <c r="A68" s="145"/>
      <c r="B68" s="146"/>
      <c r="C68" s="147"/>
      <c r="D68" s="148" t="s">
        <v>85</v>
      </c>
      <c r="F68" s="150"/>
      <c r="G68" s="151"/>
    </row>
    <row r="69" spans="1:7" s="136" customFormat="1" ht="6.75" customHeight="1" thickBot="1">
      <c r="A69" s="143"/>
      <c r="B69" s="120"/>
      <c r="C69" s="144"/>
      <c r="D69" s="152"/>
      <c r="F69" s="122"/>
      <c r="G69" s="142"/>
    </row>
    <row r="70" spans="1:7" ht="13.5" thickBot="1">
      <c r="A70" s="137"/>
      <c r="B70" s="113" t="s">
        <v>88</v>
      </c>
      <c r="E70" s="117" t="s">
        <v>93</v>
      </c>
      <c r="F70" s="108"/>
      <c r="G70" s="139"/>
    </row>
    <row r="71" spans="1:7" ht="6.75" customHeight="1" thickBot="1">
      <c r="A71" s="137"/>
      <c r="F71" s="153"/>
      <c r="G71" s="139"/>
    </row>
    <row r="72" spans="1:7" ht="13.5" thickBot="1">
      <c r="A72" s="137"/>
      <c r="B72" s="113" t="s">
        <v>87</v>
      </c>
      <c r="E72" s="117" t="s">
        <v>93</v>
      </c>
      <c r="F72" s="108"/>
      <c r="G72" s="139"/>
    </row>
    <row r="73" spans="1:7" ht="6.75" customHeight="1" thickBot="1">
      <c r="A73" s="137"/>
      <c r="G73" s="139"/>
    </row>
    <row r="74" spans="1:7" ht="13.5" thickBot="1">
      <c r="A74" s="137"/>
      <c r="C74" s="113" t="s">
        <v>86</v>
      </c>
      <c r="F74" s="119" t="str">
        <f>IF(F72&gt;0,F70/F72,IF(F77&gt;0,F77,"N/A"))</f>
        <v>N/A</v>
      </c>
      <c r="G74" s="139"/>
    </row>
    <row r="75" spans="1:7" ht="6.75" customHeight="1">
      <c r="A75" s="137"/>
      <c r="G75" s="139"/>
    </row>
    <row r="76" spans="1:7" ht="13.5" thickBot="1">
      <c r="A76" s="137"/>
      <c r="B76" s="113" t="s">
        <v>95</v>
      </c>
      <c r="G76" s="139"/>
    </row>
    <row r="77" spans="1:7" ht="13.5" thickBot="1">
      <c r="A77" s="137"/>
      <c r="B77" s="113" t="s">
        <v>94</v>
      </c>
      <c r="E77" s="117" t="s">
        <v>93</v>
      </c>
      <c r="F77" s="97"/>
      <c r="G77" s="139"/>
    </row>
    <row r="78" spans="1:7" ht="6.75" customHeight="1">
      <c r="A78" s="137"/>
      <c r="G78" s="139"/>
    </row>
    <row r="79" spans="1:7" ht="15">
      <c r="A79" s="137"/>
      <c r="B79" s="182"/>
      <c r="C79" s="183"/>
      <c r="D79" s="184"/>
      <c r="G79" s="139"/>
    </row>
    <row r="80" spans="1:7" ht="15">
      <c r="A80" s="137"/>
      <c r="B80" s="185"/>
      <c r="C80" s="186"/>
      <c r="D80" s="187"/>
      <c r="G80" s="139"/>
    </row>
    <row r="81" spans="1:7" ht="15">
      <c r="A81" s="137"/>
      <c r="B81" s="185"/>
      <c r="C81" s="186"/>
      <c r="D81" s="187"/>
      <c r="G81" s="139"/>
    </row>
    <row r="82" spans="1:7" ht="15">
      <c r="A82" s="137"/>
      <c r="B82" s="185"/>
      <c r="C82" s="186"/>
      <c r="D82" s="187"/>
      <c r="G82" s="139"/>
    </row>
    <row r="83" spans="1:7" ht="15">
      <c r="A83" s="137"/>
      <c r="B83" s="185"/>
      <c r="C83" s="186"/>
      <c r="D83" s="187"/>
      <c r="G83" s="139"/>
    </row>
    <row r="84" spans="1:7" ht="15">
      <c r="A84" s="137"/>
      <c r="B84" s="185"/>
      <c r="C84" s="186"/>
      <c r="D84" s="187"/>
      <c r="G84" s="139"/>
    </row>
    <row r="85" spans="1:7" ht="15">
      <c r="A85" s="137"/>
      <c r="B85" s="188"/>
      <c r="C85" s="189"/>
      <c r="D85" s="190"/>
      <c r="G85" s="139"/>
    </row>
    <row r="86" spans="1:7" ht="6.75" customHeight="1" thickBot="1">
      <c r="A86" s="137"/>
      <c r="G86" s="139"/>
    </row>
    <row r="87" spans="1:7" ht="13.5" thickBot="1">
      <c r="A87" s="137"/>
      <c r="B87" s="113" t="s">
        <v>109</v>
      </c>
      <c r="E87" s="117" t="s">
        <v>93</v>
      </c>
      <c r="F87" s="108"/>
      <c r="G87" s="139"/>
    </row>
    <row r="88" spans="1:7" ht="6.75" customHeight="1" thickBot="1">
      <c r="A88" s="137"/>
      <c r="G88" s="139"/>
    </row>
    <row r="89" spans="1:7" ht="13.5" thickBot="1">
      <c r="A89" s="137"/>
      <c r="C89" s="138" t="s">
        <v>73</v>
      </c>
      <c r="F89" s="121" t="str">
        <f>IF(F87=0," ",IF(F77="Yes",1,IF(F77="No",0,IF(F74/F87&gt;=1,1,IF(F74/F87&gt;=0.75,0.75,IF(F74/F87&gt;=0.5,0.5,IF(F74/F87&gt;=0.25,0.25,0)))))))</f>
        <v xml:space="preserve"> </v>
      </c>
      <c r="G89" s="139"/>
    </row>
    <row r="90" spans="1:7" ht="6.75" customHeight="1">
      <c r="A90" s="154"/>
      <c r="B90" s="155"/>
      <c r="C90" s="155"/>
      <c r="D90" s="156"/>
      <c r="E90" s="155"/>
      <c r="F90" s="157"/>
      <c r="G90" s="158"/>
    </row>
    <row r="91" spans="1:7" s="136" customFormat="1" ht="15">
      <c r="A91" s="130"/>
      <c r="B91" s="131"/>
      <c r="C91" s="131"/>
      <c r="D91" s="132"/>
      <c r="E91" s="133"/>
      <c r="F91" s="134"/>
      <c r="G91" s="135"/>
    </row>
    <row r="92" spans="1:7" s="136" customFormat="1" ht="15">
      <c r="A92" s="143"/>
      <c r="B92" s="70" t="s">
        <v>71</v>
      </c>
      <c r="C92" s="144"/>
      <c r="D92" s="141"/>
      <c r="G92" s="142"/>
    </row>
    <row r="93" spans="1:7" s="149" customFormat="1" ht="12">
      <c r="A93" s="145"/>
      <c r="B93" s="146"/>
      <c r="C93" s="147"/>
      <c r="D93" s="148" t="s">
        <v>85</v>
      </c>
      <c r="F93" s="150"/>
      <c r="G93" s="151"/>
    </row>
    <row r="94" spans="1:7" s="136" customFormat="1" ht="6.75" customHeight="1" thickBot="1">
      <c r="A94" s="143"/>
      <c r="B94" s="120"/>
      <c r="C94" s="144"/>
      <c r="D94" s="152"/>
      <c r="F94" s="122"/>
      <c r="G94" s="142"/>
    </row>
    <row r="95" spans="1:7" ht="13.5" thickBot="1">
      <c r="A95" s="137"/>
      <c r="B95" s="113" t="s">
        <v>88</v>
      </c>
      <c r="E95" s="117" t="s">
        <v>93</v>
      </c>
      <c r="F95" s="108"/>
      <c r="G95" s="139"/>
    </row>
    <row r="96" spans="1:7" ht="6.75" customHeight="1" thickBot="1">
      <c r="A96" s="137"/>
      <c r="F96" s="153"/>
      <c r="G96" s="139"/>
    </row>
    <row r="97" spans="1:7" ht="13.5" thickBot="1">
      <c r="A97" s="137"/>
      <c r="B97" s="113" t="s">
        <v>87</v>
      </c>
      <c r="E97" s="117" t="s">
        <v>93</v>
      </c>
      <c r="F97" s="108"/>
      <c r="G97" s="139"/>
    </row>
    <row r="98" spans="1:7" ht="6.75" customHeight="1" thickBot="1">
      <c r="A98" s="137"/>
      <c r="G98" s="139"/>
    </row>
    <row r="99" spans="1:7" ht="13.5" thickBot="1">
      <c r="A99" s="137"/>
      <c r="C99" s="113" t="s">
        <v>86</v>
      </c>
      <c r="F99" s="119" t="str">
        <f>IF(F97&gt;0,F95/F97,IF(F102&gt;0,F102,"N/A"))</f>
        <v>N/A</v>
      </c>
      <c r="G99" s="139"/>
    </row>
    <row r="100" spans="1:7" ht="6.75" customHeight="1">
      <c r="A100" s="137"/>
      <c r="G100" s="139"/>
    </row>
    <row r="101" spans="1:7" ht="13.5" thickBot="1">
      <c r="A101" s="137"/>
      <c r="B101" s="113" t="s">
        <v>95</v>
      </c>
      <c r="G101" s="139"/>
    </row>
    <row r="102" spans="1:7" ht="13.5" thickBot="1">
      <c r="A102" s="137"/>
      <c r="B102" s="113" t="s">
        <v>94</v>
      </c>
      <c r="E102" s="117" t="s">
        <v>93</v>
      </c>
      <c r="F102" s="97"/>
      <c r="G102" s="139"/>
    </row>
    <row r="103" spans="1:7" ht="6.75" customHeight="1">
      <c r="A103" s="137"/>
      <c r="G103" s="139"/>
    </row>
    <row r="104" spans="1:7" ht="15">
      <c r="A104" s="137"/>
      <c r="B104" s="182"/>
      <c r="C104" s="183"/>
      <c r="D104" s="184"/>
      <c r="G104" s="139"/>
    </row>
    <row r="105" spans="1:7" ht="15">
      <c r="A105" s="137"/>
      <c r="B105" s="185"/>
      <c r="C105" s="186"/>
      <c r="D105" s="187"/>
      <c r="G105" s="139"/>
    </row>
    <row r="106" spans="1:7" ht="15">
      <c r="A106" s="137"/>
      <c r="B106" s="185"/>
      <c r="C106" s="186"/>
      <c r="D106" s="187"/>
      <c r="G106" s="139"/>
    </row>
    <row r="107" spans="1:7" ht="15">
      <c r="A107" s="137"/>
      <c r="B107" s="185"/>
      <c r="C107" s="186"/>
      <c r="D107" s="187"/>
      <c r="G107" s="139"/>
    </row>
    <row r="108" spans="1:7" ht="15">
      <c r="A108" s="137"/>
      <c r="B108" s="185"/>
      <c r="C108" s="186"/>
      <c r="D108" s="187"/>
      <c r="G108" s="139"/>
    </row>
    <row r="109" spans="1:7" ht="15">
      <c r="A109" s="137"/>
      <c r="B109" s="185"/>
      <c r="C109" s="186"/>
      <c r="D109" s="187"/>
      <c r="G109" s="139"/>
    </row>
    <row r="110" spans="1:7" ht="15">
      <c r="A110" s="137"/>
      <c r="B110" s="188"/>
      <c r="C110" s="189"/>
      <c r="D110" s="190"/>
      <c r="G110" s="139"/>
    </row>
    <row r="111" spans="1:7" ht="6.75" customHeight="1" thickBot="1">
      <c r="A111" s="137"/>
      <c r="G111" s="139"/>
    </row>
    <row r="112" spans="1:7" ht="13.5" thickBot="1">
      <c r="A112" s="137"/>
      <c r="B112" s="113" t="s">
        <v>109</v>
      </c>
      <c r="E112" s="117" t="s">
        <v>93</v>
      </c>
      <c r="F112" s="108"/>
      <c r="G112" s="139"/>
    </row>
    <row r="113" spans="1:7" ht="6.75" customHeight="1" thickBot="1">
      <c r="A113" s="137"/>
      <c r="G113" s="139"/>
    </row>
    <row r="114" spans="1:7" ht="13.5" thickBot="1">
      <c r="A114" s="137"/>
      <c r="C114" s="138" t="s">
        <v>73</v>
      </c>
      <c r="F114" s="121" t="str">
        <f>IF(F112=0," ",IF(F102="Yes",1,IF(F102="No",0,IF(F99/F112&gt;=1,1,IF(F99/F112&gt;=0.75,0.75,IF(F99/F112&gt;=0.5,0.5,IF(F99/F112&gt;=0.25,0.25,0)))))))</f>
        <v xml:space="preserve"> </v>
      </c>
      <c r="G114" s="139"/>
    </row>
    <row r="115" spans="1:7" ht="6.75" customHeight="1">
      <c r="A115" s="154"/>
      <c r="B115" s="155"/>
      <c r="C115" s="155"/>
      <c r="D115" s="156"/>
      <c r="E115" s="155"/>
      <c r="F115" s="157"/>
      <c r="G115" s="158"/>
    </row>
    <row r="116" spans="1:7" s="136" customFormat="1" ht="15">
      <c r="A116" s="130"/>
      <c r="B116" s="131"/>
      <c r="C116" s="131"/>
      <c r="D116" s="132"/>
      <c r="E116" s="133"/>
      <c r="F116" s="134"/>
      <c r="G116" s="135"/>
    </row>
    <row r="117" spans="1:7" s="136" customFormat="1" ht="15">
      <c r="A117" s="143"/>
      <c r="B117" s="70" t="s">
        <v>71</v>
      </c>
      <c r="C117" s="144"/>
      <c r="D117" s="141"/>
      <c r="G117" s="142"/>
    </row>
    <row r="118" spans="1:7" s="149" customFormat="1" ht="12">
      <c r="A118" s="145"/>
      <c r="B118" s="146"/>
      <c r="C118" s="147"/>
      <c r="D118" s="148" t="s">
        <v>85</v>
      </c>
      <c r="F118" s="150"/>
      <c r="G118" s="151"/>
    </row>
    <row r="119" spans="1:7" s="136" customFormat="1" ht="6.75" customHeight="1" thickBot="1">
      <c r="A119" s="143"/>
      <c r="B119" s="120"/>
      <c r="C119" s="144"/>
      <c r="D119" s="152"/>
      <c r="F119" s="122"/>
      <c r="G119" s="142"/>
    </row>
    <row r="120" spans="1:7" ht="13.5" thickBot="1">
      <c r="A120" s="137"/>
      <c r="B120" s="113" t="s">
        <v>88</v>
      </c>
      <c r="E120" s="117" t="s">
        <v>93</v>
      </c>
      <c r="F120" s="108"/>
      <c r="G120" s="139"/>
    </row>
    <row r="121" spans="1:7" ht="6.75" customHeight="1" thickBot="1">
      <c r="A121" s="137"/>
      <c r="F121" s="153"/>
      <c r="G121" s="139"/>
    </row>
    <row r="122" spans="1:7" ht="13.5" thickBot="1">
      <c r="A122" s="137"/>
      <c r="B122" s="113" t="s">
        <v>87</v>
      </c>
      <c r="E122" s="117" t="s">
        <v>93</v>
      </c>
      <c r="F122" s="108"/>
      <c r="G122" s="139"/>
    </row>
    <row r="123" spans="1:7" ht="6.75" customHeight="1" thickBot="1">
      <c r="A123" s="137"/>
      <c r="G123" s="139"/>
    </row>
    <row r="124" spans="1:7" ht="13.5" thickBot="1">
      <c r="A124" s="137"/>
      <c r="C124" s="113" t="s">
        <v>86</v>
      </c>
      <c r="F124" s="119" t="str">
        <f>IF(F122&gt;0,F120/F122,IF(F127&gt;0,F127,"N/A"))</f>
        <v>N/A</v>
      </c>
      <c r="G124" s="139"/>
    </row>
    <row r="125" spans="1:7" ht="6.75" customHeight="1">
      <c r="A125" s="137"/>
      <c r="G125" s="139"/>
    </row>
    <row r="126" spans="1:7" ht="13.5" thickBot="1">
      <c r="A126" s="137"/>
      <c r="B126" s="113" t="s">
        <v>95</v>
      </c>
      <c r="G126" s="139"/>
    </row>
    <row r="127" spans="1:7" ht="13.5" thickBot="1">
      <c r="A127" s="137"/>
      <c r="B127" s="113" t="s">
        <v>94</v>
      </c>
      <c r="E127" s="117" t="s">
        <v>93</v>
      </c>
      <c r="F127" s="97"/>
      <c r="G127" s="139"/>
    </row>
    <row r="128" spans="1:7" ht="6.75" customHeight="1">
      <c r="A128" s="137"/>
      <c r="G128" s="139"/>
    </row>
    <row r="129" spans="1:7" ht="15">
      <c r="A129" s="137"/>
      <c r="B129" s="182"/>
      <c r="C129" s="183"/>
      <c r="D129" s="184"/>
      <c r="G129" s="139"/>
    </row>
    <row r="130" spans="1:7" ht="15">
      <c r="A130" s="137"/>
      <c r="B130" s="185"/>
      <c r="C130" s="186"/>
      <c r="D130" s="187"/>
      <c r="G130" s="139"/>
    </row>
    <row r="131" spans="1:7" ht="15">
      <c r="A131" s="137"/>
      <c r="B131" s="185"/>
      <c r="C131" s="186"/>
      <c r="D131" s="187"/>
      <c r="G131" s="139"/>
    </row>
    <row r="132" spans="1:7" ht="15">
      <c r="A132" s="137"/>
      <c r="B132" s="185"/>
      <c r="C132" s="186"/>
      <c r="D132" s="187"/>
      <c r="G132" s="139"/>
    </row>
    <row r="133" spans="1:7" ht="15">
      <c r="A133" s="137"/>
      <c r="B133" s="185"/>
      <c r="C133" s="186"/>
      <c r="D133" s="187"/>
      <c r="G133" s="139"/>
    </row>
    <row r="134" spans="1:7" ht="15">
      <c r="A134" s="137"/>
      <c r="B134" s="185"/>
      <c r="C134" s="186"/>
      <c r="D134" s="187"/>
      <c r="G134" s="139"/>
    </row>
    <row r="135" spans="1:7" ht="15">
      <c r="A135" s="137"/>
      <c r="B135" s="188"/>
      <c r="C135" s="189"/>
      <c r="D135" s="190"/>
      <c r="G135" s="139"/>
    </row>
    <row r="136" spans="1:7" ht="6.75" customHeight="1" thickBot="1">
      <c r="A136" s="137"/>
      <c r="G136" s="139"/>
    </row>
    <row r="137" spans="1:7" ht="13.5" thickBot="1">
      <c r="A137" s="137"/>
      <c r="B137" s="113" t="s">
        <v>109</v>
      </c>
      <c r="E137" s="117" t="s">
        <v>93</v>
      </c>
      <c r="F137" s="108"/>
      <c r="G137" s="139"/>
    </row>
    <row r="138" spans="1:7" ht="6.75" customHeight="1" thickBot="1">
      <c r="A138" s="137"/>
      <c r="G138" s="139"/>
    </row>
    <row r="139" spans="1:7" ht="13.5" thickBot="1">
      <c r="A139" s="137"/>
      <c r="C139" s="138" t="s">
        <v>73</v>
      </c>
      <c r="F139" s="121" t="str">
        <f>IF(F137=0," ",IF(F127="Yes",1,IF(F127="No",0,IF(F124/F137&gt;=1,1,IF(F124/F137&gt;=0.75,0.75,IF(F124/F137&gt;=0.5,0.5,IF(F124/F137&gt;=0.25,0.25,0)))))))</f>
        <v xml:space="preserve"> </v>
      </c>
      <c r="G139" s="139"/>
    </row>
    <row r="140" spans="1:7" ht="6.75" customHeight="1">
      <c r="A140" s="154"/>
      <c r="B140" s="155"/>
      <c r="C140" s="155"/>
      <c r="D140" s="156"/>
      <c r="E140" s="155"/>
      <c r="F140" s="157"/>
      <c r="G140" s="158"/>
    </row>
    <row r="141" spans="1:7" s="136" customFormat="1" ht="15">
      <c r="A141" s="130"/>
      <c r="B141" s="131"/>
      <c r="C141" s="131"/>
      <c r="D141" s="132"/>
      <c r="E141" s="133"/>
      <c r="F141" s="134"/>
      <c r="G141" s="135"/>
    </row>
    <row r="142" spans="1:7" s="136" customFormat="1" ht="15">
      <c r="A142" s="143"/>
      <c r="B142" s="70" t="s">
        <v>72</v>
      </c>
      <c r="C142" s="144"/>
      <c r="D142" s="141"/>
      <c r="G142" s="142"/>
    </row>
    <row r="143" spans="1:7" s="149" customFormat="1" ht="12">
      <c r="A143" s="145"/>
      <c r="B143" s="146"/>
      <c r="C143" s="147"/>
      <c r="D143" s="148" t="s">
        <v>85</v>
      </c>
      <c r="F143" s="150"/>
      <c r="G143" s="151"/>
    </row>
    <row r="144" spans="1:7" s="136" customFormat="1" ht="6.75" customHeight="1" thickBot="1">
      <c r="A144" s="143"/>
      <c r="B144" s="120"/>
      <c r="C144" s="144"/>
      <c r="D144" s="152"/>
      <c r="F144" s="122"/>
      <c r="G144" s="142"/>
    </row>
    <row r="145" spans="1:7" ht="13.5" thickBot="1">
      <c r="A145" s="137"/>
      <c r="B145" s="113" t="s">
        <v>88</v>
      </c>
      <c r="E145" s="117" t="s">
        <v>93</v>
      </c>
      <c r="F145" s="108"/>
      <c r="G145" s="139"/>
    </row>
    <row r="146" spans="1:7" ht="6.75" customHeight="1" thickBot="1">
      <c r="A146" s="137"/>
      <c r="F146" s="153"/>
      <c r="G146" s="139"/>
    </row>
    <row r="147" spans="1:7" ht="13.5" thickBot="1">
      <c r="A147" s="137"/>
      <c r="B147" s="113" t="s">
        <v>87</v>
      </c>
      <c r="E147" s="117" t="s">
        <v>93</v>
      </c>
      <c r="F147" s="108"/>
      <c r="G147" s="139"/>
    </row>
    <row r="148" spans="1:7" ht="6.75" customHeight="1" thickBot="1">
      <c r="A148" s="137"/>
      <c r="G148" s="139"/>
    </row>
    <row r="149" spans="1:7" ht="13.5" thickBot="1">
      <c r="A149" s="137"/>
      <c r="C149" s="113" t="s">
        <v>86</v>
      </c>
      <c r="F149" s="119" t="str">
        <f>IF(F147&gt;0,F145/F147,IF(F152&gt;0,F152,"N/A"))</f>
        <v>N/A</v>
      </c>
      <c r="G149" s="139"/>
    </row>
    <row r="150" spans="1:7" ht="6.75" customHeight="1">
      <c r="A150" s="137"/>
      <c r="G150" s="139"/>
    </row>
    <row r="151" spans="1:7" ht="13.5" thickBot="1">
      <c r="A151" s="137"/>
      <c r="B151" s="113" t="s">
        <v>95</v>
      </c>
      <c r="G151" s="139"/>
    </row>
    <row r="152" spans="1:7" ht="13.5" thickBot="1">
      <c r="A152" s="137"/>
      <c r="B152" s="113" t="s">
        <v>94</v>
      </c>
      <c r="E152" s="117" t="s">
        <v>93</v>
      </c>
      <c r="F152" s="97"/>
      <c r="G152" s="139"/>
    </row>
    <row r="153" spans="1:7" ht="6.75" customHeight="1">
      <c r="A153" s="137"/>
      <c r="G153" s="139"/>
    </row>
    <row r="154" spans="1:7" ht="15">
      <c r="A154" s="137"/>
      <c r="B154" s="182"/>
      <c r="C154" s="183"/>
      <c r="D154" s="184"/>
      <c r="G154" s="139"/>
    </row>
    <row r="155" spans="1:7" ht="15">
      <c r="A155" s="137"/>
      <c r="B155" s="185"/>
      <c r="C155" s="186"/>
      <c r="D155" s="187"/>
      <c r="G155" s="139"/>
    </row>
    <row r="156" spans="1:7" ht="15">
      <c r="A156" s="137"/>
      <c r="B156" s="185"/>
      <c r="C156" s="186"/>
      <c r="D156" s="187"/>
      <c r="G156" s="139"/>
    </row>
    <row r="157" spans="1:7" ht="15">
      <c r="A157" s="137"/>
      <c r="B157" s="185"/>
      <c r="C157" s="186"/>
      <c r="D157" s="187"/>
      <c r="G157" s="139"/>
    </row>
    <row r="158" spans="1:7" ht="15">
      <c r="A158" s="137"/>
      <c r="B158" s="185"/>
      <c r="C158" s="186"/>
      <c r="D158" s="187"/>
      <c r="G158" s="139"/>
    </row>
    <row r="159" spans="1:7" ht="15">
      <c r="A159" s="137"/>
      <c r="B159" s="185"/>
      <c r="C159" s="186"/>
      <c r="D159" s="187"/>
      <c r="G159" s="139"/>
    </row>
    <row r="160" spans="1:7" ht="15">
      <c r="A160" s="137"/>
      <c r="B160" s="188"/>
      <c r="C160" s="189"/>
      <c r="D160" s="190"/>
      <c r="G160" s="139"/>
    </row>
    <row r="161" spans="1:7" ht="6.75" customHeight="1" thickBot="1">
      <c r="A161" s="137"/>
      <c r="G161" s="139"/>
    </row>
    <row r="162" spans="1:7" ht="13.5" thickBot="1">
      <c r="A162" s="137"/>
      <c r="B162" s="113" t="s">
        <v>109</v>
      </c>
      <c r="E162" s="117" t="s">
        <v>93</v>
      </c>
      <c r="F162" s="108"/>
      <c r="G162" s="139"/>
    </row>
    <row r="163" spans="1:7" ht="6.75" customHeight="1" thickBot="1">
      <c r="A163" s="137"/>
      <c r="G163" s="139"/>
    </row>
    <row r="164" spans="1:7" ht="13.5" thickBot="1">
      <c r="A164" s="137"/>
      <c r="C164" s="138" t="s">
        <v>73</v>
      </c>
      <c r="F164" s="121" t="str">
        <f>IF(F162=0," ",IF(F152="Yes",1,IF(F152="No",0,IF(F149/F162&gt;=1,1,IF(F149/F162&gt;=0.75,0.75,IF(F149/F162&gt;=0.5,0.5,IF(F149/F162&gt;=0.25,0.25,0)))))))</f>
        <v xml:space="preserve"> </v>
      </c>
      <c r="G164" s="139"/>
    </row>
    <row r="165" spans="1:7" ht="6.75" customHeight="1">
      <c r="A165" s="154"/>
      <c r="B165" s="155"/>
      <c r="C165" s="155"/>
      <c r="D165" s="156"/>
      <c r="E165" s="155"/>
      <c r="F165" s="157"/>
      <c r="G165" s="158"/>
    </row>
    <row r="166" spans="1:7" s="136" customFormat="1" ht="15">
      <c r="A166" s="130"/>
      <c r="B166" s="131"/>
      <c r="C166" s="131"/>
      <c r="D166" s="132"/>
      <c r="E166" s="133"/>
      <c r="F166" s="134"/>
      <c r="G166" s="135"/>
    </row>
    <row r="167" spans="1:7" s="136" customFormat="1" ht="15">
      <c r="A167" s="143"/>
      <c r="B167" s="70" t="s">
        <v>72</v>
      </c>
      <c r="C167" s="144"/>
      <c r="D167" s="141"/>
      <c r="G167" s="142"/>
    </row>
    <row r="168" spans="1:7" s="149" customFormat="1" ht="12">
      <c r="A168" s="145"/>
      <c r="B168" s="146"/>
      <c r="C168" s="147"/>
      <c r="D168" s="148" t="s">
        <v>85</v>
      </c>
      <c r="F168" s="150"/>
      <c r="G168" s="151"/>
    </row>
    <row r="169" spans="1:7" s="136" customFormat="1" ht="6.75" customHeight="1" thickBot="1">
      <c r="A169" s="143"/>
      <c r="B169" s="120"/>
      <c r="C169" s="144"/>
      <c r="D169" s="152"/>
      <c r="F169" s="122"/>
      <c r="G169" s="142"/>
    </row>
    <row r="170" spans="1:7" ht="13.5" thickBot="1">
      <c r="A170" s="137"/>
      <c r="B170" s="113" t="s">
        <v>88</v>
      </c>
      <c r="E170" s="117" t="s">
        <v>93</v>
      </c>
      <c r="F170" s="108"/>
      <c r="G170" s="139"/>
    </row>
    <row r="171" spans="1:7" ht="6.75" customHeight="1" thickBot="1">
      <c r="A171" s="137"/>
      <c r="F171" s="153"/>
      <c r="G171" s="139"/>
    </row>
    <row r="172" spans="1:7" ht="13.5" thickBot="1">
      <c r="A172" s="137"/>
      <c r="B172" s="113" t="s">
        <v>87</v>
      </c>
      <c r="E172" s="117" t="s">
        <v>93</v>
      </c>
      <c r="F172" s="108"/>
      <c r="G172" s="139"/>
    </row>
    <row r="173" spans="1:7" ht="6.75" customHeight="1" thickBot="1">
      <c r="A173" s="137"/>
      <c r="G173" s="139"/>
    </row>
    <row r="174" spans="1:7" ht="13.5" thickBot="1">
      <c r="A174" s="137"/>
      <c r="C174" s="113" t="s">
        <v>86</v>
      </c>
      <c r="F174" s="119" t="str">
        <f>IF(F172&gt;0,F170/F172,IF(F177&gt;0,F177,"N/A"))</f>
        <v>N/A</v>
      </c>
      <c r="G174" s="139"/>
    </row>
    <row r="175" spans="1:7" ht="6.75" customHeight="1">
      <c r="A175" s="137"/>
      <c r="G175" s="139"/>
    </row>
    <row r="176" spans="1:7" ht="13.5" thickBot="1">
      <c r="A176" s="137"/>
      <c r="B176" s="113" t="s">
        <v>95</v>
      </c>
      <c r="G176" s="139"/>
    </row>
    <row r="177" spans="1:7" ht="13.5" thickBot="1">
      <c r="A177" s="137"/>
      <c r="B177" s="113" t="s">
        <v>94</v>
      </c>
      <c r="E177" s="117" t="s">
        <v>93</v>
      </c>
      <c r="F177" s="97"/>
      <c r="G177" s="139"/>
    </row>
    <row r="178" spans="1:7" ht="6.75" customHeight="1">
      <c r="A178" s="137"/>
      <c r="G178" s="139"/>
    </row>
    <row r="179" spans="1:7" ht="15">
      <c r="A179" s="137"/>
      <c r="B179" s="182"/>
      <c r="C179" s="183"/>
      <c r="D179" s="184"/>
      <c r="G179" s="139"/>
    </row>
    <row r="180" spans="1:7" ht="15">
      <c r="A180" s="137"/>
      <c r="B180" s="185"/>
      <c r="C180" s="186"/>
      <c r="D180" s="187"/>
      <c r="G180" s="139"/>
    </row>
    <row r="181" spans="1:7" ht="15">
      <c r="A181" s="137"/>
      <c r="B181" s="185"/>
      <c r="C181" s="186"/>
      <c r="D181" s="187"/>
      <c r="G181" s="139"/>
    </row>
    <row r="182" spans="1:7" ht="15">
      <c r="A182" s="137"/>
      <c r="B182" s="185"/>
      <c r="C182" s="186"/>
      <c r="D182" s="187"/>
      <c r="G182" s="139"/>
    </row>
    <row r="183" spans="1:7" ht="15">
      <c r="A183" s="137"/>
      <c r="B183" s="185"/>
      <c r="C183" s="186"/>
      <c r="D183" s="187"/>
      <c r="G183" s="139"/>
    </row>
    <row r="184" spans="1:7" ht="15">
      <c r="A184" s="137"/>
      <c r="B184" s="185"/>
      <c r="C184" s="186"/>
      <c r="D184" s="187"/>
      <c r="G184" s="139"/>
    </row>
    <row r="185" spans="1:7" ht="15">
      <c r="A185" s="137"/>
      <c r="B185" s="188"/>
      <c r="C185" s="189"/>
      <c r="D185" s="190"/>
      <c r="G185" s="139"/>
    </row>
    <row r="186" spans="1:7" ht="6.75" customHeight="1" thickBot="1">
      <c r="A186" s="137"/>
      <c r="G186" s="139"/>
    </row>
    <row r="187" spans="1:7" ht="13.5" thickBot="1">
      <c r="A187" s="137"/>
      <c r="B187" s="113" t="s">
        <v>109</v>
      </c>
      <c r="E187" s="117" t="s">
        <v>93</v>
      </c>
      <c r="F187" s="108"/>
      <c r="G187" s="139"/>
    </row>
    <row r="188" spans="1:7" ht="6.75" customHeight="1" thickBot="1">
      <c r="A188" s="137"/>
      <c r="G188" s="139"/>
    </row>
    <row r="189" spans="1:7" ht="13.5" thickBot="1">
      <c r="A189" s="137"/>
      <c r="C189" s="138" t="s">
        <v>73</v>
      </c>
      <c r="F189" s="121" t="str">
        <f>IF(F187=0," ",IF(F177="Yes",1,IF(F177="No",0,IF(F174/F187&gt;=1,1,IF(F174/F187&gt;=0.75,0.75,IF(F174/F187&gt;=0.5,0.5,IF(F174/F187&gt;=0.25,0.25,0)))))))</f>
        <v xml:space="preserve"> </v>
      </c>
      <c r="G189" s="139"/>
    </row>
    <row r="190" spans="1:7" ht="6.75" customHeight="1">
      <c r="A190" s="154"/>
      <c r="B190" s="155"/>
      <c r="C190" s="155"/>
      <c r="D190" s="156"/>
      <c r="E190" s="155"/>
      <c r="F190" s="157"/>
      <c r="G190" s="158"/>
    </row>
    <row r="191" spans="1:7" s="136" customFormat="1" ht="15">
      <c r="A191" s="130"/>
      <c r="B191" s="131"/>
      <c r="C191" s="131"/>
      <c r="D191" s="132"/>
      <c r="E191" s="133"/>
      <c r="F191" s="134"/>
      <c r="G191" s="135"/>
    </row>
    <row r="192" spans="1:7" s="136" customFormat="1" ht="15">
      <c r="A192" s="143"/>
      <c r="B192" s="70" t="s">
        <v>72</v>
      </c>
      <c r="C192" s="144"/>
      <c r="D192" s="141"/>
      <c r="G192" s="142"/>
    </row>
    <row r="193" spans="1:7" s="149" customFormat="1" ht="12">
      <c r="A193" s="145"/>
      <c r="B193" s="146"/>
      <c r="C193" s="147"/>
      <c r="D193" s="148" t="s">
        <v>85</v>
      </c>
      <c r="F193" s="150"/>
      <c r="G193" s="151"/>
    </row>
    <row r="194" spans="1:7" s="136" customFormat="1" ht="6.75" customHeight="1" thickBot="1">
      <c r="A194" s="143"/>
      <c r="B194" s="120"/>
      <c r="C194" s="144"/>
      <c r="D194" s="152"/>
      <c r="F194" s="122"/>
      <c r="G194" s="142"/>
    </row>
    <row r="195" spans="1:7" ht="13.5" thickBot="1">
      <c r="A195" s="137"/>
      <c r="B195" s="113" t="s">
        <v>88</v>
      </c>
      <c r="E195" s="117" t="s">
        <v>93</v>
      </c>
      <c r="F195" s="108"/>
      <c r="G195" s="139"/>
    </row>
    <row r="196" spans="1:7" ht="6.75" customHeight="1" thickBot="1">
      <c r="A196" s="137"/>
      <c r="F196" s="153"/>
      <c r="G196" s="139"/>
    </row>
    <row r="197" spans="1:7" ht="13.5" thickBot="1">
      <c r="A197" s="137"/>
      <c r="B197" s="113" t="s">
        <v>87</v>
      </c>
      <c r="E197" s="117" t="s">
        <v>93</v>
      </c>
      <c r="F197" s="108"/>
      <c r="G197" s="139"/>
    </row>
    <row r="198" spans="1:7" ht="6.75" customHeight="1" thickBot="1">
      <c r="A198" s="137"/>
      <c r="G198" s="139"/>
    </row>
    <row r="199" spans="1:7" ht="13.5" thickBot="1">
      <c r="A199" s="137"/>
      <c r="C199" s="113" t="s">
        <v>86</v>
      </c>
      <c r="F199" s="119" t="str">
        <f>IF(F197&gt;0,F195/F197,IF(F202&gt;0,F202,"N/A"))</f>
        <v>N/A</v>
      </c>
      <c r="G199" s="139"/>
    </row>
    <row r="200" spans="1:7" ht="6.75" customHeight="1">
      <c r="A200" s="137"/>
      <c r="G200" s="139"/>
    </row>
    <row r="201" spans="1:7" ht="13.5" thickBot="1">
      <c r="A201" s="137"/>
      <c r="B201" s="113" t="s">
        <v>95</v>
      </c>
      <c r="G201" s="139"/>
    </row>
    <row r="202" spans="1:7" ht="13.5" thickBot="1">
      <c r="A202" s="137"/>
      <c r="B202" s="113" t="s">
        <v>94</v>
      </c>
      <c r="E202" s="117" t="s">
        <v>93</v>
      </c>
      <c r="F202" s="97"/>
      <c r="G202" s="139"/>
    </row>
    <row r="203" spans="1:7" ht="6.75" customHeight="1">
      <c r="A203" s="137"/>
      <c r="G203" s="139"/>
    </row>
    <row r="204" spans="1:7" ht="15">
      <c r="A204" s="137"/>
      <c r="B204" s="182"/>
      <c r="C204" s="183"/>
      <c r="D204" s="184"/>
      <c r="G204" s="139"/>
    </row>
    <row r="205" spans="1:7" ht="15">
      <c r="A205" s="137"/>
      <c r="B205" s="185"/>
      <c r="C205" s="186"/>
      <c r="D205" s="187"/>
      <c r="G205" s="139"/>
    </row>
    <row r="206" spans="1:7" ht="15">
      <c r="A206" s="137"/>
      <c r="B206" s="185"/>
      <c r="C206" s="186"/>
      <c r="D206" s="187"/>
      <c r="G206" s="139"/>
    </row>
    <row r="207" spans="1:7" ht="15">
      <c r="A207" s="137"/>
      <c r="B207" s="185"/>
      <c r="C207" s="186"/>
      <c r="D207" s="187"/>
      <c r="G207" s="139"/>
    </row>
    <row r="208" spans="1:7" ht="15">
      <c r="A208" s="137"/>
      <c r="B208" s="185"/>
      <c r="C208" s="186"/>
      <c r="D208" s="187"/>
      <c r="G208" s="139"/>
    </row>
    <row r="209" spans="1:7" ht="15">
      <c r="A209" s="137"/>
      <c r="B209" s="185"/>
      <c r="C209" s="186"/>
      <c r="D209" s="187"/>
      <c r="G209" s="139"/>
    </row>
    <row r="210" spans="1:7" ht="15">
      <c r="A210" s="137"/>
      <c r="B210" s="188"/>
      <c r="C210" s="189"/>
      <c r="D210" s="190"/>
      <c r="G210" s="139"/>
    </row>
    <row r="211" spans="1:7" ht="6.75" customHeight="1" thickBot="1">
      <c r="A211" s="137"/>
      <c r="G211" s="139"/>
    </row>
    <row r="212" spans="1:7" ht="13.5" thickBot="1">
      <c r="A212" s="137"/>
      <c r="B212" s="113" t="s">
        <v>109</v>
      </c>
      <c r="E212" s="117" t="s">
        <v>93</v>
      </c>
      <c r="F212" s="108"/>
      <c r="G212" s="139"/>
    </row>
    <row r="213" spans="1:7" ht="6.75" customHeight="1" thickBot="1">
      <c r="A213" s="137"/>
      <c r="G213" s="139"/>
    </row>
    <row r="214" spans="1:7" ht="13.5" thickBot="1">
      <c r="A214" s="137"/>
      <c r="C214" s="138" t="s">
        <v>73</v>
      </c>
      <c r="F214" s="121" t="str">
        <f>IF(F212=0," ",IF(F202="Yes",1,IF(F202="No",0,IF(F199/F212&gt;=1,1,IF(F199/F212&gt;=0.75,0.75,IF(F199/F212&gt;=0.5,0.5,IF(F199/F212&gt;=0.25,0.25,0)))))))</f>
        <v xml:space="preserve"> </v>
      </c>
      <c r="G214" s="139"/>
    </row>
    <row r="215" spans="1:7" ht="6.75" customHeight="1">
      <c r="A215" s="154"/>
      <c r="B215" s="155"/>
      <c r="C215" s="155"/>
      <c r="D215" s="156"/>
      <c r="E215" s="155"/>
      <c r="F215" s="157"/>
      <c r="G215" s="158"/>
    </row>
    <row r="216" spans="1:7" s="136" customFormat="1" ht="15">
      <c r="A216" s="130"/>
      <c r="B216" s="131"/>
      <c r="C216" s="131"/>
      <c r="D216" s="132"/>
      <c r="E216" s="133"/>
      <c r="F216" s="134"/>
      <c r="G216" s="135"/>
    </row>
    <row r="217" spans="1:7" s="136" customFormat="1" ht="15">
      <c r="A217" s="143"/>
      <c r="B217" s="70" t="s">
        <v>72</v>
      </c>
      <c r="C217" s="144"/>
      <c r="D217" s="141"/>
      <c r="G217" s="142"/>
    </row>
    <row r="218" spans="1:7" s="149" customFormat="1" ht="12">
      <c r="A218" s="145"/>
      <c r="B218" s="146"/>
      <c r="C218" s="147"/>
      <c r="D218" s="148" t="s">
        <v>85</v>
      </c>
      <c r="F218" s="150"/>
      <c r="G218" s="151"/>
    </row>
    <row r="219" spans="1:7" s="136" customFormat="1" ht="6.75" customHeight="1" thickBot="1">
      <c r="A219" s="143"/>
      <c r="B219" s="120"/>
      <c r="C219" s="144"/>
      <c r="D219" s="152"/>
      <c r="F219" s="122"/>
      <c r="G219" s="142"/>
    </row>
    <row r="220" spans="1:7" ht="13.5" thickBot="1">
      <c r="A220" s="137"/>
      <c r="B220" s="113" t="s">
        <v>88</v>
      </c>
      <c r="E220" s="117" t="s">
        <v>93</v>
      </c>
      <c r="F220" s="108"/>
      <c r="G220" s="139"/>
    </row>
    <row r="221" spans="1:7" ht="6.75" customHeight="1" thickBot="1">
      <c r="A221" s="137"/>
      <c r="F221" s="153"/>
      <c r="G221" s="139"/>
    </row>
    <row r="222" spans="1:7" ht="13.5" thickBot="1">
      <c r="A222" s="137"/>
      <c r="B222" s="113" t="s">
        <v>87</v>
      </c>
      <c r="E222" s="117" t="s">
        <v>93</v>
      </c>
      <c r="F222" s="108"/>
      <c r="G222" s="139"/>
    </row>
    <row r="223" spans="1:7" ht="6.75" customHeight="1" thickBot="1">
      <c r="A223" s="137"/>
      <c r="G223" s="139"/>
    </row>
    <row r="224" spans="1:7" ht="13.5" thickBot="1">
      <c r="A224" s="137"/>
      <c r="C224" s="113" t="s">
        <v>86</v>
      </c>
      <c r="F224" s="119" t="str">
        <f>IF(F222&gt;0,F220/F222,IF(F227&gt;0,F227,"N/A"))</f>
        <v>N/A</v>
      </c>
      <c r="G224" s="139"/>
    </row>
    <row r="225" spans="1:7" ht="6.75" customHeight="1">
      <c r="A225" s="137"/>
      <c r="G225" s="139"/>
    </row>
    <row r="226" spans="1:7" ht="13.5" thickBot="1">
      <c r="A226" s="137"/>
      <c r="B226" s="113" t="s">
        <v>95</v>
      </c>
      <c r="G226" s="139"/>
    </row>
    <row r="227" spans="1:7" ht="13.5" thickBot="1">
      <c r="A227" s="137"/>
      <c r="B227" s="113" t="s">
        <v>94</v>
      </c>
      <c r="E227" s="117" t="s">
        <v>93</v>
      </c>
      <c r="F227" s="97"/>
      <c r="G227" s="139"/>
    </row>
    <row r="228" spans="1:7" ht="6.75" customHeight="1">
      <c r="A228" s="137"/>
      <c r="G228" s="139"/>
    </row>
    <row r="229" spans="1:7" ht="15">
      <c r="A229" s="137"/>
      <c r="B229" s="182"/>
      <c r="C229" s="183"/>
      <c r="D229" s="184"/>
      <c r="G229" s="139"/>
    </row>
    <row r="230" spans="1:7" ht="15">
      <c r="A230" s="137"/>
      <c r="B230" s="185"/>
      <c r="C230" s="186"/>
      <c r="D230" s="187"/>
      <c r="G230" s="139"/>
    </row>
    <row r="231" spans="1:7" ht="15">
      <c r="A231" s="137"/>
      <c r="B231" s="185"/>
      <c r="C231" s="186"/>
      <c r="D231" s="187"/>
      <c r="G231" s="139"/>
    </row>
    <row r="232" spans="1:7" ht="15">
      <c r="A232" s="137"/>
      <c r="B232" s="185"/>
      <c r="C232" s="186"/>
      <c r="D232" s="187"/>
      <c r="G232" s="139"/>
    </row>
    <row r="233" spans="1:7" ht="15">
      <c r="A233" s="137"/>
      <c r="B233" s="185"/>
      <c r="C233" s="186"/>
      <c r="D233" s="187"/>
      <c r="G233" s="139"/>
    </row>
    <row r="234" spans="1:7" ht="15">
      <c r="A234" s="137"/>
      <c r="B234" s="185"/>
      <c r="C234" s="186"/>
      <c r="D234" s="187"/>
      <c r="G234" s="139"/>
    </row>
    <row r="235" spans="1:7" ht="15">
      <c r="A235" s="137"/>
      <c r="B235" s="188"/>
      <c r="C235" s="189"/>
      <c r="D235" s="190"/>
      <c r="G235" s="139"/>
    </row>
    <row r="236" spans="1:7" ht="6.75" customHeight="1" thickBot="1">
      <c r="A236" s="137"/>
      <c r="G236" s="139"/>
    </row>
    <row r="237" spans="1:7" ht="13.5" thickBot="1">
      <c r="A237" s="137"/>
      <c r="B237" s="113" t="s">
        <v>109</v>
      </c>
      <c r="E237" s="117" t="s">
        <v>93</v>
      </c>
      <c r="F237" s="108"/>
      <c r="G237" s="139"/>
    </row>
    <row r="238" spans="1:7" ht="6.75" customHeight="1" thickBot="1">
      <c r="A238" s="137"/>
      <c r="G238" s="139"/>
    </row>
    <row r="239" spans="1:7" ht="13.5" thickBot="1">
      <c r="A239" s="137"/>
      <c r="C239" s="138" t="s">
        <v>73</v>
      </c>
      <c r="F239" s="121" t="str">
        <f>IF(F237=0," ",IF(F227="Yes",1,IF(F227="No",0,IF(F224/F237&gt;=1,1,IF(F224/F237&gt;=0.75,0.75,IF(F224/F237&gt;=0.5,0.5,IF(F224/F237&gt;=0.25,0.25,0)))))))</f>
        <v xml:space="preserve"> </v>
      </c>
      <c r="G239" s="139"/>
    </row>
    <row r="240" spans="1:7" ht="6.75" customHeight="1">
      <c r="A240" s="154"/>
      <c r="B240" s="155"/>
      <c r="C240" s="155"/>
      <c r="D240" s="156"/>
      <c r="E240" s="155"/>
      <c r="F240" s="157"/>
      <c r="G240" s="158"/>
    </row>
    <row r="241" spans="1:7" s="136" customFormat="1" ht="15">
      <c r="A241" s="130"/>
      <c r="B241" s="131"/>
      <c r="C241" s="131"/>
      <c r="D241" s="132"/>
      <c r="E241" s="133"/>
      <c r="F241" s="134"/>
      <c r="G241" s="135"/>
    </row>
    <row r="242" spans="1:7" s="136" customFormat="1" ht="15">
      <c r="A242" s="143"/>
      <c r="B242" s="70" t="s">
        <v>72</v>
      </c>
      <c r="C242" s="144"/>
      <c r="D242" s="141"/>
      <c r="G242" s="142"/>
    </row>
    <row r="243" spans="1:7" s="149" customFormat="1" ht="12">
      <c r="A243" s="145"/>
      <c r="B243" s="146"/>
      <c r="C243" s="147"/>
      <c r="D243" s="148" t="s">
        <v>85</v>
      </c>
      <c r="F243" s="150"/>
      <c r="G243" s="151"/>
    </row>
    <row r="244" spans="1:7" s="136" customFormat="1" ht="6.75" customHeight="1" thickBot="1">
      <c r="A244" s="143"/>
      <c r="B244" s="120"/>
      <c r="C244" s="144"/>
      <c r="D244" s="152"/>
      <c r="F244" s="122"/>
      <c r="G244" s="142"/>
    </row>
    <row r="245" spans="1:7" ht="13.5" thickBot="1">
      <c r="A245" s="137"/>
      <c r="B245" s="113" t="s">
        <v>88</v>
      </c>
      <c r="E245" s="117" t="s">
        <v>93</v>
      </c>
      <c r="F245" s="108"/>
      <c r="G245" s="139"/>
    </row>
    <row r="246" spans="1:7" ht="6.75" customHeight="1" thickBot="1">
      <c r="A246" s="137"/>
      <c r="F246" s="153"/>
      <c r="G246" s="139"/>
    </row>
    <row r="247" spans="1:7" ht="13.5" thickBot="1">
      <c r="A247" s="137"/>
      <c r="B247" s="113" t="s">
        <v>87</v>
      </c>
      <c r="E247" s="117" t="s">
        <v>93</v>
      </c>
      <c r="F247" s="108"/>
      <c r="G247" s="139"/>
    </row>
    <row r="248" spans="1:7" ht="6.75" customHeight="1" thickBot="1">
      <c r="A248" s="137"/>
      <c r="G248" s="139"/>
    </row>
    <row r="249" spans="1:7" ht="13.5" thickBot="1">
      <c r="A249" s="137"/>
      <c r="C249" s="113" t="s">
        <v>86</v>
      </c>
      <c r="F249" s="119" t="str">
        <f>IF(F247&gt;0,F245/F247,IF(F252&gt;0,F252,"N/A"))</f>
        <v>N/A</v>
      </c>
      <c r="G249" s="139"/>
    </row>
    <row r="250" spans="1:7" ht="6.75" customHeight="1">
      <c r="A250" s="137"/>
      <c r="G250" s="139"/>
    </row>
    <row r="251" spans="1:7" ht="13.5" thickBot="1">
      <c r="A251" s="137"/>
      <c r="B251" s="113" t="s">
        <v>95</v>
      </c>
      <c r="G251" s="139"/>
    </row>
    <row r="252" spans="1:7" ht="13.5" thickBot="1">
      <c r="A252" s="137"/>
      <c r="B252" s="113" t="s">
        <v>94</v>
      </c>
      <c r="E252" s="117" t="s">
        <v>93</v>
      </c>
      <c r="F252" s="97"/>
      <c r="G252" s="139"/>
    </row>
    <row r="253" spans="1:7" ht="6.75" customHeight="1">
      <c r="A253" s="137"/>
      <c r="G253" s="139"/>
    </row>
    <row r="254" spans="1:7" ht="15">
      <c r="A254" s="137"/>
      <c r="B254" s="182"/>
      <c r="C254" s="183"/>
      <c r="D254" s="184"/>
      <c r="G254" s="139"/>
    </row>
    <row r="255" spans="1:7" ht="15">
      <c r="A255" s="137"/>
      <c r="B255" s="185"/>
      <c r="C255" s="186"/>
      <c r="D255" s="187"/>
      <c r="G255" s="139"/>
    </row>
    <row r="256" spans="1:7" ht="15">
      <c r="A256" s="137"/>
      <c r="B256" s="185"/>
      <c r="C256" s="186"/>
      <c r="D256" s="187"/>
      <c r="G256" s="139"/>
    </row>
    <row r="257" spans="1:7" ht="15">
      <c r="A257" s="137"/>
      <c r="B257" s="185"/>
      <c r="C257" s="186"/>
      <c r="D257" s="187"/>
      <c r="G257" s="139"/>
    </row>
    <row r="258" spans="1:7" ht="15">
      <c r="A258" s="137"/>
      <c r="B258" s="185"/>
      <c r="C258" s="186"/>
      <c r="D258" s="187"/>
      <c r="G258" s="139"/>
    </row>
    <row r="259" spans="1:7" ht="15">
      <c r="A259" s="137"/>
      <c r="B259" s="185"/>
      <c r="C259" s="186"/>
      <c r="D259" s="187"/>
      <c r="G259" s="139"/>
    </row>
    <row r="260" spans="1:7" ht="15">
      <c r="A260" s="137"/>
      <c r="B260" s="188"/>
      <c r="C260" s="189"/>
      <c r="D260" s="190"/>
      <c r="G260" s="139"/>
    </row>
    <row r="261" spans="1:7" ht="6.75" customHeight="1" thickBot="1">
      <c r="A261" s="137"/>
      <c r="G261" s="139"/>
    </row>
    <row r="262" spans="1:7" ht="13.5" thickBot="1">
      <c r="A262" s="137"/>
      <c r="B262" s="113" t="s">
        <v>109</v>
      </c>
      <c r="E262" s="117" t="s">
        <v>93</v>
      </c>
      <c r="F262" s="108"/>
      <c r="G262" s="139"/>
    </row>
    <row r="263" spans="1:7" ht="6.75" customHeight="1" thickBot="1">
      <c r="A263" s="137"/>
      <c r="G263" s="139"/>
    </row>
    <row r="264" spans="1:7" ht="13.5" thickBot="1">
      <c r="A264" s="137"/>
      <c r="C264" s="138" t="s">
        <v>73</v>
      </c>
      <c r="F264" s="121" t="str">
        <f>IF(F262=0," ",IF(F252="Yes",1,IF(F252="No",0,IF(F249/F262&gt;=1,1,IF(F249/F262&gt;=0.75,0.75,IF(F249/F262&gt;=0.5,0.5,IF(F249/F262&gt;=0.25,0.25,0)))))))</f>
        <v xml:space="preserve"> </v>
      </c>
      <c r="G264" s="139"/>
    </row>
    <row r="265" spans="1:7" ht="15">
      <c r="A265" s="154"/>
      <c r="B265" s="155"/>
      <c r="C265" s="155"/>
      <c r="D265" s="156"/>
      <c r="E265" s="155"/>
      <c r="F265" s="157"/>
      <c r="G265" s="158"/>
    </row>
  </sheetData>
  <sheetProtection sheet="1" objects="1" scenario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49</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49</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50</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50</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51</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51</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52</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52</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G265"/>
  <sheetViews>
    <sheetView showGridLines="0" zoomScale="90" zoomScaleNormal="90" zoomScalePageLayoutView="90" workbookViewId="0" topLeftCell="A2">
      <selection activeCell="F27" sqref="F2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53</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53</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159"/>
      <c r="G13" s="68"/>
    </row>
    <row r="14" spans="1:7" ht="13.5" thickBot="1">
      <c r="A14" s="66"/>
      <c r="C14" s="67"/>
      <c r="G14" s="68"/>
    </row>
    <row r="15" spans="1:7" ht="13.5" thickBot="1">
      <c r="A15" s="66"/>
      <c r="B15" s="49" t="s">
        <v>108</v>
      </c>
      <c r="C15" s="67"/>
      <c r="E15" s="96" t="s">
        <v>93</v>
      </c>
      <c r="F15" s="159"/>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G265"/>
  <sheetViews>
    <sheetView showGridLines="0" zoomScale="90" zoomScaleNormal="90" zoomScalePageLayoutView="90" workbookViewId="0" topLeftCell="A1">
      <selection activeCell="E37" activeCellId="6" sqref="A6 E13 E15 E20 E22 E27 E3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spans="1:6" s="64" customFormat="1" ht="15">
      <c r="A1" s="173" t="str">
        <f>'Total Payment Amount'!A1</f>
        <v>CA 1115 Waiver - Delivery System Reform Incentive Payments (DSRIP)</v>
      </c>
      <c r="D1" s="53"/>
      <c r="F1" s="54"/>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52" t="s">
        <v>54</v>
      </c>
    </row>
    <row r="5" ht="13.5" thickBot="1"/>
    <row r="6" spans="1:7" ht="13.5" thickBot="1">
      <c r="A6" s="191"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54</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191" t="s">
        <v>93</v>
      </c>
      <c r="F13" s="159">
        <v>5343625</v>
      </c>
      <c r="G13" s="68"/>
    </row>
    <row r="14" spans="1:7" ht="13.5" thickBot="1">
      <c r="A14" s="66"/>
      <c r="C14" s="67"/>
      <c r="G14" s="68"/>
    </row>
    <row r="15" spans="1:7" ht="13.5" thickBot="1">
      <c r="A15" s="66"/>
      <c r="B15" s="49" t="s">
        <v>108</v>
      </c>
      <c r="C15" s="67"/>
      <c r="E15" s="191" t="s">
        <v>93</v>
      </c>
      <c r="F15" s="159">
        <v>5343625</v>
      </c>
      <c r="G15" s="68"/>
    </row>
    <row r="16" spans="1:7" s="64" customFormat="1" ht="15">
      <c r="A16" s="62"/>
      <c r="B16" s="52"/>
      <c r="C16" s="52"/>
      <c r="D16" s="63"/>
      <c r="F16" s="54"/>
      <c r="G16" s="65"/>
    </row>
    <row r="17" spans="1:7" s="64" customFormat="1" ht="25.5">
      <c r="A17" s="69"/>
      <c r="B17" s="70" t="s">
        <v>71</v>
      </c>
      <c r="C17" s="70"/>
      <c r="D17" s="162" t="s">
        <v>114</v>
      </c>
      <c r="G17" s="65"/>
    </row>
    <row r="18" spans="1:7" s="75" customFormat="1" ht="12">
      <c r="A18" s="71"/>
      <c r="B18" s="72"/>
      <c r="C18" s="73"/>
      <c r="D18" s="74"/>
      <c r="F18" s="76"/>
      <c r="G18" s="77"/>
    </row>
    <row r="19" spans="1:7" s="64" customFormat="1" ht="6.75" customHeight="1" thickBot="1">
      <c r="A19" s="69"/>
      <c r="B19" s="53"/>
      <c r="C19" s="70"/>
      <c r="D19" s="78"/>
      <c r="F19" s="54"/>
      <c r="G19" s="65"/>
    </row>
    <row r="20" spans="1:7" ht="13.5" thickBot="1">
      <c r="A20" s="66"/>
      <c r="B20" s="49" t="s">
        <v>88</v>
      </c>
      <c r="E20" s="191" t="s">
        <v>93</v>
      </c>
      <c r="F20" s="108"/>
      <c r="G20" s="68"/>
    </row>
    <row r="21" spans="1:7" ht="6.75" customHeight="1" thickBot="1">
      <c r="A21" s="66"/>
      <c r="F21" s="109"/>
      <c r="G21" s="68"/>
    </row>
    <row r="22" spans="1:7" ht="13.5" thickBot="1">
      <c r="A22" s="66"/>
      <c r="B22" s="49" t="s">
        <v>87</v>
      </c>
      <c r="E22" s="191" t="s">
        <v>93</v>
      </c>
      <c r="F22" s="108"/>
      <c r="G22" s="68"/>
    </row>
    <row r="23" spans="1:7" ht="6.75" customHeight="1" thickBot="1">
      <c r="A23" s="66"/>
      <c r="G23" s="68"/>
    </row>
    <row r="24" spans="1:7" ht="13.5" thickBot="1">
      <c r="A24" s="66"/>
      <c r="C24" s="49" t="s">
        <v>86</v>
      </c>
      <c r="F24" s="98" t="str">
        <f>IF(F22&gt;0,F20/F22,IF(F27&gt;0,F27,"N/A"))</f>
        <v>Yes</v>
      </c>
      <c r="G24" s="68"/>
    </row>
    <row r="25" spans="1:7" ht="6.75" customHeight="1">
      <c r="A25" s="66"/>
      <c r="G25" s="68"/>
    </row>
    <row r="26" spans="1:7" ht="13.5" thickBot="1">
      <c r="A26" s="66"/>
      <c r="B26" s="49" t="s">
        <v>95</v>
      </c>
      <c r="G26" s="68"/>
    </row>
    <row r="27" spans="1:7" ht="13.5" thickBot="1">
      <c r="A27" s="66"/>
      <c r="B27" s="49" t="s">
        <v>94</v>
      </c>
      <c r="E27" s="191" t="s">
        <v>93</v>
      </c>
      <c r="F27" s="97" t="s">
        <v>37</v>
      </c>
      <c r="G27" s="68"/>
    </row>
    <row r="28" spans="1:7" ht="6.75" customHeight="1">
      <c r="A28" s="66"/>
      <c r="G28" s="68"/>
    </row>
    <row r="29" spans="1:7" ht="15">
      <c r="A29" s="66"/>
      <c r="B29" s="182" t="s">
        <v>127</v>
      </c>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191" t="s">
        <v>93</v>
      </c>
      <c r="F37" s="108" t="s">
        <v>37</v>
      </c>
      <c r="G37" s="68"/>
    </row>
    <row r="38" spans="1:7" ht="6.75" customHeight="1" thickBot="1">
      <c r="A38" s="66"/>
      <c r="G38" s="68"/>
    </row>
    <row r="39" spans="1:7" ht="13.5" thickBot="1">
      <c r="A39" s="66"/>
      <c r="C39" s="67" t="s">
        <v>73</v>
      </c>
      <c r="F39" s="99">
        <f>IF(F37=0," ",IF(F27="Yes",1,IF(F27="No",0,IF(F24/F37&gt;=1,1,IF(F24/F37&gt;=0.75,0.75,IF(F24/F37&gt;=0.5,0.5,IF(F24/F37&gt;=0.25,0.25,0)))))))</f>
        <v>1</v>
      </c>
      <c r="G39" s="68"/>
    </row>
    <row r="40" spans="1:7" ht="6.75" customHeight="1">
      <c r="A40" s="79"/>
      <c r="B40" s="80"/>
      <c r="C40" s="80"/>
      <c r="D40" s="81"/>
      <c r="E40" s="80"/>
      <c r="F40" s="82"/>
      <c r="G40" s="83"/>
    </row>
    <row r="41" spans="1:7" s="64" customFormat="1" ht="15" hidden="1">
      <c r="A41" s="90"/>
      <c r="B41" s="91"/>
      <c r="C41" s="91"/>
      <c r="D41" s="92"/>
      <c r="E41" s="93"/>
      <c r="F41" s="94"/>
      <c r="G41" s="95"/>
    </row>
    <row r="42" spans="1:7" s="64" customFormat="1" ht="15" hidden="1">
      <c r="A42" s="69"/>
      <c r="B42" s="70" t="s">
        <v>71</v>
      </c>
      <c r="C42" s="70"/>
      <c r="D42" s="63"/>
      <c r="G42" s="65"/>
    </row>
    <row r="43" spans="1:7" s="75" customFormat="1" ht="12" hidden="1">
      <c r="A43" s="71"/>
      <c r="B43" s="72"/>
      <c r="C43" s="73"/>
      <c r="D43" s="74" t="s">
        <v>85</v>
      </c>
      <c r="F43" s="76"/>
      <c r="G43" s="77"/>
    </row>
    <row r="44" spans="1:7" s="64" customFormat="1" ht="6.75" customHeight="1" hidden="1" thickBot="1">
      <c r="A44" s="69"/>
      <c r="B44" s="53"/>
      <c r="C44" s="70"/>
      <c r="D44" s="78"/>
      <c r="F44" s="54"/>
      <c r="G44" s="65"/>
    </row>
    <row r="45" spans="1:7" ht="13.5" hidden="1" thickBot="1">
      <c r="A45" s="66"/>
      <c r="B45" s="49" t="s">
        <v>88</v>
      </c>
      <c r="E45" s="96" t="s">
        <v>93</v>
      </c>
      <c r="F45" s="108"/>
      <c r="G45" s="68"/>
    </row>
    <row r="46" spans="1:7" ht="6.75" customHeight="1" hidden="1" thickBot="1">
      <c r="A46" s="66"/>
      <c r="F46" s="109"/>
      <c r="G46" s="68"/>
    </row>
    <row r="47" spans="1:7" ht="13.5" hidden="1" thickBot="1">
      <c r="A47" s="66"/>
      <c r="B47" s="49" t="s">
        <v>87</v>
      </c>
      <c r="E47" s="96" t="s">
        <v>93</v>
      </c>
      <c r="F47" s="108"/>
      <c r="G47" s="68"/>
    </row>
    <row r="48" spans="1:7" ht="6.75" customHeight="1" hidden="1" thickBot="1">
      <c r="A48" s="66"/>
      <c r="G48" s="68"/>
    </row>
    <row r="49" spans="1:7" ht="13.5" hidden="1" thickBot="1">
      <c r="A49" s="66"/>
      <c r="C49" s="49" t="s">
        <v>86</v>
      </c>
      <c r="F49" s="98" t="str">
        <f>IF(F47&gt;0,F45/F47,IF(F52&gt;0,F52,"N/A"))</f>
        <v>N/A</v>
      </c>
      <c r="G49" s="68"/>
    </row>
    <row r="50" spans="1:7" ht="6.75" customHeight="1" hidden="1">
      <c r="A50" s="66"/>
      <c r="G50" s="68"/>
    </row>
    <row r="51" spans="1:7" ht="13.5" hidden="1" thickBot="1">
      <c r="A51" s="66"/>
      <c r="B51" s="49" t="s">
        <v>95</v>
      </c>
      <c r="G51" s="68"/>
    </row>
    <row r="52" spans="1:7" ht="13.5" hidden="1" thickBot="1">
      <c r="A52" s="66"/>
      <c r="B52" s="49" t="s">
        <v>94</v>
      </c>
      <c r="E52" s="96" t="s">
        <v>93</v>
      </c>
      <c r="F52" s="97"/>
      <c r="G52" s="68"/>
    </row>
    <row r="53" spans="1:7" ht="6.75" customHeight="1" hidden="1">
      <c r="A53" s="66"/>
      <c r="G53" s="68"/>
    </row>
    <row r="54" spans="1:7" ht="15" hidden="1">
      <c r="A54" s="66"/>
      <c r="B54" s="182"/>
      <c r="C54" s="183"/>
      <c r="D54" s="184"/>
      <c r="G54" s="68"/>
    </row>
    <row r="55" spans="1:7" ht="15" hidden="1">
      <c r="A55" s="66"/>
      <c r="B55" s="185"/>
      <c r="C55" s="186"/>
      <c r="D55" s="187"/>
      <c r="G55" s="68"/>
    </row>
    <row r="56" spans="1:7" ht="15" hidden="1">
      <c r="A56" s="66"/>
      <c r="B56" s="185"/>
      <c r="C56" s="186"/>
      <c r="D56" s="187"/>
      <c r="G56" s="68"/>
    </row>
    <row r="57" spans="1:7" ht="15" hidden="1">
      <c r="A57" s="66"/>
      <c r="B57" s="185"/>
      <c r="C57" s="186"/>
      <c r="D57" s="187"/>
      <c r="G57" s="68"/>
    </row>
    <row r="58" spans="1:7" ht="15" hidden="1">
      <c r="A58" s="66"/>
      <c r="B58" s="185"/>
      <c r="C58" s="186"/>
      <c r="D58" s="187"/>
      <c r="G58" s="68"/>
    </row>
    <row r="59" spans="1:7" ht="15" hidden="1">
      <c r="A59" s="66"/>
      <c r="B59" s="185"/>
      <c r="C59" s="186"/>
      <c r="D59" s="187"/>
      <c r="G59" s="68"/>
    </row>
    <row r="60" spans="1:7" ht="15" hidden="1">
      <c r="A60" s="66"/>
      <c r="B60" s="188"/>
      <c r="C60" s="189"/>
      <c r="D60" s="190"/>
      <c r="G60" s="68"/>
    </row>
    <row r="61" spans="1:7" ht="6.75" customHeight="1" hidden="1" thickBot="1">
      <c r="A61" s="66"/>
      <c r="G61" s="68"/>
    </row>
    <row r="62" spans="1:7" ht="13.5" hidden="1" thickBot="1">
      <c r="A62" s="66"/>
      <c r="B62" s="49" t="s">
        <v>109</v>
      </c>
      <c r="E62" s="96" t="s">
        <v>93</v>
      </c>
      <c r="F62" s="108"/>
      <c r="G62" s="68"/>
    </row>
    <row r="63" spans="1:7" ht="6.75" customHeight="1" hidden="1" thickBot="1">
      <c r="A63" s="66"/>
      <c r="G63" s="68"/>
    </row>
    <row r="64" spans="1:7" ht="13.5" hidden="1" thickBot="1">
      <c r="A64" s="66"/>
      <c r="C64" s="67" t="s">
        <v>73</v>
      </c>
      <c r="F64" s="99" t="str">
        <f>IF(F62=0," ",IF(F52="Yes",1,IF(F52="No",0,IF(F49/F62&gt;=1,1,IF(F49/F62&gt;=0.75,0.75,IF(F49/F62&gt;=0.5,0.5,IF(F49/F62&gt;=0.25,0.25,0)))))))</f>
        <v xml:space="preserve"> </v>
      </c>
      <c r="G64" s="68"/>
    </row>
    <row r="65" spans="1:7" ht="6.75" customHeight="1" hidden="1">
      <c r="A65" s="79"/>
      <c r="B65" s="80"/>
      <c r="C65" s="80"/>
      <c r="D65" s="81"/>
      <c r="E65" s="80"/>
      <c r="F65" s="82"/>
      <c r="G65" s="83"/>
    </row>
    <row r="66" spans="1:7" s="64" customFormat="1" ht="15" hidden="1">
      <c r="A66" s="90"/>
      <c r="B66" s="91"/>
      <c r="C66" s="91"/>
      <c r="D66" s="92"/>
      <c r="E66" s="93"/>
      <c r="F66" s="94"/>
      <c r="G66" s="95"/>
    </row>
    <row r="67" spans="1:7" s="64" customFormat="1" ht="15" hidden="1">
      <c r="A67" s="69"/>
      <c r="B67" s="70" t="s">
        <v>71</v>
      </c>
      <c r="C67" s="70"/>
      <c r="D67" s="63"/>
      <c r="G67" s="65"/>
    </row>
    <row r="68" spans="1:7" s="75" customFormat="1" ht="12" hidden="1">
      <c r="A68" s="71"/>
      <c r="B68" s="72"/>
      <c r="C68" s="73"/>
      <c r="D68" s="74" t="s">
        <v>85</v>
      </c>
      <c r="F68" s="76"/>
      <c r="G68" s="77"/>
    </row>
    <row r="69" spans="1:7" s="64" customFormat="1" ht="6.75" customHeight="1" hidden="1" thickBot="1">
      <c r="A69" s="69"/>
      <c r="B69" s="53"/>
      <c r="C69" s="70"/>
      <c r="D69" s="78"/>
      <c r="F69" s="54"/>
      <c r="G69" s="65"/>
    </row>
    <row r="70" spans="1:7" ht="13.5" hidden="1" thickBot="1">
      <c r="A70" s="66"/>
      <c r="B70" s="49" t="s">
        <v>88</v>
      </c>
      <c r="E70" s="96" t="s">
        <v>93</v>
      </c>
      <c r="F70" s="108"/>
      <c r="G70" s="68"/>
    </row>
    <row r="71" spans="1:7" ht="6.75" customHeight="1" hidden="1" thickBot="1">
      <c r="A71" s="66"/>
      <c r="F71" s="109"/>
      <c r="G71" s="68"/>
    </row>
    <row r="72" spans="1:7" ht="13.5" hidden="1" thickBot="1">
      <c r="A72" s="66"/>
      <c r="B72" s="49" t="s">
        <v>87</v>
      </c>
      <c r="E72" s="96" t="s">
        <v>93</v>
      </c>
      <c r="F72" s="108"/>
      <c r="G72" s="68"/>
    </row>
    <row r="73" spans="1:7" ht="6.75" customHeight="1" hidden="1" thickBot="1">
      <c r="A73" s="66"/>
      <c r="G73" s="68"/>
    </row>
    <row r="74" spans="1:7" ht="13.5" hidden="1" thickBot="1">
      <c r="A74" s="66"/>
      <c r="C74" s="49" t="s">
        <v>86</v>
      </c>
      <c r="F74" s="98" t="str">
        <f>IF(F72&gt;0,F70/F72,IF(F77&gt;0,F77,"N/A"))</f>
        <v>N/A</v>
      </c>
      <c r="G74" s="68"/>
    </row>
    <row r="75" spans="1:7" ht="6.75" customHeight="1" hidden="1">
      <c r="A75" s="66"/>
      <c r="G75" s="68"/>
    </row>
    <row r="76" spans="1:7" ht="13.5" hidden="1" thickBot="1">
      <c r="A76" s="66"/>
      <c r="B76" s="49" t="s">
        <v>95</v>
      </c>
      <c r="G76" s="68"/>
    </row>
    <row r="77" spans="1:7" ht="13.5" hidden="1" thickBot="1">
      <c r="A77" s="66"/>
      <c r="B77" s="49" t="s">
        <v>94</v>
      </c>
      <c r="E77" s="96" t="s">
        <v>93</v>
      </c>
      <c r="F77" s="97"/>
      <c r="G77" s="68"/>
    </row>
    <row r="78" spans="1:7" ht="6.75" customHeight="1" hidden="1">
      <c r="A78" s="66"/>
      <c r="G78" s="68"/>
    </row>
    <row r="79" spans="1:7" ht="15" hidden="1">
      <c r="A79" s="66"/>
      <c r="B79" s="182"/>
      <c r="C79" s="183"/>
      <c r="D79" s="184"/>
      <c r="G79" s="68"/>
    </row>
    <row r="80" spans="1:7" ht="15" hidden="1">
      <c r="A80" s="66"/>
      <c r="B80" s="185"/>
      <c r="C80" s="186"/>
      <c r="D80" s="187"/>
      <c r="G80" s="68"/>
    </row>
    <row r="81" spans="1:7" ht="15" hidden="1">
      <c r="A81" s="66"/>
      <c r="B81" s="185"/>
      <c r="C81" s="186"/>
      <c r="D81" s="187"/>
      <c r="G81" s="68"/>
    </row>
    <row r="82" spans="1:7" ht="15" hidden="1">
      <c r="A82" s="66"/>
      <c r="B82" s="185"/>
      <c r="C82" s="186"/>
      <c r="D82" s="187"/>
      <c r="G82" s="68"/>
    </row>
    <row r="83" spans="1:7" ht="15" hidden="1">
      <c r="A83" s="66"/>
      <c r="B83" s="185"/>
      <c r="C83" s="186"/>
      <c r="D83" s="187"/>
      <c r="G83" s="68"/>
    </row>
    <row r="84" spans="1:7" ht="15" hidden="1">
      <c r="A84" s="66"/>
      <c r="B84" s="185"/>
      <c r="C84" s="186"/>
      <c r="D84" s="187"/>
      <c r="G84" s="68"/>
    </row>
    <row r="85" spans="1:7" ht="15" hidden="1">
      <c r="A85" s="66"/>
      <c r="B85" s="188"/>
      <c r="C85" s="189"/>
      <c r="D85" s="190"/>
      <c r="G85" s="68"/>
    </row>
    <row r="86" spans="1:7" ht="6.75" customHeight="1" hidden="1" thickBot="1">
      <c r="A86" s="66"/>
      <c r="G86" s="68"/>
    </row>
    <row r="87" spans="1:7" ht="13.5" hidden="1" thickBot="1">
      <c r="A87" s="66"/>
      <c r="B87" s="49" t="s">
        <v>109</v>
      </c>
      <c r="E87" s="96" t="s">
        <v>93</v>
      </c>
      <c r="F87" s="108"/>
      <c r="G87" s="68"/>
    </row>
    <row r="88" spans="1:7" ht="6.75" customHeight="1" hidden="1" thickBot="1">
      <c r="A88" s="66"/>
      <c r="G88" s="68"/>
    </row>
    <row r="89" spans="1:7" ht="13.5" hidden="1" thickBot="1">
      <c r="A89" s="66"/>
      <c r="C89" s="67" t="s">
        <v>73</v>
      </c>
      <c r="F89" s="99" t="str">
        <f>IF(F87=0," ",IF(F77="Yes",1,IF(F77="No",0,IF(F74/F87&gt;=1,1,IF(F74/F87&gt;=0.75,0.75,IF(F74/F87&gt;=0.5,0.5,IF(F74/F87&gt;=0.25,0.25,0)))))))</f>
        <v xml:space="preserve"> </v>
      </c>
      <c r="G89" s="68"/>
    </row>
    <row r="90" spans="1:7" ht="6.75" customHeight="1" hidden="1">
      <c r="A90" s="79"/>
      <c r="B90" s="80"/>
      <c r="C90" s="80"/>
      <c r="D90" s="81"/>
      <c r="E90" s="80"/>
      <c r="F90" s="82"/>
      <c r="G90" s="83"/>
    </row>
    <row r="91" spans="1:7" s="64" customFormat="1" ht="15" hidden="1">
      <c r="A91" s="90"/>
      <c r="B91" s="91"/>
      <c r="C91" s="91"/>
      <c r="D91" s="92"/>
      <c r="E91" s="93"/>
      <c r="F91" s="94"/>
      <c r="G91" s="95"/>
    </row>
    <row r="92" spans="1:7" s="64" customFormat="1" ht="15" hidden="1">
      <c r="A92" s="69"/>
      <c r="B92" s="70" t="s">
        <v>71</v>
      </c>
      <c r="C92" s="70"/>
      <c r="D92" s="63"/>
      <c r="G92" s="65"/>
    </row>
    <row r="93" spans="1:7" s="75" customFormat="1" ht="12" hidden="1">
      <c r="A93" s="71"/>
      <c r="B93" s="72"/>
      <c r="C93" s="73"/>
      <c r="D93" s="74" t="s">
        <v>85</v>
      </c>
      <c r="F93" s="76"/>
      <c r="G93" s="77"/>
    </row>
    <row r="94" spans="1:7" s="64" customFormat="1" ht="6.75" customHeight="1" hidden="1" thickBot="1">
      <c r="A94" s="69"/>
      <c r="B94" s="53"/>
      <c r="C94" s="70"/>
      <c r="D94" s="78"/>
      <c r="F94" s="54"/>
      <c r="G94" s="65"/>
    </row>
    <row r="95" spans="1:7" ht="13.5" hidden="1" thickBot="1">
      <c r="A95" s="66"/>
      <c r="B95" s="49" t="s">
        <v>88</v>
      </c>
      <c r="E95" s="96" t="s">
        <v>93</v>
      </c>
      <c r="F95" s="108"/>
      <c r="G95" s="68"/>
    </row>
    <row r="96" spans="1:7" ht="6.75" customHeight="1" hidden="1" thickBot="1">
      <c r="A96" s="66"/>
      <c r="F96" s="109"/>
      <c r="G96" s="68"/>
    </row>
    <row r="97" spans="1:7" ht="13.5" hidden="1" thickBot="1">
      <c r="A97" s="66"/>
      <c r="B97" s="49" t="s">
        <v>87</v>
      </c>
      <c r="E97" s="96" t="s">
        <v>93</v>
      </c>
      <c r="F97" s="108"/>
      <c r="G97" s="68"/>
    </row>
    <row r="98" spans="1:7" ht="6.75" customHeight="1" hidden="1" thickBot="1">
      <c r="A98" s="66"/>
      <c r="G98" s="68"/>
    </row>
    <row r="99" spans="1:7" ht="13.5" hidden="1" thickBot="1">
      <c r="A99" s="66"/>
      <c r="C99" s="49" t="s">
        <v>86</v>
      </c>
      <c r="F99" s="98" t="str">
        <f>IF(F97&gt;0,F95/F97,IF(F102&gt;0,F102,"N/A"))</f>
        <v>N/A</v>
      </c>
      <c r="G99" s="68"/>
    </row>
    <row r="100" spans="1:7" ht="6.75" customHeight="1" hidden="1">
      <c r="A100" s="66"/>
      <c r="G100" s="68"/>
    </row>
    <row r="101" spans="1:7" ht="13.5" hidden="1" thickBot="1">
      <c r="A101" s="66"/>
      <c r="B101" s="49" t="s">
        <v>95</v>
      </c>
      <c r="G101" s="68"/>
    </row>
    <row r="102" spans="1:7" ht="13.5" hidden="1" thickBot="1">
      <c r="A102" s="66"/>
      <c r="B102" s="49" t="s">
        <v>94</v>
      </c>
      <c r="E102" s="96" t="s">
        <v>93</v>
      </c>
      <c r="F102" s="97"/>
      <c r="G102" s="68"/>
    </row>
    <row r="103" spans="1:7" ht="6.75" customHeight="1" hidden="1">
      <c r="A103" s="66"/>
      <c r="G103" s="68"/>
    </row>
    <row r="104" spans="1:7" ht="15" hidden="1">
      <c r="A104" s="66"/>
      <c r="B104" s="182"/>
      <c r="C104" s="183"/>
      <c r="D104" s="184"/>
      <c r="G104" s="68"/>
    </row>
    <row r="105" spans="1:7" ht="15" hidden="1">
      <c r="A105" s="66"/>
      <c r="B105" s="185"/>
      <c r="C105" s="186"/>
      <c r="D105" s="187"/>
      <c r="G105" s="68"/>
    </row>
    <row r="106" spans="1:7" ht="15" hidden="1">
      <c r="A106" s="66"/>
      <c r="B106" s="185"/>
      <c r="C106" s="186"/>
      <c r="D106" s="187"/>
      <c r="G106" s="68"/>
    </row>
    <row r="107" spans="1:7" ht="15" hidden="1">
      <c r="A107" s="66"/>
      <c r="B107" s="185"/>
      <c r="C107" s="186"/>
      <c r="D107" s="187"/>
      <c r="G107" s="68"/>
    </row>
    <row r="108" spans="1:7" ht="15" hidden="1">
      <c r="A108" s="66"/>
      <c r="B108" s="185"/>
      <c r="C108" s="186"/>
      <c r="D108" s="187"/>
      <c r="G108" s="68"/>
    </row>
    <row r="109" spans="1:7" ht="15" hidden="1">
      <c r="A109" s="66"/>
      <c r="B109" s="185"/>
      <c r="C109" s="186"/>
      <c r="D109" s="187"/>
      <c r="G109" s="68"/>
    </row>
    <row r="110" spans="1:7" ht="15" hidden="1">
      <c r="A110" s="66"/>
      <c r="B110" s="188"/>
      <c r="C110" s="189"/>
      <c r="D110" s="190"/>
      <c r="G110" s="68"/>
    </row>
    <row r="111" spans="1:7" ht="6.75" customHeight="1" hidden="1" thickBot="1">
      <c r="A111" s="66"/>
      <c r="G111" s="68"/>
    </row>
    <row r="112" spans="1:7" ht="13.5" hidden="1" thickBot="1">
      <c r="A112" s="66"/>
      <c r="B112" s="49" t="s">
        <v>109</v>
      </c>
      <c r="E112" s="96" t="s">
        <v>93</v>
      </c>
      <c r="F112" s="108"/>
      <c r="G112" s="68"/>
    </row>
    <row r="113" spans="1:7" ht="6.75" customHeight="1" hidden="1" thickBot="1">
      <c r="A113" s="66"/>
      <c r="G113" s="68"/>
    </row>
    <row r="114" spans="1:7" ht="13.5" hidden="1" thickBot="1">
      <c r="A114" s="66"/>
      <c r="C114" s="67" t="s">
        <v>73</v>
      </c>
      <c r="F114" s="99" t="str">
        <f>IF(F112=0," ",IF(F102="Yes",1,IF(F102="No",0,IF(F99/F112&gt;=1,1,IF(F99/F112&gt;=0.75,0.75,IF(F99/F112&gt;=0.5,0.5,IF(F99/F112&gt;=0.25,0.25,0)))))))</f>
        <v xml:space="preserve"> </v>
      </c>
      <c r="G114" s="68"/>
    </row>
    <row r="115" spans="1:7" ht="6.75" customHeight="1" hidden="1">
      <c r="A115" s="79"/>
      <c r="B115" s="80"/>
      <c r="C115" s="80"/>
      <c r="D115" s="81"/>
      <c r="E115" s="80"/>
      <c r="F115" s="82"/>
      <c r="G115" s="83"/>
    </row>
    <row r="116" spans="1:7" s="64" customFormat="1" ht="15" hidden="1">
      <c r="A116" s="90"/>
      <c r="B116" s="91"/>
      <c r="C116" s="91"/>
      <c r="D116" s="92"/>
      <c r="E116" s="93"/>
      <c r="F116" s="94"/>
      <c r="G116" s="95"/>
    </row>
    <row r="117" spans="1:7" s="64" customFormat="1" ht="15" hidden="1">
      <c r="A117" s="69"/>
      <c r="B117" s="70" t="s">
        <v>71</v>
      </c>
      <c r="C117" s="70"/>
      <c r="D117" s="63"/>
      <c r="G117" s="65"/>
    </row>
    <row r="118" spans="1:7" s="75" customFormat="1" ht="12" hidden="1">
      <c r="A118" s="71"/>
      <c r="B118" s="72"/>
      <c r="C118" s="73"/>
      <c r="D118" s="74" t="s">
        <v>85</v>
      </c>
      <c r="F118" s="76"/>
      <c r="G118" s="77"/>
    </row>
    <row r="119" spans="1:7" s="64" customFormat="1" ht="6.75" customHeight="1" hidden="1" thickBot="1">
      <c r="A119" s="69"/>
      <c r="B119" s="53"/>
      <c r="C119" s="70"/>
      <c r="D119" s="78"/>
      <c r="F119" s="54"/>
      <c r="G119" s="65"/>
    </row>
    <row r="120" spans="1:7" ht="13.5" hidden="1" thickBot="1">
      <c r="A120" s="66"/>
      <c r="B120" s="49" t="s">
        <v>88</v>
      </c>
      <c r="E120" s="96" t="s">
        <v>93</v>
      </c>
      <c r="F120" s="108"/>
      <c r="G120" s="68"/>
    </row>
    <row r="121" spans="1:7" ht="6.75" customHeight="1" hidden="1" thickBot="1">
      <c r="A121" s="66"/>
      <c r="F121" s="109"/>
      <c r="G121" s="68"/>
    </row>
    <row r="122" spans="1:7" ht="13.5" hidden="1" thickBot="1">
      <c r="A122" s="66"/>
      <c r="B122" s="49" t="s">
        <v>87</v>
      </c>
      <c r="E122" s="96" t="s">
        <v>93</v>
      </c>
      <c r="F122" s="108"/>
      <c r="G122" s="68"/>
    </row>
    <row r="123" spans="1:7" ht="6.75" customHeight="1" hidden="1" thickBot="1">
      <c r="A123" s="66"/>
      <c r="G123" s="68"/>
    </row>
    <row r="124" spans="1:7" ht="13.5" hidden="1" thickBot="1">
      <c r="A124" s="66"/>
      <c r="C124" s="49" t="s">
        <v>86</v>
      </c>
      <c r="F124" s="98" t="str">
        <f>IF(F122&gt;0,F120/F122,IF(F127&gt;0,F127,"N/A"))</f>
        <v>N/A</v>
      </c>
      <c r="G124" s="68"/>
    </row>
    <row r="125" spans="1:7" ht="6.75" customHeight="1" hidden="1">
      <c r="A125" s="66"/>
      <c r="G125" s="68"/>
    </row>
    <row r="126" spans="1:7" ht="13.5" hidden="1" thickBot="1">
      <c r="A126" s="66"/>
      <c r="B126" s="49" t="s">
        <v>95</v>
      </c>
      <c r="G126" s="68"/>
    </row>
    <row r="127" spans="1:7" ht="13.5" hidden="1" thickBot="1">
      <c r="A127" s="66"/>
      <c r="B127" s="49" t="s">
        <v>94</v>
      </c>
      <c r="E127" s="96" t="s">
        <v>93</v>
      </c>
      <c r="F127" s="97"/>
      <c r="G127" s="68"/>
    </row>
    <row r="128" spans="1:7" ht="6.75" customHeight="1" hidden="1">
      <c r="A128" s="66"/>
      <c r="G128" s="68"/>
    </row>
    <row r="129" spans="1:7" ht="15" hidden="1">
      <c r="A129" s="66"/>
      <c r="B129" s="182"/>
      <c r="C129" s="183"/>
      <c r="D129" s="184"/>
      <c r="G129" s="68"/>
    </row>
    <row r="130" spans="1:7" ht="15" hidden="1">
      <c r="A130" s="66"/>
      <c r="B130" s="185"/>
      <c r="C130" s="186"/>
      <c r="D130" s="187"/>
      <c r="G130" s="68"/>
    </row>
    <row r="131" spans="1:7" ht="15" hidden="1">
      <c r="A131" s="66"/>
      <c r="B131" s="185"/>
      <c r="C131" s="186"/>
      <c r="D131" s="187"/>
      <c r="G131" s="68"/>
    </row>
    <row r="132" spans="1:7" ht="15" hidden="1">
      <c r="A132" s="66"/>
      <c r="B132" s="185"/>
      <c r="C132" s="186"/>
      <c r="D132" s="187"/>
      <c r="G132" s="68"/>
    </row>
    <row r="133" spans="1:7" ht="15" hidden="1">
      <c r="A133" s="66"/>
      <c r="B133" s="185"/>
      <c r="C133" s="186"/>
      <c r="D133" s="187"/>
      <c r="G133" s="68"/>
    </row>
    <row r="134" spans="1:7" ht="15" hidden="1">
      <c r="A134" s="66"/>
      <c r="B134" s="185"/>
      <c r="C134" s="186"/>
      <c r="D134" s="187"/>
      <c r="G134" s="68"/>
    </row>
    <row r="135" spans="1:7" ht="15" hidden="1">
      <c r="A135" s="66"/>
      <c r="B135" s="188"/>
      <c r="C135" s="189"/>
      <c r="D135" s="190"/>
      <c r="G135" s="68"/>
    </row>
    <row r="136" spans="1:7" ht="6.75" customHeight="1" hidden="1" thickBot="1">
      <c r="A136" s="66"/>
      <c r="G136" s="68"/>
    </row>
    <row r="137" spans="1:7" ht="13.5" hidden="1" thickBot="1">
      <c r="A137" s="66"/>
      <c r="B137" s="49" t="s">
        <v>109</v>
      </c>
      <c r="E137" s="96" t="s">
        <v>93</v>
      </c>
      <c r="F137" s="108"/>
      <c r="G137" s="68"/>
    </row>
    <row r="138" spans="1:7" ht="6.75" customHeight="1" hidden="1" thickBot="1">
      <c r="A138" s="66"/>
      <c r="G138" s="68"/>
    </row>
    <row r="139" spans="1:7" ht="13.5" hidden="1" thickBot="1">
      <c r="A139" s="66"/>
      <c r="C139" s="67" t="s">
        <v>73</v>
      </c>
      <c r="F139" s="99" t="str">
        <f>IF(F137=0," ",IF(F127="Yes",1,IF(F127="No",0,IF(F124/F137&gt;=1,1,IF(F124/F137&gt;=0.75,0.75,IF(F124/F137&gt;=0.5,0.5,IF(F124/F137&gt;=0.25,0.25,0)))))))</f>
        <v xml:space="preserve"> </v>
      </c>
      <c r="G139" s="68"/>
    </row>
    <row r="140" spans="1:7" ht="6.75" customHeight="1" hidden="1">
      <c r="A140" s="79"/>
      <c r="B140" s="80"/>
      <c r="C140" s="80"/>
      <c r="D140" s="81"/>
      <c r="E140" s="80"/>
      <c r="F140" s="82"/>
      <c r="G140" s="83"/>
    </row>
    <row r="141" spans="1:7" s="64" customFormat="1" ht="15" hidden="1">
      <c r="A141" s="90"/>
      <c r="B141" s="91"/>
      <c r="C141" s="91"/>
      <c r="D141" s="92"/>
      <c r="E141" s="93"/>
      <c r="F141" s="94"/>
      <c r="G141" s="95"/>
    </row>
    <row r="142" spans="1:7" s="64" customFormat="1" ht="15" hidden="1">
      <c r="A142" s="69"/>
      <c r="B142" s="70" t="s">
        <v>72</v>
      </c>
      <c r="C142" s="70"/>
      <c r="D142" s="63"/>
      <c r="G142" s="65"/>
    </row>
    <row r="143" spans="1:7" s="75" customFormat="1" ht="12" hidden="1">
      <c r="A143" s="71"/>
      <c r="B143" s="72"/>
      <c r="C143" s="73"/>
      <c r="D143" s="74" t="s">
        <v>85</v>
      </c>
      <c r="F143" s="76"/>
      <c r="G143" s="77"/>
    </row>
    <row r="144" spans="1:7" s="64" customFormat="1" ht="6.75" customHeight="1" hidden="1" thickBot="1">
      <c r="A144" s="69"/>
      <c r="B144" s="53"/>
      <c r="C144" s="70"/>
      <c r="D144" s="78"/>
      <c r="F144" s="54"/>
      <c r="G144" s="65"/>
    </row>
    <row r="145" spans="1:7" ht="13.5" hidden="1" thickBot="1">
      <c r="A145" s="66"/>
      <c r="B145" s="49" t="s">
        <v>88</v>
      </c>
      <c r="E145" s="96" t="s">
        <v>93</v>
      </c>
      <c r="F145" s="108"/>
      <c r="G145" s="68"/>
    </row>
    <row r="146" spans="1:7" ht="6.75" customHeight="1" hidden="1" thickBot="1">
      <c r="A146" s="66"/>
      <c r="F146" s="109"/>
      <c r="G146" s="68"/>
    </row>
    <row r="147" spans="1:7" ht="13.5" hidden="1" thickBot="1">
      <c r="A147" s="66"/>
      <c r="B147" s="49" t="s">
        <v>87</v>
      </c>
      <c r="E147" s="96" t="s">
        <v>93</v>
      </c>
      <c r="F147" s="108"/>
      <c r="G147" s="68"/>
    </row>
    <row r="148" spans="1:7" ht="6.75" customHeight="1" hidden="1" thickBot="1">
      <c r="A148" s="66"/>
      <c r="G148" s="68"/>
    </row>
    <row r="149" spans="1:7" ht="13.5" hidden="1" thickBot="1">
      <c r="A149" s="66"/>
      <c r="C149" s="49" t="s">
        <v>86</v>
      </c>
      <c r="F149" s="98" t="str">
        <f>IF(F147&gt;0,F145/F147,IF(F152&gt;0,F152,"N/A"))</f>
        <v>N/A</v>
      </c>
      <c r="G149" s="68"/>
    </row>
    <row r="150" spans="1:7" ht="6.75" customHeight="1" hidden="1">
      <c r="A150" s="66"/>
      <c r="G150" s="68"/>
    </row>
    <row r="151" spans="1:7" ht="13.5" hidden="1" thickBot="1">
      <c r="A151" s="66"/>
      <c r="B151" s="49" t="s">
        <v>95</v>
      </c>
      <c r="G151" s="68"/>
    </row>
    <row r="152" spans="1:7" ht="13.5" hidden="1" thickBot="1">
      <c r="A152" s="66"/>
      <c r="B152" s="49" t="s">
        <v>94</v>
      </c>
      <c r="E152" s="96" t="s">
        <v>93</v>
      </c>
      <c r="F152" s="97"/>
      <c r="G152" s="68"/>
    </row>
    <row r="153" spans="1:7" ht="6.75" customHeight="1" hidden="1">
      <c r="A153" s="66"/>
      <c r="G153" s="68"/>
    </row>
    <row r="154" spans="1:7" ht="15" hidden="1">
      <c r="A154" s="66"/>
      <c r="B154" s="182"/>
      <c r="C154" s="183"/>
      <c r="D154" s="184"/>
      <c r="G154" s="68"/>
    </row>
    <row r="155" spans="1:7" ht="15" hidden="1">
      <c r="A155" s="66"/>
      <c r="B155" s="185"/>
      <c r="C155" s="186"/>
      <c r="D155" s="187"/>
      <c r="G155" s="68"/>
    </row>
    <row r="156" spans="1:7" ht="15" hidden="1">
      <c r="A156" s="66"/>
      <c r="B156" s="185"/>
      <c r="C156" s="186"/>
      <c r="D156" s="187"/>
      <c r="G156" s="68"/>
    </row>
    <row r="157" spans="1:7" ht="15" hidden="1">
      <c r="A157" s="66"/>
      <c r="B157" s="185"/>
      <c r="C157" s="186"/>
      <c r="D157" s="187"/>
      <c r="G157" s="68"/>
    </row>
    <row r="158" spans="1:7" ht="15" hidden="1">
      <c r="A158" s="66"/>
      <c r="B158" s="185"/>
      <c r="C158" s="186"/>
      <c r="D158" s="187"/>
      <c r="G158" s="68"/>
    </row>
    <row r="159" spans="1:7" ht="15" hidden="1">
      <c r="A159" s="66"/>
      <c r="B159" s="185"/>
      <c r="C159" s="186"/>
      <c r="D159" s="187"/>
      <c r="G159" s="68"/>
    </row>
    <row r="160" spans="1:7" ht="15" hidden="1">
      <c r="A160" s="66"/>
      <c r="B160" s="188"/>
      <c r="C160" s="189"/>
      <c r="D160" s="190"/>
      <c r="G160" s="68"/>
    </row>
    <row r="161" spans="1:7" ht="6.75" customHeight="1" hidden="1" thickBot="1">
      <c r="A161" s="66"/>
      <c r="G161" s="68"/>
    </row>
    <row r="162" spans="1:7" ht="13.5" hidden="1" thickBot="1">
      <c r="A162" s="66"/>
      <c r="B162" s="49" t="s">
        <v>109</v>
      </c>
      <c r="E162" s="96" t="s">
        <v>93</v>
      </c>
      <c r="F162" s="108"/>
      <c r="G162" s="68"/>
    </row>
    <row r="163" spans="1:7" ht="6.75" customHeight="1" hidden="1" thickBot="1">
      <c r="A163" s="66"/>
      <c r="G163" s="68"/>
    </row>
    <row r="164" spans="1:7" ht="13.5" hidden="1" thickBot="1">
      <c r="A164" s="66"/>
      <c r="C164" s="67" t="s">
        <v>73</v>
      </c>
      <c r="F164" s="99" t="str">
        <f>IF(F162=0," ",IF(F152="Yes",1,IF(F152="No",0,IF(F149/F162&gt;=1,1,IF(F149/F162&gt;=0.75,0.75,IF(F149/F162&gt;=0.5,0.5,IF(F149/F162&gt;=0.25,0.25,0)))))))</f>
        <v xml:space="preserve"> </v>
      </c>
      <c r="G164" s="68"/>
    </row>
    <row r="165" spans="1:7" ht="6.75" customHeight="1" hidden="1">
      <c r="A165" s="79"/>
      <c r="B165" s="80"/>
      <c r="C165" s="80"/>
      <c r="D165" s="81"/>
      <c r="E165" s="80"/>
      <c r="F165" s="82"/>
      <c r="G165" s="83"/>
    </row>
    <row r="166" spans="1:7" s="64" customFormat="1" ht="15" hidden="1">
      <c r="A166" s="90"/>
      <c r="B166" s="91"/>
      <c r="C166" s="91"/>
      <c r="D166" s="92"/>
      <c r="E166" s="93"/>
      <c r="F166" s="94"/>
      <c r="G166" s="95"/>
    </row>
    <row r="167" spans="1:7" s="64" customFormat="1" ht="15" hidden="1">
      <c r="A167" s="69"/>
      <c r="B167" s="70" t="s">
        <v>72</v>
      </c>
      <c r="C167" s="70"/>
      <c r="D167" s="63"/>
      <c r="G167" s="65"/>
    </row>
    <row r="168" spans="1:7" s="75" customFormat="1" ht="12" hidden="1">
      <c r="A168" s="71"/>
      <c r="B168" s="72"/>
      <c r="C168" s="73"/>
      <c r="D168" s="74" t="s">
        <v>85</v>
      </c>
      <c r="F168" s="76"/>
      <c r="G168" s="77"/>
    </row>
    <row r="169" spans="1:7" s="64" customFormat="1" ht="6.75" customHeight="1" hidden="1" thickBot="1">
      <c r="A169" s="69"/>
      <c r="B169" s="53"/>
      <c r="C169" s="70"/>
      <c r="D169" s="78"/>
      <c r="F169" s="54"/>
      <c r="G169" s="65"/>
    </row>
    <row r="170" spans="1:7" ht="13.5" hidden="1" thickBot="1">
      <c r="A170" s="66"/>
      <c r="B170" s="49" t="s">
        <v>88</v>
      </c>
      <c r="E170" s="96" t="s">
        <v>93</v>
      </c>
      <c r="F170" s="108"/>
      <c r="G170" s="68"/>
    </row>
    <row r="171" spans="1:7" ht="6.75" customHeight="1" hidden="1" thickBot="1">
      <c r="A171" s="66"/>
      <c r="F171" s="109"/>
      <c r="G171" s="68"/>
    </row>
    <row r="172" spans="1:7" ht="13.5" hidden="1" thickBot="1">
      <c r="A172" s="66"/>
      <c r="B172" s="49" t="s">
        <v>87</v>
      </c>
      <c r="E172" s="96" t="s">
        <v>93</v>
      </c>
      <c r="F172" s="108"/>
      <c r="G172" s="68"/>
    </row>
    <row r="173" spans="1:7" ht="6.75" customHeight="1" hidden="1" thickBot="1">
      <c r="A173" s="66"/>
      <c r="G173" s="68"/>
    </row>
    <row r="174" spans="1:7" ht="13.5" hidden="1" thickBot="1">
      <c r="A174" s="66"/>
      <c r="C174" s="49" t="s">
        <v>86</v>
      </c>
      <c r="F174" s="98" t="str">
        <f>IF(F172&gt;0,F170/F172,IF(F177&gt;0,F177,"N/A"))</f>
        <v>N/A</v>
      </c>
      <c r="G174" s="68"/>
    </row>
    <row r="175" spans="1:7" ht="6.75" customHeight="1" hidden="1">
      <c r="A175" s="66"/>
      <c r="G175" s="68"/>
    </row>
    <row r="176" spans="1:7" ht="13.5" hidden="1" thickBot="1">
      <c r="A176" s="66"/>
      <c r="B176" s="49" t="s">
        <v>95</v>
      </c>
      <c r="G176" s="68"/>
    </row>
    <row r="177" spans="1:7" ht="13.5" hidden="1" thickBot="1">
      <c r="A177" s="66"/>
      <c r="B177" s="49" t="s">
        <v>94</v>
      </c>
      <c r="E177" s="96" t="s">
        <v>93</v>
      </c>
      <c r="F177" s="97"/>
      <c r="G177" s="68"/>
    </row>
    <row r="178" spans="1:7" ht="6.75" customHeight="1" hidden="1">
      <c r="A178" s="66"/>
      <c r="G178" s="68"/>
    </row>
    <row r="179" spans="1:7" ht="15" hidden="1">
      <c r="A179" s="66"/>
      <c r="B179" s="182"/>
      <c r="C179" s="183"/>
      <c r="D179" s="184"/>
      <c r="G179" s="68"/>
    </row>
    <row r="180" spans="1:7" ht="15" hidden="1">
      <c r="A180" s="66"/>
      <c r="B180" s="185"/>
      <c r="C180" s="186"/>
      <c r="D180" s="187"/>
      <c r="G180" s="68"/>
    </row>
    <row r="181" spans="1:7" ht="15" hidden="1">
      <c r="A181" s="66"/>
      <c r="B181" s="185"/>
      <c r="C181" s="186"/>
      <c r="D181" s="187"/>
      <c r="G181" s="68"/>
    </row>
    <row r="182" spans="1:7" ht="15" hidden="1">
      <c r="A182" s="66"/>
      <c r="B182" s="185"/>
      <c r="C182" s="186"/>
      <c r="D182" s="187"/>
      <c r="G182" s="68"/>
    </row>
    <row r="183" spans="1:7" ht="15" hidden="1">
      <c r="A183" s="66"/>
      <c r="B183" s="185"/>
      <c r="C183" s="186"/>
      <c r="D183" s="187"/>
      <c r="G183" s="68"/>
    </row>
    <row r="184" spans="1:7" ht="15" hidden="1">
      <c r="A184" s="66"/>
      <c r="B184" s="185"/>
      <c r="C184" s="186"/>
      <c r="D184" s="187"/>
      <c r="G184" s="68"/>
    </row>
    <row r="185" spans="1:7" ht="15" hidden="1">
      <c r="A185" s="66"/>
      <c r="B185" s="188"/>
      <c r="C185" s="189"/>
      <c r="D185" s="190"/>
      <c r="G185" s="68"/>
    </row>
    <row r="186" spans="1:7" ht="6.75" customHeight="1" hidden="1" thickBot="1">
      <c r="A186" s="66"/>
      <c r="G186" s="68"/>
    </row>
    <row r="187" spans="1:7" ht="13.5" hidden="1" thickBot="1">
      <c r="A187" s="66"/>
      <c r="B187" s="49" t="s">
        <v>109</v>
      </c>
      <c r="E187" s="96" t="s">
        <v>93</v>
      </c>
      <c r="F187" s="108"/>
      <c r="G187" s="68"/>
    </row>
    <row r="188" spans="1:7" ht="6.75" customHeight="1" hidden="1" thickBot="1">
      <c r="A188" s="66"/>
      <c r="G188" s="68"/>
    </row>
    <row r="189" spans="1:7" ht="13.5" hidden="1" thickBot="1">
      <c r="A189" s="66"/>
      <c r="C189" s="67" t="s">
        <v>73</v>
      </c>
      <c r="F189" s="99" t="str">
        <f>IF(F187=0," ",IF(F177="Yes",1,IF(F177="No",0,IF(F174/F187&gt;=1,1,IF(F174/F187&gt;=0.75,0.75,IF(F174/F187&gt;=0.5,0.5,IF(F174/F187&gt;=0.25,0.25,0)))))))</f>
        <v xml:space="preserve"> </v>
      </c>
      <c r="G189" s="68"/>
    </row>
    <row r="190" spans="1:7" ht="6.75" customHeight="1" hidden="1">
      <c r="A190" s="79"/>
      <c r="B190" s="80"/>
      <c r="C190" s="80"/>
      <c r="D190" s="81"/>
      <c r="E190" s="80"/>
      <c r="F190" s="82"/>
      <c r="G190" s="83"/>
    </row>
    <row r="191" spans="1:7" s="64" customFormat="1" ht="15" hidden="1">
      <c r="A191" s="90"/>
      <c r="B191" s="91"/>
      <c r="C191" s="91"/>
      <c r="D191" s="92"/>
      <c r="E191" s="93"/>
      <c r="F191" s="94"/>
      <c r="G191" s="95"/>
    </row>
    <row r="192" spans="1:7" s="64" customFormat="1" ht="15" hidden="1">
      <c r="A192" s="69"/>
      <c r="B192" s="70" t="s">
        <v>72</v>
      </c>
      <c r="C192" s="70"/>
      <c r="D192" s="63"/>
      <c r="G192" s="65"/>
    </row>
    <row r="193" spans="1:7" s="75" customFormat="1" ht="12" hidden="1">
      <c r="A193" s="71"/>
      <c r="B193" s="72"/>
      <c r="C193" s="73"/>
      <c r="D193" s="74" t="s">
        <v>85</v>
      </c>
      <c r="F193" s="76"/>
      <c r="G193" s="77"/>
    </row>
    <row r="194" spans="1:7" s="64" customFormat="1" ht="6.75" customHeight="1" hidden="1" thickBot="1">
      <c r="A194" s="69"/>
      <c r="B194" s="53"/>
      <c r="C194" s="70"/>
      <c r="D194" s="78"/>
      <c r="F194" s="54"/>
      <c r="G194" s="65"/>
    </row>
    <row r="195" spans="1:7" ht="13.5" hidden="1" thickBot="1">
      <c r="A195" s="66"/>
      <c r="B195" s="49" t="s">
        <v>88</v>
      </c>
      <c r="E195" s="96" t="s">
        <v>93</v>
      </c>
      <c r="F195" s="108"/>
      <c r="G195" s="68"/>
    </row>
    <row r="196" spans="1:7" ht="6.75" customHeight="1" hidden="1" thickBot="1">
      <c r="A196" s="66"/>
      <c r="F196" s="109"/>
      <c r="G196" s="68"/>
    </row>
    <row r="197" spans="1:7" ht="13.5" hidden="1" thickBot="1">
      <c r="A197" s="66"/>
      <c r="B197" s="49" t="s">
        <v>87</v>
      </c>
      <c r="E197" s="96" t="s">
        <v>93</v>
      </c>
      <c r="F197" s="108"/>
      <c r="G197" s="68"/>
    </row>
    <row r="198" spans="1:7" ht="6.75" customHeight="1" hidden="1" thickBot="1">
      <c r="A198" s="66"/>
      <c r="G198" s="68"/>
    </row>
    <row r="199" spans="1:7" ht="13.5" hidden="1" thickBot="1">
      <c r="A199" s="66"/>
      <c r="C199" s="49" t="s">
        <v>86</v>
      </c>
      <c r="F199" s="98" t="str">
        <f>IF(F197&gt;0,F195/F197,IF(F202&gt;0,F202,"N/A"))</f>
        <v>N/A</v>
      </c>
      <c r="G199" s="68"/>
    </row>
    <row r="200" spans="1:7" ht="6.75" customHeight="1" hidden="1">
      <c r="A200" s="66"/>
      <c r="G200" s="68"/>
    </row>
    <row r="201" spans="1:7" ht="13.5" hidden="1" thickBot="1">
      <c r="A201" s="66"/>
      <c r="B201" s="49" t="s">
        <v>95</v>
      </c>
      <c r="G201" s="68"/>
    </row>
    <row r="202" spans="1:7" ht="13.5" hidden="1" thickBot="1">
      <c r="A202" s="66"/>
      <c r="B202" s="49" t="s">
        <v>94</v>
      </c>
      <c r="E202" s="96" t="s">
        <v>93</v>
      </c>
      <c r="F202" s="97"/>
      <c r="G202" s="68"/>
    </row>
    <row r="203" spans="1:7" ht="6.75" customHeight="1" hidden="1">
      <c r="A203" s="66"/>
      <c r="G203" s="68"/>
    </row>
    <row r="204" spans="1:7" ht="15" hidden="1">
      <c r="A204" s="66"/>
      <c r="B204" s="182"/>
      <c r="C204" s="183"/>
      <c r="D204" s="184"/>
      <c r="G204" s="68"/>
    </row>
    <row r="205" spans="1:7" ht="15" hidden="1">
      <c r="A205" s="66"/>
      <c r="B205" s="185"/>
      <c r="C205" s="186"/>
      <c r="D205" s="187"/>
      <c r="G205" s="68"/>
    </row>
    <row r="206" spans="1:7" ht="15" hidden="1">
      <c r="A206" s="66"/>
      <c r="B206" s="185"/>
      <c r="C206" s="186"/>
      <c r="D206" s="187"/>
      <c r="G206" s="68"/>
    </row>
    <row r="207" spans="1:7" ht="15" hidden="1">
      <c r="A207" s="66"/>
      <c r="B207" s="185"/>
      <c r="C207" s="186"/>
      <c r="D207" s="187"/>
      <c r="G207" s="68"/>
    </row>
    <row r="208" spans="1:7" ht="15" hidden="1">
      <c r="A208" s="66"/>
      <c r="B208" s="185"/>
      <c r="C208" s="186"/>
      <c r="D208" s="187"/>
      <c r="G208" s="68"/>
    </row>
    <row r="209" spans="1:7" ht="15" hidden="1">
      <c r="A209" s="66"/>
      <c r="B209" s="185"/>
      <c r="C209" s="186"/>
      <c r="D209" s="187"/>
      <c r="G209" s="68"/>
    </row>
    <row r="210" spans="1:7" ht="15" hidden="1">
      <c r="A210" s="66"/>
      <c r="B210" s="188"/>
      <c r="C210" s="189"/>
      <c r="D210" s="190"/>
      <c r="G210" s="68"/>
    </row>
    <row r="211" spans="1:7" ht="6.75" customHeight="1" hidden="1" thickBot="1">
      <c r="A211" s="66"/>
      <c r="G211" s="68"/>
    </row>
    <row r="212" spans="1:7" ht="13.5" hidden="1" thickBot="1">
      <c r="A212" s="66"/>
      <c r="B212" s="49" t="s">
        <v>109</v>
      </c>
      <c r="E212" s="96" t="s">
        <v>93</v>
      </c>
      <c r="F212" s="108"/>
      <c r="G212" s="68"/>
    </row>
    <row r="213" spans="1:7" ht="6.75" customHeight="1" hidden="1" thickBot="1">
      <c r="A213" s="66"/>
      <c r="G213" s="68"/>
    </row>
    <row r="214" spans="1:7" ht="13.5" hidden="1" thickBot="1">
      <c r="A214" s="66"/>
      <c r="C214" s="67" t="s">
        <v>73</v>
      </c>
      <c r="F214" s="99" t="str">
        <f>IF(F212=0," ",IF(F202="Yes",1,IF(F202="No",0,IF(F199/F212&gt;=1,1,IF(F199/F212&gt;=0.75,0.75,IF(F199/F212&gt;=0.5,0.5,IF(F199/F212&gt;=0.25,0.25,0)))))))</f>
        <v xml:space="preserve"> </v>
      </c>
      <c r="G214" s="68"/>
    </row>
    <row r="215" spans="1:7" ht="6.75" customHeight="1" hidden="1">
      <c r="A215" s="79"/>
      <c r="B215" s="80"/>
      <c r="C215" s="80"/>
      <c r="D215" s="81"/>
      <c r="E215" s="80"/>
      <c r="F215" s="82"/>
      <c r="G215" s="83"/>
    </row>
    <row r="216" spans="1:7" s="64" customFormat="1" ht="15" hidden="1">
      <c r="A216" s="90"/>
      <c r="B216" s="91"/>
      <c r="C216" s="91"/>
      <c r="D216" s="92"/>
      <c r="E216" s="93"/>
      <c r="F216" s="94"/>
      <c r="G216" s="95"/>
    </row>
    <row r="217" spans="1:7" s="64" customFormat="1" ht="15" hidden="1">
      <c r="A217" s="69"/>
      <c r="B217" s="70" t="s">
        <v>72</v>
      </c>
      <c r="C217" s="70"/>
      <c r="D217" s="63"/>
      <c r="G217" s="65"/>
    </row>
    <row r="218" spans="1:7" s="75" customFormat="1" ht="12" hidden="1">
      <c r="A218" s="71"/>
      <c r="B218" s="72"/>
      <c r="C218" s="73"/>
      <c r="D218" s="74" t="s">
        <v>85</v>
      </c>
      <c r="F218" s="76"/>
      <c r="G218" s="77"/>
    </row>
    <row r="219" spans="1:7" s="64" customFormat="1" ht="6.75" customHeight="1" hidden="1" thickBot="1">
      <c r="A219" s="69"/>
      <c r="B219" s="53"/>
      <c r="C219" s="70"/>
      <c r="D219" s="78"/>
      <c r="F219" s="54"/>
      <c r="G219" s="65"/>
    </row>
    <row r="220" spans="1:7" ht="13.5" hidden="1" thickBot="1">
      <c r="A220" s="66"/>
      <c r="B220" s="49" t="s">
        <v>88</v>
      </c>
      <c r="E220" s="96" t="s">
        <v>93</v>
      </c>
      <c r="F220" s="108"/>
      <c r="G220" s="68"/>
    </row>
    <row r="221" spans="1:7" ht="6.75" customHeight="1" hidden="1" thickBot="1">
      <c r="A221" s="66"/>
      <c r="F221" s="109"/>
      <c r="G221" s="68"/>
    </row>
    <row r="222" spans="1:7" ht="13.5" hidden="1" thickBot="1">
      <c r="A222" s="66"/>
      <c r="B222" s="49" t="s">
        <v>87</v>
      </c>
      <c r="E222" s="96" t="s">
        <v>93</v>
      </c>
      <c r="F222" s="108"/>
      <c r="G222" s="68"/>
    </row>
    <row r="223" spans="1:7" ht="6.75" customHeight="1" hidden="1" thickBot="1">
      <c r="A223" s="66"/>
      <c r="G223" s="68"/>
    </row>
    <row r="224" spans="1:7" ht="13.5" hidden="1" thickBot="1">
      <c r="A224" s="66"/>
      <c r="C224" s="49" t="s">
        <v>86</v>
      </c>
      <c r="F224" s="98" t="str">
        <f>IF(F222&gt;0,F220/F222,IF(F227&gt;0,F227,"N/A"))</f>
        <v>N/A</v>
      </c>
      <c r="G224" s="68"/>
    </row>
    <row r="225" spans="1:7" ht="6.75" customHeight="1" hidden="1">
      <c r="A225" s="66"/>
      <c r="G225" s="68"/>
    </row>
    <row r="226" spans="1:7" ht="13.5" hidden="1" thickBot="1">
      <c r="A226" s="66"/>
      <c r="B226" s="49" t="s">
        <v>95</v>
      </c>
      <c r="G226" s="68"/>
    </row>
    <row r="227" spans="1:7" ht="13.5" hidden="1" thickBot="1">
      <c r="A227" s="66"/>
      <c r="B227" s="49" t="s">
        <v>94</v>
      </c>
      <c r="E227" s="96" t="s">
        <v>93</v>
      </c>
      <c r="F227" s="97"/>
      <c r="G227" s="68"/>
    </row>
    <row r="228" spans="1:7" ht="6.75" customHeight="1" hidden="1">
      <c r="A228" s="66"/>
      <c r="G228" s="68"/>
    </row>
    <row r="229" spans="1:7" ht="15" hidden="1">
      <c r="A229" s="66"/>
      <c r="B229" s="182"/>
      <c r="C229" s="183"/>
      <c r="D229" s="184"/>
      <c r="G229" s="68"/>
    </row>
    <row r="230" spans="1:7" ht="15" hidden="1">
      <c r="A230" s="66"/>
      <c r="B230" s="185"/>
      <c r="C230" s="186"/>
      <c r="D230" s="187"/>
      <c r="G230" s="68"/>
    </row>
    <row r="231" spans="1:7" ht="15" hidden="1">
      <c r="A231" s="66"/>
      <c r="B231" s="185"/>
      <c r="C231" s="186"/>
      <c r="D231" s="187"/>
      <c r="G231" s="68"/>
    </row>
    <row r="232" spans="1:7" ht="15" hidden="1">
      <c r="A232" s="66"/>
      <c r="B232" s="185"/>
      <c r="C232" s="186"/>
      <c r="D232" s="187"/>
      <c r="G232" s="68"/>
    </row>
    <row r="233" spans="1:7" ht="15" hidden="1">
      <c r="A233" s="66"/>
      <c r="B233" s="185"/>
      <c r="C233" s="186"/>
      <c r="D233" s="187"/>
      <c r="G233" s="68"/>
    </row>
    <row r="234" spans="1:7" ht="15" hidden="1">
      <c r="A234" s="66"/>
      <c r="B234" s="185"/>
      <c r="C234" s="186"/>
      <c r="D234" s="187"/>
      <c r="G234" s="68"/>
    </row>
    <row r="235" spans="1:7" ht="15" hidden="1">
      <c r="A235" s="66"/>
      <c r="B235" s="188"/>
      <c r="C235" s="189"/>
      <c r="D235" s="190"/>
      <c r="G235" s="68"/>
    </row>
    <row r="236" spans="1:7" ht="6.75" customHeight="1" hidden="1" thickBot="1">
      <c r="A236" s="66"/>
      <c r="G236" s="68"/>
    </row>
    <row r="237" spans="1:7" ht="13.5" hidden="1" thickBot="1">
      <c r="A237" s="66"/>
      <c r="B237" s="49" t="s">
        <v>109</v>
      </c>
      <c r="E237" s="96" t="s">
        <v>93</v>
      </c>
      <c r="F237" s="108"/>
      <c r="G237" s="68"/>
    </row>
    <row r="238" spans="1:7" ht="6.75" customHeight="1" hidden="1" thickBot="1">
      <c r="A238" s="66"/>
      <c r="G238" s="68"/>
    </row>
    <row r="239" spans="1:7" ht="13.5" hidden="1" thickBot="1">
      <c r="A239" s="66"/>
      <c r="C239" s="67" t="s">
        <v>73</v>
      </c>
      <c r="F239" s="99" t="str">
        <f>IF(F237=0," ",IF(F227="Yes",1,IF(F227="No",0,IF(F224/F237&gt;=1,1,IF(F224/F237&gt;=0.75,0.75,IF(F224/F237&gt;=0.5,0.5,IF(F224/F237&gt;=0.25,0.25,0)))))))</f>
        <v xml:space="preserve"> </v>
      </c>
      <c r="G239" s="68"/>
    </row>
    <row r="240" spans="1:7" ht="6.75" customHeight="1" hidden="1">
      <c r="A240" s="79"/>
      <c r="B240" s="80"/>
      <c r="C240" s="80"/>
      <c r="D240" s="81"/>
      <c r="E240" s="80"/>
      <c r="F240" s="82"/>
      <c r="G240" s="83"/>
    </row>
    <row r="241" spans="1:7" s="64" customFormat="1" ht="15" hidden="1">
      <c r="A241" s="90"/>
      <c r="B241" s="91"/>
      <c r="C241" s="91"/>
      <c r="D241" s="92"/>
      <c r="E241" s="93"/>
      <c r="F241" s="94"/>
      <c r="G241" s="95"/>
    </row>
    <row r="242" spans="1:7" s="64" customFormat="1" ht="15" hidden="1">
      <c r="A242" s="69"/>
      <c r="B242" s="70" t="s">
        <v>72</v>
      </c>
      <c r="C242" s="70"/>
      <c r="D242" s="63"/>
      <c r="G242" s="65"/>
    </row>
    <row r="243" spans="1:7" s="75" customFormat="1" ht="12" hidden="1">
      <c r="A243" s="71"/>
      <c r="B243" s="72"/>
      <c r="C243" s="73"/>
      <c r="D243" s="74" t="s">
        <v>85</v>
      </c>
      <c r="F243" s="76"/>
      <c r="G243" s="77"/>
    </row>
    <row r="244" spans="1:7" s="64" customFormat="1" ht="6.75" customHeight="1" hidden="1" thickBot="1">
      <c r="A244" s="69"/>
      <c r="B244" s="53"/>
      <c r="C244" s="70"/>
      <c r="D244" s="78"/>
      <c r="F244" s="54"/>
      <c r="G244" s="65"/>
    </row>
    <row r="245" spans="1:7" ht="13.5" hidden="1" thickBot="1">
      <c r="A245" s="66"/>
      <c r="B245" s="49" t="s">
        <v>88</v>
      </c>
      <c r="E245" s="96" t="s">
        <v>93</v>
      </c>
      <c r="F245" s="108"/>
      <c r="G245" s="68"/>
    </row>
    <row r="246" spans="1:7" ht="6.75" customHeight="1" hidden="1" thickBot="1">
      <c r="A246" s="66"/>
      <c r="F246" s="109"/>
      <c r="G246" s="68"/>
    </row>
    <row r="247" spans="1:7" ht="13.5" hidden="1" thickBot="1">
      <c r="A247" s="66"/>
      <c r="B247" s="49" t="s">
        <v>87</v>
      </c>
      <c r="E247" s="96" t="s">
        <v>93</v>
      </c>
      <c r="F247" s="108"/>
      <c r="G247" s="68"/>
    </row>
    <row r="248" spans="1:7" ht="6.75" customHeight="1" hidden="1" thickBot="1">
      <c r="A248" s="66"/>
      <c r="G248" s="68"/>
    </row>
    <row r="249" spans="1:7" ht="13.5" hidden="1" thickBot="1">
      <c r="A249" s="66"/>
      <c r="C249" s="49" t="s">
        <v>86</v>
      </c>
      <c r="F249" s="98" t="str">
        <f>IF(F247&gt;0,F245/F247,IF(F252&gt;0,F252,"N/A"))</f>
        <v>N/A</v>
      </c>
      <c r="G249" s="68"/>
    </row>
    <row r="250" spans="1:7" ht="6.75" customHeight="1" hidden="1">
      <c r="A250" s="66"/>
      <c r="G250" s="68"/>
    </row>
    <row r="251" spans="1:7" ht="13.5" hidden="1" thickBot="1">
      <c r="A251" s="66"/>
      <c r="B251" s="49" t="s">
        <v>95</v>
      </c>
      <c r="G251" s="68"/>
    </row>
    <row r="252" spans="1:7" ht="13.5" hidden="1" thickBot="1">
      <c r="A252" s="66"/>
      <c r="B252" s="49" t="s">
        <v>94</v>
      </c>
      <c r="E252" s="96" t="s">
        <v>93</v>
      </c>
      <c r="F252" s="97"/>
      <c r="G252" s="68"/>
    </row>
    <row r="253" spans="1:7" ht="6.75" customHeight="1" hidden="1">
      <c r="A253" s="66"/>
      <c r="G253" s="68"/>
    </row>
    <row r="254" spans="1:7" ht="15" hidden="1">
      <c r="A254" s="66"/>
      <c r="B254" s="182"/>
      <c r="C254" s="183"/>
      <c r="D254" s="184"/>
      <c r="G254" s="68"/>
    </row>
    <row r="255" spans="1:7" ht="15" hidden="1">
      <c r="A255" s="66"/>
      <c r="B255" s="185"/>
      <c r="C255" s="186"/>
      <c r="D255" s="187"/>
      <c r="G255" s="68"/>
    </row>
    <row r="256" spans="1:7" ht="15" hidden="1">
      <c r="A256" s="66"/>
      <c r="B256" s="185"/>
      <c r="C256" s="186"/>
      <c r="D256" s="187"/>
      <c r="G256" s="68"/>
    </row>
    <row r="257" spans="1:7" ht="15" hidden="1">
      <c r="A257" s="66"/>
      <c r="B257" s="185"/>
      <c r="C257" s="186"/>
      <c r="D257" s="187"/>
      <c r="G257" s="68"/>
    </row>
    <row r="258" spans="1:7" ht="15" hidden="1">
      <c r="A258" s="66"/>
      <c r="B258" s="185"/>
      <c r="C258" s="186"/>
      <c r="D258" s="187"/>
      <c r="G258" s="68"/>
    </row>
    <row r="259" spans="1:7" ht="15" hidden="1">
      <c r="A259" s="66"/>
      <c r="B259" s="185"/>
      <c r="C259" s="186"/>
      <c r="D259" s="187"/>
      <c r="G259" s="68"/>
    </row>
    <row r="260" spans="1:7" ht="15" hidden="1">
      <c r="A260" s="66"/>
      <c r="B260" s="188"/>
      <c r="C260" s="189"/>
      <c r="D260" s="190"/>
      <c r="G260" s="68"/>
    </row>
    <row r="261" spans="1:7" ht="6.75" customHeight="1" hidden="1" thickBot="1">
      <c r="A261" s="66"/>
      <c r="G261" s="68"/>
    </row>
    <row r="262" spans="1:7" ht="13.5" hidden="1" thickBot="1">
      <c r="A262" s="66"/>
      <c r="B262" s="49" t="s">
        <v>109</v>
      </c>
      <c r="E262" s="96" t="s">
        <v>93</v>
      </c>
      <c r="F262" s="108"/>
      <c r="G262" s="68"/>
    </row>
    <row r="263" spans="1:7" ht="6.75" customHeight="1" hidden="1" thickBot="1">
      <c r="A263" s="66"/>
      <c r="G263" s="68"/>
    </row>
    <row r="264" spans="1:7" ht="13.5" hidden="1" thickBot="1">
      <c r="A264" s="66"/>
      <c r="C264" s="67" t="s">
        <v>73</v>
      </c>
      <c r="F264" s="99" t="str">
        <f>IF(F262=0," ",IF(F252="Yes",1,IF(F252="No",0,IF(F249/F262&gt;=1,1,IF(F249/F262&gt;=0.75,0.75,IF(F249/F262&gt;=0.5,0.5,IF(F249/F262&gt;=0.25,0.25,0)))))))</f>
        <v xml:space="preserve"> </v>
      </c>
      <c r="G264" s="68"/>
    </row>
    <row r="265" spans="1:7" ht="15" hidden="1">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sheetPr>
  <dimension ref="A1:G265"/>
  <sheetViews>
    <sheetView showGridLines="0" zoomScale="90" zoomScaleNormal="90" zoomScalePageLayoutView="90" workbookViewId="0" topLeftCell="A29">
      <selection activeCell="E37" activeCellId="6" sqref="A6 E13 E15 E20 E22 E27 E3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spans="1:6" s="64" customFormat="1" ht="15">
      <c r="A1" s="173" t="str">
        <f>'Total Payment Amount'!A1</f>
        <v>CA 1115 Waiver - Delivery System Reform Incentive Payments (DSRIP)</v>
      </c>
      <c r="D1" s="53"/>
      <c r="F1" s="54"/>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52" t="s">
        <v>55</v>
      </c>
    </row>
    <row r="5" ht="13.5" thickBot="1"/>
    <row r="6" spans="1:7" ht="13.5" thickBot="1">
      <c r="A6" s="191"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55</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191" t="s">
        <v>93</v>
      </c>
      <c r="F13" s="159">
        <v>5343625</v>
      </c>
      <c r="G13" s="68"/>
    </row>
    <row r="14" spans="1:7" ht="13.5" thickBot="1">
      <c r="A14" s="66"/>
      <c r="C14" s="67"/>
      <c r="G14" s="68"/>
    </row>
    <row r="15" spans="1:7" ht="13.5" thickBot="1">
      <c r="A15" s="66"/>
      <c r="B15" s="49" t="s">
        <v>108</v>
      </c>
      <c r="C15" s="67"/>
      <c r="E15" s="191" t="s">
        <v>93</v>
      </c>
      <c r="F15" s="159">
        <v>5343625</v>
      </c>
      <c r="G15" s="68"/>
    </row>
    <row r="16" spans="1:7" s="64" customFormat="1" ht="15">
      <c r="A16" s="62"/>
      <c r="B16" s="52"/>
      <c r="C16" s="52"/>
      <c r="D16" s="63"/>
      <c r="F16" s="54"/>
      <c r="G16" s="65"/>
    </row>
    <row r="17" spans="1:7" s="64" customFormat="1" ht="63.75">
      <c r="A17" s="69"/>
      <c r="B17" s="70" t="s">
        <v>71</v>
      </c>
      <c r="C17" s="70"/>
      <c r="D17" s="162" t="s">
        <v>115</v>
      </c>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191" t="s">
        <v>93</v>
      </c>
      <c r="F20" s="108"/>
      <c r="G20" s="68"/>
    </row>
    <row r="21" spans="1:7" ht="6.75" customHeight="1" thickBot="1">
      <c r="A21" s="66"/>
      <c r="F21" s="109"/>
      <c r="G21" s="68"/>
    </row>
    <row r="22" spans="1:7" ht="13.5" thickBot="1">
      <c r="A22" s="66"/>
      <c r="B22" s="49" t="s">
        <v>87</v>
      </c>
      <c r="E22" s="191" t="s">
        <v>93</v>
      </c>
      <c r="F22" s="108"/>
      <c r="G22" s="68"/>
    </row>
    <row r="23" spans="1:7" ht="6.75" customHeight="1" thickBot="1">
      <c r="A23" s="66"/>
      <c r="G23" s="68"/>
    </row>
    <row r="24" spans="1:7" ht="13.5" thickBot="1">
      <c r="A24" s="66"/>
      <c r="C24" s="49" t="s">
        <v>86</v>
      </c>
      <c r="F24" s="98" t="str">
        <f>IF(F22&gt;0,F20/F22,IF(F27&gt;0,F27,"N/A"))</f>
        <v>yes</v>
      </c>
      <c r="G24" s="68"/>
    </row>
    <row r="25" spans="1:7" ht="6.75" customHeight="1">
      <c r="A25" s="66"/>
      <c r="G25" s="68"/>
    </row>
    <row r="26" spans="1:7" ht="13.5" thickBot="1">
      <c r="A26" s="66"/>
      <c r="B26" s="49" t="s">
        <v>95</v>
      </c>
      <c r="G26" s="68"/>
    </row>
    <row r="27" spans="1:7" ht="13.5" thickBot="1">
      <c r="A27" s="66"/>
      <c r="B27" s="49" t="s">
        <v>94</v>
      </c>
      <c r="E27" s="191" t="s">
        <v>93</v>
      </c>
      <c r="F27" s="97" t="s">
        <v>111</v>
      </c>
      <c r="G27" s="68"/>
    </row>
    <row r="28" spans="1:7" ht="6.75" customHeight="1">
      <c r="A28" s="66"/>
      <c r="G28" s="68"/>
    </row>
    <row r="29" spans="1:7" ht="15">
      <c r="A29" s="66"/>
      <c r="B29" s="182" t="s">
        <v>135</v>
      </c>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93" customHeight="1">
      <c r="A35" s="66"/>
      <c r="B35" s="188"/>
      <c r="C35" s="189"/>
      <c r="D35" s="190"/>
      <c r="G35" s="68"/>
    </row>
    <row r="36" spans="1:7" ht="6.75" customHeight="1" thickBot="1">
      <c r="A36" s="66"/>
      <c r="G36" s="68"/>
    </row>
    <row r="37" spans="1:7" ht="13.5" thickBot="1">
      <c r="A37" s="66"/>
      <c r="B37" s="49" t="s">
        <v>109</v>
      </c>
      <c r="E37" s="191" t="s">
        <v>93</v>
      </c>
      <c r="F37" s="108" t="s">
        <v>37</v>
      </c>
      <c r="G37" s="68"/>
    </row>
    <row r="38" spans="1:7" ht="6.75" customHeight="1" thickBot="1">
      <c r="A38" s="66"/>
      <c r="G38" s="68"/>
    </row>
    <row r="39" spans="1:7" ht="13.5" thickBot="1">
      <c r="A39" s="66"/>
      <c r="C39" s="67" t="s">
        <v>73</v>
      </c>
      <c r="F39" s="99">
        <f>IF(F37=0," ",IF(F27="Yes",1,IF(F27="No",0,IF(F24/F37&gt;=1,1,IF(F24/F37&gt;=0.75,0.75,IF(F24/F37&gt;=0.5,0.5,IF(F24/F37&gt;=0.25,0.25,0)))))))</f>
        <v>1</v>
      </c>
      <c r="G39" s="68"/>
    </row>
    <row r="40" spans="1:7" ht="6.75" customHeight="1">
      <c r="A40" s="79"/>
      <c r="B40" s="80"/>
      <c r="C40" s="80"/>
      <c r="D40" s="81"/>
      <c r="E40" s="80"/>
      <c r="F40" s="82"/>
      <c r="G40" s="83"/>
    </row>
    <row r="41" spans="1:7" s="64" customFormat="1" ht="15" hidden="1">
      <c r="A41" s="90"/>
      <c r="B41" s="91"/>
      <c r="C41" s="91"/>
      <c r="D41" s="92"/>
      <c r="E41" s="93"/>
      <c r="F41" s="94"/>
      <c r="G41" s="95"/>
    </row>
    <row r="42" spans="1:7" s="64" customFormat="1" ht="15" hidden="1">
      <c r="A42" s="69"/>
      <c r="B42" s="70" t="s">
        <v>71</v>
      </c>
      <c r="C42" s="70"/>
      <c r="D42" s="63"/>
      <c r="G42" s="65"/>
    </row>
    <row r="43" spans="1:7" s="75" customFormat="1" ht="12" hidden="1">
      <c r="A43" s="71"/>
      <c r="B43" s="72"/>
      <c r="C43" s="73"/>
      <c r="D43" s="74" t="s">
        <v>85</v>
      </c>
      <c r="F43" s="76"/>
      <c r="G43" s="77"/>
    </row>
    <row r="44" spans="1:7" s="64" customFormat="1" ht="6.75" customHeight="1" hidden="1" thickBot="1">
      <c r="A44" s="69"/>
      <c r="B44" s="53"/>
      <c r="C44" s="70"/>
      <c r="D44" s="78"/>
      <c r="F44" s="54"/>
      <c r="G44" s="65"/>
    </row>
    <row r="45" spans="1:7" ht="13.5" hidden="1" thickBot="1">
      <c r="A45" s="66"/>
      <c r="B45" s="49" t="s">
        <v>88</v>
      </c>
      <c r="E45" s="96" t="s">
        <v>93</v>
      </c>
      <c r="F45" s="108"/>
      <c r="G45" s="68"/>
    </row>
    <row r="46" spans="1:7" ht="6.75" customHeight="1" hidden="1" thickBot="1">
      <c r="A46" s="66"/>
      <c r="F46" s="109"/>
      <c r="G46" s="68"/>
    </row>
    <row r="47" spans="1:7" ht="13.5" hidden="1" thickBot="1">
      <c r="A47" s="66"/>
      <c r="B47" s="49" t="s">
        <v>87</v>
      </c>
      <c r="E47" s="96" t="s">
        <v>93</v>
      </c>
      <c r="F47" s="108"/>
      <c r="G47" s="68"/>
    </row>
    <row r="48" spans="1:7" ht="6.75" customHeight="1" hidden="1" thickBot="1">
      <c r="A48" s="66"/>
      <c r="G48" s="68"/>
    </row>
    <row r="49" spans="1:7" ht="13.5" hidden="1" thickBot="1">
      <c r="A49" s="66"/>
      <c r="C49" s="49" t="s">
        <v>86</v>
      </c>
      <c r="F49" s="98" t="str">
        <f>IF(F47&gt;0,F45/F47,IF(F52&gt;0,F52,"N/A"))</f>
        <v>N/A</v>
      </c>
      <c r="G49" s="68"/>
    </row>
    <row r="50" spans="1:7" ht="6.75" customHeight="1" hidden="1">
      <c r="A50" s="66"/>
      <c r="G50" s="68"/>
    </row>
    <row r="51" spans="1:7" ht="13.5" hidden="1" thickBot="1">
      <c r="A51" s="66"/>
      <c r="B51" s="49" t="s">
        <v>95</v>
      </c>
      <c r="G51" s="68"/>
    </row>
    <row r="52" spans="1:7" ht="13.5" hidden="1" thickBot="1">
      <c r="A52" s="66"/>
      <c r="B52" s="49" t="s">
        <v>94</v>
      </c>
      <c r="E52" s="96" t="s">
        <v>93</v>
      </c>
      <c r="F52" s="97"/>
      <c r="G52" s="68"/>
    </row>
    <row r="53" spans="1:7" ht="6.75" customHeight="1" hidden="1">
      <c r="A53" s="66"/>
      <c r="G53" s="68"/>
    </row>
    <row r="54" spans="1:7" ht="15" hidden="1">
      <c r="A54" s="66"/>
      <c r="B54" s="182"/>
      <c r="C54" s="183"/>
      <c r="D54" s="184"/>
      <c r="G54" s="68"/>
    </row>
    <row r="55" spans="1:7" ht="15" hidden="1">
      <c r="A55" s="66"/>
      <c r="B55" s="185"/>
      <c r="C55" s="186"/>
      <c r="D55" s="187"/>
      <c r="G55" s="68"/>
    </row>
    <row r="56" spans="1:7" ht="15" hidden="1">
      <c r="A56" s="66"/>
      <c r="B56" s="185"/>
      <c r="C56" s="186"/>
      <c r="D56" s="187"/>
      <c r="G56" s="68"/>
    </row>
    <row r="57" spans="1:7" ht="15" hidden="1">
      <c r="A57" s="66"/>
      <c r="B57" s="185"/>
      <c r="C57" s="186"/>
      <c r="D57" s="187"/>
      <c r="G57" s="68"/>
    </row>
    <row r="58" spans="1:7" ht="15" hidden="1">
      <c r="A58" s="66"/>
      <c r="B58" s="185"/>
      <c r="C58" s="186"/>
      <c r="D58" s="187"/>
      <c r="G58" s="68"/>
    </row>
    <row r="59" spans="1:7" ht="15" hidden="1">
      <c r="A59" s="66"/>
      <c r="B59" s="185"/>
      <c r="C59" s="186"/>
      <c r="D59" s="187"/>
      <c r="G59" s="68"/>
    </row>
    <row r="60" spans="1:7" ht="15" hidden="1">
      <c r="A60" s="66"/>
      <c r="B60" s="188"/>
      <c r="C60" s="189"/>
      <c r="D60" s="190"/>
      <c r="G60" s="68"/>
    </row>
    <row r="61" spans="1:7" ht="6.75" customHeight="1" hidden="1" thickBot="1">
      <c r="A61" s="66"/>
      <c r="G61" s="68"/>
    </row>
    <row r="62" spans="1:7" ht="13.5" hidden="1" thickBot="1">
      <c r="A62" s="66"/>
      <c r="B62" s="49" t="s">
        <v>109</v>
      </c>
      <c r="E62" s="96" t="s">
        <v>93</v>
      </c>
      <c r="F62" s="108"/>
      <c r="G62" s="68"/>
    </row>
    <row r="63" spans="1:7" ht="6.75" customHeight="1" hidden="1" thickBot="1">
      <c r="A63" s="66"/>
      <c r="G63" s="68"/>
    </row>
    <row r="64" spans="1:7" ht="13.5" hidden="1" thickBot="1">
      <c r="A64" s="66"/>
      <c r="C64" s="67" t="s">
        <v>73</v>
      </c>
      <c r="F64" s="99" t="str">
        <f>IF(F62=0," ",IF(F52="Yes",1,IF(F52="No",0,IF(F49/F62&gt;=1,1,IF(F49/F62&gt;=0.75,0.75,IF(F49/F62&gt;=0.5,0.5,IF(F49/F62&gt;=0.25,0.25,0)))))))</f>
        <v xml:space="preserve"> </v>
      </c>
      <c r="G64" s="68"/>
    </row>
    <row r="65" spans="1:7" ht="6.75" customHeight="1" hidden="1">
      <c r="A65" s="79"/>
      <c r="B65" s="80"/>
      <c r="C65" s="80"/>
      <c r="D65" s="81"/>
      <c r="E65" s="80"/>
      <c r="F65" s="82"/>
      <c r="G65" s="83"/>
    </row>
    <row r="66" spans="1:7" s="64" customFormat="1" ht="15" hidden="1">
      <c r="A66" s="90"/>
      <c r="B66" s="91"/>
      <c r="C66" s="91"/>
      <c r="D66" s="92"/>
      <c r="E66" s="93"/>
      <c r="F66" s="94"/>
      <c r="G66" s="95"/>
    </row>
    <row r="67" spans="1:7" s="64" customFormat="1" ht="15" hidden="1">
      <c r="A67" s="69"/>
      <c r="B67" s="70" t="s">
        <v>71</v>
      </c>
      <c r="C67" s="70"/>
      <c r="D67" s="63"/>
      <c r="G67" s="65"/>
    </row>
    <row r="68" spans="1:7" s="75" customFormat="1" ht="12" hidden="1">
      <c r="A68" s="71"/>
      <c r="B68" s="72"/>
      <c r="C68" s="73"/>
      <c r="D68" s="74" t="s">
        <v>85</v>
      </c>
      <c r="F68" s="76"/>
      <c r="G68" s="77"/>
    </row>
    <row r="69" spans="1:7" s="64" customFormat="1" ht="6.75" customHeight="1" hidden="1" thickBot="1">
      <c r="A69" s="69"/>
      <c r="B69" s="53"/>
      <c r="C69" s="70"/>
      <c r="D69" s="78"/>
      <c r="F69" s="54"/>
      <c r="G69" s="65"/>
    </row>
    <row r="70" spans="1:7" ht="13.5" hidden="1" thickBot="1">
      <c r="A70" s="66"/>
      <c r="B70" s="49" t="s">
        <v>88</v>
      </c>
      <c r="E70" s="96" t="s">
        <v>93</v>
      </c>
      <c r="F70" s="108"/>
      <c r="G70" s="68"/>
    </row>
    <row r="71" spans="1:7" ht="6.75" customHeight="1" hidden="1" thickBot="1">
      <c r="A71" s="66"/>
      <c r="F71" s="109"/>
      <c r="G71" s="68"/>
    </row>
    <row r="72" spans="1:7" ht="13.5" hidden="1" thickBot="1">
      <c r="A72" s="66"/>
      <c r="B72" s="49" t="s">
        <v>87</v>
      </c>
      <c r="E72" s="96" t="s">
        <v>93</v>
      </c>
      <c r="F72" s="108"/>
      <c r="G72" s="68"/>
    </row>
    <row r="73" spans="1:7" ht="6.75" customHeight="1" hidden="1" thickBot="1">
      <c r="A73" s="66"/>
      <c r="G73" s="68"/>
    </row>
    <row r="74" spans="1:7" ht="13.5" hidden="1" thickBot="1">
      <c r="A74" s="66"/>
      <c r="C74" s="49" t="s">
        <v>86</v>
      </c>
      <c r="F74" s="98" t="str">
        <f>IF(F72&gt;0,F70/F72,IF(F77&gt;0,F77,"N/A"))</f>
        <v>N/A</v>
      </c>
      <c r="G74" s="68"/>
    </row>
    <row r="75" spans="1:7" ht="6.75" customHeight="1" hidden="1">
      <c r="A75" s="66"/>
      <c r="G75" s="68"/>
    </row>
    <row r="76" spans="1:7" ht="13.5" hidden="1" thickBot="1">
      <c r="A76" s="66"/>
      <c r="B76" s="49" t="s">
        <v>95</v>
      </c>
      <c r="G76" s="68"/>
    </row>
    <row r="77" spans="1:7" ht="13.5" hidden="1" thickBot="1">
      <c r="A77" s="66"/>
      <c r="B77" s="49" t="s">
        <v>94</v>
      </c>
      <c r="E77" s="96" t="s">
        <v>93</v>
      </c>
      <c r="F77" s="97"/>
      <c r="G77" s="68"/>
    </row>
    <row r="78" spans="1:7" ht="6.75" customHeight="1" hidden="1">
      <c r="A78" s="66"/>
      <c r="G78" s="68"/>
    </row>
    <row r="79" spans="1:7" ht="15" hidden="1">
      <c r="A79" s="66"/>
      <c r="B79" s="182"/>
      <c r="C79" s="183"/>
      <c r="D79" s="184"/>
      <c r="G79" s="68"/>
    </row>
    <row r="80" spans="1:7" ht="15" hidden="1">
      <c r="A80" s="66"/>
      <c r="B80" s="185"/>
      <c r="C80" s="186"/>
      <c r="D80" s="187"/>
      <c r="G80" s="68"/>
    </row>
    <row r="81" spans="1:7" ht="15" hidden="1">
      <c r="A81" s="66"/>
      <c r="B81" s="185"/>
      <c r="C81" s="186"/>
      <c r="D81" s="187"/>
      <c r="G81" s="68"/>
    </row>
    <row r="82" spans="1:7" ht="15" hidden="1">
      <c r="A82" s="66"/>
      <c r="B82" s="185"/>
      <c r="C82" s="186"/>
      <c r="D82" s="187"/>
      <c r="G82" s="68"/>
    </row>
    <row r="83" spans="1:7" ht="15" hidden="1">
      <c r="A83" s="66"/>
      <c r="B83" s="185"/>
      <c r="C83" s="186"/>
      <c r="D83" s="187"/>
      <c r="G83" s="68"/>
    </row>
    <row r="84" spans="1:7" ht="15" hidden="1">
      <c r="A84" s="66"/>
      <c r="B84" s="185"/>
      <c r="C84" s="186"/>
      <c r="D84" s="187"/>
      <c r="G84" s="68"/>
    </row>
    <row r="85" spans="1:7" ht="15" hidden="1">
      <c r="A85" s="66"/>
      <c r="B85" s="188"/>
      <c r="C85" s="189"/>
      <c r="D85" s="190"/>
      <c r="G85" s="68"/>
    </row>
    <row r="86" spans="1:7" ht="6.75" customHeight="1" hidden="1" thickBot="1">
      <c r="A86" s="66"/>
      <c r="G86" s="68"/>
    </row>
    <row r="87" spans="1:7" ht="13.5" hidden="1" thickBot="1">
      <c r="A87" s="66"/>
      <c r="B87" s="49" t="s">
        <v>109</v>
      </c>
      <c r="E87" s="96" t="s">
        <v>93</v>
      </c>
      <c r="F87" s="108"/>
      <c r="G87" s="68"/>
    </row>
    <row r="88" spans="1:7" ht="6.75" customHeight="1" hidden="1" thickBot="1">
      <c r="A88" s="66"/>
      <c r="G88" s="68"/>
    </row>
    <row r="89" spans="1:7" ht="13.5" hidden="1" thickBot="1">
      <c r="A89" s="66"/>
      <c r="C89" s="67" t="s">
        <v>73</v>
      </c>
      <c r="F89" s="99" t="str">
        <f>IF(F87=0," ",IF(F77="Yes",1,IF(F77="No",0,IF(F74/F87&gt;=1,1,IF(F74/F87&gt;=0.75,0.75,IF(F74/F87&gt;=0.5,0.5,IF(F74/F87&gt;=0.25,0.25,0)))))))</f>
        <v xml:space="preserve"> </v>
      </c>
      <c r="G89" s="68"/>
    </row>
    <row r="90" spans="1:7" ht="6.75" customHeight="1" hidden="1">
      <c r="A90" s="79"/>
      <c r="B90" s="80"/>
      <c r="C90" s="80"/>
      <c r="D90" s="81"/>
      <c r="E90" s="80"/>
      <c r="F90" s="82"/>
      <c r="G90" s="83"/>
    </row>
    <row r="91" spans="1:7" s="64" customFormat="1" ht="15" hidden="1">
      <c r="A91" s="90"/>
      <c r="B91" s="91"/>
      <c r="C91" s="91"/>
      <c r="D91" s="92"/>
      <c r="E91" s="93"/>
      <c r="F91" s="94"/>
      <c r="G91" s="95"/>
    </row>
    <row r="92" spans="1:7" s="64" customFormat="1" ht="15" hidden="1">
      <c r="A92" s="69"/>
      <c r="B92" s="70" t="s">
        <v>71</v>
      </c>
      <c r="C92" s="70"/>
      <c r="D92" s="63"/>
      <c r="G92" s="65"/>
    </row>
    <row r="93" spans="1:7" s="75" customFormat="1" ht="12" hidden="1">
      <c r="A93" s="71"/>
      <c r="B93" s="72"/>
      <c r="C93" s="73"/>
      <c r="D93" s="74" t="s">
        <v>85</v>
      </c>
      <c r="F93" s="76"/>
      <c r="G93" s="77"/>
    </row>
    <row r="94" spans="1:7" s="64" customFormat="1" ht="6.75" customHeight="1" hidden="1" thickBot="1">
      <c r="A94" s="69"/>
      <c r="B94" s="53"/>
      <c r="C94" s="70"/>
      <c r="D94" s="78"/>
      <c r="F94" s="54"/>
      <c r="G94" s="65"/>
    </row>
    <row r="95" spans="1:7" ht="13.5" hidden="1" thickBot="1">
      <c r="A95" s="66"/>
      <c r="B95" s="49" t="s">
        <v>88</v>
      </c>
      <c r="E95" s="96" t="s">
        <v>93</v>
      </c>
      <c r="F95" s="108"/>
      <c r="G95" s="68"/>
    </row>
    <row r="96" spans="1:7" ht="6.75" customHeight="1" hidden="1" thickBot="1">
      <c r="A96" s="66"/>
      <c r="F96" s="109"/>
      <c r="G96" s="68"/>
    </row>
    <row r="97" spans="1:7" ht="13.5" hidden="1" thickBot="1">
      <c r="A97" s="66"/>
      <c r="B97" s="49" t="s">
        <v>87</v>
      </c>
      <c r="E97" s="96" t="s">
        <v>93</v>
      </c>
      <c r="F97" s="108"/>
      <c r="G97" s="68"/>
    </row>
    <row r="98" spans="1:7" ht="6.75" customHeight="1" hidden="1" thickBot="1">
      <c r="A98" s="66"/>
      <c r="G98" s="68"/>
    </row>
    <row r="99" spans="1:7" ht="13.5" hidden="1" thickBot="1">
      <c r="A99" s="66"/>
      <c r="C99" s="49" t="s">
        <v>86</v>
      </c>
      <c r="F99" s="98" t="str">
        <f>IF(F97&gt;0,F95/F97,IF(F102&gt;0,F102,"N/A"))</f>
        <v>N/A</v>
      </c>
      <c r="G99" s="68"/>
    </row>
    <row r="100" spans="1:7" ht="6.75" customHeight="1" hidden="1">
      <c r="A100" s="66"/>
      <c r="G100" s="68"/>
    </row>
    <row r="101" spans="1:7" ht="13.5" hidden="1" thickBot="1">
      <c r="A101" s="66"/>
      <c r="B101" s="49" t="s">
        <v>95</v>
      </c>
      <c r="G101" s="68"/>
    </row>
    <row r="102" spans="1:7" ht="13.5" hidden="1" thickBot="1">
      <c r="A102" s="66"/>
      <c r="B102" s="49" t="s">
        <v>94</v>
      </c>
      <c r="E102" s="96" t="s">
        <v>93</v>
      </c>
      <c r="F102" s="97"/>
      <c r="G102" s="68"/>
    </row>
    <row r="103" spans="1:7" ht="6.75" customHeight="1" hidden="1">
      <c r="A103" s="66"/>
      <c r="G103" s="68"/>
    </row>
    <row r="104" spans="1:7" ht="15" hidden="1">
      <c r="A104" s="66"/>
      <c r="B104" s="182"/>
      <c r="C104" s="183"/>
      <c r="D104" s="184"/>
      <c r="G104" s="68"/>
    </row>
    <row r="105" spans="1:7" ht="15" hidden="1">
      <c r="A105" s="66"/>
      <c r="B105" s="185"/>
      <c r="C105" s="186"/>
      <c r="D105" s="187"/>
      <c r="G105" s="68"/>
    </row>
    <row r="106" spans="1:7" ht="15" hidden="1">
      <c r="A106" s="66"/>
      <c r="B106" s="185"/>
      <c r="C106" s="186"/>
      <c r="D106" s="187"/>
      <c r="G106" s="68"/>
    </row>
    <row r="107" spans="1:7" ht="15" hidden="1">
      <c r="A107" s="66"/>
      <c r="B107" s="185"/>
      <c r="C107" s="186"/>
      <c r="D107" s="187"/>
      <c r="G107" s="68"/>
    </row>
    <row r="108" spans="1:7" ht="15" hidden="1">
      <c r="A108" s="66"/>
      <c r="B108" s="185"/>
      <c r="C108" s="186"/>
      <c r="D108" s="187"/>
      <c r="G108" s="68"/>
    </row>
    <row r="109" spans="1:7" ht="15" hidden="1">
      <c r="A109" s="66"/>
      <c r="B109" s="185"/>
      <c r="C109" s="186"/>
      <c r="D109" s="187"/>
      <c r="G109" s="68"/>
    </row>
    <row r="110" spans="1:7" ht="15" hidden="1">
      <c r="A110" s="66"/>
      <c r="B110" s="188"/>
      <c r="C110" s="189"/>
      <c r="D110" s="190"/>
      <c r="G110" s="68"/>
    </row>
    <row r="111" spans="1:7" ht="6.75" customHeight="1" hidden="1" thickBot="1">
      <c r="A111" s="66"/>
      <c r="G111" s="68"/>
    </row>
    <row r="112" spans="1:7" ht="13.5" hidden="1" thickBot="1">
      <c r="A112" s="66"/>
      <c r="B112" s="49" t="s">
        <v>109</v>
      </c>
      <c r="E112" s="96" t="s">
        <v>93</v>
      </c>
      <c r="F112" s="108"/>
      <c r="G112" s="68"/>
    </row>
    <row r="113" spans="1:7" ht="6.75" customHeight="1" hidden="1" thickBot="1">
      <c r="A113" s="66"/>
      <c r="G113" s="68"/>
    </row>
    <row r="114" spans="1:7" ht="13.5" hidden="1" thickBot="1">
      <c r="A114" s="66"/>
      <c r="C114" s="67" t="s">
        <v>73</v>
      </c>
      <c r="F114" s="99" t="str">
        <f>IF(F112=0," ",IF(F102="Yes",1,IF(F102="No",0,IF(F99/F112&gt;=1,1,IF(F99/F112&gt;=0.75,0.75,IF(F99/F112&gt;=0.5,0.5,IF(F99/F112&gt;=0.25,0.25,0)))))))</f>
        <v xml:space="preserve"> </v>
      </c>
      <c r="G114" s="68"/>
    </row>
    <row r="115" spans="1:7" ht="6.75" customHeight="1" hidden="1">
      <c r="A115" s="79"/>
      <c r="B115" s="80"/>
      <c r="C115" s="80"/>
      <c r="D115" s="81"/>
      <c r="E115" s="80"/>
      <c r="F115" s="82"/>
      <c r="G115" s="83"/>
    </row>
    <row r="116" spans="1:7" s="64" customFormat="1" ht="15" hidden="1">
      <c r="A116" s="90"/>
      <c r="B116" s="91"/>
      <c r="C116" s="91"/>
      <c r="D116" s="92"/>
      <c r="E116" s="93"/>
      <c r="F116" s="94"/>
      <c r="G116" s="95"/>
    </row>
    <row r="117" spans="1:7" s="64" customFormat="1" ht="15" hidden="1">
      <c r="A117" s="69"/>
      <c r="B117" s="70" t="s">
        <v>71</v>
      </c>
      <c r="C117" s="70"/>
      <c r="D117" s="63"/>
      <c r="G117" s="65"/>
    </row>
    <row r="118" spans="1:7" s="75" customFormat="1" ht="12" hidden="1">
      <c r="A118" s="71"/>
      <c r="B118" s="72"/>
      <c r="C118" s="73"/>
      <c r="D118" s="74" t="s">
        <v>85</v>
      </c>
      <c r="F118" s="76"/>
      <c r="G118" s="77"/>
    </row>
    <row r="119" spans="1:7" s="64" customFormat="1" ht="6.75" customHeight="1" hidden="1" thickBot="1">
      <c r="A119" s="69"/>
      <c r="B119" s="53"/>
      <c r="C119" s="70"/>
      <c r="D119" s="78"/>
      <c r="F119" s="54"/>
      <c r="G119" s="65"/>
    </row>
    <row r="120" spans="1:7" ht="13.5" hidden="1" thickBot="1">
      <c r="A120" s="66"/>
      <c r="B120" s="49" t="s">
        <v>88</v>
      </c>
      <c r="E120" s="96" t="s">
        <v>93</v>
      </c>
      <c r="F120" s="108"/>
      <c r="G120" s="68"/>
    </row>
    <row r="121" spans="1:7" ht="6.75" customHeight="1" hidden="1" thickBot="1">
      <c r="A121" s="66"/>
      <c r="F121" s="109"/>
      <c r="G121" s="68"/>
    </row>
    <row r="122" spans="1:7" ht="13.5" hidden="1" thickBot="1">
      <c r="A122" s="66"/>
      <c r="B122" s="49" t="s">
        <v>87</v>
      </c>
      <c r="E122" s="96" t="s">
        <v>93</v>
      </c>
      <c r="F122" s="108"/>
      <c r="G122" s="68"/>
    </row>
    <row r="123" spans="1:7" ht="6.75" customHeight="1" hidden="1" thickBot="1">
      <c r="A123" s="66"/>
      <c r="G123" s="68"/>
    </row>
    <row r="124" spans="1:7" ht="13.5" hidden="1" thickBot="1">
      <c r="A124" s="66"/>
      <c r="C124" s="49" t="s">
        <v>86</v>
      </c>
      <c r="F124" s="98" t="str">
        <f>IF(F122&gt;0,F120/F122,IF(F127&gt;0,F127,"N/A"))</f>
        <v>N/A</v>
      </c>
      <c r="G124" s="68"/>
    </row>
    <row r="125" spans="1:7" ht="6.75" customHeight="1" hidden="1">
      <c r="A125" s="66"/>
      <c r="G125" s="68"/>
    </row>
    <row r="126" spans="1:7" ht="13.5" hidden="1" thickBot="1">
      <c r="A126" s="66"/>
      <c r="B126" s="49" t="s">
        <v>95</v>
      </c>
      <c r="G126" s="68"/>
    </row>
    <row r="127" spans="1:7" ht="13.5" hidden="1" thickBot="1">
      <c r="A127" s="66"/>
      <c r="B127" s="49" t="s">
        <v>94</v>
      </c>
      <c r="E127" s="96" t="s">
        <v>93</v>
      </c>
      <c r="F127" s="97"/>
      <c r="G127" s="68"/>
    </row>
    <row r="128" spans="1:7" ht="6.75" customHeight="1" hidden="1">
      <c r="A128" s="66"/>
      <c r="G128" s="68"/>
    </row>
    <row r="129" spans="1:7" ht="15" hidden="1">
      <c r="A129" s="66"/>
      <c r="B129" s="182"/>
      <c r="C129" s="183"/>
      <c r="D129" s="184"/>
      <c r="G129" s="68"/>
    </row>
    <row r="130" spans="1:7" ht="15" hidden="1">
      <c r="A130" s="66"/>
      <c r="B130" s="185"/>
      <c r="C130" s="186"/>
      <c r="D130" s="187"/>
      <c r="G130" s="68"/>
    </row>
    <row r="131" spans="1:7" ht="15" hidden="1">
      <c r="A131" s="66"/>
      <c r="B131" s="185"/>
      <c r="C131" s="186"/>
      <c r="D131" s="187"/>
      <c r="G131" s="68"/>
    </row>
    <row r="132" spans="1:7" ht="15" hidden="1">
      <c r="A132" s="66"/>
      <c r="B132" s="185"/>
      <c r="C132" s="186"/>
      <c r="D132" s="187"/>
      <c r="G132" s="68"/>
    </row>
    <row r="133" spans="1:7" ht="15" hidden="1">
      <c r="A133" s="66"/>
      <c r="B133" s="185"/>
      <c r="C133" s="186"/>
      <c r="D133" s="187"/>
      <c r="G133" s="68"/>
    </row>
    <row r="134" spans="1:7" ht="15" hidden="1">
      <c r="A134" s="66"/>
      <c r="B134" s="185"/>
      <c r="C134" s="186"/>
      <c r="D134" s="187"/>
      <c r="G134" s="68"/>
    </row>
    <row r="135" spans="1:7" ht="15" hidden="1">
      <c r="A135" s="66"/>
      <c r="B135" s="188"/>
      <c r="C135" s="189"/>
      <c r="D135" s="190"/>
      <c r="G135" s="68"/>
    </row>
    <row r="136" spans="1:7" ht="6.75" customHeight="1" hidden="1" thickBot="1">
      <c r="A136" s="66"/>
      <c r="G136" s="68"/>
    </row>
    <row r="137" spans="1:7" ht="13.5" hidden="1" thickBot="1">
      <c r="A137" s="66"/>
      <c r="B137" s="49" t="s">
        <v>109</v>
      </c>
      <c r="E137" s="96" t="s">
        <v>93</v>
      </c>
      <c r="F137" s="108"/>
      <c r="G137" s="68"/>
    </row>
    <row r="138" spans="1:7" ht="6.75" customHeight="1" hidden="1" thickBot="1">
      <c r="A138" s="66"/>
      <c r="G138" s="68"/>
    </row>
    <row r="139" spans="1:7" ht="13.5" hidden="1" thickBot="1">
      <c r="A139" s="66"/>
      <c r="C139" s="67" t="s">
        <v>73</v>
      </c>
      <c r="F139" s="99" t="str">
        <f>IF(F137=0," ",IF(F127="Yes",1,IF(F127="No",0,IF(F124/F137&gt;=1,1,IF(F124/F137&gt;=0.75,0.75,IF(F124/F137&gt;=0.5,0.5,IF(F124/F137&gt;=0.25,0.25,0)))))))</f>
        <v xml:space="preserve"> </v>
      </c>
      <c r="G139" s="68"/>
    </row>
    <row r="140" spans="1:7" ht="6.75" customHeight="1" hidden="1">
      <c r="A140" s="79"/>
      <c r="B140" s="80"/>
      <c r="C140" s="80"/>
      <c r="D140" s="81"/>
      <c r="E140" s="80"/>
      <c r="F140" s="82"/>
      <c r="G140" s="83"/>
    </row>
    <row r="141" spans="1:7" s="64" customFormat="1" ht="15" hidden="1">
      <c r="A141" s="90"/>
      <c r="B141" s="91"/>
      <c r="C141" s="91"/>
      <c r="D141" s="92"/>
      <c r="E141" s="93"/>
      <c r="F141" s="94"/>
      <c r="G141" s="95"/>
    </row>
    <row r="142" spans="1:7" s="64" customFormat="1" ht="15" hidden="1">
      <c r="A142" s="69"/>
      <c r="B142" s="70" t="s">
        <v>72</v>
      </c>
      <c r="C142" s="70"/>
      <c r="D142" s="63"/>
      <c r="G142" s="65"/>
    </row>
    <row r="143" spans="1:7" s="75" customFormat="1" ht="12" hidden="1">
      <c r="A143" s="71"/>
      <c r="B143" s="72"/>
      <c r="C143" s="73"/>
      <c r="D143" s="74" t="s">
        <v>85</v>
      </c>
      <c r="F143" s="76"/>
      <c r="G143" s="77"/>
    </row>
    <row r="144" spans="1:7" s="64" customFormat="1" ht="6.75" customHeight="1" hidden="1" thickBot="1">
      <c r="A144" s="69"/>
      <c r="B144" s="53"/>
      <c r="C144" s="70"/>
      <c r="D144" s="78"/>
      <c r="F144" s="54"/>
      <c r="G144" s="65"/>
    </row>
    <row r="145" spans="1:7" ht="13.5" hidden="1" thickBot="1">
      <c r="A145" s="66"/>
      <c r="B145" s="49" t="s">
        <v>88</v>
      </c>
      <c r="E145" s="96" t="s">
        <v>93</v>
      </c>
      <c r="F145" s="108"/>
      <c r="G145" s="68"/>
    </row>
    <row r="146" spans="1:7" ht="6.75" customHeight="1" hidden="1" thickBot="1">
      <c r="A146" s="66"/>
      <c r="F146" s="109"/>
      <c r="G146" s="68"/>
    </row>
    <row r="147" spans="1:7" ht="13.5" hidden="1" thickBot="1">
      <c r="A147" s="66"/>
      <c r="B147" s="49" t="s">
        <v>87</v>
      </c>
      <c r="E147" s="96" t="s">
        <v>93</v>
      </c>
      <c r="F147" s="108"/>
      <c r="G147" s="68"/>
    </row>
    <row r="148" spans="1:7" ht="6.75" customHeight="1" hidden="1" thickBot="1">
      <c r="A148" s="66"/>
      <c r="G148" s="68"/>
    </row>
    <row r="149" spans="1:7" ht="13.5" hidden="1" thickBot="1">
      <c r="A149" s="66"/>
      <c r="C149" s="49" t="s">
        <v>86</v>
      </c>
      <c r="F149" s="98" t="str">
        <f>IF(F147&gt;0,F145/F147,IF(F152&gt;0,F152,"N/A"))</f>
        <v>N/A</v>
      </c>
      <c r="G149" s="68"/>
    </row>
    <row r="150" spans="1:7" ht="6.75" customHeight="1" hidden="1">
      <c r="A150" s="66"/>
      <c r="G150" s="68"/>
    </row>
    <row r="151" spans="1:7" ht="13.5" hidden="1" thickBot="1">
      <c r="A151" s="66"/>
      <c r="B151" s="49" t="s">
        <v>95</v>
      </c>
      <c r="G151" s="68"/>
    </row>
    <row r="152" spans="1:7" ht="13.5" hidden="1" thickBot="1">
      <c r="A152" s="66"/>
      <c r="B152" s="49" t="s">
        <v>94</v>
      </c>
      <c r="E152" s="96" t="s">
        <v>93</v>
      </c>
      <c r="F152" s="97"/>
      <c r="G152" s="68"/>
    </row>
    <row r="153" spans="1:7" ht="6.75" customHeight="1" hidden="1">
      <c r="A153" s="66"/>
      <c r="G153" s="68"/>
    </row>
    <row r="154" spans="1:7" ht="15" hidden="1">
      <c r="A154" s="66"/>
      <c r="B154" s="182"/>
      <c r="C154" s="183"/>
      <c r="D154" s="184"/>
      <c r="G154" s="68"/>
    </row>
    <row r="155" spans="1:7" ht="15" hidden="1">
      <c r="A155" s="66"/>
      <c r="B155" s="185"/>
      <c r="C155" s="186"/>
      <c r="D155" s="187"/>
      <c r="G155" s="68"/>
    </row>
    <row r="156" spans="1:7" ht="15" hidden="1">
      <c r="A156" s="66"/>
      <c r="B156" s="185"/>
      <c r="C156" s="186"/>
      <c r="D156" s="187"/>
      <c r="G156" s="68"/>
    </row>
    <row r="157" spans="1:7" ht="15" hidden="1">
      <c r="A157" s="66"/>
      <c r="B157" s="185"/>
      <c r="C157" s="186"/>
      <c r="D157" s="187"/>
      <c r="G157" s="68"/>
    </row>
    <row r="158" spans="1:7" ht="15" hidden="1">
      <c r="A158" s="66"/>
      <c r="B158" s="185"/>
      <c r="C158" s="186"/>
      <c r="D158" s="187"/>
      <c r="G158" s="68"/>
    </row>
    <row r="159" spans="1:7" ht="15" hidden="1">
      <c r="A159" s="66"/>
      <c r="B159" s="185"/>
      <c r="C159" s="186"/>
      <c r="D159" s="187"/>
      <c r="G159" s="68"/>
    </row>
    <row r="160" spans="1:7" ht="15" hidden="1">
      <c r="A160" s="66"/>
      <c r="B160" s="188"/>
      <c r="C160" s="189"/>
      <c r="D160" s="190"/>
      <c r="G160" s="68"/>
    </row>
    <row r="161" spans="1:7" ht="6.75" customHeight="1" hidden="1" thickBot="1">
      <c r="A161" s="66"/>
      <c r="G161" s="68"/>
    </row>
    <row r="162" spans="1:7" ht="13.5" hidden="1" thickBot="1">
      <c r="A162" s="66"/>
      <c r="B162" s="49" t="s">
        <v>109</v>
      </c>
      <c r="E162" s="96" t="s">
        <v>93</v>
      </c>
      <c r="F162" s="108"/>
      <c r="G162" s="68"/>
    </row>
    <row r="163" spans="1:7" ht="6.75" customHeight="1" hidden="1" thickBot="1">
      <c r="A163" s="66"/>
      <c r="G163" s="68"/>
    </row>
    <row r="164" spans="1:7" ht="13.5" hidden="1" thickBot="1">
      <c r="A164" s="66"/>
      <c r="C164" s="67" t="s">
        <v>73</v>
      </c>
      <c r="F164" s="99" t="str">
        <f>IF(F162=0," ",IF(F152="Yes",1,IF(F152="No",0,IF(F149/F162&gt;=1,1,IF(F149/F162&gt;=0.75,0.75,IF(F149/F162&gt;=0.5,0.5,IF(F149/F162&gt;=0.25,0.25,0)))))))</f>
        <v xml:space="preserve"> </v>
      </c>
      <c r="G164" s="68"/>
    </row>
    <row r="165" spans="1:7" ht="6.75" customHeight="1" hidden="1">
      <c r="A165" s="79"/>
      <c r="B165" s="80"/>
      <c r="C165" s="80"/>
      <c r="D165" s="81"/>
      <c r="E165" s="80"/>
      <c r="F165" s="82"/>
      <c r="G165" s="83"/>
    </row>
    <row r="166" spans="1:7" s="64" customFormat="1" ht="15" hidden="1">
      <c r="A166" s="90"/>
      <c r="B166" s="91"/>
      <c r="C166" s="91"/>
      <c r="D166" s="92"/>
      <c r="E166" s="93"/>
      <c r="F166" s="94"/>
      <c r="G166" s="95"/>
    </row>
    <row r="167" spans="1:7" s="64" customFormat="1" ht="15" hidden="1">
      <c r="A167" s="69"/>
      <c r="B167" s="70" t="s">
        <v>72</v>
      </c>
      <c r="C167" s="70"/>
      <c r="D167" s="63"/>
      <c r="G167" s="65"/>
    </row>
    <row r="168" spans="1:7" s="75" customFormat="1" ht="12" hidden="1">
      <c r="A168" s="71"/>
      <c r="B168" s="72"/>
      <c r="C168" s="73"/>
      <c r="D168" s="74" t="s">
        <v>85</v>
      </c>
      <c r="F168" s="76"/>
      <c r="G168" s="77"/>
    </row>
    <row r="169" spans="1:7" s="64" customFormat="1" ht="6.75" customHeight="1" hidden="1" thickBot="1">
      <c r="A169" s="69"/>
      <c r="B169" s="53"/>
      <c r="C169" s="70"/>
      <c r="D169" s="78"/>
      <c r="F169" s="54"/>
      <c r="G169" s="65"/>
    </row>
    <row r="170" spans="1:7" ht="13.5" hidden="1" thickBot="1">
      <c r="A170" s="66"/>
      <c r="B170" s="49" t="s">
        <v>88</v>
      </c>
      <c r="E170" s="96" t="s">
        <v>93</v>
      </c>
      <c r="F170" s="108"/>
      <c r="G170" s="68"/>
    </row>
    <row r="171" spans="1:7" ht="6.75" customHeight="1" hidden="1" thickBot="1">
      <c r="A171" s="66"/>
      <c r="F171" s="109"/>
      <c r="G171" s="68"/>
    </row>
    <row r="172" spans="1:7" ht="13.5" hidden="1" thickBot="1">
      <c r="A172" s="66"/>
      <c r="B172" s="49" t="s">
        <v>87</v>
      </c>
      <c r="E172" s="96" t="s">
        <v>93</v>
      </c>
      <c r="F172" s="108"/>
      <c r="G172" s="68"/>
    </row>
    <row r="173" spans="1:7" ht="6.75" customHeight="1" hidden="1" thickBot="1">
      <c r="A173" s="66"/>
      <c r="G173" s="68"/>
    </row>
    <row r="174" spans="1:7" ht="13.5" hidden="1" thickBot="1">
      <c r="A174" s="66"/>
      <c r="C174" s="49" t="s">
        <v>86</v>
      </c>
      <c r="F174" s="98" t="str">
        <f>IF(F172&gt;0,F170/F172,IF(F177&gt;0,F177,"N/A"))</f>
        <v>N/A</v>
      </c>
      <c r="G174" s="68"/>
    </row>
    <row r="175" spans="1:7" ht="6.75" customHeight="1" hidden="1">
      <c r="A175" s="66"/>
      <c r="G175" s="68"/>
    </row>
    <row r="176" spans="1:7" ht="13.5" hidden="1" thickBot="1">
      <c r="A176" s="66"/>
      <c r="B176" s="49" t="s">
        <v>95</v>
      </c>
      <c r="G176" s="68"/>
    </row>
    <row r="177" spans="1:7" ht="13.5" hidden="1" thickBot="1">
      <c r="A177" s="66"/>
      <c r="B177" s="49" t="s">
        <v>94</v>
      </c>
      <c r="E177" s="96" t="s">
        <v>93</v>
      </c>
      <c r="F177" s="97"/>
      <c r="G177" s="68"/>
    </row>
    <row r="178" spans="1:7" ht="6.75" customHeight="1" hidden="1">
      <c r="A178" s="66"/>
      <c r="G178" s="68"/>
    </row>
    <row r="179" spans="1:7" ht="15" hidden="1">
      <c r="A179" s="66"/>
      <c r="B179" s="182"/>
      <c r="C179" s="183"/>
      <c r="D179" s="184"/>
      <c r="G179" s="68"/>
    </row>
    <row r="180" spans="1:7" ht="15" hidden="1">
      <c r="A180" s="66"/>
      <c r="B180" s="185"/>
      <c r="C180" s="186"/>
      <c r="D180" s="187"/>
      <c r="G180" s="68"/>
    </row>
    <row r="181" spans="1:7" ht="15" hidden="1">
      <c r="A181" s="66"/>
      <c r="B181" s="185"/>
      <c r="C181" s="186"/>
      <c r="D181" s="187"/>
      <c r="G181" s="68"/>
    </row>
    <row r="182" spans="1:7" ht="15" hidden="1">
      <c r="A182" s="66"/>
      <c r="B182" s="185"/>
      <c r="C182" s="186"/>
      <c r="D182" s="187"/>
      <c r="G182" s="68"/>
    </row>
    <row r="183" spans="1:7" ht="15" hidden="1">
      <c r="A183" s="66"/>
      <c r="B183" s="185"/>
      <c r="C183" s="186"/>
      <c r="D183" s="187"/>
      <c r="G183" s="68"/>
    </row>
    <row r="184" spans="1:7" ht="15" hidden="1">
      <c r="A184" s="66"/>
      <c r="B184" s="185"/>
      <c r="C184" s="186"/>
      <c r="D184" s="187"/>
      <c r="G184" s="68"/>
    </row>
    <row r="185" spans="1:7" ht="15" hidden="1">
      <c r="A185" s="66"/>
      <c r="B185" s="188"/>
      <c r="C185" s="189"/>
      <c r="D185" s="190"/>
      <c r="G185" s="68"/>
    </row>
    <row r="186" spans="1:7" ht="6.75" customHeight="1" hidden="1" thickBot="1">
      <c r="A186" s="66"/>
      <c r="G186" s="68"/>
    </row>
    <row r="187" spans="1:7" ht="13.5" hidden="1" thickBot="1">
      <c r="A187" s="66"/>
      <c r="B187" s="49" t="s">
        <v>109</v>
      </c>
      <c r="E187" s="96" t="s">
        <v>93</v>
      </c>
      <c r="F187" s="108"/>
      <c r="G187" s="68"/>
    </row>
    <row r="188" spans="1:7" ht="6.75" customHeight="1" hidden="1" thickBot="1">
      <c r="A188" s="66"/>
      <c r="G188" s="68"/>
    </row>
    <row r="189" spans="1:7" ht="13.5" hidden="1" thickBot="1">
      <c r="A189" s="66"/>
      <c r="C189" s="67" t="s">
        <v>73</v>
      </c>
      <c r="F189" s="99" t="str">
        <f>IF(F187=0," ",IF(F177="Yes",1,IF(F177="No",0,IF(F174/F187&gt;=1,1,IF(F174/F187&gt;=0.75,0.75,IF(F174/F187&gt;=0.5,0.5,IF(F174/F187&gt;=0.25,0.25,0)))))))</f>
        <v xml:space="preserve"> </v>
      </c>
      <c r="G189" s="68"/>
    </row>
    <row r="190" spans="1:7" ht="6.75" customHeight="1" hidden="1">
      <c r="A190" s="79"/>
      <c r="B190" s="80"/>
      <c r="C190" s="80"/>
      <c r="D190" s="81"/>
      <c r="E190" s="80"/>
      <c r="F190" s="82"/>
      <c r="G190" s="83"/>
    </row>
    <row r="191" spans="1:7" s="64" customFormat="1" ht="15" hidden="1">
      <c r="A191" s="90"/>
      <c r="B191" s="91"/>
      <c r="C191" s="91"/>
      <c r="D191" s="92"/>
      <c r="E191" s="93"/>
      <c r="F191" s="94"/>
      <c r="G191" s="95"/>
    </row>
    <row r="192" spans="1:7" s="64" customFormat="1" ht="15" hidden="1">
      <c r="A192" s="69"/>
      <c r="B192" s="70" t="s">
        <v>72</v>
      </c>
      <c r="C192" s="70"/>
      <c r="D192" s="63"/>
      <c r="G192" s="65"/>
    </row>
    <row r="193" spans="1:7" s="75" customFormat="1" ht="12" hidden="1">
      <c r="A193" s="71"/>
      <c r="B193" s="72"/>
      <c r="C193" s="73"/>
      <c r="D193" s="74" t="s">
        <v>85</v>
      </c>
      <c r="F193" s="76"/>
      <c r="G193" s="77"/>
    </row>
    <row r="194" spans="1:7" s="64" customFormat="1" ht="6.75" customHeight="1" hidden="1" thickBot="1">
      <c r="A194" s="69"/>
      <c r="B194" s="53"/>
      <c r="C194" s="70"/>
      <c r="D194" s="78"/>
      <c r="F194" s="54"/>
      <c r="G194" s="65"/>
    </row>
    <row r="195" spans="1:7" ht="13.5" hidden="1" thickBot="1">
      <c r="A195" s="66"/>
      <c r="B195" s="49" t="s">
        <v>88</v>
      </c>
      <c r="E195" s="96" t="s">
        <v>93</v>
      </c>
      <c r="F195" s="108"/>
      <c r="G195" s="68"/>
    </row>
    <row r="196" spans="1:7" ht="6.75" customHeight="1" hidden="1" thickBot="1">
      <c r="A196" s="66"/>
      <c r="F196" s="109"/>
      <c r="G196" s="68"/>
    </row>
    <row r="197" spans="1:7" ht="13.5" hidden="1" thickBot="1">
      <c r="A197" s="66"/>
      <c r="B197" s="49" t="s">
        <v>87</v>
      </c>
      <c r="E197" s="96" t="s">
        <v>93</v>
      </c>
      <c r="F197" s="108"/>
      <c r="G197" s="68"/>
    </row>
    <row r="198" spans="1:7" ht="6.75" customHeight="1" hidden="1" thickBot="1">
      <c r="A198" s="66"/>
      <c r="G198" s="68"/>
    </row>
    <row r="199" spans="1:7" ht="13.5" hidden="1" thickBot="1">
      <c r="A199" s="66"/>
      <c r="C199" s="49" t="s">
        <v>86</v>
      </c>
      <c r="F199" s="98" t="str">
        <f>IF(F197&gt;0,F195/F197,IF(F202&gt;0,F202,"N/A"))</f>
        <v>N/A</v>
      </c>
      <c r="G199" s="68"/>
    </row>
    <row r="200" spans="1:7" ht="6.75" customHeight="1" hidden="1">
      <c r="A200" s="66"/>
      <c r="G200" s="68"/>
    </row>
    <row r="201" spans="1:7" ht="13.5" hidden="1" thickBot="1">
      <c r="A201" s="66"/>
      <c r="B201" s="49" t="s">
        <v>95</v>
      </c>
      <c r="G201" s="68"/>
    </row>
    <row r="202" spans="1:7" ht="13.5" hidden="1" thickBot="1">
      <c r="A202" s="66"/>
      <c r="B202" s="49" t="s">
        <v>94</v>
      </c>
      <c r="E202" s="96" t="s">
        <v>93</v>
      </c>
      <c r="F202" s="97"/>
      <c r="G202" s="68"/>
    </row>
    <row r="203" spans="1:7" ht="6.75" customHeight="1" hidden="1">
      <c r="A203" s="66"/>
      <c r="G203" s="68"/>
    </row>
    <row r="204" spans="1:7" ht="15" hidden="1">
      <c r="A204" s="66"/>
      <c r="B204" s="182"/>
      <c r="C204" s="183"/>
      <c r="D204" s="184"/>
      <c r="G204" s="68"/>
    </row>
    <row r="205" spans="1:7" ht="15" hidden="1">
      <c r="A205" s="66"/>
      <c r="B205" s="185"/>
      <c r="C205" s="186"/>
      <c r="D205" s="187"/>
      <c r="G205" s="68"/>
    </row>
    <row r="206" spans="1:7" ht="15" hidden="1">
      <c r="A206" s="66"/>
      <c r="B206" s="185"/>
      <c r="C206" s="186"/>
      <c r="D206" s="187"/>
      <c r="G206" s="68"/>
    </row>
    <row r="207" spans="1:7" ht="15" hidden="1">
      <c r="A207" s="66"/>
      <c r="B207" s="185"/>
      <c r="C207" s="186"/>
      <c r="D207" s="187"/>
      <c r="G207" s="68"/>
    </row>
    <row r="208" spans="1:7" ht="15" hidden="1">
      <c r="A208" s="66"/>
      <c r="B208" s="185"/>
      <c r="C208" s="186"/>
      <c r="D208" s="187"/>
      <c r="G208" s="68"/>
    </row>
    <row r="209" spans="1:7" ht="15" hidden="1">
      <c r="A209" s="66"/>
      <c r="B209" s="185"/>
      <c r="C209" s="186"/>
      <c r="D209" s="187"/>
      <c r="G209" s="68"/>
    </row>
    <row r="210" spans="1:7" ht="15" hidden="1">
      <c r="A210" s="66"/>
      <c r="B210" s="188"/>
      <c r="C210" s="189"/>
      <c r="D210" s="190"/>
      <c r="G210" s="68"/>
    </row>
    <row r="211" spans="1:7" ht="6.75" customHeight="1" hidden="1" thickBot="1">
      <c r="A211" s="66"/>
      <c r="G211" s="68"/>
    </row>
    <row r="212" spans="1:7" ht="13.5" hidden="1" thickBot="1">
      <c r="A212" s="66"/>
      <c r="B212" s="49" t="s">
        <v>109</v>
      </c>
      <c r="E212" s="96" t="s">
        <v>93</v>
      </c>
      <c r="F212" s="108"/>
      <c r="G212" s="68"/>
    </row>
    <row r="213" spans="1:7" ht="6.75" customHeight="1" hidden="1" thickBot="1">
      <c r="A213" s="66"/>
      <c r="G213" s="68"/>
    </row>
    <row r="214" spans="1:7" ht="13.5" hidden="1" thickBot="1">
      <c r="A214" s="66"/>
      <c r="C214" s="67" t="s">
        <v>73</v>
      </c>
      <c r="F214" s="99" t="str">
        <f>IF(F212=0," ",IF(F202="Yes",1,IF(F202="No",0,IF(F199/F212&gt;=1,1,IF(F199/F212&gt;=0.75,0.75,IF(F199/F212&gt;=0.5,0.5,IF(F199/F212&gt;=0.25,0.25,0)))))))</f>
        <v xml:space="preserve"> </v>
      </c>
      <c r="G214" s="68"/>
    </row>
    <row r="215" spans="1:7" ht="6.75" customHeight="1" hidden="1">
      <c r="A215" s="79"/>
      <c r="B215" s="80"/>
      <c r="C215" s="80"/>
      <c r="D215" s="81"/>
      <c r="E215" s="80"/>
      <c r="F215" s="82"/>
      <c r="G215" s="83"/>
    </row>
    <row r="216" spans="1:7" s="64" customFormat="1" ht="15" hidden="1">
      <c r="A216" s="90"/>
      <c r="B216" s="91"/>
      <c r="C216" s="91"/>
      <c r="D216" s="92"/>
      <c r="E216" s="93"/>
      <c r="F216" s="94"/>
      <c r="G216" s="95"/>
    </row>
    <row r="217" spans="1:7" s="64" customFormat="1" ht="15" hidden="1">
      <c r="A217" s="69"/>
      <c r="B217" s="70" t="s">
        <v>72</v>
      </c>
      <c r="C217" s="70"/>
      <c r="D217" s="63"/>
      <c r="G217" s="65"/>
    </row>
    <row r="218" spans="1:7" s="75" customFormat="1" ht="12" hidden="1">
      <c r="A218" s="71"/>
      <c r="B218" s="72"/>
      <c r="C218" s="73"/>
      <c r="D218" s="74" t="s">
        <v>85</v>
      </c>
      <c r="F218" s="76"/>
      <c r="G218" s="77"/>
    </row>
    <row r="219" spans="1:7" s="64" customFormat="1" ht="6.75" customHeight="1" hidden="1" thickBot="1">
      <c r="A219" s="69"/>
      <c r="B219" s="53"/>
      <c r="C219" s="70"/>
      <c r="D219" s="78"/>
      <c r="F219" s="54"/>
      <c r="G219" s="65"/>
    </row>
    <row r="220" spans="1:7" ht="13.5" hidden="1" thickBot="1">
      <c r="A220" s="66"/>
      <c r="B220" s="49" t="s">
        <v>88</v>
      </c>
      <c r="E220" s="96" t="s">
        <v>93</v>
      </c>
      <c r="F220" s="108"/>
      <c r="G220" s="68"/>
    </row>
    <row r="221" spans="1:7" ht="6.75" customHeight="1" hidden="1" thickBot="1">
      <c r="A221" s="66"/>
      <c r="F221" s="109"/>
      <c r="G221" s="68"/>
    </row>
    <row r="222" spans="1:7" ht="13.5" hidden="1" thickBot="1">
      <c r="A222" s="66"/>
      <c r="B222" s="49" t="s">
        <v>87</v>
      </c>
      <c r="E222" s="96" t="s">
        <v>93</v>
      </c>
      <c r="F222" s="108"/>
      <c r="G222" s="68"/>
    </row>
    <row r="223" spans="1:7" ht="6.75" customHeight="1" hidden="1" thickBot="1">
      <c r="A223" s="66"/>
      <c r="G223" s="68"/>
    </row>
    <row r="224" spans="1:7" ht="13.5" hidden="1" thickBot="1">
      <c r="A224" s="66"/>
      <c r="C224" s="49" t="s">
        <v>86</v>
      </c>
      <c r="F224" s="98" t="str">
        <f>IF(F222&gt;0,F220/F222,IF(F227&gt;0,F227,"N/A"))</f>
        <v>N/A</v>
      </c>
      <c r="G224" s="68"/>
    </row>
    <row r="225" spans="1:7" ht="6.75" customHeight="1" hidden="1">
      <c r="A225" s="66"/>
      <c r="G225" s="68"/>
    </row>
    <row r="226" spans="1:7" ht="13.5" hidden="1" thickBot="1">
      <c r="A226" s="66"/>
      <c r="B226" s="49" t="s">
        <v>95</v>
      </c>
      <c r="G226" s="68"/>
    </row>
    <row r="227" spans="1:7" ht="13.5" hidden="1" thickBot="1">
      <c r="A227" s="66"/>
      <c r="B227" s="49" t="s">
        <v>94</v>
      </c>
      <c r="E227" s="96" t="s">
        <v>93</v>
      </c>
      <c r="F227" s="97"/>
      <c r="G227" s="68"/>
    </row>
    <row r="228" spans="1:7" ht="6.75" customHeight="1" hidden="1">
      <c r="A228" s="66"/>
      <c r="G228" s="68"/>
    </row>
    <row r="229" spans="1:7" ht="15" hidden="1">
      <c r="A229" s="66"/>
      <c r="B229" s="182"/>
      <c r="C229" s="183"/>
      <c r="D229" s="184"/>
      <c r="G229" s="68"/>
    </row>
    <row r="230" spans="1:7" ht="15" hidden="1">
      <c r="A230" s="66"/>
      <c r="B230" s="185"/>
      <c r="C230" s="186"/>
      <c r="D230" s="187"/>
      <c r="G230" s="68"/>
    </row>
    <row r="231" spans="1:7" ht="15" hidden="1">
      <c r="A231" s="66"/>
      <c r="B231" s="185"/>
      <c r="C231" s="186"/>
      <c r="D231" s="187"/>
      <c r="G231" s="68"/>
    </row>
    <row r="232" spans="1:7" ht="15" hidden="1">
      <c r="A232" s="66"/>
      <c r="B232" s="185"/>
      <c r="C232" s="186"/>
      <c r="D232" s="187"/>
      <c r="G232" s="68"/>
    </row>
    <row r="233" spans="1:7" ht="15" hidden="1">
      <c r="A233" s="66"/>
      <c r="B233" s="185"/>
      <c r="C233" s="186"/>
      <c r="D233" s="187"/>
      <c r="G233" s="68"/>
    </row>
    <row r="234" spans="1:7" ht="15" hidden="1">
      <c r="A234" s="66"/>
      <c r="B234" s="185"/>
      <c r="C234" s="186"/>
      <c r="D234" s="187"/>
      <c r="G234" s="68"/>
    </row>
    <row r="235" spans="1:7" ht="15" hidden="1">
      <c r="A235" s="66"/>
      <c r="B235" s="188"/>
      <c r="C235" s="189"/>
      <c r="D235" s="190"/>
      <c r="G235" s="68"/>
    </row>
    <row r="236" spans="1:7" ht="6.75" customHeight="1" hidden="1" thickBot="1">
      <c r="A236" s="66"/>
      <c r="G236" s="68"/>
    </row>
    <row r="237" spans="1:7" ht="13.5" hidden="1" thickBot="1">
      <c r="A237" s="66"/>
      <c r="B237" s="49" t="s">
        <v>109</v>
      </c>
      <c r="E237" s="96" t="s">
        <v>93</v>
      </c>
      <c r="F237" s="108"/>
      <c r="G237" s="68"/>
    </row>
    <row r="238" spans="1:7" ht="6.75" customHeight="1" hidden="1" thickBot="1">
      <c r="A238" s="66"/>
      <c r="G238" s="68"/>
    </row>
    <row r="239" spans="1:7" ht="13.5" hidden="1" thickBot="1">
      <c r="A239" s="66"/>
      <c r="C239" s="67" t="s">
        <v>73</v>
      </c>
      <c r="F239" s="99" t="str">
        <f>IF(F237=0," ",IF(F227="Yes",1,IF(F227="No",0,IF(F224/F237&gt;=1,1,IF(F224/F237&gt;=0.75,0.75,IF(F224/F237&gt;=0.5,0.5,IF(F224/F237&gt;=0.25,0.25,0)))))))</f>
        <v xml:space="preserve"> </v>
      </c>
      <c r="G239" s="68"/>
    </row>
    <row r="240" spans="1:7" ht="6.75" customHeight="1" hidden="1">
      <c r="A240" s="79"/>
      <c r="B240" s="80"/>
      <c r="C240" s="80"/>
      <c r="D240" s="81"/>
      <c r="E240" s="80"/>
      <c r="F240" s="82"/>
      <c r="G240" s="83"/>
    </row>
    <row r="241" spans="1:7" s="64" customFormat="1" ht="15" hidden="1">
      <c r="A241" s="90"/>
      <c r="B241" s="91"/>
      <c r="C241" s="91"/>
      <c r="D241" s="92"/>
      <c r="E241" s="93"/>
      <c r="F241" s="94"/>
      <c r="G241" s="95"/>
    </row>
    <row r="242" spans="1:7" s="64" customFormat="1" ht="15" hidden="1">
      <c r="A242" s="69"/>
      <c r="B242" s="70" t="s">
        <v>72</v>
      </c>
      <c r="C242" s="70"/>
      <c r="D242" s="63"/>
      <c r="G242" s="65"/>
    </row>
    <row r="243" spans="1:7" s="75" customFormat="1" ht="12" hidden="1">
      <c r="A243" s="71"/>
      <c r="B243" s="72"/>
      <c r="C243" s="73"/>
      <c r="D243" s="74" t="s">
        <v>85</v>
      </c>
      <c r="F243" s="76"/>
      <c r="G243" s="77"/>
    </row>
    <row r="244" spans="1:7" s="64" customFormat="1" ht="6.75" customHeight="1" hidden="1" thickBot="1">
      <c r="A244" s="69"/>
      <c r="B244" s="53"/>
      <c r="C244" s="70"/>
      <c r="D244" s="78"/>
      <c r="F244" s="54"/>
      <c r="G244" s="65"/>
    </row>
    <row r="245" spans="1:7" ht="13.5" hidden="1" thickBot="1">
      <c r="A245" s="66"/>
      <c r="B245" s="49" t="s">
        <v>88</v>
      </c>
      <c r="E245" s="96" t="s">
        <v>93</v>
      </c>
      <c r="F245" s="108"/>
      <c r="G245" s="68"/>
    </row>
    <row r="246" spans="1:7" ht="6.75" customHeight="1" hidden="1" thickBot="1">
      <c r="A246" s="66"/>
      <c r="F246" s="109"/>
      <c r="G246" s="68"/>
    </row>
    <row r="247" spans="1:7" ht="13.5" hidden="1" thickBot="1">
      <c r="A247" s="66"/>
      <c r="B247" s="49" t="s">
        <v>87</v>
      </c>
      <c r="E247" s="96" t="s">
        <v>93</v>
      </c>
      <c r="F247" s="108"/>
      <c r="G247" s="68"/>
    </row>
    <row r="248" spans="1:7" ht="6.75" customHeight="1" hidden="1" thickBot="1">
      <c r="A248" s="66"/>
      <c r="G248" s="68"/>
    </row>
    <row r="249" spans="1:7" ht="13.5" hidden="1" thickBot="1">
      <c r="A249" s="66"/>
      <c r="C249" s="49" t="s">
        <v>86</v>
      </c>
      <c r="F249" s="98" t="str">
        <f>IF(F247&gt;0,F245/F247,IF(F252&gt;0,F252,"N/A"))</f>
        <v>N/A</v>
      </c>
      <c r="G249" s="68"/>
    </row>
    <row r="250" spans="1:7" ht="6.75" customHeight="1" hidden="1">
      <c r="A250" s="66"/>
      <c r="G250" s="68"/>
    </row>
    <row r="251" spans="1:7" ht="13.5" hidden="1" thickBot="1">
      <c r="A251" s="66"/>
      <c r="B251" s="49" t="s">
        <v>95</v>
      </c>
      <c r="G251" s="68"/>
    </row>
    <row r="252" spans="1:7" ht="13.5" hidden="1" thickBot="1">
      <c r="A252" s="66"/>
      <c r="B252" s="49" t="s">
        <v>94</v>
      </c>
      <c r="E252" s="96" t="s">
        <v>93</v>
      </c>
      <c r="F252" s="97"/>
      <c r="G252" s="68"/>
    </row>
    <row r="253" spans="1:7" ht="6.75" customHeight="1" hidden="1">
      <c r="A253" s="66"/>
      <c r="G253" s="68"/>
    </row>
    <row r="254" spans="1:7" ht="15" hidden="1">
      <c r="A254" s="66"/>
      <c r="B254" s="182"/>
      <c r="C254" s="183"/>
      <c r="D254" s="184"/>
      <c r="G254" s="68"/>
    </row>
    <row r="255" spans="1:7" ht="15" hidden="1">
      <c r="A255" s="66"/>
      <c r="B255" s="185"/>
      <c r="C255" s="186"/>
      <c r="D255" s="187"/>
      <c r="G255" s="68"/>
    </row>
    <row r="256" spans="1:7" ht="15" hidden="1">
      <c r="A256" s="66"/>
      <c r="B256" s="185"/>
      <c r="C256" s="186"/>
      <c r="D256" s="187"/>
      <c r="G256" s="68"/>
    </row>
    <row r="257" spans="1:7" ht="15" hidden="1">
      <c r="A257" s="66"/>
      <c r="B257" s="185"/>
      <c r="C257" s="186"/>
      <c r="D257" s="187"/>
      <c r="G257" s="68"/>
    </row>
    <row r="258" spans="1:7" ht="15" hidden="1">
      <c r="A258" s="66"/>
      <c r="B258" s="185"/>
      <c r="C258" s="186"/>
      <c r="D258" s="187"/>
      <c r="G258" s="68"/>
    </row>
    <row r="259" spans="1:7" ht="15" hidden="1">
      <c r="A259" s="66"/>
      <c r="B259" s="185"/>
      <c r="C259" s="186"/>
      <c r="D259" s="187"/>
      <c r="G259" s="68"/>
    </row>
    <row r="260" spans="1:7" ht="15" hidden="1">
      <c r="A260" s="66"/>
      <c r="B260" s="188"/>
      <c r="C260" s="189"/>
      <c r="D260" s="190"/>
      <c r="G260" s="68"/>
    </row>
    <row r="261" spans="1:7" ht="6.75" customHeight="1" hidden="1" thickBot="1">
      <c r="A261" s="66"/>
      <c r="G261" s="68"/>
    </row>
    <row r="262" spans="1:7" ht="13.5" hidden="1" thickBot="1">
      <c r="A262" s="66"/>
      <c r="B262" s="49" t="s">
        <v>109</v>
      </c>
      <c r="E262" s="96" t="s">
        <v>93</v>
      </c>
      <c r="F262" s="108"/>
      <c r="G262" s="68"/>
    </row>
    <row r="263" spans="1:7" ht="6.75" customHeight="1" hidden="1" thickBot="1">
      <c r="A263" s="66"/>
      <c r="G263" s="68"/>
    </row>
    <row r="264" spans="1:7" ht="13.5" hidden="1" thickBot="1">
      <c r="A264" s="66"/>
      <c r="C264" s="67" t="s">
        <v>73</v>
      </c>
      <c r="F264" s="99" t="str">
        <f>IF(F262=0," ",IF(F252="Yes",1,IF(F252="No",0,IF(F249/F262&gt;=1,1,IF(F249/F262&gt;=0.75,0.75,IF(F249/F262&gt;=0.5,0.5,IF(F249/F262&gt;=0.25,0.25,0)))))))</f>
        <v xml:space="preserve"> </v>
      </c>
      <c r="G264" s="68"/>
    </row>
    <row r="265" spans="1:7" ht="15" hidden="1">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sheetPr>
  <dimension ref="A1:G265"/>
  <sheetViews>
    <sheetView showGridLines="0" zoomScale="90" zoomScaleNormal="90" zoomScalePageLayoutView="90" workbookViewId="0" topLeftCell="A26">
      <selection activeCell="E37" activeCellId="6" sqref="A6 E13 E15 E20 E22 E27 E3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spans="1:6" s="64" customFormat="1" ht="15">
      <c r="A1" s="173" t="str">
        <f>'Total Payment Amount'!A1</f>
        <v>CA 1115 Waiver - Delivery System Reform Incentive Payments (DSRIP)</v>
      </c>
      <c r="D1" s="53"/>
      <c r="F1" s="54"/>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52" t="s">
        <v>56</v>
      </c>
    </row>
    <row r="5" ht="13.5" thickBot="1"/>
    <row r="6" spans="1:7" ht="13.5" thickBot="1">
      <c r="A6" s="191"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56</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191" t="s">
        <v>93</v>
      </c>
      <c r="F13" s="159">
        <v>4274900</v>
      </c>
      <c r="G13" s="68"/>
    </row>
    <row r="14" spans="1:7" ht="13.5" thickBot="1">
      <c r="A14" s="66"/>
      <c r="C14" s="67"/>
      <c r="G14" s="68"/>
    </row>
    <row r="15" spans="1:7" ht="13.5" thickBot="1">
      <c r="A15" s="66"/>
      <c r="B15" s="49" t="s">
        <v>108</v>
      </c>
      <c r="C15" s="67"/>
      <c r="E15" s="191" t="s">
        <v>93</v>
      </c>
      <c r="F15" s="159">
        <v>4274900</v>
      </c>
      <c r="G15" s="68"/>
    </row>
    <row r="16" spans="1:7" s="64" customFormat="1" ht="15">
      <c r="A16" s="62"/>
      <c r="B16" s="52"/>
      <c r="C16" s="52"/>
      <c r="D16" s="63"/>
      <c r="F16" s="54"/>
      <c r="G16" s="65"/>
    </row>
    <row r="17" spans="1:7" s="64" customFormat="1" ht="38.25">
      <c r="A17" s="69"/>
      <c r="B17" s="70" t="s">
        <v>71</v>
      </c>
      <c r="C17" s="70"/>
      <c r="D17" s="162" t="s">
        <v>116</v>
      </c>
      <c r="G17" s="65"/>
    </row>
    <row r="18" spans="1:7" s="75" customFormat="1" ht="12">
      <c r="A18" s="71"/>
      <c r="B18" s="72"/>
      <c r="C18" s="73"/>
      <c r="D18" s="74"/>
      <c r="F18" s="76"/>
      <c r="G18" s="77"/>
    </row>
    <row r="19" spans="1:7" s="64" customFormat="1" ht="6.75" customHeight="1" thickBot="1">
      <c r="A19" s="69"/>
      <c r="B19" s="53"/>
      <c r="C19" s="70"/>
      <c r="D19" s="78"/>
      <c r="F19" s="54"/>
      <c r="G19" s="65"/>
    </row>
    <row r="20" spans="1:7" ht="13.5" thickBot="1">
      <c r="A20" s="66"/>
      <c r="B20" s="49" t="s">
        <v>88</v>
      </c>
      <c r="E20" s="191" t="s">
        <v>93</v>
      </c>
      <c r="F20" s="108"/>
      <c r="G20" s="68"/>
    </row>
    <row r="21" spans="1:7" ht="6.75" customHeight="1" thickBot="1">
      <c r="A21" s="66"/>
      <c r="F21" s="109"/>
      <c r="G21" s="68"/>
    </row>
    <row r="22" spans="1:7" ht="13.5" thickBot="1">
      <c r="A22" s="66"/>
      <c r="B22" s="49" t="s">
        <v>87</v>
      </c>
      <c r="E22" s="191" t="s">
        <v>93</v>
      </c>
      <c r="F22" s="108"/>
      <c r="G22" s="68"/>
    </row>
    <row r="23" spans="1:7" ht="6.75" customHeight="1" thickBot="1">
      <c r="A23" s="66"/>
      <c r="G23" s="68"/>
    </row>
    <row r="24" spans="1:7" ht="13.5" thickBot="1">
      <c r="A24" s="66"/>
      <c r="C24" s="49" t="s">
        <v>86</v>
      </c>
      <c r="F24" s="98" t="str">
        <f>IF(F22&gt;0,F20/F22,IF(F27&gt;0,F27,"N/A"))</f>
        <v>Yes</v>
      </c>
      <c r="G24" s="68"/>
    </row>
    <row r="25" spans="1:7" ht="6.75" customHeight="1">
      <c r="A25" s="66"/>
      <c r="G25" s="68"/>
    </row>
    <row r="26" spans="1:7" ht="13.5" thickBot="1">
      <c r="A26" s="66"/>
      <c r="B26" s="49" t="s">
        <v>95</v>
      </c>
      <c r="G26" s="68"/>
    </row>
    <row r="27" spans="1:7" ht="13.5" thickBot="1">
      <c r="A27" s="66"/>
      <c r="B27" s="49" t="s">
        <v>94</v>
      </c>
      <c r="E27" s="191" t="s">
        <v>93</v>
      </c>
      <c r="F27" s="97" t="s">
        <v>37</v>
      </c>
      <c r="G27" s="68"/>
    </row>
    <row r="28" spans="1:7" ht="6.75" customHeight="1">
      <c r="A28" s="66"/>
      <c r="G28" s="68"/>
    </row>
    <row r="29" spans="1:7" ht="15">
      <c r="A29" s="66"/>
      <c r="B29" s="182" t="s">
        <v>130</v>
      </c>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58.5" customHeight="1">
      <c r="A35" s="66"/>
      <c r="B35" s="188"/>
      <c r="C35" s="189"/>
      <c r="D35" s="190"/>
      <c r="G35" s="68"/>
    </row>
    <row r="36" spans="1:7" ht="6.75" customHeight="1" thickBot="1">
      <c r="A36" s="66"/>
      <c r="G36" s="68"/>
    </row>
    <row r="37" spans="1:7" ht="13.5" thickBot="1">
      <c r="A37" s="66"/>
      <c r="B37" s="49" t="s">
        <v>109</v>
      </c>
      <c r="E37" s="191" t="s">
        <v>93</v>
      </c>
      <c r="F37" s="108" t="s">
        <v>37</v>
      </c>
      <c r="G37" s="68"/>
    </row>
    <row r="38" spans="1:7" ht="6.75" customHeight="1" thickBot="1">
      <c r="A38" s="66"/>
      <c r="G38" s="68"/>
    </row>
    <row r="39" spans="1:7" ht="13.5" thickBot="1">
      <c r="A39" s="66"/>
      <c r="C39" s="67" t="s">
        <v>73</v>
      </c>
      <c r="F39" s="99">
        <f>IF(F37=0," ",IF(F27="Yes",1,IF(F27="No",0,IF(F24/F37&gt;=1,1,IF(F24/F37&gt;=0.75,0.75,IF(F24/F37&gt;=0.5,0.5,IF(F24/F37&gt;=0.25,0.25,0)))))))</f>
        <v>1</v>
      </c>
      <c r="G39" s="68"/>
    </row>
    <row r="40" spans="1:7" ht="6.75" customHeight="1" hidden="1">
      <c r="A40" s="79"/>
      <c r="B40" s="80"/>
      <c r="C40" s="80"/>
      <c r="D40" s="81"/>
      <c r="E40" s="80"/>
      <c r="F40" s="82"/>
      <c r="G40" s="83"/>
    </row>
    <row r="41" spans="1:7" s="64" customFormat="1" ht="15" hidden="1">
      <c r="A41" s="90"/>
      <c r="B41" s="91"/>
      <c r="C41" s="91"/>
      <c r="D41" s="92"/>
      <c r="E41" s="93"/>
      <c r="F41" s="94"/>
      <c r="G41" s="95"/>
    </row>
    <row r="42" spans="1:7" s="64" customFormat="1" ht="15" hidden="1">
      <c r="A42" s="69"/>
      <c r="B42" s="70" t="s">
        <v>71</v>
      </c>
      <c r="C42" s="70"/>
      <c r="D42" s="63"/>
      <c r="G42" s="65"/>
    </row>
    <row r="43" spans="1:7" s="75" customFormat="1" ht="12" hidden="1">
      <c r="A43" s="71"/>
      <c r="B43" s="72"/>
      <c r="C43" s="73"/>
      <c r="D43" s="74" t="s">
        <v>85</v>
      </c>
      <c r="F43" s="76"/>
      <c r="G43" s="77"/>
    </row>
    <row r="44" spans="1:7" s="64" customFormat="1" ht="6.75" customHeight="1" hidden="1" thickBot="1">
      <c r="A44" s="69"/>
      <c r="B44" s="53"/>
      <c r="C44" s="70"/>
      <c r="D44" s="78"/>
      <c r="F44" s="54"/>
      <c r="G44" s="65"/>
    </row>
    <row r="45" spans="1:7" ht="13.5" hidden="1" thickBot="1">
      <c r="A45" s="66"/>
      <c r="B45" s="49" t="s">
        <v>88</v>
      </c>
      <c r="E45" s="96" t="s">
        <v>93</v>
      </c>
      <c r="F45" s="108"/>
      <c r="G45" s="68"/>
    </row>
    <row r="46" spans="1:7" ht="6.75" customHeight="1" hidden="1" thickBot="1">
      <c r="A46" s="66"/>
      <c r="F46" s="109"/>
      <c r="G46" s="68"/>
    </row>
    <row r="47" spans="1:7" ht="13.5" hidden="1" thickBot="1">
      <c r="A47" s="66"/>
      <c r="B47" s="49" t="s">
        <v>87</v>
      </c>
      <c r="E47" s="96" t="s">
        <v>93</v>
      </c>
      <c r="F47" s="108"/>
      <c r="G47" s="68"/>
    </row>
    <row r="48" spans="1:7" ht="6.75" customHeight="1" hidden="1" thickBot="1">
      <c r="A48" s="66"/>
      <c r="G48" s="68"/>
    </row>
    <row r="49" spans="1:7" ht="13.5" hidden="1" thickBot="1">
      <c r="A49" s="66"/>
      <c r="C49" s="49" t="s">
        <v>86</v>
      </c>
      <c r="F49" s="98" t="str">
        <f>IF(F47&gt;0,F45/F47,IF(F52&gt;0,F52,"N/A"))</f>
        <v>N/A</v>
      </c>
      <c r="G49" s="68"/>
    </row>
    <row r="50" spans="1:7" ht="6.75" customHeight="1" hidden="1">
      <c r="A50" s="66"/>
      <c r="G50" s="68"/>
    </row>
    <row r="51" spans="1:7" ht="13.5" hidden="1" thickBot="1">
      <c r="A51" s="66"/>
      <c r="B51" s="49" t="s">
        <v>95</v>
      </c>
      <c r="G51" s="68"/>
    </row>
    <row r="52" spans="1:7" ht="13.5" hidden="1" thickBot="1">
      <c r="A52" s="66"/>
      <c r="B52" s="49" t="s">
        <v>94</v>
      </c>
      <c r="E52" s="96" t="s">
        <v>93</v>
      </c>
      <c r="F52" s="97"/>
      <c r="G52" s="68"/>
    </row>
    <row r="53" spans="1:7" ht="6.75" customHeight="1" hidden="1">
      <c r="A53" s="66"/>
      <c r="G53" s="68"/>
    </row>
    <row r="54" spans="1:7" ht="15" hidden="1">
      <c r="A54" s="66"/>
      <c r="B54" s="182"/>
      <c r="C54" s="183"/>
      <c r="D54" s="184"/>
      <c r="G54" s="68"/>
    </row>
    <row r="55" spans="1:7" ht="15" hidden="1">
      <c r="A55" s="66"/>
      <c r="B55" s="185"/>
      <c r="C55" s="186"/>
      <c r="D55" s="187"/>
      <c r="G55" s="68"/>
    </row>
    <row r="56" spans="1:7" ht="15" hidden="1">
      <c r="A56" s="66"/>
      <c r="B56" s="185"/>
      <c r="C56" s="186"/>
      <c r="D56" s="187"/>
      <c r="G56" s="68"/>
    </row>
    <row r="57" spans="1:7" ht="15" hidden="1">
      <c r="A57" s="66"/>
      <c r="B57" s="185"/>
      <c r="C57" s="186"/>
      <c r="D57" s="187"/>
      <c r="G57" s="68"/>
    </row>
    <row r="58" spans="1:7" ht="15" hidden="1">
      <c r="A58" s="66"/>
      <c r="B58" s="185"/>
      <c r="C58" s="186"/>
      <c r="D58" s="187"/>
      <c r="G58" s="68"/>
    </row>
    <row r="59" spans="1:7" ht="15" hidden="1">
      <c r="A59" s="66"/>
      <c r="B59" s="185"/>
      <c r="C59" s="186"/>
      <c r="D59" s="187"/>
      <c r="G59" s="68"/>
    </row>
    <row r="60" spans="1:7" ht="15" hidden="1">
      <c r="A60" s="66"/>
      <c r="B60" s="188"/>
      <c r="C60" s="189"/>
      <c r="D60" s="190"/>
      <c r="G60" s="68"/>
    </row>
    <row r="61" spans="1:7" ht="6.75" customHeight="1" hidden="1" thickBot="1">
      <c r="A61" s="66"/>
      <c r="G61" s="68"/>
    </row>
    <row r="62" spans="1:7" ht="13.5" hidden="1" thickBot="1">
      <c r="A62" s="66"/>
      <c r="B62" s="49" t="s">
        <v>109</v>
      </c>
      <c r="E62" s="96" t="s">
        <v>93</v>
      </c>
      <c r="F62" s="108"/>
      <c r="G62" s="68"/>
    </row>
    <row r="63" spans="1:7" ht="6.75" customHeight="1" hidden="1" thickBot="1">
      <c r="A63" s="66"/>
      <c r="G63" s="68"/>
    </row>
    <row r="64" spans="1:7" ht="13.5" hidden="1" thickBot="1">
      <c r="A64" s="66"/>
      <c r="C64" s="67" t="s">
        <v>73</v>
      </c>
      <c r="F64" s="99" t="str">
        <f>IF(F62=0," ",IF(F52="Yes",1,IF(F52="No",0,IF(F49/F62&gt;=1,1,IF(F49/F62&gt;=0.75,0.75,IF(F49/F62&gt;=0.5,0.5,IF(F49/F62&gt;=0.25,0.25,0)))))))</f>
        <v xml:space="preserve"> </v>
      </c>
      <c r="G64" s="68"/>
    </row>
    <row r="65" spans="1:7" ht="6.75" customHeight="1" hidden="1">
      <c r="A65" s="79"/>
      <c r="B65" s="80"/>
      <c r="C65" s="80"/>
      <c r="D65" s="81"/>
      <c r="E65" s="80"/>
      <c r="F65" s="82"/>
      <c r="G65" s="83"/>
    </row>
    <row r="66" spans="1:7" s="64" customFormat="1" ht="15" hidden="1">
      <c r="A66" s="90"/>
      <c r="B66" s="91"/>
      <c r="C66" s="91"/>
      <c r="D66" s="92"/>
      <c r="E66" s="93"/>
      <c r="F66" s="94"/>
      <c r="G66" s="95"/>
    </row>
    <row r="67" spans="1:7" s="64" customFormat="1" ht="15" hidden="1">
      <c r="A67" s="69"/>
      <c r="B67" s="70" t="s">
        <v>71</v>
      </c>
      <c r="C67" s="70"/>
      <c r="D67" s="63"/>
      <c r="G67" s="65"/>
    </row>
    <row r="68" spans="1:7" s="75" customFormat="1" ht="12" hidden="1">
      <c r="A68" s="71"/>
      <c r="B68" s="72"/>
      <c r="C68" s="73"/>
      <c r="D68" s="74" t="s">
        <v>85</v>
      </c>
      <c r="F68" s="76"/>
      <c r="G68" s="77"/>
    </row>
    <row r="69" spans="1:7" s="64" customFormat="1" ht="6.75" customHeight="1" hidden="1" thickBot="1">
      <c r="A69" s="69"/>
      <c r="B69" s="53"/>
      <c r="C69" s="70"/>
      <c r="D69" s="78"/>
      <c r="F69" s="54"/>
      <c r="G69" s="65"/>
    </row>
    <row r="70" spans="1:7" ht="13.5" hidden="1" thickBot="1">
      <c r="A70" s="66"/>
      <c r="B70" s="49" t="s">
        <v>88</v>
      </c>
      <c r="E70" s="96" t="s">
        <v>93</v>
      </c>
      <c r="F70" s="108"/>
      <c r="G70" s="68"/>
    </row>
    <row r="71" spans="1:7" ht="6.75" customHeight="1" hidden="1" thickBot="1">
      <c r="A71" s="66"/>
      <c r="F71" s="109"/>
      <c r="G71" s="68"/>
    </row>
    <row r="72" spans="1:7" ht="13.5" hidden="1" thickBot="1">
      <c r="A72" s="66"/>
      <c r="B72" s="49" t="s">
        <v>87</v>
      </c>
      <c r="E72" s="96" t="s">
        <v>93</v>
      </c>
      <c r="F72" s="108"/>
      <c r="G72" s="68"/>
    </row>
    <row r="73" spans="1:7" ht="6.75" customHeight="1" hidden="1" thickBot="1">
      <c r="A73" s="66"/>
      <c r="G73" s="68"/>
    </row>
    <row r="74" spans="1:7" ht="13.5" hidden="1" thickBot="1">
      <c r="A74" s="66"/>
      <c r="C74" s="49" t="s">
        <v>86</v>
      </c>
      <c r="F74" s="98" t="str">
        <f>IF(F72&gt;0,F70/F72,IF(F77&gt;0,F77,"N/A"))</f>
        <v>N/A</v>
      </c>
      <c r="G74" s="68"/>
    </row>
    <row r="75" spans="1:7" ht="6.75" customHeight="1" hidden="1">
      <c r="A75" s="66"/>
      <c r="G75" s="68"/>
    </row>
    <row r="76" spans="1:7" ht="13.5" hidden="1" thickBot="1">
      <c r="A76" s="66"/>
      <c r="B76" s="49" t="s">
        <v>95</v>
      </c>
      <c r="G76" s="68"/>
    </row>
    <row r="77" spans="1:7" ht="13.5" hidden="1" thickBot="1">
      <c r="A77" s="66"/>
      <c r="B77" s="49" t="s">
        <v>94</v>
      </c>
      <c r="E77" s="96" t="s">
        <v>93</v>
      </c>
      <c r="F77" s="97"/>
      <c r="G77" s="68"/>
    </row>
    <row r="78" spans="1:7" ht="6.75" customHeight="1" hidden="1">
      <c r="A78" s="66"/>
      <c r="G78" s="68"/>
    </row>
    <row r="79" spans="1:7" ht="15" hidden="1">
      <c r="A79" s="66"/>
      <c r="B79" s="182"/>
      <c r="C79" s="183"/>
      <c r="D79" s="184"/>
      <c r="G79" s="68"/>
    </row>
    <row r="80" spans="1:7" ht="15" hidden="1">
      <c r="A80" s="66"/>
      <c r="B80" s="185"/>
      <c r="C80" s="186"/>
      <c r="D80" s="187"/>
      <c r="G80" s="68"/>
    </row>
    <row r="81" spans="1:7" ht="15" hidden="1">
      <c r="A81" s="66"/>
      <c r="B81" s="185"/>
      <c r="C81" s="186"/>
      <c r="D81" s="187"/>
      <c r="G81" s="68"/>
    </row>
    <row r="82" spans="1:7" ht="15" hidden="1">
      <c r="A82" s="66"/>
      <c r="B82" s="185"/>
      <c r="C82" s="186"/>
      <c r="D82" s="187"/>
      <c r="G82" s="68"/>
    </row>
    <row r="83" spans="1:7" ht="15" hidden="1">
      <c r="A83" s="66"/>
      <c r="B83" s="185"/>
      <c r="C83" s="186"/>
      <c r="D83" s="187"/>
      <c r="G83" s="68"/>
    </row>
    <row r="84" spans="1:7" ht="15" hidden="1">
      <c r="A84" s="66"/>
      <c r="B84" s="185"/>
      <c r="C84" s="186"/>
      <c r="D84" s="187"/>
      <c r="G84" s="68"/>
    </row>
    <row r="85" spans="1:7" ht="15" hidden="1">
      <c r="A85" s="66"/>
      <c r="B85" s="188"/>
      <c r="C85" s="189"/>
      <c r="D85" s="190"/>
      <c r="G85" s="68"/>
    </row>
    <row r="86" spans="1:7" ht="6.75" customHeight="1" hidden="1" thickBot="1">
      <c r="A86" s="66"/>
      <c r="G86" s="68"/>
    </row>
    <row r="87" spans="1:7" ht="13.5" hidden="1" thickBot="1">
      <c r="A87" s="66"/>
      <c r="B87" s="49" t="s">
        <v>109</v>
      </c>
      <c r="E87" s="96" t="s">
        <v>93</v>
      </c>
      <c r="F87" s="108"/>
      <c r="G87" s="68"/>
    </row>
    <row r="88" spans="1:7" ht="6.75" customHeight="1" hidden="1" thickBot="1">
      <c r="A88" s="66"/>
      <c r="G88" s="68"/>
    </row>
    <row r="89" spans="1:7" ht="13.5" hidden="1" thickBot="1">
      <c r="A89" s="66"/>
      <c r="C89" s="67" t="s">
        <v>73</v>
      </c>
      <c r="F89" s="99" t="str">
        <f>IF(F87=0," ",IF(F77="Yes",1,IF(F77="No",0,IF(F74/F87&gt;=1,1,IF(F74/F87&gt;=0.75,0.75,IF(F74/F87&gt;=0.5,0.5,IF(F74/F87&gt;=0.25,0.25,0)))))))</f>
        <v xml:space="preserve"> </v>
      </c>
      <c r="G89" s="68"/>
    </row>
    <row r="90" spans="1:7" ht="6.75" customHeight="1" hidden="1">
      <c r="A90" s="79"/>
      <c r="B90" s="80"/>
      <c r="C90" s="80"/>
      <c r="D90" s="81"/>
      <c r="E90" s="80"/>
      <c r="F90" s="82"/>
      <c r="G90" s="83"/>
    </row>
    <row r="91" spans="1:7" s="64" customFormat="1" ht="15" hidden="1">
      <c r="A91" s="90"/>
      <c r="B91" s="91"/>
      <c r="C91" s="91"/>
      <c r="D91" s="92"/>
      <c r="E91" s="93"/>
      <c r="F91" s="94"/>
      <c r="G91" s="95"/>
    </row>
    <row r="92" spans="1:7" s="64" customFormat="1" ht="15" hidden="1">
      <c r="A92" s="69"/>
      <c r="B92" s="70" t="s">
        <v>71</v>
      </c>
      <c r="C92" s="70"/>
      <c r="D92" s="63"/>
      <c r="G92" s="65"/>
    </row>
    <row r="93" spans="1:7" s="75" customFormat="1" ht="12" hidden="1">
      <c r="A93" s="71"/>
      <c r="B93" s="72"/>
      <c r="C93" s="73"/>
      <c r="D93" s="74" t="s">
        <v>85</v>
      </c>
      <c r="F93" s="76"/>
      <c r="G93" s="77"/>
    </row>
    <row r="94" spans="1:7" s="64" customFormat="1" ht="6.75" customHeight="1" hidden="1" thickBot="1">
      <c r="A94" s="69"/>
      <c r="B94" s="53"/>
      <c r="C94" s="70"/>
      <c r="D94" s="78"/>
      <c r="F94" s="54"/>
      <c r="G94" s="65"/>
    </row>
    <row r="95" spans="1:7" ht="13.5" hidden="1" thickBot="1">
      <c r="A95" s="66"/>
      <c r="B95" s="49" t="s">
        <v>88</v>
      </c>
      <c r="E95" s="96" t="s">
        <v>93</v>
      </c>
      <c r="F95" s="108"/>
      <c r="G95" s="68"/>
    </row>
    <row r="96" spans="1:7" ht="6.75" customHeight="1" hidden="1" thickBot="1">
      <c r="A96" s="66"/>
      <c r="F96" s="109"/>
      <c r="G96" s="68"/>
    </row>
    <row r="97" spans="1:7" ht="13.5" hidden="1" thickBot="1">
      <c r="A97" s="66"/>
      <c r="B97" s="49" t="s">
        <v>87</v>
      </c>
      <c r="E97" s="96" t="s">
        <v>93</v>
      </c>
      <c r="F97" s="108"/>
      <c r="G97" s="68"/>
    </row>
    <row r="98" spans="1:7" ht="6.75" customHeight="1" hidden="1" thickBot="1">
      <c r="A98" s="66"/>
      <c r="G98" s="68"/>
    </row>
    <row r="99" spans="1:7" ht="13.5" hidden="1" thickBot="1">
      <c r="A99" s="66"/>
      <c r="C99" s="49" t="s">
        <v>86</v>
      </c>
      <c r="F99" s="98" t="str">
        <f>IF(F97&gt;0,F95/F97,IF(F102&gt;0,F102,"N/A"))</f>
        <v>N/A</v>
      </c>
      <c r="G99" s="68"/>
    </row>
    <row r="100" spans="1:7" ht="6.75" customHeight="1" hidden="1">
      <c r="A100" s="66"/>
      <c r="G100" s="68"/>
    </row>
    <row r="101" spans="1:7" ht="13.5" hidden="1" thickBot="1">
      <c r="A101" s="66"/>
      <c r="B101" s="49" t="s">
        <v>95</v>
      </c>
      <c r="G101" s="68"/>
    </row>
    <row r="102" spans="1:7" ht="13.5" hidden="1" thickBot="1">
      <c r="A102" s="66"/>
      <c r="B102" s="49" t="s">
        <v>94</v>
      </c>
      <c r="E102" s="96" t="s">
        <v>93</v>
      </c>
      <c r="F102" s="97"/>
      <c r="G102" s="68"/>
    </row>
    <row r="103" spans="1:7" ht="6.75" customHeight="1" hidden="1">
      <c r="A103" s="66"/>
      <c r="G103" s="68"/>
    </row>
    <row r="104" spans="1:7" ht="15" hidden="1">
      <c r="A104" s="66"/>
      <c r="B104" s="182"/>
      <c r="C104" s="183"/>
      <c r="D104" s="184"/>
      <c r="G104" s="68"/>
    </row>
    <row r="105" spans="1:7" ht="15" hidden="1">
      <c r="A105" s="66"/>
      <c r="B105" s="185"/>
      <c r="C105" s="186"/>
      <c r="D105" s="187"/>
      <c r="G105" s="68"/>
    </row>
    <row r="106" spans="1:7" ht="15" hidden="1">
      <c r="A106" s="66"/>
      <c r="B106" s="185"/>
      <c r="C106" s="186"/>
      <c r="D106" s="187"/>
      <c r="G106" s="68"/>
    </row>
    <row r="107" spans="1:7" ht="15" hidden="1">
      <c r="A107" s="66"/>
      <c r="B107" s="185"/>
      <c r="C107" s="186"/>
      <c r="D107" s="187"/>
      <c r="G107" s="68"/>
    </row>
    <row r="108" spans="1:7" ht="15" hidden="1">
      <c r="A108" s="66"/>
      <c r="B108" s="185"/>
      <c r="C108" s="186"/>
      <c r="D108" s="187"/>
      <c r="G108" s="68"/>
    </row>
    <row r="109" spans="1:7" ht="15" hidden="1">
      <c r="A109" s="66"/>
      <c r="B109" s="185"/>
      <c r="C109" s="186"/>
      <c r="D109" s="187"/>
      <c r="G109" s="68"/>
    </row>
    <row r="110" spans="1:7" ht="15" hidden="1">
      <c r="A110" s="66"/>
      <c r="B110" s="188"/>
      <c r="C110" s="189"/>
      <c r="D110" s="190"/>
      <c r="G110" s="68"/>
    </row>
    <row r="111" spans="1:7" ht="6.75" customHeight="1" hidden="1" thickBot="1">
      <c r="A111" s="66"/>
      <c r="G111" s="68"/>
    </row>
    <row r="112" spans="1:7" ht="13.5" hidden="1" thickBot="1">
      <c r="A112" s="66"/>
      <c r="B112" s="49" t="s">
        <v>109</v>
      </c>
      <c r="E112" s="96" t="s">
        <v>93</v>
      </c>
      <c r="F112" s="108"/>
      <c r="G112" s="68"/>
    </row>
    <row r="113" spans="1:7" ht="6.75" customHeight="1" hidden="1" thickBot="1">
      <c r="A113" s="66"/>
      <c r="G113" s="68"/>
    </row>
    <row r="114" spans="1:7" ht="13.5" hidden="1" thickBot="1">
      <c r="A114" s="66"/>
      <c r="C114" s="67" t="s">
        <v>73</v>
      </c>
      <c r="F114" s="99" t="str">
        <f>IF(F112=0," ",IF(F102="Yes",1,IF(F102="No",0,IF(F99/F112&gt;=1,1,IF(F99/F112&gt;=0.75,0.75,IF(F99/F112&gt;=0.5,0.5,IF(F99/F112&gt;=0.25,0.25,0)))))))</f>
        <v xml:space="preserve"> </v>
      </c>
      <c r="G114" s="68"/>
    </row>
    <row r="115" spans="1:7" ht="6.75" customHeight="1" hidden="1">
      <c r="A115" s="79"/>
      <c r="B115" s="80"/>
      <c r="C115" s="80"/>
      <c r="D115" s="81"/>
      <c r="E115" s="80"/>
      <c r="F115" s="82"/>
      <c r="G115" s="83"/>
    </row>
    <row r="116" spans="1:7" s="64" customFormat="1" ht="15" hidden="1">
      <c r="A116" s="90"/>
      <c r="B116" s="91"/>
      <c r="C116" s="91"/>
      <c r="D116" s="92"/>
      <c r="E116" s="93"/>
      <c r="F116" s="94"/>
      <c r="G116" s="95"/>
    </row>
    <row r="117" spans="1:7" s="64" customFormat="1" ht="15" hidden="1">
      <c r="A117" s="69"/>
      <c r="B117" s="70" t="s">
        <v>71</v>
      </c>
      <c r="C117" s="70"/>
      <c r="D117" s="63"/>
      <c r="G117" s="65"/>
    </row>
    <row r="118" spans="1:7" s="75" customFormat="1" ht="12" hidden="1">
      <c r="A118" s="71"/>
      <c r="B118" s="72"/>
      <c r="C118" s="73"/>
      <c r="D118" s="74" t="s">
        <v>85</v>
      </c>
      <c r="F118" s="76"/>
      <c r="G118" s="77"/>
    </row>
    <row r="119" spans="1:7" s="64" customFormat="1" ht="6.75" customHeight="1" hidden="1" thickBot="1">
      <c r="A119" s="69"/>
      <c r="B119" s="53"/>
      <c r="C119" s="70"/>
      <c r="D119" s="78"/>
      <c r="F119" s="54"/>
      <c r="G119" s="65"/>
    </row>
    <row r="120" spans="1:7" ht="13.5" hidden="1" thickBot="1">
      <c r="A120" s="66"/>
      <c r="B120" s="49" t="s">
        <v>88</v>
      </c>
      <c r="E120" s="96" t="s">
        <v>93</v>
      </c>
      <c r="F120" s="108"/>
      <c r="G120" s="68"/>
    </row>
    <row r="121" spans="1:7" ht="6.75" customHeight="1" hidden="1" thickBot="1">
      <c r="A121" s="66"/>
      <c r="F121" s="109"/>
      <c r="G121" s="68"/>
    </row>
    <row r="122" spans="1:7" ht="13.5" hidden="1" thickBot="1">
      <c r="A122" s="66"/>
      <c r="B122" s="49" t="s">
        <v>87</v>
      </c>
      <c r="E122" s="96" t="s">
        <v>93</v>
      </c>
      <c r="F122" s="108"/>
      <c r="G122" s="68"/>
    </row>
    <row r="123" spans="1:7" ht="6.75" customHeight="1" hidden="1" thickBot="1">
      <c r="A123" s="66"/>
      <c r="G123" s="68"/>
    </row>
    <row r="124" spans="1:7" ht="13.5" hidden="1" thickBot="1">
      <c r="A124" s="66"/>
      <c r="C124" s="49" t="s">
        <v>86</v>
      </c>
      <c r="F124" s="98" t="str">
        <f>IF(F122&gt;0,F120/F122,IF(F127&gt;0,F127,"N/A"))</f>
        <v>N/A</v>
      </c>
      <c r="G124" s="68"/>
    </row>
    <row r="125" spans="1:7" ht="6.75" customHeight="1" hidden="1">
      <c r="A125" s="66"/>
      <c r="G125" s="68"/>
    </row>
    <row r="126" spans="1:7" ht="13.5" hidden="1" thickBot="1">
      <c r="A126" s="66"/>
      <c r="B126" s="49" t="s">
        <v>95</v>
      </c>
      <c r="G126" s="68"/>
    </row>
    <row r="127" spans="1:7" ht="13.5" hidden="1" thickBot="1">
      <c r="A127" s="66"/>
      <c r="B127" s="49" t="s">
        <v>94</v>
      </c>
      <c r="E127" s="96" t="s">
        <v>93</v>
      </c>
      <c r="F127" s="97"/>
      <c r="G127" s="68"/>
    </row>
    <row r="128" spans="1:7" ht="6.75" customHeight="1" hidden="1">
      <c r="A128" s="66"/>
      <c r="G128" s="68"/>
    </row>
    <row r="129" spans="1:7" ht="15" hidden="1">
      <c r="A129" s="66"/>
      <c r="B129" s="182"/>
      <c r="C129" s="183"/>
      <c r="D129" s="184"/>
      <c r="G129" s="68"/>
    </row>
    <row r="130" spans="1:7" ht="15" hidden="1">
      <c r="A130" s="66"/>
      <c r="B130" s="185"/>
      <c r="C130" s="186"/>
      <c r="D130" s="187"/>
      <c r="G130" s="68"/>
    </row>
    <row r="131" spans="1:7" ht="15" hidden="1">
      <c r="A131" s="66"/>
      <c r="B131" s="185"/>
      <c r="C131" s="186"/>
      <c r="D131" s="187"/>
      <c r="G131" s="68"/>
    </row>
    <row r="132" spans="1:7" ht="15" hidden="1">
      <c r="A132" s="66"/>
      <c r="B132" s="185"/>
      <c r="C132" s="186"/>
      <c r="D132" s="187"/>
      <c r="G132" s="68"/>
    </row>
    <row r="133" spans="1:7" ht="15" hidden="1">
      <c r="A133" s="66"/>
      <c r="B133" s="185"/>
      <c r="C133" s="186"/>
      <c r="D133" s="187"/>
      <c r="G133" s="68"/>
    </row>
    <row r="134" spans="1:7" ht="15" hidden="1">
      <c r="A134" s="66"/>
      <c r="B134" s="185"/>
      <c r="C134" s="186"/>
      <c r="D134" s="187"/>
      <c r="G134" s="68"/>
    </row>
    <row r="135" spans="1:7" ht="15" hidden="1">
      <c r="A135" s="66"/>
      <c r="B135" s="188"/>
      <c r="C135" s="189"/>
      <c r="D135" s="190"/>
      <c r="G135" s="68"/>
    </row>
    <row r="136" spans="1:7" ht="6.75" customHeight="1" hidden="1" thickBot="1">
      <c r="A136" s="66"/>
      <c r="G136" s="68"/>
    </row>
    <row r="137" spans="1:7" ht="13.5" hidden="1" thickBot="1">
      <c r="A137" s="66"/>
      <c r="B137" s="49" t="s">
        <v>109</v>
      </c>
      <c r="E137" s="96" t="s">
        <v>93</v>
      </c>
      <c r="F137" s="108"/>
      <c r="G137" s="68"/>
    </row>
    <row r="138" spans="1:7" ht="6.75" customHeight="1" hidden="1" thickBot="1">
      <c r="A138" s="66"/>
      <c r="G138" s="68"/>
    </row>
    <row r="139" spans="1:7" ht="13.5" hidden="1" thickBot="1">
      <c r="A139" s="66"/>
      <c r="C139" s="67" t="s">
        <v>73</v>
      </c>
      <c r="F139" s="99" t="str">
        <f>IF(F137=0," ",IF(F127="Yes",1,IF(F127="No",0,IF(F124/F137&gt;=1,1,IF(F124/F137&gt;=0.75,0.75,IF(F124/F137&gt;=0.5,0.5,IF(F124/F137&gt;=0.25,0.25,0)))))))</f>
        <v xml:space="preserve"> </v>
      </c>
      <c r="G139" s="68"/>
    </row>
    <row r="140" spans="1:7" ht="6.75" customHeight="1" hidden="1">
      <c r="A140" s="79"/>
      <c r="B140" s="80"/>
      <c r="C140" s="80"/>
      <c r="D140" s="81"/>
      <c r="E140" s="80"/>
      <c r="F140" s="82"/>
      <c r="G140" s="83"/>
    </row>
    <row r="141" spans="1:7" s="64" customFormat="1" ht="15" hidden="1">
      <c r="A141" s="90"/>
      <c r="B141" s="91"/>
      <c r="C141" s="91"/>
      <c r="D141" s="92"/>
      <c r="E141" s="93"/>
      <c r="F141" s="94"/>
      <c r="G141" s="95"/>
    </row>
    <row r="142" spans="1:7" s="64" customFormat="1" ht="15" hidden="1">
      <c r="A142" s="69"/>
      <c r="B142" s="70" t="s">
        <v>72</v>
      </c>
      <c r="C142" s="70"/>
      <c r="D142" s="63"/>
      <c r="G142" s="65"/>
    </row>
    <row r="143" spans="1:7" s="75" customFormat="1" ht="12" hidden="1">
      <c r="A143" s="71"/>
      <c r="B143" s="72"/>
      <c r="C143" s="73"/>
      <c r="D143" s="74" t="s">
        <v>85</v>
      </c>
      <c r="F143" s="76"/>
      <c r="G143" s="77"/>
    </row>
    <row r="144" spans="1:7" s="64" customFormat="1" ht="6.75" customHeight="1" hidden="1" thickBot="1">
      <c r="A144" s="69"/>
      <c r="B144" s="53"/>
      <c r="C144" s="70"/>
      <c r="D144" s="78"/>
      <c r="F144" s="54"/>
      <c r="G144" s="65"/>
    </row>
    <row r="145" spans="1:7" ht="13.5" hidden="1" thickBot="1">
      <c r="A145" s="66"/>
      <c r="B145" s="49" t="s">
        <v>88</v>
      </c>
      <c r="E145" s="96" t="s">
        <v>93</v>
      </c>
      <c r="F145" s="108"/>
      <c r="G145" s="68"/>
    </row>
    <row r="146" spans="1:7" ht="6.75" customHeight="1" hidden="1" thickBot="1">
      <c r="A146" s="66"/>
      <c r="F146" s="109"/>
      <c r="G146" s="68"/>
    </row>
    <row r="147" spans="1:7" ht="13.5" hidden="1" thickBot="1">
      <c r="A147" s="66"/>
      <c r="B147" s="49" t="s">
        <v>87</v>
      </c>
      <c r="E147" s="96" t="s">
        <v>93</v>
      </c>
      <c r="F147" s="108"/>
      <c r="G147" s="68"/>
    </row>
    <row r="148" spans="1:7" ht="6.75" customHeight="1" hidden="1" thickBot="1">
      <c r="A148" s="66"/>
      <c r="G148" s="68"/>
    </row>
    <row r="149" spans="1:7" ht="13.5" hidden="1" thickBot="1">
      <c r="A149" s="66"/>
      <c r="C149" s="49" t="s">
        <v>86</v>
      </c>
      <c r="F149" s="111" t="str">
        <f>IF(F147&gt;0,F145/F147,IF(F152&gt;0,F152,"N/A"))</f>
        <v>N/A</v>
      </c>
      <c r="G149" s="68"/>
    </row>
    <row r="150" spans="1:7" ht="6.75" customHeight="1" hidden="1">
      <c r="A150" s="66"/>
      <c r="G150" s="68"/>
    </row>
    <row r="151" spans="1:7" ht="13.5" hidden="1" thickBot="1">
      <c r="A151" s="66"/>
      <c r="B151" s="49" t="s">
        <v>95</v>
      </c>
      <c r="G151" s="68"/>
    </row>
    <row r="152" spans="1:7" ht="13.5" hidden="1" thickBot="1">
      <c r="A152" s="66"/>
      <c r="B152" s="49" t="s">
        <v>94</v>
      </c>
      <c r="E152" s="96" t="s">
        <v>93</v>
      </c>
      <c r="F152" s="97"/>
      <c r="G152" s="68"/>
    </row>
    <row r="153" spans="1:7" ht="6.75" customHeight="1" hidden="1">
      <c r="A153" s="66"/>
      <c r="G153" s="68"/>
    </row>
    <row r="154" spans="1:7" ht="15" hidden="1">
      <c r="A154" s="66"/>
      <c r="B154" s="182"/>
      <c r="C154" s="183"/>
      <c r="D154" s="184"/>
      <c r="G154" s="68"/>
    </row>
    <row r="155" spans="1:7" ht="15" hidden="1">
      <c r="A155" s="66"/>
      <c r="B155" s="185"/>
      <c r="C155" s="186"/>
      <c r="D155" s="187"/>
      <c r="G155" s="68"/>
    </row>
    <row r="156" spans="1:7" ht="15" hidden="1">
      <c r="A156" s="66"/>
      <c r="B156" s="185"/>
      <c r="C156" s="186"/>
      <c r="D156" s="187"/>
      <c r="G156" s="68"/>
    </row>
    <row r="157" spans="1:7" ht="15" hidden="1">
      <c r="A157" s="66"/>
      <c r="B157" s="185"/>
      <c r="C157" s="186"/>
      <c r="D157" s="187"/>
      <c r="G157" s="68"/>
    </row>
    <row r="158" spans="1:7" ht="15" hidden="1">
      <c r="A158" s="66"/>
      <c r="B158" s="185"/>
      <c r="C158" s="186"/>
      <c r="D158" s="187"/>
      <c r="G158" s="68"/>
    </row>
    <row r="159" spans="1:7" ht="15" hidden="1">
      <c r="A159" s="66"/>
      <c r="B159" s="185"/>
      <c r="C159" s="186"/>
      <c r="D159" s="187"/>
      <c r="G159" s="68"/>
    </row>
    <row r="160" spans="1:7" ht="15" hidden="1">
      <c r="A160" s="66"/>
      <c r="B160" s="188"/>
      <c r="C160" s="189"/>
      <c r="D160" s="190"/>
      <c r="G160" s="68"/>
    </row>
    <row r="161" spans="1:7" ht="6.75" customHeight="1" hidden="1" thickBot="1">
      <c r="A161" s="66"/>
      <c r="G161" s="68"/>
    </row>
    <row r="162" spans="1:7" ht="13.5" hidden="1" thickBot="1">
      <c r="A162" s="66"/>
      <c r="B162" s="49" t="s">
        <v>109</v>
      </c>
      <c r="E162" s="96" t="s">
        <v>93</v>
      </c>
      <c r="F162" s="110"/>
      <c r="G162" s="68"/>
    </row>
    <row r="163" spans="1:7" ht="6.75" customHeight="1" hidden="1" thickBot="1">
      <c r="A163" s="66"/>
      <c r="G163" s="68"/>
    </row>
    <row r="164" spans="1:7" ht="13.5" hidden="1" thickBot="1">
      <c r="A164" s="66"/>
      <c r="C164" s="67" t="s">
        <v>73</v>
      </c>
      <c r="F164" s="99" t="str">
        <f>IF(F162=0," ",IF(F152="Yes",1,IF(F152="No",0,IF(F149/F162&gt;=1,1,IF(F149/F162&gt;=0.75,0.75,IF(F149/F162&gt;=0.5,0.5,IF(F149/F162&gt;=0.25,0.25,0)))))))</f>
        <v xml:space="preserve"> </v>
      </c>
      <c r="G164" s="68"/>
    </row>
    <row r="165" spans="1:7" ht="6.75" customHeight="1" hidden="1">
      <c r="A165" s="79"/>
      <c r="B165" s="80"/>
      <c r="C165" s="80"/>
      <c r="D165" s="81"/>
      <c r="E165" s="80"/>
      <c r="F165" s="82"/>
      <c r="G165" s="83"/>
    </row>
    <row r="166" spans="1:7" s="64" customFormat="1" ht="15" hidden="1">
      <c r="A166" s="90"/>
      <c r="B166" s="91"/>
      <c r="C166" s="91"/>
      <c r="D166" s="92"/>
      <c r="E166" s="93"/>
      <c r="F166" s="94"/>
      <c r="G166" s="95"/>
    </row>
    <row r="167" spans="1:7" s="64" customFormat="1" ht="15" hidden="1">
      <c r="A167" s="69"/>
      <c r="B167" s="70" t="s">
        <v>72</v>
      </c>
      <c r="C167" s="70"/>
      <c r="D167" s="63"/>
      <c r="G167" s="65"/>
    </row>
    <row r="168" spans="1:7" s="75" customFormat="1" ht="12" hidden="1">
      <c r="A168" s="71"/>
      <c r="B168" s="72"/>
      <c r="C168" s="73"/>
      <c r="D168" s="74" t="s">
        <v>85</v>
      </c>
      <c r="F168" s="76"/>
      <c r="G168" s="77"/>
    </row>
    <row r="169" spans="1:7" s="64" customFormat="1" ht="6.75" customHeight="1" hidden="1" thickBot="1">
      <c r="A169" s="69"/>
      <c r="B169" s="53"/>
      <c r="C169" s="70"/>
      <c r="D169" s="78"/>
      <c r="F169" s="54"/>
      <c r="G169" s="65"/>
    </row>
    <row r="170" spans="1:7" ht="13.5" hidden="1" thickBot="1">
      <c r="A170" s="66"/>
      <c r="B170" s="49" t="s">
        <v>88</v>
      </c>
      <c r="E170" s="96" t="s">
        <v>93</v>
      </c>
      <c r="F170" s="108"/>
      <c r="G170" s="68"/>
    </row>
    <row r="171" spans="1:7" ht="6.75" customHeight="1" hidden="1" thickBot="1">
      <c r="A171" s="66"/>
      <c r="F171" s="109"/>
      <c r="G171" s="68"/>
    </row>
    <row r="172" spans="1:7" ht="13.5" hidden="1" thickBot="1">
      <c r="A172" s="66"/>
      <c r="B172" s="49" t="s">
        <v>87</v>
      </c>
      <c r="E172" s="96" t="s">
        <v>93</v>
      </c>
      <c r="F172" s="108"/>
      <c r="G172" s="68"/>
    </row>
    <row r="173" spans="1:7" ht="6.75" customHeight="1" hidden="1" thickBot="1">
      <c r="A173" s="66"/>
      <c r="G173" s="68"/>
    </row>
    <row r="174" spans="1:7" ht="13.5" hidden="1" thickBot="1">
      <c r="A174" s="66"/>
      <c r="C174" s="49" t="s">
        <v>86</v>
      </c>
      <c r="F174" s="98" t="str">
        <f>IF(F172&gt;0,F170/F172,IF(F177&gt;0,F177,"N/A"))</f>
        <v>N/A</v>
      </c>
      <c r="G174" s="68"/>
    </row>
    <row r="175" spans="1:7" ht="6.75" customHeight="1" hidden="1">
      <c r="A175" s="66"/>
      <c r="G175" s="68"/>
    </row>
    <row r="176" spans="1:7" ht="13.5" hidden="1" thickBot="1">
      <c r="A176" s="66"/>
      <c r="B176" s="49" t="s">
        <v>95</v>
      </c>
      <c r="G176" s="68"/>
    </row>
    <row r="177" spans="1:7" ht="13.5" hidden="1" thickBot="1">
      <c r="A177" s="66"/>
      <c r="B177" s="49" t="s">
        <v>94</v>
      </c>
      <c r="E177" s="96" t="s">
        <v>93</v>
      </c>
      <c r="F177" s="97"/>
      <c r="G177" s="68"/>
    </row>
    <row r="178" spans="1:7" ht="6.75" customHeight="1" hidden="1">
      <c r="A178" s="66"/>
      <c r="G178" s="68"/>
    </row>
    <row r="179" spans="1:7" ht="15" hidden="1">
      <c r="A179" s="66"/>
      <c r="B179" s="182"/>
      <c r="C179" s="183"/>
      <c r="D179" s="184"/>
      <c r="G179" s="68"/>
    </row>
    <row r="180" spans="1:7" ht="15" hidden="1">
      <c r="A180" s="66"/>
      <c r="B180" s="185"/>
      <c r="C180" s="186"/>
      <c r="D180" s="187"/>
      <c r="G180" s="68"/>
    </row>
    <row r="181" spans="1:7" ht="15" hidden="1">
      <c r="A181" s="66"/>
      <c r="B181" s="185"/>
      <c r="C181" s="186"/>
      <c r="D181" s="187"/>
      <c r="G181" s="68"/>
    </row>
    <row r="182" spans="1:7" ht="15" hidden="1">
      <c r="A182" s="66"/>
      <c r="B182" s="185"/>
      <c r="C182" s="186"/>
      <c r="D182" s="187"/>
      <c r="G182" s="68"/>
    </row>
    <row r="183" spans="1:7" ht="15" hidden="1">
      <c r="A183" s="66"/>
      <c r="B183" s="185"/>
      <c r="C183" s="186"/>
      <c r="D183" s="187"/>
      <c r="G183" s="68"/>
    </row>
    <row r="184" spans="1:7" ht="15" hidden="1">
      <c r="A184" s="66"/>
      <c r="B184" s="185"/>
      <c r="C184" s="186"/>
      <c r="D184" s="187"/>
      <c r="G184" s="68"/>
    </row>
    <row r="185" spans="1:7" ht="15" hidden="1">
      <c r="A185" s="66"/>
      <c r="B185" s="188"/>
      <c r="C185" s="189"/>
      <c r="D185" s="190"/>
      <c r="G185" s="68"/>
    </row>
    <row r="186" spans="1:7" ht="6.75" customHeight="1" hidden="1" thickBot="1">
      <c r="A186" s="66"/>
      <c r="G186" s="68"/>
    </row>
    <row r="187" spans="1:7" ht="13.5" hidden="1" thickBot="1">
      <c r="A187" s="66"/>
      <c r="B187" s="49" t="s">
        <v>109</v>
      </c>
      <c r="E187" s="96" t="s">
        <v>93</v>
      </c>
      <c r="F187" s="108"/>
      <c r="G187" s="68"/>
    </row>
    <row r="188" spans="1:7" ht="6.75" customHeight="1" hidden="1" thickBot="1">
      <c r="A188" s="66"/>
      <c r="G188" s="68"/>
    </row>
    <row r="189" spans="1:7" ht="13.5" hidden="1" thickBot="1">
      <c r="A189" s="66"/>
      <c r="C189" s="67" t="s">
        <v>73</v>
      </c>
      <c r="F189" s="99" t="str">
        <f>IF(F187=0," ",IF(F177="Yes",1,IF(F177="No",0,IF(F174/F187&gt;=1,1,IF(F174/F187&gt;=0.75,0.75,IF(F174/F187&gt;=0.5,0.5,IF(F174/F187&gt;=0.25,0.25,0)))))))</f>
        <v xml:space="preserve"> </v>
      </c>
      <c r="G189" s="68"/>
    </row>
    <row r="190" spans="1:7" ht="6.75" customHeight="1" hidden="1">
      <c r="A190" s="79"/>
      <c r="B190" s="80"/>
      <c r="C190" s="80"/>
      <c r="D190" s="81"/>
      <c r="E190" s="80"/>
      <c r="F190" s="82"/>
      <c r="G190" s="83"/>
    </row>
    <row r="191" spans="1:7" s="64" customFormat="1" ht="15" hidden="1">
      <c r="A191" s="90"/>
      <c r="B191" s="91"/>
      <c r="C191" s="91"/>
      <c r="D191" s="92"/>
      <c r="E191" s="93"/>
      <c r="F191" s="94"/>
      <c r="G191" s="95"/>
    </row>
    <row r="192" spans="1:7" s="64" customFormat="1" ht="15" hidden="1">
      <c r="A192" s="69"/>
      <c r="B192" s="70" t="s">
        <v>72</v>
      </c>
      <c r="C192" s="70"/>
      <c r="D192" s="63"/>
      <c r="G192" s="65"/>
    </row>
    <row r="193" spans="1:7" s="75" customFormat="1" ht="12" hidden="1">
      <c r="A193" s="71"/>
      <c r="B193" s="72"/>
      <c r="C193" s="73"/>
      <c r="D193" s="74" t="s">
        <v>85</v>
      </c>
      <c r="F193" s="76"/>
      <c r="G193" s="77"/>
    </row>
    <row r="194" spans="1:7" s="64" customFormat="1" ht="6.75" customHeight="1" hidden="1" thickBot="1">
      <c r="A194" s="69"/>
      <c r="B194" s="53"/>
      <c r="C194" s="70"/>
      <c r="D194" s="78"/>
      <c r="F194" s="54"/>
      <c r="G194" s="65"/>
    </row>
    <row r="195" spans="1:7" ht="13.5" hidden="1" thickBot="1">
      <c r="A195" s="66"/>
      <c r="B195" s="49" t="s">
        <v>88</v>
      </c>
      <c r="E195" s="96" t="s">
        <v>93</v>
      </c>
      <c r="F195" s="108"/>
      <c r="G195" s="68"/>
    </row>
    <row r="196" spans="1:7" ht="6.75" customHeight="1" hidden="1" thickBot="1">
      <c r="A196" s="66"/>
      <c r="F196" s="109"/>
      <c r="G196" s="68"/>
    </row>
    <row r="197" spans="1:7" ht="13.5" hidden="1" thickBot="1">
      <c r="A197" s="66"/>
      <c r="B197" s="49" t="s">
        <v>87</v>
      </c>
      <c r="E197" s="96" t="s">
        <v>93</v>
      </c>
      <c r="F197" s="108"/>
      <c r="G197" s="68"/>
    </row>
    <row r="198" spans="1:7" ht="6.75" customHeight="1" hidden="1" thickBot="1">
      <c r="A198" s="66"/>
      <c r="G198" s="68"/>
    </row>
    <row r="199" spans="1:7" ht="13.5" hidden="1" thickBot="1">
      <c r="A199" s="66"/>
      <c r="C199" s="49" t="s">
        <v>86</v>
      </c>
      <c r="F199" s="98" t="str">
        <f>IF(F197&gt;0,F195/F197,IF(F202&gt;0,F202,"N/A"))</f>
        <v>N/A</v>
      </c>
      <c r="G199" s="68"/>
    </row>
    <row r="200" spans="1:7" ht="6.75" customHeight="1" hidden="1">
      <c r="A200" s="66"/>
      <c r="G200" s="68"/>
    </row>
    <row r="201" spans="1:7" ht="13.5" hidden="1" thickBot="1">
      <c r="A201" s="66"/>
      <c r="B201" s="49" t="s">
        <v>95</v>
      </c>
      <c r="G201" s="68"/>
    </row>
    <row r="202" spans="1:7" ht="13.5" hidden="1" thickBot="1">
      <c r="A202" s="66"/>
      <c r="B202" s="49" t="s">
        <v>94</v>
      </c>
      <c r="E202" s="96" t="s">
        <v>93</v>
      </c>
      <c r="F202" s="97"/>
      <c r="G202" s="68"/>
    </row>
    <row r="203" spans="1:7" ht="6.75" customHeight="1" hidden="1">
      <c r="A203" s="66"/>
      <c r="G203" s="68"/>
    </row>
    <row r="204" spans="1:7" ht="15" hidden="1">
      <c r="A204" s="66"/>
      <c r="B204" s="182"/>
      <c r="C204" s="183"/>
      <c r="D204" s="184"/>
      <c r="G204" s="68"/>
    </row>
    <row r="205" spans="1:7" ht="15" hidden="1">
      <c r="A205" s="66"/>
      <c r="B205" s="185"/>
      <c r="C205" s="186"/>
      <c r="D205" s="187"/>
      <c r="G205" s="68"/>
    </row>
    <row r="206" spans="1:7" ht="15" hidden="1">
      <c r="A206" s="66"/>
      <c r="B206" s="185"/>
      <c r="C206" s="186"/>
      <c r="D206" s="187"/>
      <c r="G206" s="68"/>
    </row>
    <row r="207" spans="1:7" ht="15" hidden="1">
      <c r="A207" s="66"/>
      <c r="B207" s="185"/>
      <c r="C207" s="186"/>
      <c r="D207" s="187"/>
      <c r="G207" s="68"/>
    </row>
    <row r="208" spans="1:7" ht="15" hidden="1">
      <c r="A208" s="66"/>
      <c r="B208" s="185"/>
      <c r="C208" s="186"/>
      <c r="D208" s="187"/>
      <c r="G208" s="68"/>
    </row>
    <row r="209" spans="1:7" ht="15" hidden="1">
      <c r="A209" s="66"/>
      <c r="B209" s="185"/>
      <c r="C209" s="186"/>
      <c r="D209" s="187"/>
      <c r="G209" s="68"/>
    </row>
    <row r="210" spans="1:7" ht="15" hidden="1">
      <c r="A210" s="66"/>
      <c r="B210" s="188"/>
      <c r="C210" s="189"/>
      <c r="D210" s="190"/>
      <c r="G210" s="68"/>
    </row>
    <row r="211" spans="1:7" ht="6.75" customHeight="1" hidden="1" thickBot="1">
      <c r="A211" s="66"/>
      <c r="G211" s="68"/>
    </row>
    <row r="212" spans="1:7" ht="13.5" hidden="1" thickBot="1">
      <c r="A212" s="66"/>
      <c r="B212" s="49" t="s">
        <v>109</v>
      </c>
      <c r="E212" s="96" t="s">
        <v>93</v>
      </c>
      <c r="F212" s="108"/>
      <c r="G212" s="68"/>
    </row>
    <row r="213" spans="1:7" ht="6.75" customHeight="1" hidden="1" thickBot="1">
      <c r="A213" s="66"/>
      <c r="G213" s="68"/>
    </row>
    <row r="214" spans="1:7" ht="13.5" hidden="1" thickBot="1">
      <c r="A214" s="66"/>
      <c r="C214" s="67" t="s">
        <v>73</v>
      </c>
      <c r="F214" s="99" t="str">
        <f>IF(F212=0," ",IF(F202="Yes",1,IF(F202="No",0,IF(F199/F212&gt;=1,1,IF(F199/F212&gt;=0.75,0.75,IF(F199/F212&gt;=0.5,0.5,IF(F199/F212&gt;=0.25,0.25,0)))))))</f>
        <v xml:space="preserve"> </v>
      </c>
      <c r="G214" s="68"/>
    </row>
    <row r="215" spans="1:7" ht="6.75" customHeight="1" hidden="1">
      <c r="A215" s="79"/>
      <c r="B215" s="80"/>
      <c r="C215" s="80"/>
      <c r="D215" s="81"/>
      <c r="E215" s="80"/>
      <c r="F215" s="82"/>
      <c r="G215" s="83"/>
    </row>
    <row r="216" spans="1:7" s="64" customFormat="1" ht="15" hidden="1">
      <c r="A216" s="90"/>
      <c r="B216" s="91"/>
      <c r="C216" s="91"/>
      <c r="D216" s="92"/>
      <c r="E216" s="93"/>
      <c r="F216" s="94"/>
      <c r="G216" s="95"/>
    </row>
    <row r="217" spans="1:7" s="64" customFormat="1" ht="15" hidden="1">
      <c r="A217" s="69"/>
      <c r="B217" s="70" t="s">
        <v>72</v>
      </c>
      <c r="C217" s="70"/>
      <c r="D217" s="63"/>
      <c r="G217" s="65"/>
    </row>
    <row r="218" spans="1:7" s="75" customFormat="1" ht="12" hidden="1">
      <c r="A218" s="71"/>
      <c r="B218" s="72"/>
      <c r="C218" s="73"/>
      <c r="D218" s="74" t="s">
        <v>85</v>
      </c>
      <c r="F218" s="76"/>
      <c r="G218" s="77"/>
    </row>
    <row r="219" spans="1:7" s="64" customFormat="1" ht="6.75" customHeight="1" hidden="1" thickBot="1">
      <c r="A219" s="69"/>
      <c r="B219" s="53"/>
      <c r="C219" s="70"/>
      <c r="D219" s="78"/>
      <c r="F219" s="54"/>
      <c r="G219" s="65"/>
    </row>
    <row r="220" spans="1:7" ht="13.5" hidden="1" thickBot="1">
      <c r="A220" s="66"/>
      <c r="B220" s="49" t="s">
        <v>88</v>
      </c>
      <c r="E220" s="96" t="s">
        <v>93</v>
      </c>
      <c r="F220" s="108"/>
      <c r="G220" s="68"/>
    </row>
    <row r="221" spans="1:7" ht="6.75" customHeight="1" hidden="1" thickBot="1">
      <c r="A221" s="66"/>
      <c r="F221" s="109"/>
      <c r="G221" s="68"/>
    </row>
    <row r="222" spans="1:7" ht="13.5" hidden="1" thickBot="1">
      <c r="A222" s="66"/>
      <c r="B222" s="49" t="s">
        <v>87</v>
      </c>
      <c r="E222" s="96" t="s">
        <v>93</v>
      </c>
      <c r="F222" s="108"/>
      <c r="G222" s="68"/>
    </row>
    <row r="223" spans="1:7" ht="6.75" customHeight="1" hidden="1" thickBot="1">
      <c r="A223" s="66"/>
      <c r="G223" s="68"/>
    </row>
    <row r="224" spans="1:7" ht="13.5" hidden="1" thickBot="1">
      <c r="A224" s="66"/>
      <c r="C224" s="49" t="s">
        <v>86</v>
      </c>
      <c r="F224" s="98" t="str">
        <f>IF(F222&gt;0,F220/F222,IF(F227&gt;0,F227,"N/A"))</f>
        <v>N/A</v>
      </c>
      <c r="G224" s="68"/>
    </row>
    <row r="225" spans="1:7" ht="6.75" customHeight="1" hidden="1">
      <c r="A225" s="66"/>
      <c r="G225" s="68"/>
    </row>
    <row r="226" spans="1:7" ht="13.5" hidden="1" thickBot="1">
      <c r="A226" s="66"/>
      <c r="B226" s="49" t="s">
        <v>95</v>
      </c>
      <c r="G226" s="68"/>
    </row>
    <row r="227" spans="1:7" ht="13.5" hidden="1" thickBot="1">
      <c r="A227" s="66"/>
      <c r="B227" s="49" t="s">
        <v>94</v>
      </c>
      <c r="E227" s="96" t="s">
        <v>93</v>
      </c>
      <c r="F227" s="97"/>
      <c r="G227" s="68"/>
    </row>
    <row r="228" spans="1:7" ht="6.75" customHeight="1" hidden="1">
      <c r="A228" s="66"/>
      <c r="G228" s="68"/>
    </row>
    <row r="229" spans="1:7" ht="15" hidden="1">
      <c r="A229" s="66"/>
      <c r="B229" s="182"/>
      <c r="C229" s="183"/>
      <c r="D229" s="184"/>
      <c r="G229" s="68"/>
    </row>
    <row r="230" spans="1:7" ht="15" hidden="1">
      <c r="A230" s="66"/>
      <c r="B230" s="185"/>
      <c r="C230" s="186"/>
      <c r="D230" s="187"/>
      <c r="G230" s="68"/>
    </row>
    <row r="231" spans="1:7" ht="15" hidden="1">
      <c r="A231" s="66"/>
      <c r="B231" s="185"/>
      <c r="C231" s="186"/>
      <c r="D231" s="187"/>
      <c r="G231" s="68"/>
    </row>
    <row r="232" spans="1:7" ht="15" hidden="1">
      <c r="A232" s="66"/>
      <c r="B232" s="185"/>
      <c r="C232" s="186"/>
      <c r="D232" s="187"/>
      <c r="G232" s="68"/>
    </row>
    <row r="233" spans="1:7" ht="15" hidden="1">
      <c r="A233" s="66"/>
      <c r="B233" s="185"/>
      <c r="C233" s="186"/>
      <c r="D233" s="187"/>
      <c r="G233" s="68"/>
    </row>
    <row r="234" spans="1:7" ht="15" hidden="1">
      <c r="A234" s="66"/>
      <c r="B234" s="185"/>
      <c r="C234" s="186"/>
      <c r="D234" s="187"/>
      <c r="G234" s="68"/>
    </row>
    <row r="235" spans="1:7" ht="15" hidden="1">
      <c r="A235" s="66"/>
      <c r="B235" s="188"/>
      <c r="C235" s="189"/>
      <c r="D235" s="190"/>
      <c r="G235" s="68"/>
    </row>
    <row r="236" spans="1:7" ht="6.75" customHeight="1" hidden="1" thickBot="1">
      <c r="A236" s="66"/>
      <c r="G236" s="68"/>
    </row>
    <row r="237" spans="1:7" ht="13.5" hidden="1" thickBot="1">
      <c r="A237" s="66"/>
      <c r="B237" s="49" t="s">
        <v>109</v>
      </c>
      <c r="E237" s="96" t="s">
        <v>93</v>
      </c>
      <c r="F237" s="108"/>
      <c r="G237" s="68"/>
    </row>
    <row r="238" spans="1:7" ht="6.75" customHeight="1" hidden="1" thickBot="1">
      <c r="A238" s="66"/>
      <c r="G238" s="68"/>
    </row>
    <row r="239" spans="1:7" ht="13.5" hidden="1" thickBot="1">
      <c r="A239" s="66"/>
      <c r="C239" s="67" t="s">
        <v>73</v>
      </c>
      <c r="F239" s="99" t="str">
        <f>IF(F237=0," ",IF(F227="Yes",1,IF(F227="No",0,IF(F224/F237&gt;=1,1,IF(F224/F237&gt;=0.75,0.75,IF(F224/F237&gt;=0.5,0.5,IF(F224/F237&gt;=0.25,0.25,0)))))))</f>
        <v xml:space="preserve"> </v>
      </c>
      <c r="G239" s="68"/>
    </row>
    <row r="240" spans="1:7" ht="6.75" customHeight="1" hidden="1">
      <c r="A240" s="79"/>
      <c r="B240" s="80"/>
      <c r="C240" s="80"/>
      <c r="D240" s="81"/>
      <c r="E240" s="80"/>
      <c r="F240" s="82"/>
      <c r="G240" s="83"/>
    </row>
    <row r="241" spans="1:7" s="64" customFormat="1" ht="15" hidden="1">
      <c r="A241" s="90"/>
      <c r="B241" s="91"/>
      <c r="C241" s="91"/>
      <c r="D241" s="92"/>
      <c r="E241" s="93"/>
      <c r="F241" s="94"/>
      <c r="G241" s="95"/>
    </row>
    <row r="242" spans="1:7" s="64" customFormat="1" ht="15" hidden="1">
      <c r="A242" s="69"/>
      <c r="B242" s="70" t="s">
        <v>72</v>
      </c>
      <c r="C242" s="70"/>
      <c r="D242" s="63"/>
      <c r="G242" s="65"/>
    </row>
    <row r="243" spans="1:7" s="75" customFormat="1" ht="12" hidden="1">
      <c r="A243" s="71"/>
      <c r="B243" s="72"/>
      <c r="C243" s="73"/>
      <c r="D243" s="74" t="s">
        <v>85</v>
      </c>
      <c r="F243" s="76"/>
      <c r="G243" s="77"/>
    </row>
    <row r="244" spans="1:7" s="64" customFormat="1" ht="6.75" customHeight="1" hidden="1" thickBot="1">
      <c r="A244" s="69"/>
      <c r="B244" s="53"/>
      <c r="C244" s="70"/>
      <c r="D244" s="78"/>
      <c r="F244" s="54"/>
      <c r="G244" s="65"/>
    </row>
    <row r="245" spans="1:7" ht="13.5" hidden="1" thickBot="1">
      <c r="A245" s="66"/>
      <c r="B245" s="49" t="s">
        <v>88</v>
      </c>
      <c r="E245" s="96" t="s">
        <v>93</v>
      </c>
      <c r="F245" s="108"/>
      <c r="G245" s="68"/>
    </row>
    <row r="246" spans="1:7" ht="6.75" customHeight="1" hidden="1" thickBot="1">
      <c r="A246" s="66"/>
      <c r="F246" s="109"/>
      <c r="G246" s="68"/>
    </row>
    <row r="247" spans="1:7" ht="13.5" hidden="1" thickBot="1">
      <c r="A247" s="66"/>
      <c r="B247" s="49" t="s">
        <v>87</v>
      </c>
      <c r="E247" s="96" t="s">
        <v>93</v>
      </c>
      <c r="F247" s="108"/>
      <c r="G247" s="68"/>
    </row>
    <row r="248" spans="1:7" ht="6.75" customHeight="1" hidden="1" thickBot="1">
      <c r="A248" s="66"/>
      <c r="G248" s="68"/>
    </row>
    <row r="249" spans="1:7" ht="13.5" hidden="1" thickBot="1">
      <c r="A249" s="66"/>
      <c r="C249" s="49" t="s">
        <v>86</v>
      </c>
      <c r="F249" s="98" t="str">
        <f>IF(F247&gt;0,F245/F247,IF(F252&gt;0,F252,"N/A"))</f>
        <v>N/A</v>
      </c>
      <c r="G249" s="68"/>
    </row>
    <row r="250" spans="1:7" ht="6.75" customHeight="1" hidden="1">
      <c r="A250" s="66"/>
      <c r="G250" s="68"/>
    </row>
    <row r="251" spans="1:7" ht="13.5" hidden="1" thickBot="1">
      <c r="A251" s="66"/>
      <c r="B251" s="49" t="s">
        <v>95</v>
      </c>
      <c r="G251" s="68"/>
    </row>
    <row r="252" spans="1:7" ht="13.5" hidden="1" thickBot="1">
      <c r="A252" s="66"/>
      <c r="B252" s="49" t="s">
        <v>94</v>
      </c>
      <c r="E252" s="96" t="s">
        <v>93</v>
      </c>
      <c r="F252" s="97"/>
      <c r="G252" s="68"/>
    </row>
    <row r="253" spans="1:7" ht="6.75" customHeight="1" hidden="1">
      <c r="A253" s="66"/>
      <c r="G253" s="68"/>
    </row>
    <row r="254" spans="1:7" ht="15" hidden="1">
      <c r="A254" s="66"/>
      <c r="B254" s="182"/>
      <c r="C254" s="183"/>
      <c r="D254" s="184"/>
      <c r="G254" s="68"/>
    </row>
    <row r="255" spans="1:7" ht="15" hidden="1">
      <c r="A255" s="66"/>
      <c r="B255" s="185"/>
      <c r="C255" s="186"/>
      <c r="D255" s="187"/>
      <c r="G255" s="68"/>
    </row>
    <row r="256" spans="1:7" ht="15" hidden="1">
      <c r="A256" s="66"/>
      <c r="B256" s="185"/>
      <c r="C256" s="186"/>
      <c r="D256" s="187"/>
      <c r="G256" s="68"/>
    </row>
    <row r="257" spans="1:7" ht="15" hidden="1">
      <c r="A257" s="66"/>
      <c r="B257" s="185"/>
      <c r="C257" s="186"/>
      <c r="D257" s="187"/>
      <c r="G257" s="68"/>
    </row>
    <row r="258" spans="1:7" ht="15" hidden="1">
      <c r="A258" s="66"/>
      <c r="B258" s="185"/>
      <c r="C258" s="186"/>
      <c r="D258" s="187"/>
      <c r="G258" s="68"/>
    </row>
    <row r="259" spans="1:7" ht="15" hidden="1">
      <c r="A259" s="66"/>
      <c r="B259" s="185"/>
      <c r="C259" s="186"/>
      <c r="D259" s="187"/>
      <c r="G259" s="68"/>
    </row>
    <row r="260" spans="1:7" ht="15" hidden="1">
      <c r="A260" s="66"/>
      <c r="B260" s="188"/>
      <c r="C260" s="189"/>
      <c r="D260" s="190"/>
      <c r="G260" s="68"/>
    </row>
    <row r="261" spans="1:7" ht="6.75" customHeight="1" hidden="1" thickBot="1">
      <c r="A261" s="66"/>
      <c r="G261" s="68"/>
    </row>
    <row r="262" spans="1:7" ht="13.5" hidden="1" thickBot="1">
      <c r="A262" s="66"/>
      <c r="B262" s="49" t="s">
        <v>109</v>
      </c>
      <c r="E262" s="96" t="s">
        <v>93</v>
      </c>
      <c r="F262" s="108"/>
      <c r="G262" s="68"/>
    </row>
    <row r="263" spans="1:7" ht="6.75" customHeight="1" hidden="1" thickBot="1">
      <c r="A263" s="66"/>
      <c r="G263" s="68"/>
    </row>
    <row r="264" spans="1:7" ht="13.5" hidden="1" thickBot="1">
      <c r="A264" s="66"/>
      <c r="C264" s="67" t="s">
        <v>73</v>
      </c>
      <c r="F264" s="99" t="str">
        <f>IF(F262=0," ",IF(F252="Yes",1,IF(F252="No",0,IF(F249/F262&gt;=1,1,IF(F249/F262&gt;=0.75,0.75,IF(F249/F262&gt;=0.5,0.5,IF(F249/F262&gt;=0.25,0.25,0)))))))</f>
        <v xml:space="preserve"> </v>
      </c>
      <c r="G264" s="68"/>
    </row>
    <row r="265" spans="1:7" ht="15" hidden="1">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76"/>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00390625" style="5" customWidth="1"/>
    <col min="8" max="8" width="3.140625" style="5" customWidth="1"/>
    <col min="9" max="16384" width="10.00390625" style="5" customWidth="1"/>
  </cols>
  <sheetData>
    <row r="1" ht="15">
      <c r="A1" s="29" t="s">
        <v>13</v>
      </c>
    </row>
    <row r="2" spans="1:4" ht="15">
      <c r="A2" s="29" t="str">
        <f>'[1]Total Payment Amount'!B2</f>
        <v xml:space="preserve">DPH SYSTEM: </v>
      </c>
      <c r="C2" s="29"/>
      <c r="D2" s="177" t="str">
        <f>IF('[1]Total Payment Amount'!D2=0,"",'[1]Total Payment Amount'!D2)</f>
        <v/>
      </c>
    </row>
    <row r="3" spans="1:4" ht="15">
      <c r="A3" s="29" t="str">
        <f>'[1]Total Payment Amount'!B3</f>
        <v>REPORTING YEAR:</v>
      </c>
      <c r="C3" s="29"/>
      <c r="D3" s="177" t="str">
        <f>IF('[1]Total Payment Amount'!D3=0,"",'[1]Total Payment Amount'!D3)</f>
        <v/>
      </c>
    </row>
    <row r="4" spans="1:4" ht="15">
      <c r="A4" s="29" t="str">
        <f>'[1]Total Payment Amount'!B4</f>
        <v xml:space="preserve">DATE OF SUBMISSION: </v>
      </c>
      <c r="D4" s="178" t="str">
        <f>IF('[1]Total Payment Amount'!D4=0,"",'[1]Total Payment Amount'!D4)</f>
        <v/>
      </c>
    </row>
    <row r="5" ht="15">
      <c r="A5" s="2" t="s">
        <v>149</v>
      </c>
    </row>
    <row r="6" ht="6.75" customHeight="1">
      <c r="A6" s="2"/>
    </row>
    <row r="7" ht="14.25">
      <c r="A7" s="4" t="s">
        <v>150</v>
      </c>
    </row>
    <row r="8" spans="1:2" ht="14.25">
      <c r="A8" s="191" t="s">
        <v>93</v>
      </c>
      <c r="B8" s="4" t="s">
        <v>151</v>
      </c>
    </row>
    <row r="9" spans="1:2" ht="14.25">
      <c r="A9" s="4" t="s">
        <v>152</v>
      </c>
      <c r="B9" s="4"/>
    </row>
    <row r="10" spans="1:2" ht="14.25">
      <c r="A10" s="4" t="s">
        <v>153</v>
      </c>
      <c r="B10" s="4"/>
    </row>
    <row r="11" ht="6.75" customHeight="1"/>
    <row r="12" spans="1:7" s="1" customFormat="1" ht="15">
      <c r="A12" s="9" t="s">
        <v>154</v>
      </c>
      <c r="B12" s="10"/>
      <c r="C12" s="10"/>
      <c r="D12" s="11"/>
      <c r="E12" s="12"/>
      <c r="F12" s="24"/>
      <c r="G12" s="13"/>
    </row>
    <row r="13" spans="1:7" s="3" customFormat="1" ht="15">
      <c r="A13" s="14" t="s">
        <v>156</v>
      </c>
      <c r="B13" s="2"/>
      <c r="C13" s="2"/>
      <c r="D13" s="8"/>
      <c r="G13" s="15"/>
    </row>
    <row r="14" spans="1:7" s="3" customFormat="1" ht="15">
      <c r="A14" s="16"/>
      <c r="B14" s="4"/>
      <c r="C14" s="7"/>
      <c r="D14" s="8"/>
      <c r="G14" s="15"/>
    </row>
    <row r="15" spans="1:7" s="3" customFormat="1" ht="15">
      <c r="A15" s="14"/>
      <c r="B15" s="2"/>
      <c r="C15" s="2"/>
      <c r="D15" s="8"/>
      <c r="G15" s="15"/>
    </row>
    <row r="16" spans="1:7" s="3" customFormat="1" ht="14.25">
      <c r="A16" s="16"/>
      <c r="B16" s="4"/>
      <c r="C16" s="179"/>
      <c r="D16" s="180"/>
      <c r="G16" s="15"/>
    </row>
    <row r="17" spans="1:7" s="3" customFormat="1" ht="15">
      <c r="A17" s="14"/>
      <c r="B17" s="2"/>
      <c r="C17" s="179"/>
      <c r="D17" s="180"/>
      <c r="G17" s="15"/>
    </row>
    <row r="18" spans="1:7" s="3" customFormat="1" ht="14.25">
      <c r="A18" s="16"/>
      <c r="B18" s="4"/>
      <c r="C18" s="179"/>
      <c r="D18" s="180"/>
      <c r="G18" s="15"/>
    </row>
    <row r="19" spans="1:7" s="3" customFormat="1" ht="15">
      <c r="A19" s="14"/>
      <c r="B19" s="2"/>
      <c r="C19" s="179"/>
      <c r="D19" s="180"/>
      <c r="G19" s="15"/>
    </row>
    <row r="20" spans="1:7" s="3" customFormat="1" ht="14.25">
      <c r="A20" s="16"/>
      <c r="B20" s="4"/>
      <c r="C20" s="179"/>
      <c r="D20" s="180"/>
      <c r="G20" s="15"/>
    </row>
    <row r="21" spans="1:7" s="3" customFormat="1" ht="15">
      <c r="A21" s="14"/>
      <c r="B21" s="2"/>
      <c r="C21" s="179"/>
      <c r="D21" s="180"/>
      <c r="G21" s="15"/>
    </row>
    <row r="22" spans="1:7" s="3" customFormat="1" ht="14.25">
      <c r="A22" s="16"/>
      <c r="B22" s="4"/>
      <c r="C22" s="179"/>
      <c r="D22" s="180"/>
      <c r="G22" s="15"/>
    </row>
    <row r="23" spans="1:7" s="3" customFormat="1" ht="15">
      <c r="A23" s="14"/>
      <c r="B23" s="2"/>
      <c r="C23" s="179"/>
      <c r="D23" s="180"/>
      <c r="G23" s="15"/>
    </row>
    <row r="24" spans="1:7" s="3" customFormat="1" ht="14.25">
      <c r="A24" s="16"/>
      <c r="B24" s="4"/>
      <c r="C24" s="179"/>
      <c r="D24" s="180"/>
      <c r="G24" s="15"/>
    </row>
    <row r="25" spans="1:7" s="3" customFormat="1" ht="15">
      <c r="A25" s="14"/>
      <c r="B25" s="2"/>
      <c r="C25" s="179"/>
      <c r="D25" s="180"/>
      <c r="G25" s="15"/>
    </row>
    <row r="26" spans="1:7" s="3" customFormat="1" ht="15">
      <c r="A26" s="16"/>
      <c r="B26" s="4"/>
      <c r="C26" s="7"/>
      <c r="D26" s="8"/>
      <c r="G26" s="15"/>
    </row>
    <row r="27" spans="1:7" s="3" customFormat="1" ht="15">
      <c r="A27" s="14"/>
      <c r="B27" s="2"/>
      <c r="C27" s="2"/>
      <c r="D27" s="8"/>
      <c r="G27" s="15"/>
    </row>
    <row r="28" spans="1:7" s="3" customFormat="1" ht="15">
      <c r="A28" s="16"/>
      <c r="B28" s="4"/>
      <c r="C28" s="7"/>
      <c r="D28" s="8"/>
      <c r="G28" s="15"/>
    </row>
    <row r="29" spans="1:7" s="3" customFormat="1" ht="15">
      <c r="A29" s="14"/>
      <c r="B29" s="2"/>
      <c r="C29" s="2"/>
      <c r="D29" s="8"/>
      <c r="G29" s="15"/>
    </row>
    <row r="30" spans="1:7" s="3" customFormat="1" ht="15">
      <c r="A30" s="16"/>
      <c r="B30" s="4"/>
      <c r="C30" s="7"/>
      <c r="D30" s="8"/>
      <c r="G30" s="15"/>
    </row>
    <row r="31" spans="1:7" s="3" customFormat="1" ht="15">
      <c r="A31" s="14"/>
      <c r="B31" s="2"/>
      <c r="C31" s="2"/>
      <c r="D31" s="8"/>
      <c r="G31" s="15"/>
    </row>
    <row r="32" spans="1:7" s="3" customFormat="1" ht="15">
      <c r="A32" s="16"/>
      <c r="B32" s="4"/>
      <c r="C32" s="7"/>
      <c r="D32" s="8"/>
      <c r="G32" s="15"/>
    </row>
    <row r="33" spans="1:7" s="3" customFormat="1" ht="15">
      <c r="A33" s="14"/>
      <c r="B33" s="2"/>
      <c r="C33" s="2"/>
      <c r="D33" s="8"/>
      <c r="G33" s="15"/>
    </row>
    <row r="34" spans="1:7" s="3" customFormat="1" ht="15">
      <c r="A34" s="16"/>
      <c r="B34" s="4"/>
      <c r="C34" s="7"/>
      <c r="D34" s="8"/>
      <c r="G34" s="15"/>
    </row>
    <row r="35" spans="1:7" s="3" customFormat="1" ht="15">
      <c r="A35" s="14"/>
      <c r="B35" s="2"/>
      <c r="C35" s="2"/>
      <c r="D35" s="8"/>
      <c r="G35" s="15"/>
    </row>
    <row r="36" spans="1:7" s="3" customFormat="1" ht="15">
      <c r="A36" s="16"/>
      <c r="B36" s="4"/>
      <c r="C36" s="7"/>
      <c r="D36" s="8"/>
      <c r="G36" s="15"/>
    </row>
    <row r="37" spans="1:7" s="3" customFormat="1" ht="15">
      <c r="A37" s="43"/>
      <c r="B37" s="2"/>
      <c r="C37" s="2"/>
      <c r="D37" s="8"/>
      <c r="G37" s="15"/>
    </row>
    <row r="38" spans="1:7" s="3" customFormat="1" ht="15">
      <c r="A38" s="16"/>
      <c r="B38" s="4"/>
      <c r="C38" s="7"/>
      <c r="D38" s="8"/>
      <c r="G38" s="15"/>
    </row>
    <row r="39" spans="1:7" s="3" customFormat="1" ht="15">
      <c r="A39" s="14"/>
      <c r="B39" s="2"/>
      <c r="C39" s="2"/>
      <c r="D39" s="8"/>
      <c r="G39" s="15"/>
    </row>
    <row r="40" spans="1:7" s="3" customFormat="1" ht="14.25">
      <c r="A40" s="16"/>
      <c r="B40" s="4"/>
      <c r="C40" s="179"/>
      <c r="D40" s="180"/>
      <c r="G40" s="15"/>
    </row>
    <row r="41" spans="1:7" s="3" customFormat="1" ht="15">
      <c r="A41" s="14"/>
      <c r="B41" s="2"/>
      <c r="C41" s="179"/>
      <c r="D41" s="180"/>
      <c r="G41" s="15"/>
    </row>
    <row r="42" spans="1:7" s="3" customFormat="1" ht="14.25">
      <c r="A42" s="16"/>
      <c r="B42" s="4"/>
      <c r="C42" s="179"/>
      <c r="D42" s="180"/>
      <c r="G42" s="15"/>
    </row>
    <row r="43" spans="1:7" s="3" customFormat="1" ht="15">
      <c r="A43" s="14"/>
      <c r="B43" s="2"/>
      <c r="C43" s="179"/>
      <c r="D43" s="180"/>
      <c r="G43" s="15"/>
    </row>
    <row r="44" spans="1:7" s="3" customFormat="1" ht="14.25">
      <c r="A44" s="16"/>
      <c r="B44" s="4"/>
      <c r="C44" s="179"/>
      <c r="D44" s="180"/>
      <c r="G44" s="15"/>
    </row>
    <row r="45" spans="1:7" s="3" customFormat="1" ht="15">
      <c r="A45" s="14"/>
      <c r="B45" s="2"/>
      <c r="C45" s="179"/>
      <c r="D45" s="180"/>
      <c r="G45" s="15"/>
    </row>
    <row r="46" spans="1:7" s="3" customFormat="1" ht="14.25">
      <c r="A46" s="16"/>
      <c r="B46" s="4"/>
      <c r="C46" s="179"/>
      <c r="D46" s="180"/>
      <c r="G46" s="15"/>
    </row>
    <row r="47" spans="1:7" s="3" customFormat="1" ht="15">
      <c r="A47" s="14"/>
      <c r="B47" s="2"/>
      <c r="C47" s="179"/>
      <c r="D47" s="180"/>
      <c r="G47" s="15"/>
    </row>
    <row r="48" spans="1:7" s="3" customFormat="1" ht="14.25">
      <c r="A48" s="16"/>
      <c r="B48" s="4"/>
      <c r="C48" s="179"/>
      <c r="D48" s="180"/>
      <c r="G48" s="15"/>
    </row>
    <row r="49" spans="1:7" s="3" customFormat="1" ht="15">
      <c r="A49" s="14"/>
      <c r="B49" s="2"/>
      <c r="C49" s="179"/>
      <c r="D49" s="180"/>
      <c r="G49" s="15"/>
    </row>
    <row r="50" spans="1:7" s="3" customFormat="1" ht="15">
      <c r="A50" s="16"/>
      <c r="B50" s="4"/>
      <c r="C50" s="7"/>
      <c r="D50" s="8"/>
      <c r="G50" s="15"/>
    </row>
    <row r="51" spans="1:7" s="3" customFormat="1" ht="15">
      <c r="A51" s="14"/>
      <c r="B51" s="2"/>
      <c r="C51" s="2"/>
      <c r="D51" s="8"/>
      <c r="G51" s="15"/>
    </row>
    <row r="52" spans="1:7" s="3" customFormat="1" ht="15">
      <c r="A52" s="16"/>
      <c r="B52" s="4"/>
      <c r="C52" s="7"/>
      <c r="D52" s="8"/>
      <c r="G52" s="15"/>
    </row>
    <row r="53" spans="1:7" s="3" customFormat="1" ht="15">
      <c r="A53" s="14"/>
      <c r="B53" s="2"/>
      <c r="C53" s="2"/>
      <c r="D53" s="8"/>
      <c r="G53" s="15"/>
    </row>
    <row r="54" spans="1:7" s="3" customFormat="1" ht="15">
      <c r="A54" s="16"/>
      <c r="B54" s="4"/>
      <c r="C54" s="7"/>
      <c r="D54" s="8"/>
      <c r="G54" s="15"/>
    </row>
    <row r="55" spans="1:7" s="3" customFormat="1" ht="15">
      <c r="A55" s="14"/>
      <c r="B55" s="2"/>
      <c r="C55" s="2"/>
      <c r="D55" s="8"/>
      <c r="G55" s="15"/>
    </row>
    <row r="56" spans="1:7" s="3" customFormat="1" ht="15">
      <c r="A56" s="16"/>
      <c r="B56" s="4"/>
      <c r="C56" s="7"/>
      <c r="D56" s="8"/>
      <c r="G56" s="15"/>
    </row>
    <row r="57" spans="1:7" s="3" customFormat="1" ht="15">
      <c r="A57" s="14"/>
      <c r="B57" s="2"/>
      <c r="C57" s="2"/>
      <c r="D57" s="8"/>
      <c r="G57" s="15"/>
    </row>
    <row r="58" spans="1:7" s="3" customFormat="1" ht="15">
      <c r="A58" s="16"/>
      <c r="B58" s="4"/>
      <c r="C58" s="7"/>
      <c r="D58" s="8"/>
      <c r="G58" s="15"/>
    </row>
    <row r="59" spans="1:7" s="3" customFormat="1" ht="15">
      <c r="A59" s="14"/>
      <c r="B59" s="2"/>
      <c r="C59" s="2"/>
      <c r="D59" s="8"/>
      <c r="G59" s="15"/>
    </row>
    <row r="60" spans="1:7" s="3" customFormat="1" ht="15">
      <c r="A60" s="16"/>
      <c r="B60" s="4"/>
      <c r="C60" s="7"/>
      <c r="D60" s="8"/>
      <c r="G60" s="15"/>
    </row>
    <row r="61" spans="1:7" s="1" customFormat="1" ht="15">
      <c r="A61" s="9" t="s">
        <v>155</v>
      </c>
      <c r="B61" s="10"/>
      <c r="C61" s="10"/>
      <c r="D61" s="11"/>
      <c r="E61" s="12"/>
      <c r="F61" s="24"/>
      <c r="G61" s="13"/>
    </row>
    <row r="62" spans="1:7" s="3" customFormat="1" ht="14.25">
      <c r="A62" s="16"/>
      <c r="B62" s="4"/>
      <c r="C62" s="179"/>
      <c r="D62" s="180"/>
      <c r="G62" s="15"/>
    </row>
    <row r="63" spans="1:7" s="3" customFormat="1" ht="15">
      <c r="A63" s="14"/>
      <c r="B63" s="2"/>
      <c r="C63" s="179"/>
      <c r="D63" s="180"/>
      <c r="G63" s="15"/>
    </row>
    <row r="64" spans="1:7" s="3" customFormat="1" ht="15">
      <c r="A64" s="16"/>
      <c r="B64" s="4"/>
      <c r="C64" s="7"/>
      <c r="D64" s="8"/>
      <c r="G64" s="15"/>
    </row>
    <row r="65" spans="1:7" s="3" customFormat="1" ht="15">
      <c r="A65" s="14"/>
      <c r="B65" s="2"/>
      <c r="C65" s="2"/>
      <c r="D65" s="8"/>
      <c r="G65" s="15"/>
    </row>
    <row r="66" spans="1:7" s="3" customFormat="1" ht="15">
      <c r="A66" s="16"/>
      <c r="B66" s="4"/>
      <c r="C66" s="7"/>
      <c r="D66" s="8"/>
      <c r="G66" s="15"/>
    </row>
    <row r="67" spans="1:7" s="3" customFormat="1" ht="15">
      <c r="A67" s="14"/>
      <c r="B67" s="2"/>
      <c r="C67" s="2"/>
      <c r="D67" s="8"/>
      <c r="G67" s="15"/>
    </row>
    <row r="68" spans="1:7" s="3" customFormat="1" ht="15">
      <c r="A68" s="16"/>
      <c r="B68" s="4"/>
      <c r="C68" s="7"/>
      <c r="D68" s="8"/>
      <c r="G68" s="15"/>
    </row>
    <row r="69" spans="1:7" s="3" customFormat="1" ht="15">
      <c r="A69" s="14"/>
      <c r="B69" s="2"/>
      <c r="C69" s="2"/>
      <c r="D69" s="8"/>
      <c r="G69" s="15"/>
    </row>
    <row r="70" spans="1:7" s="3" customFormat="1" ht="15">
      <c r="A70" s="16"/>
      <c r="B70" s="4"/>
      <c r="C70" s="7"/>
      <c r="D70" s="8"/>
      <c r="G70" s="15"/>
    </row>
    <row r="71" spans="1:7" s="3" customFormat="1" ht="15">
      <c r="A71" s="14"/>
      <c r="B71" s="2"/>
      <c r="C71" s="2"/>
      <c r="D71" s="8"/>
      <c r="G71" s="15"/>
    </row>
    <row r="72" spans="1:7" s="3" customFormat="1" ht="15">
      <c r="A72" s="16"/>
      <c r="B72" s="4"/>
      <c r="C72" s="7"/>
      <c r="D72" s="8"/>
      <c r="G72" s="15"/>
    </row>
    <row r="73" spans="1:7" s="3" customFormat="1" ht="15">
      <c r="A73" s="14"/>
      <c r="B73" s="2"/>
      <c r="C73" s="2"/>
      <c r="D73" s="8"/>
      <c r="G73" s="15"/>
    </row>
    <row r="74" spans="1:7" s="3" customFormat="1" ht="15">
      <c r="A74" s="16"/>
      <c r="B74" s="4"/>
      <c r="C74" s="7"/>
      <c r="D74" s="8"/>
      <c r="G74" s="15"/>
    </row>
    <row r="75" spans="1:7" s="3" customFormat="1" ht="15">
      <c r="A75" s="43"/>
      <c r="B75" s="2"/>
      <c r="C75" s="2"/>
      <c r="D75" s="8"/>
      <c r="G75" s="15"/>
    </row>
    <row r="76" spans="1:7" ht="15">
      <c r="A76" s="20"/>
      <c r="B76" s="21"/>
      <c r="C76" s="21"/>
      <c r="D76" s="22"/>
      <c r="E76" s="21"/>
      <c r="F76" s="28"/>
      <c r="G76" s="23"/>
    </row>
  </sheetData>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A1:G265"/>
  <sheetViews>
    <sheetView showGridLines="0" zoomScale="90" zoomScaleNormal="90" zoomScalePageLayoutView="90" workbookViewId="0" topLeftCell="A27">
      <selection activeCell="E37" activeCellId="6" sqref="A6 E13 E15 E20 E22 E27 E3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spans="1:6" s="64" customFormat="1" ht="15">
      <c r="A1" s="173" t="str">
        <f>'Total Payment Amount'!A1</f>
        <v>CA 1115 Waiver - Delivery System Reform Incentive Payments (DSRIP)</v>
      </c>
      <c r="D1" s="53"/>
      <c r="F1" s="54"/>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52" t="s">
        <v>57</v>
      </c>
    </row>
    <row r="5" ht="13.5" thickBot="1"/>
    <row r="6" spans="1:7" ht="13.5" thickBot="1">
      <c r="A6" s="191"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57</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191" t="s">
        <v>93</v>
      </c>
      <c r="F13" s="159">
        <v>4274900</v>
      </c>
      <c r="G13" s="68"/>
    </row>
    <row r="14" spans="1:7" ht="13.5" thickBot="1">
      <c r="A14" s="66"/>
      <c r="C14" s="67"/>
      <c r="G14" s="68"/>
    </row>
    <row r="15" spans="1:7" ht="13.5" thickBot="1">
      <c r="A15" s="66"/>
      <c r="B15" s="49" t="s">
        <v>108</v>
      </c>
      <c r="C15" s="67"/>
      <c r="E15" s="191" t="s">
        <v>93</v>
      </c>
      <c r="F15" s="159">
        <v>4274900</v>
      </c>
      <c r="G15" s="68"/>
    </row>
    <row r="16" spans="1:7" s="64" customFormat="1" ht="15">
      <c r="A16" s="62"/>
      <c r="B16" s="52"/>
      <c r="C16" s="52"/>
      <c r="D16" s="63"/>
      <c r="F16" s="54"/>
      <c r="G16" s="65"/>
    </row>
    <row r="17" spans="1:7" s="64" customFormat="1" ht="51">
      <c r="A17" s="69"/>
      <c r="B17" s="70" t="s">
        <v>71</v>
      </c>
      <c r="C17" s="70"/>
      <c r="D17" s="162" t="s">
        <v>117</v>
      </c>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191" t="s">
        <v>93</v>
      </c>
      <c r="F20" s="108"/>
      <c r="G20" s="68"/>
    </row>
    <row r="21" spans="1:7" ht="6.75" customHeight="1" thickBot="1">
      <c r="A21" s="66"/>
      <c r="F21" s="109"/>
      <c r="G21" s="68"/>
    </row>
    <row r="22" spans="1:7" ht="13.5" thickBot="1">
      <c r="A22" s="66"/>
      <c r="B22" s="49" t="s">
        <v>87</v>
      </c>
      <c r="E22" s="191" t="s">
        <v>93</v>
      </c>
      <c r="F22" s="108"/>
      <c r="G22" s="68"/>
    </row>
    <row r="23" spans="1:7" ht="6.75" customHeight="1" thickBot="1">
      <c r="A23" s="66"/>
      <c r="G23" s="68"/>
    </row>
    <row r="24" spans="1:7" ht="13.5" thickBot="1">
      <c r="A24" s="66"/>
      <c r="C24" s="49" t="s">
        <v>86</v>
      </c>
      <c r="F24" s="98" t="str">
        <f>IF(F22&gt;0,F20/F22,IF(F27&gt;0,F27,"N/A"))</f>
        <v>Yes</v>
      </c>
      <c r="G24" s="68"/>
    </row>
    <row r="25" spans="1:7" ht="6.75" customHeight="1">
      <c r="A25" s="66"/>
      <c r="G25" s="68"/>
    </row>
    <row r="26" spans="1:7" ht="13.5" thickBot="1">
      <c r="A26" s="66"/>
      <c r="B26" s="49" t="s">
        <v>95</v>
      </c>
      <c r="G26" s="68"/>
    </row>
    <row r="27" spans="1:7" ht="13.5" thickBot="1">
      <c r="A27" s="66"/>
      <c r="B27" s="49" t="s">
        <v>94</v>
      </c>
      <c r="E27" s="191" t="s">
        <v>93</v>
      </c>
      <c r="F27" s="97" t="s">
        <v>37</v>
      </c>
      <c r="G27" s="68"/>
    </row>
    <row r="28" spans="1:7" ht="6.75" customHeight="1">
      <c r="A28" s="66"/>
      <c r="G28" s="68"/>
    </row>
    <row r="29" spans="1:7" ht="15">
      <c r="A29" s="66"/>
      <c r="B29" s="182" t="s">
        <v>137</v>
      </c>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66.75" customHeight="1">
      <c r="A35" s="66"/>
      <c r="B35" s="188"/>
      <c r="C35" s="189"/>
      <c r="D35" s="190"/>
      <c r="G35" s="68"/>
    </row>
    <row r="36" spans="1:7" ht="6.75" customHeight="1" thickBot="1">
      <c r="A36" s="66"/>
      <c r="G36" s="68"/>
    </row>
    <row r="37" spans="1:7" ht="13.5" thickBot="1">
      <c r="A37" s="66"/>
      <c r="B37" s="49" t="s">
        <v>109</v>
      </c>
      <c r="E37" s="191" t="s">
        <v>93</v>
      </c>
      <c r="F37" s="108" t="s">
        <v>37</v>
      </c>
      <c r="G37" s="68"/>
    </row>
    <row r="38" spans="1:7" ht="6.75" customHeight="1" thickBot="1">
      <c r="A38" s="66"/>
      <c r="G38" s="68"/>
    </row>
    <row r="39" spans="1:7" ht="13.5" thickBot="1">
      <c r="A39" s="66"/>
      <c r="C39" s="67" t="s">
        <v>73</v>
      </c>
      <c r="F39" s="99">
        <f>IF(F37=0," ",IF(F27="Yes",1,IF(F27="No",0,IF(F24/F37&gt;=1,1,IF(F24/F37&gt;=0.75,0.75,IF(F24/F37&gt;=0.5,0.5,IF(F24/F37&gt;=0.25,0.25,0)))))))</f>
        <v>1</v>
      </c>
      <c r="G39" s="68"/>
    </row>
    <row r="40" spans="1:7" ht="6.75" customHeight="1">
      <c r="A40" s="79"/>
      <c r="B40" s="80"/>
      <c r="C40" s="80"/>
      <c r="D40" s="81"/>
      <c r="E40" s="80"/>
      <c r="F40" s="82"/>
      <c r="G40" s="83"/>
    </row>
    <row r="41" spans="1:7" s="64" customFormat="1" ht="15" hidden="1">
      <c r="A41" s="90"/>
      <c r="B41" s="91"/>
      <c r="C41" s="91"/>
      <c r="D41" s="92"/>
      <c r="E41" s="93"/>
      <c r="F41" s="94"/>
      <c r="G41" s="95"/>
    </row>
    <row r="42" spans="1:7" s="64" customFormat="1" ht="15" hidden="1">
      <c r="A42" s="69"/>
      <c r="B42" s="70" t="s">
        <v>71</v>
      </c>
      <c r="C42" s="70"/>
      <c r="D42" s="63"/>
      <c r="G42" s="65"/>
    </row>
    <row r="43" spans="1:7" s="75" customFormat="1" ht="12" hidden="1">
      <c r="A43" s="71"/>
      <c r="B43" s="72"/>
      <c r="C43" s="73"/>
      <c r="D43" s="74" t="s">
        <v>85</v>
      </c>
      <c r="F43" s="76"/>
      <c r="G43" s="77"/>
    </row>
    <row r="44" spans="1:7" s="64" customFormat="1" ht="6.75" customHeight="1" hidden="1" thickBot="1">
      <c r="A44" s="69"/>
      <c r="B44" s="53"/>
      <c r="C44" s="70"/>
      <c r="D44" s="78"/>
      <c r="F44" s="54"/>
      <c r="G44" s="65"/>
    </row>
    <row r="45" spans="1:7" ht="13.5" hidden="1" thickBot="1">
      <c r="A45" s="66"/>
      <c r="B45" s="49" t="s">
        <v>88</v>
      </c>
      <c r="E45" s="96" t="s">
        <v>93</v>
      </c>
      <c r="F45" s="108"/>
      <c r="G45" s="68"/>
    </row>
    <row r="46" spans="1:7" ht="6.75" customHeight="1" hidden="1" thickBot="1">
      <c r="A46" s="66"/>
      <c r="F46" s="109"/>
      <c r="G46" s="68"/>
    </row>
    <row r="47" spans="1:7" ht="13.5" hidden="1" thickBot="1">
      <c r="A47" s="66"/>
      <c r="B47" s="49" t="s">
        <v>87</v>
      </c>
      <c r="E47" s="96" t="s">
        <v>93</v>
      </c>
      <c r="F47" s="108"/>
      <c r="G47" s="68"/>
    </row>
    <row r="48" spans="1:7" ht="6.75" customHeight="1" hidden="1" thickBot="1">
      <c r="A48" s="66"/>
      <c r="G48" s="68"/>
    </row>
    <row r="49" spans="1:7" ht="13.5" hidden="1" thickBot="1">
      <c r="A49" s="66"/>
      <c r="C49" s="49" t="s">
        <v>86</v>
      </c>
      <c r="F49" s="98" t="str">
        <f>IF(F47&gt;0,F45/F47,IF(F52&gt;0,F52,"N/A"))</f>
        <v>N/A</v>
      </c>
      <c r="G49" s="68"/>
    </row>
    <row r="50" spans="1:7" ht="6.75" customHeight="1" hidden="1">
      <c r="A50" s="66"/>
      <c r="G50" s="68"/>
    </row>
    <row r="51" spans="1:7" ht="13.5" hidden="1" thickBot="1">
      <c r="A51" s="66"/>
      <c r="B51" s="49" t="s">
        <v>95</v>
      </c>
      <c r="G51" s="68"/>
    </row>
    <row r="52" spans="1:7" ht="13.5" hidden="1" thickBot="1">
      <c r="A52" s="66"/>
      <c r="B52" s="49" t="s">
        <v>94</v>
      </c>
      <c r="E52" s="96" t="s">
        <v>93</v>
      </c>
      <c r="F52" s="97"/>
      <c r="G52" s="68"/>
    </row>
    <row r="53" spans="1:7" ht="6.75" customHeight="1" hidden="1">
      <c r="A53" s="66"/>
      <c r="G53" s="68"/>
    </row>
    <row r="54" spans="1:7" ht="15" hidden="1">
      <c r="A54" s="66"/>
      <c r="B54" s="182"/>
      <c r="C54" s="183"/>
      <c r="D54" s="184"/>
      <c r="G54" s="68"/>
    </row>
    <row r="55" spans="1:7" ht="15" hidden="1">
      <c r="A55" s="66"/>
      <c r="B55" s="185"/>
      <c r="C55" s="186"/>
      <c r="D55" s="187"/>
      <c r="G55" s="68"/>
    </row>
    <row r="56" spans="1:7" ht="15" hidden="1">
      <c r="A56" s="66"/>
      <c r="B56" s="185"/>
      <c r="C56" s="186"/>
      <c r="D56" s="187"/>
      <c r="G56" s="68"/>
    </row>
    <row r="57" spans="1:7" ht="15" hidden="1">
      <c r="A57" s="66"/>
      <c r="B57" s="185"/>
      <c r="C57" s="186"/>
      <c r="D57" s="187"/>
      <c r="G57" s="68"/>
    </row>
    <row r="58" spans="1:7" ht="15" hidden="1">
      <c r="A58" s="66"/>
      <c r="B58" s="185"/>
      <c r="C58" s="186"/>
      <c r="D58" s="187"/>
      <c r="G58" s="68"/>
    </row>
    <row r="59" spans="1:7" ht="15" hidden="1">
      <c r="A59" s="66"/>
      <c r="B59" s="185"/>
      <c r="C59" s="186"/>
      <c r="D59" s="187"/>
      <c r="G59" s="68"/>
    </row>
    <row r="60" spans="1:7" ht="15" hidden="1">
      <c r="A60" s="66"/>
      <c r="B60" s="188"/>
      <c r="C60" s="189"/>
      <c r="D60" s="190"/>
      <c r="G60" s="68"/>
    </row>
    <row r="61" spans="1:7" ht="6.75" customHeight="1" hidden="1" thickBot="1">
      <c r="A61" s="66"/>
      <c r="G61" s="68"/>
    </row>
    <row r="62" spans="1:7" ht="13.5" hidden="1" thickBot="1">
      <c r="A62" s="66"/>
      <c r="B62" s="49" t="s">
        <v>109</v>
      </c>
      <c r="E62" s="96" t="s">
        <v>93</v>
      </c>
      <c r="F62" s="108"/>
      <c r="G62" s="68"/>
    </row>
    <row r="63" spans="1:7" ht="6.75" customHeight="1" hidden="1" thickBot="1">
      <c r="A63" s="66"/>
      <c r="G63" s="68"/>
    </row>
    <row r="64" spans="1:7" ht="13.5" hidden="1" thickBot="1">
      <c r="A64" s="66"/>
      <c r="C64" s="67" t="s">
        <v>73</v>
      </c>
      <c r="F64" s="99" t="str">
        <f>IF(F62=0," ",IF(F52="Yes",1,IF(F52="No",0,IF(F49/F62&gt;=1,1,IF(F49/F62&gt;=0.75,0.75,IF(F49/F62&gt;=0.5,0.5,IF(F49/F62&gt;=0.25,0.25,0)))))))</f>
        <v xml:space="preserve"> </v>
      </c>
      <c r="G64" s="68"/>
    </row>
    <row r="65" spans="1:7" ht="6.75" customHeight="1" hidden="1">
      <c r="A65" s="79"/>
      <c r="B65" s="80"/>
      <c r="C65" s="80"/>
      <c r="D65" s="81"/>
      <c r="E65" s="80"/>
      <c r="F65" s="82"/>
      <c r="G65" s="83"/>
    </row>
    <row r="66" spans="1:7" s="64" customFormat="1" ht="15" hidden="1">
      <c r="A66" s="90"/>
      <c r="B66" s="91"/>
      <c r="C66" s="91"/>
      <c r="D66" s="92"/>
      <c r="E66" s="93"/>
      <c r="F66" s="94"/>
      <c r="G66" s="95"/>
    </row>
    <row r="67" spans="1:7" s="64" customFormat="1" ht="15" hidden="1">
      <c r="A67" s="69"/>
      <c r="B67" s="70" t="s">
        <v>71</v>
      </c>
      <c r="C67" s="70"/>
      <c r="D67" s="63"/>
      <c r="G67" s="65"/>
    </row>
    <row r="68" spans="1:7" s="75" customFormat="1" ht="12" hidden="1">
      <c r="A68" s="71"/>
      <c r="B68" s="72"/>
      <c r="C68" s="73"/>
      <c r="D68" s="74" t="s">
        <v>85</v>
      </c>
      <c r="F68" s="76"/>
      <c r="G68" s="77"/>
    </row>
    <row r="69" spans="1:7" s="64" customFormat="1" ht="6.75" customHeight="1" hidden="1" thickBot="1">
      <c r="A69" s="69"/>
      <c r="B69" s="53"/>
      <c r="C69" s="70"/>
      <c r="D69" s="78"/>
      <c r="F69" s="54"/>
      <c r="G69" s="65"/>
    </row>
    <row r="70" spans="1:7" ht="13.5" hidden="1" thickBot="1">
      <c r="A70" s="66"/>
      <c r="B70" s="49" t="s">
        <v>88</v>
      </c>
      <c r="E70" s="96" t="s">
        <v>93</v>
      </c>
      <c r="F70" s="108"/>
      <c r="G70" s="68"/>
    </row>
    <row r="71" spans="1:7" ht="6.75" customHeight="1" hidden="1" thickBot="1">
      <c r="A71" s="66"/>
      <c r="F71" s="109"/>
      <c r="G71" s="68"/>
    </row>
    <row r="72" spans="1:7" ht="13.5" hidden="1" thickBot="1">
      <c r="A72" s="66"/>
      <c r="B72" s="49" t="s">
        <v>87</v>
      </c>
      <c r="E72" s="96" t="s">
        <v>93</v>
      </c>
      <c r="F72" s="108"/>
      <c r="G72" s="68"/>
    </row>
    <row r="73" spans="1:7" ht="6.75" customHeight="1" hidden="1" thickBot="1">
      <c r="A73" s="66"/>
      <c r="G73" s="68"/>
    </row>
    <row r="74" spans="1:7" ht="13.5" hidden="1" thickBot="1">
      <c r="A74" s="66"/>
      <c r="C74" s="49" t="s">
        <v>86</v>
      </c>
      <c r="F74" s="98" t="str">
        <f>IF(F72&gt;0,F70/F72,IF(F77&gt;0,F77,"N/A"))</f>
        <v>N/A</v>
      </c>
      <c r="G74" s="68"/>
    </row>
    <row r="75" spans="1:7" ht="6.75" customHeight="1" hidden="1">
      <c r="A75" s="66"/>
      <c r="G75" s="68"/>
    </row>
    <row r="76" spans="1:7" ht="13.5" hidden="1" thickBot="1">
      <c r="A76" s="66"/>
      <c r="B76" s="49" t="s">
        <v>95</v>
      </c>
      <c r="G76" s="68"/>
    </row>
    <row r="77" spans="1:7" ht="13.5" hidden="1" thickBot="1">
      <c r="A77" s="66"/>
      <c r="B77" s="49" t="s">
        <v>94</v>
      </c>
      <c r="E77" s="96" t="s">
        <v>93</v>
      </c>
      <c r="F77" s="97"/>
      <c r="G77" s="68"/>
    </row>
    <row r="78" spans="1:7" ht="6.75" customHeight="1" hidden="1">
      <c r="A78" s="66"/>
      <c r="G78" s="68"/>
    </row>
    <row r="79" spans="1:7" ht="15" hidden="1">
      <c r="A79" s="66"/>
      <c r="B79" s="182"/>
      <c r="C79" s="183"/>
      <c r="D79" s="184"/>
      <c r="G79" s="68"/>
    </row>
    <row r="80" spans="1:7" ht="15" hidden="1">
      <c r="A80" s="66"/>
      <c r="B80" s="185"/>
      <c r="C80" s="186"/>
      <c r="D80" s="187"/>
      <c r="G80" s="68"/>
    </row>
    <row r="81" spans="1:7" ht="15" hidden="1">
      <c r="A81" s="66"/>
      <c r="B81" s="185"/>
      <c r="C81" s="186"/>
      <c r="D81" s="187"/>
      <c r="G81" s="68"/>
    </row>
    <row r="82" spans="1:7" ht="15" hidden="1">
      <c r="A82" s="66"/>
      <c r="B82" s="185"/>
      <c r="C82" s="186"/>
      <c r="D82" s="187"/>
      <c r="G82" s="68"/>
    </row>
    <row r="83" spans="1:7" ht="15" hidden="1">
      <c r="A83" s="66"/>
      <c r="B83" s="185"/>
      <c r="C83" s="186"/>
      <c r="D83" s="187"/>
      <c r="G83" s="68"/>
    </row>
    <row r="84" spans="1:7" ht="15" hidden="1">
      <c r="A84" s="66"/>
      <c r="B84" s="185"/>
      <c r="C84" s="186"/>
      <c r="D84" s="187"/>
      <c r="G84" s="68"/>
    </row>
    <row r="85" spans="1:7" ht="15" hidden="1">
      <c r="A85" s="66"/>
      <c r="B85" s="188"/>
      <c r="C85" s="189"/>
      <c r="D85" s="190"/>
      <c r="G85" s="68"/>
    </row>
    <row r="86" spans="1:7" ht="6.75" customHeight="1" hidden="1" thickBot="1">
      <c r="A86" s="66"/>
      <c r="G86" s="68"/>
    </row>
    <row r="87" spans="1:7" ht="13.5" hidden="1" thickBot="1">
      <c r="A87" s="66"/>
      <c r="B87" s="49" t="s">
        <v>109</v>
      </c>
      <c r="E87" s="96" t="s">
        <v>93</v>
      </c>
      <c r="F87" s="108"/>
      <c r="G87" s="68"/>
    </row>
    <row r="88" spans="1:7" ht="6.75" customHeight="1" hidden="1" thickBot="1">
      <c r="A88" s="66"/>
      <c r="G88" s="68"/>
    </row>
    <row r="89" spans="1:7" ht="13.5" hidden="1" thickBot="1">
      <c r="A89" s="66"/>
      <c r="C89" s="67" t="s">
        <v>73</v>
      </c>
      <c r="F89" s="99" t="str">
        <f>IF(F87=0," ",IF(F77="Yes",1,IF(F77="No",0,IF(F74/F87&gt;=1,1,IF(F74/F87&gt;=0.75,0.75,IF(F74/F87&gt;=0.5,0.5,IF(F74/F87&gt;=0.25,0.25,0)))))))</f>
        <v xml:space="preserve"> </v>
      </c>
      <c r="G89" s="68"/>
    </row>
    <row r="90" spans="1:7" ht="6.75" customHeight="1" hidden="1">
      <c r="A90" s="79"/>
      <c r="B90" s="80"/>
      <c r="C90" s="80"/>
      <c r="D90" s="81"/>
      <c r="E90" s="80"/>
      <c r="F90" s="82"/>
      <c r="G90" s="83"/>
    </row>
    <row r="91" spans="1:7" s="64" customFormat="1" ht="15" hidden="1">
      <c r="A91" s="90"/>
      <c r="B91" s="91"/>
      <c r="C91" s="91"/>
      <c r="D91" s="92"/>
      <c r="E91" s="93"/>
      <c r="F91" s="94"/>
      <c r="G91" s="95"/>
    </row>
    <row r="92" spans="1:7" s="64" customFormat="1" ht="15" hidden="1">
      <c r="A92" s="69"/>
      <c r="B92" s="70" t="s">
        <v>71</v>
      </c>
      <c r="C92" s="70"/>
      <c r="D92" s="63"/>
      <c r="G92" s="65"/>
    </row>
    <row r="93" spans="1:7" s="75" customFormat="1" ht="12" hidden="1">
      <c r="A93" s="71"/>
      <c r="B93" s="72"/>
      <c r="C93" s="73"/>
      <c r="D93" s="74" t="s">
        <v>85</v>
      </c>
      <c r="F93" s="76"/>
      <c r="G93" s="77"/>
    </row>
    <row r="94" spans="1:7" s="64" customFormat="1" ht="6.75" customHeight="1" hidden="1" thickBot="1">
      <c r="A94" s="69"/>
      <c r="B94" s="53"/>
      <c r="C94" s="70"/>
      <c r="D94" s="78"/>
      <c r="F94" s="54"/>
      <c r="G94" s="65"/>
    </row>
    <row r="95" spans="1:7" ht="13.5" hidden="1" thickBot="1">
      <c r="A95" s="66"/>
      <c r="B95" s="49" t="s">
        <v>88</v>
      </c>
      <c r="E95" s="96" t="s">
        <v>93</v>
      </c>
      <c r="F95" s="108"/>
      <c r="G95" s="68"/>
    </row>
    <row r="96" spans="1:7" ht="6.75" customHeight="1" hidden="1" thickBot="1">
      <c r="A96" s="66"/>
      <c r="F96" s="109"/>
      <c r="G96" s="68"/>
    </row>
    <row r="97" spans="1:7" ht="13.5" hidden="1" thickBot="1">
      <c r="A97" s="66"/>
      <c r="B97" s="49" t="s">
        <v>87</v>
      </c>
      <c r="E97" s="96" t="s">
        <v>93</v>
      </c>
      <c r="F97" s="108"/>
      <c r="G97" s="68"/>
    </row>
    <row r="98" spans="1:7" ht="6.75" customHeight="1" hidden="1" thickBot="1">
      <c r="A98" s="66"/>
      <c r="G98" s="68"/>
    </row>
    <row r="99" spans="1:7" ht="13.5" hidden="1" thickBot="1">
      <c r="A99" s="66"/>
      <c r="C99" s="49" t="s">
        <v>86</v>
      </c>
      <c r="F99" s="98" t="str">
        <f>IF(F97&gt;0,F95/F97,IF(F102&gt;0,F102,"N/A"))</f>
        <v>N/A</v>
      </c>
      <c r="G99" s="68"/>
    </row>
    <row r="100" spans="1:7" ht="6.75" customHeight="1" hidden="1">
      <c r="A100" s="66"/>
      <c r="G100" s="68"/>
    </row>
    <row r="101" spans="1:7" ht="13.5" hidden="1" thickBot="1">
      <c r="A101" s="66"/>
      <c r="B101" s="49" t="s">
        <v>95</v>
      </c>
      <c r="G101" s="68"/>
    </row>
    <row r="102" spans="1:7" ht="13.5" hidden="1" thickBot="1">
      <c r="A102" s="66"/>
      <c r="B102" s="49" t="s">
        <v>94</v>
      </c>
      <c r="E102" s="96" t="s">
        <v>93</v>
      </c>
      <c r="F102" s="97"/>
      <c r="G102" s="68"/>
    </row>
    <row r="103" spans="1:7" ht="6.75" customHeight="1" hidden="1">
      <c r="A103" s="66"/>
      <c r="G103" s="68"/>
    </row>
    <row r="104" spans="1:7" ht="15" hidden="1">
      <c r="A104" s="66"/>
      <c r="B104" s="182"/>
      <c r="C104" s="183"/>
      <c r="D104" s="184"/>
      <c r="G104" s="68"/>
    </row>
    <row r="105" spans="1:7" ht="15" hidden="1">
      <c r="A105" s="66"/>
      <c r="B105" s="185"/>
      <c r="C105" s="186"/>
      <c r="D105" s="187"/>
      <c r="G105" s="68"/>
    </row>
    <row r="106" spans="1:7" ht="15" hidden="1">
      <c r="A106" s="66"/>
      <c r="B106" s="185"/>
      <c r="C106" s="186"/>
      <c r="D106" s="187"/>
      <c r="G106" s="68"/>
    </row>
    <row r="107" spans="1:7" ht="15" hidden="1">
      <c r="A107" s="66"/>
      <c r="B107" s="185"/>
      <c r="C107" s="186"/>
      <c r="D107" s="187"/>
      <c r="G107" s="68"/>
    </row>
    <row r="108" spans="1:7" ht="15" hidden="1">
      <c r="A108" s="66"/>
      <c r="B108" s="185"/>
      <c r="C108" s="186"/>
      <c r="D108" s="187"/>
      <c r="G108" s="68"/>
    </row>
    <row r="109" spans="1:7" ht="15" hidden="1">
      <c r="A109" s="66"/>
      <c r="B109" s="185"/>
      <c r="C109" s="186"/>
      <c r="D109" s="187"/>
      <c r="G109" s="68"/>
    </row>
    <row r="110" spans="1:7" ht="15" hidden="1">
      <c r="A110" s="66"/>
      <c r="B110" s="188"/>
      <c r="C110" s="189"/>
      <c r="D110" s="190"/>
      <c r="G110" s="68"/>
    </row>
    <row r="111" spans="1:7" ht="6.75" customHeight="1" hidden="1" thickBot="1">
      <c r="A111" s="66"/>
      <c r="G111" s="68"/>
    </row>
    <row r="112" spans="1:7" ht="13.5" hidden="1" thickBot="1">
      <c r="A112" s="66"/>
      <c r="B112" s="49" t="s">
        <v>109</v>
      </c>
      <c r="E112" s="96" t="s">
        <v>93</v>
      </c>
      <c r="F112" s="108"/>
      <c r="G112" s="68"/>
    </row>
    <row r="113" spans="1:7" ht="6.75" customHeight="1" hidden="1" thickBot="1">
      <c r="A113" s="66"/>
      <c r="G113" s="68"/>
    </row>
    <row r="114" spans="1:7" ht="13.5" hidden="1" thickBot="1">
      <c r="A114" s="66"/>
      <c r="C114" s="67" t="s">
        <v>73</v>
      </c>
      <c r="F114" s="99" t="str">
        <f>IF(F112=0," ",IF(F102="Yes",1,IF(F102="No",0,IF(F99/F112&gt;=1,1,IF(F99/F112&gt;=0.75,0.75,IF(F99/F112&gt;=0.5,0.5,IF(F99/F112&gt;=0.25,0.25,0)))))))</f>
        <v xml:space="preserve"> </v>
      </c>
      <c r="G114" s="68"/>
    </row>
    <row r="115" spans="1:7" ht="6.75" customHeight="1" hidden="1">
      <c r="A115" s="79"/>
      <c r="B115" s="80"/>
      <c r="C115" s="80"/>
      <c r="D115" s="81"/>
      <c r="E115" s="80"/>
      <c r="F115" s="82"/>
      <c r="G115" s="83"/>
    </row>
    <row r="116" spans="1:7" s="64" customFormat="1" ht="15" hidden="1">
      <c r="A116" s="90"/>
      <c r="B116" s="91"/>
      <c r="C116" s="91"/>
      <c r="D116" s="92"/>
      <c r="E116" s="93"/>
      <c r="F116" s="94"/>
      <c r="G116" s="95"/>
    </row>
    <row r="117" spans="1:7" s="64" customFormat="1" ht="15" hidden="1">
      <c r="A117" s="69"/>
      <c r="B117" s="70" t="s">
        <v>71</v>
      </c>
      <c r="C117" s="70"/>
      <c r="D117" s="63"/>
      <c r="G117" s="65"/>
    </row>
    <row r="118" spans="1:7" s="75" customFormat="1" ht="12" hidden="1">
      <c r="A118" s="71"/>
      <c r="B118" s="72"/>
      <c r="C118" s="73"/>
      <c r="D118" s="74" t="s">
        <v>85</v>
      </c>
      <c r="F118" s="76"/>
      <c r="G118" s="77"/>
    </row>
    <row r="119" spans="1:7" s="64" customFormat="1" ht="6.75" customHeight="1" hidden="1" thickBot="1">
      <c r="A119" s="69"/>
      <c r="B119" s="53"/>
      <c r="C119" s="70"/>
      <c r="D119" s="78"/>
      <c r="F119" s="54"/>
      <c r="G119" s="65"/>
    </row>
    <row r="120" spans="1:7" ht="13.5" hidden="1" thickBot="1">
      <c r="A120" s="66"/>
      <c r="B120" s="49" t="s">
        <v>88</v>
      </c>
      <c r="E120" s="96" t="s">
        <v>93</v>
      </c>
      <c r="F120" s="108"/>
      <c r="G120" s="68"/>
    </row>
    <row r="121" spans="1:7" ht="6.75" customHeight="1" hidden="1" thickBot="1">
      <c r="A121" s="66"/>
      <c r="F121" s="109"/>
      <c r="G121" s="68"/>
    </row>
    <row r="122" spans="1:7" ht="13.5" hidden="1" thickBot="1">
      <c r="A122" s="66"/>
      <c r="B122" s="49" t="s">
        <v>87</v>
      </c>
      <c r="E122" s="96" t="s">
        <v>93</v>
      </c>
      <c r="F122" s="108"/>
      <c r="G122" s="68"/>
    </row>
    <row r="123" spans="1:7" ht="6.75" customHeight="1" hidden="1" thickBot="1">
      <c r="A123" s="66"/>
      <c r="G123" s="68"/>
    </row>
    <row r="124" spans="1:7" ht="13.5" hidden="1" thickBot="1">
      <c r="A124" s="66"/>
      <c r="C124" s="49" t="s">
        <v>86</v>
      </c>
      <c r="F124" s="98" t="str">
        <f>IF(F122&gt;0,F120/F122,IF(F127&gt;0,F127,"N/A"))</f>
        <v>N/A</v>
      </c>
      <c r="G124" s="68"/>
    </row>
    <row r="125" spans="1:7" ht="6.75" customHeight="1" hidden="1">
      <c r="A125" s="66"/>
      <c r="G125" s="68"/>
    </row>
    <row r="126" spans="1:7" ht="13.5" hidden="1" thickBot="1">
      <c r="A126" s="66"/>
      <c r="B126" s="49" t="s">
        <v>95</v>
      </c>
      <c r="G126" s="68"/>
    </row>
    <row r="127" spans="1:7" ht="13.5" hidden="1" thickBot="1">
      <c r="A127" s="66"/>
      <c r="B127" s="49" t="s">
        <v>94</v>
      </c>
      <c r="E127" s="96" t="s">
        <v>93</v>
      </c>
      <c r="F127" s="97"/>
      <c r="G127" s="68"/>
    </row>
    <row r="128" spans="1:7" ht="6.75" customHeight="1" hidden="1">
      <c r="A128" s="66"/>
      <c r="G128" s="68"/>
    </row>
    <row r="129" spans="1:7" ht="15" hidden="1">
      <c r="A129" s="66"/>
      <c r="B129" s="182"/>
      <c r="C129" s="183"/>
      <c r="D129" s="184"/>
      <c r="G129" s="68"/>
    </row>
    <row r="130" spans="1:7" ht="15" hidden="1">
      <c r="A130" s="66"/>
      <c r="B130" s="185"/>
      <c r="C130" s="186"/>
      <c r="D130" s="187"/>
      <c r="G130" s="68"/>
    </row>
    <row r="131" spans="1:7" ht="15" hidden="1">
      <c r="A131" s="66"/>
      <c r="B131" s="185"/>
      <c r="C131" s="186"/>
      <c r="D131" s="187"/>
      <c r="G131" s="68"/>
    </row>
    <row r="132" spans="1:7" ht="15" hidden="1">
      <c r="A132" s="66"/>
      <c r="B132" s="185"/>
      <c r="C132" s="186"/>
      <c r="D132" s="187"/>
      <c r="G132" s="68"/>
    </row>
    <row r="133" spans="1:7" ht="15" hidden="1">
      <c r="A133" s="66"/>
      <c r="B133" s="185"/>
      <c r="C133" s="186"/>
      <c r="D133" s="187"/>
      <c r="G133" s="68"/>
    </row>
    <row r="134" spans="1:7" ht="15" hidden="1">
      <c r="A134" s="66"/>
      <c r="B134" s="185"/>
      <c r="C134" s="186"/>
      <c r="D134" s="187"/>
      <c r="G134" s="68"/>
    </row>
    <row r="135" spans="1:7" ht="15" hidden="1">
      <c r="A135" s="66"/>
      <c r="B135" s="188"/>
      <c r="C135" s="189"/>
      <c r="D135" s="190"/>
      <c r="G135" s="68"/>
    </row>
    <row r="136" spans="1:7" ht="6.75" customHeight="1" hidden="1" thickBot="1">
      <c r="A136" s="66"/>
      <c r="G136" s="68"/>
    </row>
    <row r="137" spans="1:7" ht="13.5" hidden="1" thickBot="1">
      <c r="A137" s="66"/>
      <c r="B137" s="49" t="s">
        <v>109</v>
      </c>
      <c r="E137" s="96" t="s">
        <v>93</v>
      </c>
      <c r="F137" s="108"/>
      <c r="G137" s="68"/>
    </row>
    <row r="138" spans="1:7" ht="6.75" customHeight="1" hidden="1" thickBot="1">
      <c r="A138" s="66"/>
      <c r="G138" s="68"/>
    </row>
    <row r="139" spans="1:7" ht="13.5" hidden="1" thickBot="1">
      <c r="A139" s="66"/>
      <c r="C139" s="67" t="s">
        <v>73</v>
      </c>
      <c r="F139" s="99" t="str">
        <f>IF(F137=0," ",IF(F127="Yes",1,IF(F127="No",0,IF(F124/F137&gt;=1,1,IF(F124/F137&gt;=0.75,0.75,IF(F124/F137&gt;=0.5,0.5,IF(F124/F137&gt;=0.25,0.25,0)))))))</f>
        <v xml:space="preserve"> </v>
      </c>
      <c r="G139" s="68"/>
    </row>
    <row r="140" spans="1:7" ht="6.75" customHeight="1" hidden="1">
      <c r="A140" s="79"/>
      <c r="B140" s="80"/>
      <c r="C140" s="80"/>
      <c r="D140" s="81"/>
      <c r="E140" s="80"/>
      <c r="F140" s="82"/>
      <c r="G140" s="83"/>
    </row>
    <row r="141" spans="1:7" s="64" customFormat="1" ht="15" hidden="1">
      <c r="A141" s="90"/>
      <c r="B141" s="91"/>
      <c r="C141" s="91"/>
      <c r="D141" s="92"/>
      <c r="E141" s="93"/>
      <c r="F141" s="94"/>
      <c r="G141" s="95"/>
    </row>
    <row r="142" spans="1:7" s="64" customFormat="1" ht="15" hidden="1">
      <c r="A142" s="69"/>
      <c r="B142" s="70" t="s">
        <v>72</v>
      </c>
      <c r="C142" s="70"/>
      <c r="D142" s="63"/>
      <c r="G142" s="65"/>
    </row>
    <row r="143" spans="1:7" s="75" customFormat="1" ht="12" hidden="1">
      <c r="A143" s="71"/>
      <c r="B143" s="72"/>
      <c r="C143" s="73"/>
      <c r="D143" s="74" t="s">
        <v>85</v>
      </c>
      <c r="F143" s="76"/>
      <c r="G143" s="77"/>
    </row>
    <row r="144" spans="1:7" s="64" customFormat="1" ht="6.75" customHeight="1" hidden="1" thickBot="1">
      <c r="A144" s="69"/>
      <c r="B144" s="53"/>
      <c r="C144" s="70"/>
      <c r="D144" s="78"/>
      <c r="F144" s="54"/>
      <c r="G144" s="65"/>
    </row>
    <row r="145" spans="1:7" ht="13.5" hidden="1" thickBot="1">
      <c r="A145" s="66"/>
      <c r="B145" s="49" t="s">
        <v>88</v>
      </c>
      <c r="E145" s="96" t="s">
        <v>93</v>
      </c>
      <c r="F145" s="108"/>
      <c r="G145" s="68"/>
    </row>
    <row r="146" spans="1:7" ht="6.75" customHeight="1" hidden="1" thickBot="1">
      <c r="A146" s="66"/>
      <c r="F146" s="109"/>
      <c r="G146" s="68"/>
    </row>
    <row r="147" spans="1:7" ht="13.5" hidden="1" thickBot="1">
      <c r="A147" s="66"/>
      <c r="B147" s="49" t="s">
        <v>87</v>
      </c>
      <c r="E147" s="96" t="s">
        <v>93</v>
      </c>
      <c r="F147" s="108"/>
      <c r="G147" s="68"/>
    </row>
    <row r="148" spans="1:7" ht="6.75" customHeight="1" hidden="1" thickBot="1">
      <c r="A148" s="66"/>
      <c r="G148" s="68"/>
    </row>
    <row r="149" spans="1:7" ht="13.5" hidden="1" thickBot="1">
      <c r="A149" s="66"/>
      <c r="C149" s="49" t="s">
        <v>86</v>
      </c>
      <c r="F149" s="98" t="str">
        <f>IF(F147&gt;0,F145/F147,IF(F152&gt;0,F152,"N/A"))</f>
        <v>N/A</v>
      </c>
      <c r="G149" s="68"/>
    </row>
    <row r="150" spans="1:7" ht="6.75" customHeight="1" hidden="1">
      <c r="A150" s="66"/>
      <c r="G150" s="68"/>
    </row>
    <row r="151" spans="1:7" ht="13.5" hidden="1" thickBot="1">
      <c r="A151" s="66"/>
      <c r="B151" s="49" t="s">
        <v>95</v>
      </c>
      <c r="G151" s="68"/>
    </row>
    <row r="152" spans="1:7" ht="13.5" hidden="1" thickBot="1">
      <c r="A152" s="66"/>
      <c r="B152" s="49" t="s">
        <v>94</v>
      </c>
      <c r="E152" s="96" t="s">
        <v>93</v>
      </c>
      <c r="F152" s="97"/>
      <c r="G152" s="68"/>
    </row>
    <row r="153" spans="1:7" ht="6.75" customHeight="1" hidden="1">
      <c r="A153" s="66"/>
      <c r="G153" s="68"/>
    </row>
    <row r="154" spans="1:7" ht="15" hidden="1">
      <c r="A154" s="66"/>
      <c r="B154" s="182"/>
      <c r="C154" s="183"/>
      <c r="D154" s="184"/>
      <c r="G154" s="68"/>
    </row>
    <row r="155" spans="1:7" ht="15" hidden="1">
      <c r="A155" s="66"/>
      <c r="B155" s="185"/>
      <c r="C155" s="186"/>
      <c r="D155" s="187"/>
      <c r="G155" s="68"/>
    </row>
    <row r="156" spans="1:7" ht="15" hidden="1">
      <c r="A156" s="66"/>
      <c r="B156" s="185"/>
      <c r="C156" s="186"/>
      <c r="D156" s="187"/>
      <c r="G156" s="68"/>
    </row>
    <row r="157" spans="1:7" ht="15" hidden="1">
      <c r="A157" s="66"/>
      <c r="B157" s="185"/>
      <c r="C157" s="186"/>
      <c r="D157" s="187"/>
      <c r="G157" s="68"/>
    </row>
    <row r="158" spans="1:7" ht="15" hidden="1">
      <c r="A158" s="66"/>
      <c r="B158" s="185"/>
      <c r="C158" s="186"/>
      <c r="D158" s="187"/>
      <c r="G158" s="68"/>
    </row>
    <row r="159" spans="1:7" ht="15" hidden="1">
      <c r="A159" s="66"/>
      <c r="B159" s="185"/>
      <c r="C159" s="186"/>
      <c r="D159" s="187"/>
      <c r="G159" s="68"/>
    </row>
    <row r="160" spans="1:7" ht="15" hidden="1">
      <c r="A160" s="66"/>
      <c r="B160" s="188"/>
      <c r="C160" s="189"/>
      <c r="D160" s="190"/>
      <c r="G160" s="68"/>
    </row>
    <row r="161" spans="1:7" ht="6.75" customHeight="1" hidden="1" thickBot="1">
      <c r="A161" s="66"/>
      <c r="G161" s="68"/>
    </row>
    <row r="162" spans="1:7" ht="13.5" hidden="1" thickBot="1">
      <c r="A162" s="66"/>
      <c r="B162" s="49" t="s">
        <v>109</v>
      </c>
      <c r="E162" s="96" t="s">
        <v>93</v>
      </c>
      <c r="F162" s="108"/>
      <c r="G162" s="68"/>
    </row>
    <row r="163" spans="1:7" ht="6.75" customHeight="1" hidden="1" thickBot="1">
      <c r="A163" s="66"/>
      <c r="G163" s="68"/>
    </row>
    <row r="164" spans="1:7" ht="13.5" hidden="1" thickBot="1">
      <c r="A164" s="66"/>
      <c r="C164" s="67" t="s">
        <v>73</v>
      </c>
      <c r="F164" s="99" t="str">
        <f>IF(F162=0," ",IF(F152="Yes",1,IF(F152="No",0,IF(F149/F162&gt;=1,1,IF(F149/F162&gt;=0.75,0.75,IF(F149/F162&gt;=0.5,0.5,IF(F149/F162&gt;=0.25,0.25,0)))))))</f>
        <v xml:space="preserve"> </v>
      </c>
      <c r="G164" s="68"/>
    </row>
    <row r="165" spans="1:7" ht="6.75" customHeight="1" hidden="1">
      <c r="A165" s="79"/>
      <c r="B165" s="80"/>
      <c r="C165" s="80"/>
      <c r="D165" s="81"/>
      <c r="E165" s="80"/>
      <c r="F165" s="82"/>
      <c r="G165" s="83"/>
    </row>
    <row r="166" spans="1:7" s="64" customFormat="1" ht="15" hidden="1">
      <c r="A166" s="90"/>
      <c r="B166" s="91"/>
      <c r="C166" s="91"/>
      <c r="D166" s="92"/>
      <c r="E166" s="93"/>
      <c r="F166" s="94"/>
      <c r="G166" s="95"/>
    </row>
    <row r="167" spans="1:7" s="64" customFormat="1" ht="15" hidden="1">
      <c r="A167" s="69"/>
      <c r="B167" s="70" t="s">
        <v>72</v>
      </c>
      <c r="C167" s="70"/>
      <c r="D167" s="63"/>
      <c r="G167" s="65"/>
    </row>
    <row r="168" spans="1:7" s="75" customFormat="1" ht="12" hidden="1">
      <c r="A168" s="71"/>
      <c r="B168" s="72"/>
      <c r="C168" s="73"/>
      <c r="D168" s="74" t="s">
        <v>85</v>
      </c>
      <c r="F168" s="76"/>
      <c r="G168" s="77"/>
    </row>
    <row r="169" spans="1:7" s="64" customFormat="1" ht="6.75" customHeight="1" hidden="1" thickBot="1">
      <c r="A169" s="69"/>
      <c r="B169" s="53"/>
      <c r="C169" s="70"/>
      <c r="D169" s="78"/>
      <c r="F169" s="54"/>
      <c r="G169" s="65"/>
    </row>
    <row r="170" spans="1:7" ht="13.5" hidden="1" thickBot="1">
      <c r="A170" s="66"/>
      <c r="B170" s="49" t="s">
        <v>88</v>
      </c>
      <c r="E170" s="96" t="s">
        <v>93</v>
      </c>
      <c r="F170" s="108"/>
      <c r="G170" s="68"/>
    </row>
    <row r="171" spans="1:7" ht="6.75" customHeight="1" hidden="1" thickBot="1">
      <c r="A171" s="66"/>
      <c r="F171" s="109"/>
      <c r="G171" s="68"/>
    </row>
    <row r="172" spans="1:7" ht="13.5" hidden="1" thickBot="1">
      <c r="A172" s="66"/>
      <c r="B172" s="49" t="s">
        <v>87</v>
      </c>
      <c r="E172" s="96" t="s">
        <v>93</v>
      </c>
      <c r="F172" s="108"/>
      <c r="G172" s="68"/>
    </row>
    <row r="173" spans="1:7" ht="6.75" customHeight="1" hidden="1" thickBot="1">
      <c r="A173" s="66"/>
      <c r="G173" s="68"/>
    </row>
    <row r="174" spans="1:7" ht="13.5" hidden="1" thickBot="1">
      <c r="A174" s="66"/>
      <c r="C174" s="49" t="s">
        <v>86</v>
      </c>
      <c r="F174" s="98" t="str">
        <f>IF(F172&gt;0,F170/F172,IF(F177&gt;0,F177,"N/A"))</f>
        <v>N/A</v>
      </c>
      <c r="G174" s="68"/>
    </row>
    <row r="175" spans="1:7" ht="6.75" customHeight="1" hidden="1">
      <c r="A175" s="66"/>
      <c r="G175" s="68"/>
    </row>
    <row r="176" spans="1:7" ht="13.5" hidden="1" thickBot="1">
      <c r="A176" s="66"/>
      <c r="B176" s="49" t="s">
        <v>95</v>
      </c>
      <c r="G176" s="68"/>
    </row>
    <row r="177" spans="1:7" ht="13.5" hidden="1" thickBot="1">
      <c r="A177" s="66"/>
      <c r="B177" s="49" t="s">
        <v>94</v>
      </c>
      <c r="E177" s="96" t="s">
        <v>93</v>
      </c>
      <c r="F177" s="97"/>
      <c r="G177" s="68"/>
    </row>
    <row r="178" spans="1:7" ht="6.75" customHeight="1" hidden="1">
      <c r="A178" s="66"/>
      <c r="G178" s="68"/>
    </row>
    <row r="179" spans="1:7" ht="15" hidden="1">
      <c r="A179" s="66"/>
      <c r="B179" s="182"/>
      <c r="C179" s="183"/>
      <c r="D179" s="184"/>
      <c r="G179" s="68"/>
    </row>
    <row r="180" spans="1:7" ht="15" hidden="1">
      <c r="A180" s="66"/>
      <c r="B180" s="185"/>
      <c r="C180" s="186"/>
      <c r="D180" s="187"/>
      <c r="G180" s="68"/>
    </row>
    <row r="181" spans="1:7" ht="15" hidden="1">
      <c r="A181" s="66"/>
      <c r="B181" s="185"/>
      <c r="C181" s="186"/>
      <c r="D181" s="187"/>
      <c r="G181" s="68"/>
    </row>
    <row r="182" spans="1:7" ht="15" hidden="1">
      <c r="A182" s="66"/>
      <c r="B182" s="185"/>
      <c r="C182" s="186"/>
      <c r="D182" s="187"/>
      <c r="G182" s="68"/>
    </row>
    <row r="183" spans="1:7" ht="15" hidden="1">
      <c r="A183" s="66"/>
      <c r="B183" s="185"/>
      <c r="C183" s="186"/>
      <c r="D183" s="187"/>
      <c r="G183" s="68"/>
    </row>
    <row r="184" spans="1:7" ht="15" hidden="1">
      <c r="A184" s="66"/>
      <c r="B184" s="185"/>
      <c r="C184" s="186"/>
      <c r="D184" s="187"/>
      <c r="G184" s="68"/>
    </row>
    <row r="185" spans="1:7" ht="15" hidden="1">
      <c r="A185" s="66"/>
      <c r="B185" s="188"/>
      <c r="C185" s="189"/>
      <c r="D185" s="190"/>
      <c r="G185" s="68"/>
    </row>
    <row r="186" spans="1:7" ht="6.75" customHeight="1" hidden="1" thickBot="1">
      <c r="A186" s="66"/>
      <c r="G186" s="68"/>
    </row>
    <row r="187" spans="1:7" ht="13.5" hidden="1" thickBot="1">
      <c r="A187" s="66"/>
      <c r="B187" s="49" t="s">
        <v>109</v>
      </c>
      <c r="E187" s="96" t="s">
        <v>93</v>
      </c>
      <c r="F187" s="108"/>
      <c r="G187" s="68"/>
    </row>
    <row r="188" spans="1:7" ht="6.75" customHeight="1" hidden="1" thickBot="1">
      <c r="A188" s="66"/>
      <c r="G188" s="68"/>
    </row>
    <row r="189" spans="1:7" ht="13.5" hidden="1" thickBot="1">
      <c r="A189" s="66"/>
      <c r="C189" s="67" t="s">
        <v>73</v>
      </c>
      <c r="F189" s="99" t="str">
        <f>IF(F187=0," ",IF(F177="Yes",1,IF(F177="No",0,IF(F174/F187&gt;=1,1,IF(F174/F187&gt;=0.75,0.75,IF(F174/F187&gt;=0.5,0.5,IF(F174/F187&gt;=0.25,0.25,0)))))))</f>
        <v xml:space="preserve"> </v>
      </c>
      <c r="G189" s="68"/>
    </row>
    <row r="190" spans="1:7" ht="6.75" customHeight="1" hidden="1">
      <c r="A190" s="79"/>
      <c r="B190" s="80"/>
      <c r="C190" s="80"/>
      <c r="D190" s="81"/>
      <c r="E190" s="80"/>
      <c r="F190" s="82"/>
      <c r="G190" s="83"/>
    </row>
    <row r="191" spans="1:7" s="64" customFormat="1" ht="15" hidden="1">
      <c r="A191" s="90"/>
      <c r="B191" s="91"/>
      <c r="C191" s="91"/>
      <c r="D191" s="92"/>
      <c r="E191" s="93"/>
      <c r="F191" s="94"/>
      <c r="G191" s="95"/>
    </row>
    <row r="192" spans="1:7" s="64" customFormat="1" ht="15" hidden="1">
      <c r="A192" s="69"/>
      <c r="B192" s="70" t="s">
        <v>72</v>
      </c>
      <c r="C192" s="70"/>
      <c r="D192" s="63"/>
      <c r="G192" s="65"/>
    </row>
    <row r="193" spans="1:7" s="75" customFormat="1" ht="12" hidden="1">
      <c r="A193" s="71"/>
      <c r="B193" s="72"/>
      <c r="C193" s="73"/>
      <c r="D193" s="74" t="s">
        <v>85</v>
      </c>
      <c r="F193" s="76"/>
      <c r="G193" s="77"/>
    </row>
    <row r="194" spans="1:7" s="64" customFormat="1" ht="6.75" customHeight="1" hidden="1" thickBot="1">
      <c r="A194" s="69"/>
      <c r="B194" s="53"/>
      <c r="C194" s="70"/>
      <c r="D194" s="78"/>
      <c r="F194" s="54"/>
      <c r="G194" s="65"/>
    </row>
    <row r="195" spans="1:7" ht="13.5" hidden="1" thickBot="1">
      <c r="A195" s="66"/>
      <c r="B195" s="49" t="s">
        <v>88</v>
      </c>
      <c r="E195" s="96" t="s">
        <v>93</v>
      </c>
      <c r="F195" s="108"/>
      <c r="G195" s="68"/>
    </row>
    <row r="196" spans="1:7" ht="6.75" customHeight="1" hidden="1" thickBot="1">
      <c r="A196" s="66"/>
      <c r="F196" s="109"/>
      <c r="G196" s="68"/>
    </row>
    <row r="197" spans="1:7" ht="13.5" hidden="1" thickBot="1">
      <c r="A197" s="66"/>
      <c r="B197" s="49" t="s">
        <v>87</v>
      </c>
      <c r="E197" s="96" t="s">
        <v>93</v>
      </c>
      <c r="F197" s="108"/>
      <c r="G197" s="68"/>
    </row>
    <row r="198" spans="1:7" ht="6.75" customHeight="1" hidden="1" thickBot="1">
      <c r="A198" s="66"/>
      <c r="G198" s="68"/>
    </row>
    <row r="199" spans="1:7" ht="13.5" hidden="1" thickBot="1">
      <c r="A199" s="66"/>
      <c r="C199" s="49" t="s">
        <v>86</v>
      </c>
      <c r="F199" s="98" t="str">
        <f>IF(F197&gt;0,F195/F197,IF(F202&gt;0,F202,"N/A"))</f>
        <v>N/A</v>
      </c>
      <c r="G199" s="68"/>
    </row>
    <row r="200" spans="1:7" ht="6.75" customHeight="1" hidden="1">
      <c r="A200" s="66"/>
      <c r="G200" s="68"/>
    </row>
    <row r="201" spans="1:7" ht="13.5" hidden="1" thickBot="1">
      <c r="A201" s="66"/>
      <c r="B201" s="49" t="s">
        <v>95</v>
      </c>
      <c r="G201" s="68"/>
    </row>
    <row r="202" spans="1:7" ht="13.5" hidden="1" thickBot="1">
      <c r="A202" s="66"/>
      <c r="B202" s="49" t="s">
        <v>94</v>
      </c>
      <c r="E202" s="96" t="s">
        <v>93</v>
      </c>
      <c r="F202" s="97"/>
      <c r="G202" s="68"/>
    </row>
    <row r="203" spans="1:7" ht="6.75" customHeight="1" hidden="1">
      <c r="A203" s="66"/>
      <c r="G203" s="68"/>
    </row>
    <row r="204" spans="1:7" ht="15" hidden="1">
      <c r="A204" s="66"/>
      <c r="B204" s="182"/>
      <c r="C204" s="183"/>
      <c r="D204" s="184"/>
      <c r="G204" s="68"/>
    </row>
    <row r="205" spans="1:7" ht="15" hidden="1">
      <c r="A205" s="66"/>
      <c r="B205" s="185"/>
      <c r="C205" s="186"/>
      <c r="D205" s="187"/>
      <c r="G205" s="68"/>
    </row>
    <row r="206" spans="1:7" ht="15" hidden="1">
      <c r="A206" s="66"/>
      <c r="B206" s="185"/>
      <c r="C206" s="186"/>
      <c r="D206" s="187"/>
      <c r="G206" s="68"/>
    </row>
    <row r="207" spans="1:7" ht="15" hidden="1">
      <c r="A207" s="66"/>
      <c r="B207" s="185"/>
      <c r="C207" s="186"/>
      <c r="D207" s="187"/>
      <c r="G207" s="68"/>
    </row>
    <row r="208" spans="1:7" ht="15" hidden="1">
      <c r="A208" s="66"/>
      <c r="B208" s="185"/>
      <c r="C208" s="186"/>
      <c r="D208" s="187"/>
      <c r="G208" s="68"/>
    </row>
    <row r="209" spans="1:7" ht="15" hidden="1">
      <c r="A209" s="66"/>
      <c r="B209" s="185"/>
      <c r="C209" s="186"/>
      <c r="D209" s="187"/>
      <c r="G209" s="68"/>
    </row>
    <row r="210" spans="1:7" ht="15" hidden="1">
      <c r="A210" s="66"/>
      <c r="B210" s="188"/>
      <c r="C210" s="189"/>
      <c r="D210" s="190"/>
      <c r="G210" s="68"/>
    </row>
    <row r="211" spans="1:7" ht="6.75" customHeight="1" hidden="1" thickBot="1">
      <c r="A211" s="66"/>
      <c r="G211" s="68"/>
    </row>
    <row r="212" spans="1:7" ht="13.5" hidden="1" thickBot="1">
      <c r="A212" s="66"/>
      <c r="B212" s="49" t="s">
        <v>109</v>
      </c>
      <c r="E212" s="96" t="s">
        <v>93</v>
      </c>
      <c r="F212" s="108"/>
      <c r="G212" s="68"/>
    </row>
    <row r="213" spans="1:7" ht="6.75" customHeight="1" hidden="1" thickBot="1">
      <c r="A213" s="66"/>
      <c r="G213" s="68"/>
    </row>
    <row r="214" spans="1:7" ht="13.5" hidden="1" thickBot="1">
      <c r="A214" s="66"/>
      <c r="C214" s="67" t="s">
        <v>73</v>
      </c>
      <c r="F214" s="99" t="str">
        <f>IF(F212=0," ",IF(F202="Yes",1,IF(F202="No",0,IF(F199/F212&gt;=1,1,IF(F199/F212&gt;=0.75,0.75,IF(F199/F212&gt;=0.5,0.5,IF(F199/F212&gt;=0.25,0.25,0)))))))</f>
        <v xml:space="preserve"> </v>
      </c>
      <c r="G214" s="68"/>
    </row>
    <row r="215" spans="1:7" ht="6.75" customHeight="1" hidden="1">
      <c r="A215" s="79"/>
      <c r="B215" s="80"/>
      <c r="C215" s="80"/>
      <c r="D215" s="81"/>
      <c r="E215" s="80"/>
      <c r="F215" s="82"/>
      <c r="G215" s="83"/>
    </row>
    <row r="216" spans="1:7" s="64" customFormat="1" ht="15" hidden="1">
      <c r="A216" s="90"/>
      <c r="B216" s="91"/>
      <c r="C216" s="91"/>
      <c r="D216" s="92"/>
      <c r="E216" s="93"/>
      <c r="F216" s="94"/>
      <c r="G216" s="95"/>
    </row>
    <row r="217" spans="1:7" s="64" customFormat="1" ht="15" hidden="1">
      <c r="A217" s="69"/>
      <c r="B217" s="70" t="s">
        <v>72</v>
      </c>
      <c r="C217" s="70"/>
      <c r="D217" s="63"/>
      <c r="G217" s="65"/>
    </row>
    <row r="218" spans="1:7" s="75" customFormat="1" ht="12" hidden="1">
      <c r="A218" s="71"/>
      <c r="B218" s="72"/>
      <c r="C218" s="73"/>
      <c r="D218" s="74" t="s">
        <v>85</v>
      </c>
      <c r="F218" s="76"/>
      <c r="G218" s="77"/>
    </row>
    <row r="219" spans="1:7" s="64" customFormat="1" ht="6.75" customHeight="1" hidden="1" thickBot="1">
      <c r="A219" s="69"/>
      <c r="B219" s="53"/>
      <c r="C219" s="70"/>
      <c r="D219" s="78"/>
      <c r="F219" s="54"/>
      <c r="G219" s="65"/>
    </row>
    <row r="220" spans="1:7" ht="13.5" hidden="1" thickBot="1">
      <c r="A220" s="66"/>
      <c r="B220" s="49" t="s">
        <v>88</v>
      </c>
      <c r="E220" s="96" t="s">
        <v>93</v>
      </c>
      <c r="F220" s="108"/>
      <c r="G220" s="68"/>
    </row>
    <row r="221" spans="1:7" ht="6.75" customHeight="1" hidden="1" thickBot="1">
      <c r="A221" s="66"/>
      <c r="F221" s="109"/>
      <c r="G221" s="68"/>
    </row>
    <row r="222" spans="1:7" ht="13.5" hidden="1" thickBot="1">
      <c r="A222" s="66"/>
      <c r="B222" s="49" t="s">
        <v>87</v>
      </c>
      <c r="E222" s="96" t="s">
        <v>93</v>
      </c>
      <c r="F222" s="108"/>
      <c r="G222" s="68"/>
    </row>
    <row r="223" spans="1:7" ht="6.75" customHeight="1" hidden="1" thickBot="1">
      <c r="A223" s="66"/>
      <c r="G223" s="68"/>
    </row>
    <row r="224" spans="1:7" ht="13.5" hidden="1" thickBot="1">
      <c r="A224" s="66"/>
      <c r="C224" s="49" t="s">
        <v>86</v>
      </c>
      <c r="F224" s="98" t="str">
        <f>IF(F222&gt;0,F220/F222,IF(F227&gt;0,F227,"N/A"))</f>
        <v>N/A</v>
      </c>
      <c r="G224" s="68"/>
    </row>
    <row r="225" spans="1:7" ht="6.75" customHeight="1" hidden="1">
      <c r="A225" s="66"/>
      <c r="G225" s="68"/>
    </row>
    <row r="226" spans="1:7" ht="13.5" hidden="1" thickBot="1">
      <c r="A226" s="66"/>
      <c r="B226" s="49" t="s">
        <v>95</v>
      </c>
      <c r="G226" s="68"/>
    </row>
    <row r="227" spans="1:7" ht="13.5" hidden="1" thickBot="1">
      <c r="A227" s="66"/>
      <c r="B227" s="49" t="s">
        <v>94</v>
      </c>
      <c r="E227" s="96" t="s">
        <v>93</v>
      </c>
      <c r="F227" s="97"/>
      <c r="G227" s="68"/>
    </row>
    <row r="228" spans="1:7" ht="6.75" customHeight="1" hidden="1">
      <c r="A228" s="66"/>
      <c r="G228" s="68"/>
    </row>
    <row r="229" spans="1:7" ht="15" hidden="1">
      <c r="A229" s="66"/>
      <c r="B229" s="182"/>
      <c r="C229" s="183"/>
      <c r="D229" s="184"/>
      <c r="G229" s="68"/>
    </row>
    <row r="230" spans="1:7" ht="15" hidden="1">
      <c r="A230" s="66"/>
      <c r="B230" s="185"/>
      <c r="C230" s="186"/>
      <c r="D230" s="187"/>
      <c r="G230" s="68"/>
    </row>
    <row r="231" spans="1:7" ht="15" hidden="1">
      <c r="A231" s="66"/>
      <c r="B231" s="185"/>
      <c r="C231" s="186"/>
      <c r="D231" s="187"/>
      <c r="G231" s="68"/>
    </row>
    <row r="232" spans="1:7" ht="15" hidden="1">
      <c r="A232" s="66"/>
      <c r="B232" s="185"/>
      <c r="C232" s="186"/>
      <c r="D232" s="187"/>
      <c r="G232" s="68"/>
    </row>
    <row r="233" spans="1:7" ht="15" hidden="1">
      <c r="A233" s="66"/>
      <c r="B233" s="185"/>
      <c r="C233" s="186"/>
      <c r="D233" s="187"/>
      <c r="G233" s="68"/>
    </row>
    <row r="234" spans="1:7" ht="15" hidden="1">
      <c r="A234" s="66"/>
      <c r="B234" s="185"/>
      <c r="C234" s="186"/>
      <c r="D234" s="187"/>
      <c r="G234" s="68"/>
    </row>
    <row r="235" spans="1:7" ht="15" hidden="1">
      <c r="A235" s="66"/>
      <c r="B235" s="188"/>
      <c r="C235" s="189"/>
      <c r="D235" s="190"/>
      <c r="G235" s="68"/>
    </row>
    <row r="236" spans="1:7" ht="6.75" customHeight="1" hidden="1" thickBot="1">
      <c r="A236" s="66"/>
      <c r="G236" s="68"/>
    </row>
    <row r="237" spans="1:7" ht="13.5" hidden="1" thickBot="1">
      <c r="A237" s="66"/>
      <c r="B237" s="49" t="s">
        <v>109</v>
      </c>
      <c r="E237" s="96" t="s">
        <v>93</v>
      </c>
      <c r="F237" s="108"/>
      <c r="G237" s="68"/>
    </row>
    <row r="238" spans="1:7" ht="6.75" customHeight="1" hidden="1" thickBot="1">
      <c r="A238" s="66"/>
      <c r="G238" s="68"/>
    </row>
    <row r="239" spans="1:7" ht="13.5" hidden="1" thickBot="1">
      <c r="A239" s="66"/>
      <c r="C239" s="67" t="s">
        <v>73</v>
      </c>
      <c r="F239" s="99" t="str">
        <f>IF(F237=0," ",IF(F227="Yes",1,IF(F227="No",0,IF(F224/F237&gt;=1,1,IF(F224/F237&gt;=0.75,0.75,IF(F224/F237&gt;=0.5,0.5,IF(F224/F237&gt;=0.25,0.25,0)))))))</f>
        <v xml:space="preserve"> </v>
      </c>
      <c r="G239" s="68"/>
    </row>
    <row r="240" spans="1:7" ht="6.75" customHeight="1" hidden="1">
      <c r="A240" s="79"/>
      <c r="B240" s="80"/>
      <c r="C240" s="80"/>
      <c r="D240" s="81"/>
      <c r="E240" s="80"/>
      <c r="F240" s="82"/>
      <c r="G240" s="83"/>
    </row>
    <row r="241" spans="1:7" s="64" customFormat="1" ht="15" hidden="1">
      <c r="A241" s="90"/>
      <c r="B241" s="91"/>
      <c r="C241" s="91"/>
      <c r="D241" s="92"/>
      <c r="E241" s="93"/>
      <c r="F241" s="94"/>
      <c r="G241" s="95"/>
    </row>
    <row r="242" spans="1:7" s="64" customFormat="1" ht="15" hidden="1">
      <c r="A242" s="69"/>
      <c r="B242" s="70" t="s">
        <v>72</v>
      </c>
      <c r="C242" s="70"/>
      <c r="D242" s="63"/>
      <c r="G242" s="65"/>
    </row>
    <row r="243" spans="1:7" s="75" customFormat="1" ht="12" hidden="1">
      <c r="A243" s="71"/>
      <c r="B243" s="72"/>
      <c r="C243" s="73"/>
      <c r="D243" s="74" t="s">
        <v>85</v>
      </c>
      <c r="F243" s="76"/>
      <c r="G243" s="77"/>
    </row>
    <row r="244" spans="1:7" s="64" customFormat="1" ht="6.75" customHeight="1" hidden="1" thickBot="1">
      <c r="A244" s="69"/>
      <c r="B244" s="53"/>
      <c r="C244" s="70"/>
      <c r="D244" s="78"/>
      <c r="F244" s="54"/>
      <c r="G244" s="65"/>
    </row>
    <row r="245" spans="1:7" ht="13.5" hidden="1" thickBot="1">
      <c r="A245" s="66"/>
      <c r="B245" s="49" t="s">
        <v>88</v>
      </c>
      <c r="E245" s="96" t="s">
        <v>93</v>
      </c>
      <c r="F245" s="108"/>
      <c r="G245" s="68"/>
    </row>
    <row r="246" spans="1:7" ht="6.75" customHeight="1" hidden="1" thickBot="1">
      <c r="A246" s="66"/>
      <c r="F246" s="109"/>
      <c r="G246" s="68"/>
    </row>
    <row r="247" spans="1:7" ht="13.5" hidden="1" thickBot="1">
      <c r="A247" s="66"/>
      <c r="B247" s="49" t="s">
        <v>87</v>
      </c>
      <c r="E247" s="96" t="s">
        <v>93</v>
      </c>
      <c r="F247" s="108"/>
      <c r="G247" s="68"/>
    </row>
    <row r="248" spans="1:7" ht="6.75" customHeight="1" hidden="1" thickBot="1">
      <c r="A248" s="66"/>
      <c r="G248" s="68"/>
    </row>
    <row r="249" spans="1:7" ht="13.5" hidden="1" thickBot="1">
      <c r="A249" s="66"/>
      <c r="C249" s="49" t="s">
        <v>86</v>
      </c>
      <c r="F249" s="98" t="str">
        <f>IF(F247&gt;0,F245/F247,IF(F252&gt;0,F252,"N/A"))</f>
        <v>N/A</v>
      </c>
      <c r="G249" s="68"/>
    </row>
    <row r="250" spans="1:7" ht="6.75" customHeight="1" hidden="1">
      <c r="A250" s="66"/>
      <c r="G250" s="68"/>
    </row>
    <row r="251" spans="1:7" ht="13.5" hidden="1" thickBot="1">
      <c r="A251" s="66"/>
      <c r="B251" s="49" t="s">
        <v>95</v>
      </c>
      <c r="G251" s="68"/>
    </row>
    <row r="252" spans="1:7" ht="13.5" hidden="1" thickBot="1">
      <c r="A252" s="66"/>
      <c r="B252" s="49" t="s">
        <v>94</v>
      </c>
      <c r="E252" s="96" t="s">
        <v>93</v>
      </c>
      <c r="F252" s="97"/>
      <c r="G252" s="68"/>
    </row>
    <row r="253" spans="1:7" ht="6.75" customHeight="1" hidden="1">
      <c r="A253" s="66"/>
      <c r="G253" s="68"/>
    </row>
    <row r="254" spans="1:7" ht="15" hidden="1">
      <c r="A254" s="66"/>
      <c r="B254" s="182"/>
      <c r="C254" s="183"/>
      <c r="D254" s="184"/>
      <c r="G254" s="68"/>
    </row>
    <row r="255" spans="1:7" ht="15" hidden="1">
      <c r="A255" s="66"/>
      <c r="B255" s="185"/>
      <c r="C255" s="186"/>
      <c r="D255" s="187"/>
      <c r="G255" s="68"/>
    </row>
    <row r="256" spans="1:7" ht="15" hidden="1">
      <c r="A256" s="66"/>
      <c r="B256" s="185"/>
      <c r="C256" s="186"/>
      <c r="D256" s="187"/>
      <c r="G256" s="68"/>
    </row>
    <row r="257" spans="1:7" ht="15" hidden="1">
      <c r="A257" s="66"/>
      <c r="B257" s="185"/>
      <c r="C257" s="186"/>
      <c r="D257" s="187"/>
      <c r="G257" s="68"/>
    </row>
    <row r="258" spans="1:7" ht="15" hidden="1">
      <c r="A258" s="66"/>
      <c r="B258" s="185"/>
      <c r="C258" s="186"/>
      <c r="D258" s="187"/>
      <c r="G258" s="68"/>
    </row>
    <row r="259" spans="1:7" ht="15" hidden="1">
      <c r="A259" s="66"/>
      <c r="B259" s="185"/>
      <c r="C259" s="186"/>
      <c r="D259" s="187"/>
      <c r="G259" s="68"/>
    </row>
    <row r="260" spans="1:7" ht="15" hidden="1">
      <c r="A260" s="66"/>
      <c r="B260" s="188"/>
      <c r="C260" s="189"/>
      <c r="D260" s="190"/>
      <c r="G260" s="68"/>
    </row>
    <row r="261" spans="1:7" ht="6.75" customHeight="1" hidden="1" thickBot="1">
      <c r="A261" s="66"/>
      <c r="G261" s="68"/>
    </row>
    <row r="262" spans="1:7" ht="13.5" hidden="1" thickBot="1">
      <c r="A262" s="66"/>
      <c r="B262" s="49" t="s">
        <v>109</v>
      </c>
      <c r="E262" s="96" t="s">
        <v>93</v>
      </c>
      <c r="F262" s="108"/>
      <c r="G262" s="68"/>
    </row>
    <row r="263" spans="1:7" ht="6.75" customHeight="1" hidden="1" thickBot="1">
      <c r="A263" s="66"/>
      <c r="G263" s="68"/>
    </row>
    <row r="264" spans="1:7" ht="13.5" hidden="1" thickBot="1">
      <c r="A264" s="66"/>
      <c r="C264" s="67" t="s">
        <v>73</v>
      </c>
      <c r="F264" s="99" t="str">
        <f>IF(F262=0," ",IF(F252="Yes",1,IF(F252="No",0,IF(F249/F262&gt;=1,1,IF(F249/F262&gt;=0.75,0.75,IF(F249/F262&gt;=0.5,0.5,IF(F249/F262&gt;=0.25,0.25,0)))))))</f>
        <v xml:space="preserve"> </v>
      </c>
      <c r="G264" s="68"/>
    </row>
    <row r="265" spans="1:7" ht="15" hidden="1">
      <c r="A265" s="79"/>
      <c r="B265" s="80"/>
      <c r="C265" s="80"/>
      <c r="D265" s="81"/>
      <c r="E265" s="80"/>
      <c r="F265" s="82"/>
      <c r="G265" s="83"/>
    </row>
    <row r="266" ht="15" hidden="1"/>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sheetPr>
  <dimension ref="A1:G265"/>
  <sheetViews>
    <sheetView showGridLines="0" zoomScale="90" zoomScaleNormal="90" zoomScalePageLayoutView="90" workbookViewId="0" topLeftCell="A1"/>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58</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58</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sheetPr>
  <dimension ref="A1:G265"/>
  <sheetViews>
    <sheetView showGridLines="0" zoomScale="90" zoomScaleNormal="90" zoomScalePageLayoutView="90" workbookViewId="0" topLeftCell="A29">
      <selection activeCell="E37" activeCellId="6" sqref="A6 E13 E15 E20 E22 E27 E3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spans="1:6" s="64" customFormat="1" ht="15">
      <c r="A1" s="173" t="str">
        <f>'Total Payment Amount'!A1</f>
        <v>CA 1115 Waiver - Delivery System Reform Incentive Payments (DSRIP)</v>
      </c>
      <c r="D1" s="53"/>
      <c r="F1" s="54"/>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52" t="s">
        <v>59</v>
      </c>
    </row>
    <row r="5" ht="13.5" thickBot="1"/>
    <row r="6" spans="1:7" ht="13.5" thickBot="1">
      <c r="A6" s="191"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59</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191" t="s">
        <v>93</v>
      </c>
      <c r="F13" s="159">
        <v>4274900</v>
      </c>
      <c r="G13" s="68"/>
    </row>
    <row r="14" spans="1:7" ht="13.5" thickBot="1">
      <c r="A14" s="66"/>
      <c r="C14" s="67"/>
      <c r="G14" s="68"/>
    </row>
    <row r="15" spans="1:7" ht="13.5" thickBot="1">
      <c r="A15" s="66"/>
      <c r="B15" s="49" t="s">
        <v>108</v>
      </c>
      <c r="C15" s="67"/>
      <c r="E15" s="191" t="s">
        <v>93</v>
      </c>
      <c r="F15" s="159">
        <v>4274900</v>
      </c>
      <c r="G15" s="68"/>
    </row>
    <row r="16" spans="1:7" s="64" customFormat="1" ht="15">
      <c r="A16" s="62"/>
      <c r="B16" s="52"/>
      <c r="C16" s="52"/>
      <c r="D16" s="63"/>
      <c r="F16" s="54"/>
      <c r="G16" s="65"/>
    </row>
    <row r="17" spans="1:7" s="64" customFormat="1" ht="25.5">
      <c r="A17" s="69"/>
      <c r="B17" s="70" t="s">
        <v>71</v>
      </c>
      <c r="C17" s="70"/>
      <c r="D17" s="162" t="s">
        <v>118</v>
      </c>
      <c r="G17" s="65"/>
    </row>
    <row r="18" spans="1:7" s="75" customFormat="1" ht="12">
      <c r="A18" s="71"/>
      <c r="B18" s="72"/>
      <c r="C18" s="73"/>
      <c r="D18" s="74"/>
      <c r="F18" s="76"/>
      <c r="G18" s="77"/>
    </row>
    <row r="19" spans="1:7" s="64" customFormat="1" ht="6.75" customHeight="1" thickBot="1">
      <c r="A19" s="69"/>
      <c r="B19" s="53"/>
      <c r="C19" s="70"/>
      <c r="D19" s="78"/>
      <c r="F19" s="54"/>
      <c r="G19" s="65"/>
    </row>
    <row r="20" spans="1:7" ht="13.5" thickBot="1">
      <c r="A20" s="66"/>
      <c r="B20" s="49" t="s">
        <v>88</v>
      </c>
      <c r="E20" s="191" t="s">
        <v>93</v>
      </c>
      <c r="F20" s="108"/>
      <c r="G20" s="68"/>
    </row>
    <row r="21" spans="1:7" ht="6.75" customHeight="1" thickBot="1">
      <c r="A21" s="66"/>
      <c r="F21" s="109"/>
      <c r="G21" s="68"/>
    </row>
    <row r="22" spans="1:7" ht="13.5" thickBot="1">
      <c r="A22" s="66"/>
      <c r="B22" s="49" t="s">
        <v>87</v>
      </c>
      <c r="E22" s="191" t="s">
        <v>93</v>
      </c>
      <c r="F22" s="108"/>
      <c r="G22" s="68"/>
    </row>
    <row r="23" spans="1:7" ht="6.75" customHeight="1" thickBot="1">
      <c r="A23" s="66"/>
      <c r="G23" s="68"/>
    </row>
    <row r="24" spans="1:7" ht="13.5" thickBot="1">
      <c r="A24" s="66"/>
      <c r="C24" s="49" t="s">
        <v>86</v>
      </c>
      <c r="F24" s="98" t="str">
        <f>IF(F22&gt;0,F20/F22,IF(F27&gt;0,F27,"N/A"))</f>
        <v>Yes</v>
      </c>
      <c r="G24" s="68"/>
    </row>
    <row r="25" spans="1:7" ht="6.75" customHeight="1">
      <c r="A25" s="66"/>
      <c r="G25" s="68"/>
    </row>
    <row r="26" spans="1:7" ht="13.5" thickBot="1">
      <c r="A26" s="66"/>
      <c r="B26" s="49" t="s">
        <v>95</v>
      </c>
      <c r="G26" s="68"/>
    </row>
    <row r="27" spans="1:7" ht="13.5" thickBot="1">
      <c r="A27" s="66"/>
      <c r="B27" s="49" t="s">
        <v>94</v>
      </c>
      <c r="E27" s="191" t="s">
        <v>93</v>
      </c>
      <c r="F27" s="97" t="s">
        <v>37</v>
      </c>
      <c r="G27" s="68"/>
    </row>
    <row r="28" spans="1:7" ht="6.75" customHeight="1">
      <c r="A28" s="66"/>
      <c r="G28" s="68"/>
    </row>
    <row r="29" spans="1:7" ht="15">
      <c r="A29" s="66"/>
      <c r="B29" s="182" t="s">
        <v>136</v>
      </c>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95.25" customHeight="1">
      <c r="A35" s="66"/>
      <c r="B35" s="188"/>
      <c r="C35" s="189"/>
      <c r="D35" s="190"/>
      <c r="G35" s="68"/>
    </row>
    <row r="36" spans="1:7" ht="6.75" customHeight="1" thickBot="1">
      <c r="A36" s="66"/>
      <c r="G36" s="68"/>
    </row>
    <row r="37" spans="1:7" ht="13.5" thickBot="1">
      <c r="A37" s="66"/>
      <c r="B37" s="49" t="s">
        <v>109</v>
      </c>
      <c r="E37" s="191" t="s">
        <v>93</v>
      </c>
      <c r="F37" s="108" t="s">
        <v>37</v>
      </c>
      <c r="G37" s="68"/>
    </row>
    <row r="38" spans="1:7" ht="6.75" customHeight="1" thickBot="1">
      <c r="A38" s="66"/>
      <c r="G38" s="68"/>
    </row>
    <row r="39" spans="1:7" ht="13.5" thickBot="1">
      <c r="A39" s="66"/>
      <c r="C39" s="67" t="s">
        <v>73</v>
      </c>
      <c r="F39" s="99">
        <f>IF(F37=0," ",IF(F27="Yes",1,IF(F27="No",0,IF(F24/F37&gt;=1,1,IF(F24/F37&gt;=0.75,0.75,IF(F24/F37&gt;=0.5,0.5,IF(F24/F37&gt;=0.25,0.25,0)))))))</f>
        <v>1</v>
      </c>
      <c r="G39" s="68"/>
    </row>
    <row r="40" spans="1:7" ht="6.75" customHeight="1">
      <c r="A40" s="79"/>
      <c r="B40" s="80"/>
      <c r="C40" s="80"/>
      <c r="D40" s="81"/>
      <c r="E40" s="80"/>
      <c r="F40" s="82"/>
      <c r="G40" s="83"/>
    </row>
    <row r="41" spans="1:7" s="64" customFormat="1" ht="15" hidden="1">
      <c r="A41" s="90"/>
      <c r="B41" s="91"/>
      <c r="C41" s="91"/>
      <c r="D41" s="92"/>
      <c r="E41" s="93"/>
      <c r="F41" s="94"/>
      <c r="G41" s="95"/>
    </row>
    <row r="42" spans="1:7" s="64" customFormat="1" ht="15" hidden="1">
      <c r="A42" s="69"/>
      <c r="B42" s="70" t="s">
        <v>71</v>
      </c>
      <c r="C42" s="70"/>
      <c r="D42" s="63"/>
      <c r="G42" s="65"/>
    </row>
    <row r="43" spans="1:7" s="75" customFormat="1" ht="12" hidden="1">
      <c r="A43" s="71"/>
      <c r="B43" s="72"/>
      <c r="C43" s="73"/>
      <c r="D43" s="74" t="s">
        <v>85</v>
      </c>
      <c r="F43" s="76"/>
      <c r="G43" s="77"/>
    </row>
    <row r="44" spans="1:7" s="64" customFormat="1" ht="6.75" customHeight="1" hidden="1" thickBot="1">
      <c r="A44" s="69"/>
      <c r="B44" s="53"/>
      <c r="C44" s="70"/>
      <c r="D44" s="78"/>
      <c r="F44" s="54"/>
      <c r="G44" s="65"/>
    </row>
    <row r="45" spans="1:7" ht="13.5" hidden="1" thickBot="1">
      <c r="A45" s="66"/>
      <c r="B45" s="49" t="s">
        <v>88</v>
      </c>
      <c r="E45" s="96" t="s">
        <v>93</v>
      </c>
      <c r="F45" s="108"/>
      <c r="G45" s="68"/>
    </row>
    <row r="46" spans="1:7" ht="6.75" customHeight="1" hidden="1" thickBot="1">
      <c r="A46" s="66"/>
      <c r="F46" s="109"/>
      <c r="G46" s="68"/>
    </row>
    <row r="47" spans="1:7" ht="13.5" hidden="1" thickBot="1">
      <c r="A47" s="66"/>
      <c r="B47" s="49" t="s">
        <v>87</v>
      </c>
      <c r="E47" s="96" t="s">
        <v>93</v>
      </c>
      <c r="F47" s="108"/>
      <c r="G47" s="68"/>
    </row>
    <row r="48" spans="1:7" ht="6.75" customHeight="1" hidden="1" thickBot="1">
      <c r="A48" s="66"/>
      <c r="G48" s="68"/>
    </row>
    <row r="49" spans="1:7" ht="13.5" hidden="1" thickBot="1">
      <c r="A49" s="66"/>
      <c r="C49" s="49" t="s">
        <v>86</v>
      </c>
      <c r="F49" s="98" t="str">
        <f>IF(F47&gt;0,F45/F47,IF(F52&gt;0,F52,"N/A"))</f>
        <v>N/A</v>
      </c>
      <c r="G49" s="68"/>
    </row>
    <row r="50" spans="1:7" ht="6.75" customHeight="1" hidden="1">
      <c r="A50" s="66"/>
      <c r="G50" s="68"/>
    </row>
    <row r="51" spans="1:7" ht="13.5" hidden="1" thickBot="1">
      <c r="A51" s="66"/>
      <c r="B51" s="49" t="s">
        <v>95</v>
      </c>
      <c r="G51" s="68"/>
    </row>
    <row r="52" spans="1:7" ht="13.5" hidden="1" thickBot="1">
      <c r="A52" s="66"/>
      <c r="B52" s="49" t="s">
        <v>94</v>
      </c>
      <c r="E52" s="96" t="s">
        <v>93</v>
      </c>
      <c r="F52" s="97"/>
      <c r="G52" s="68"/>
    </row>
    <row r="53" spans="1:7" ht="6.75" customHeight="1" hidden="1">
      <c r="A53" s="66"/>
      <c r="G53" s="68"/>
    </row>
    <row r="54" spans="1:7" ht="15" hidden="1">
      <c r="A54" s="66"/>
      <c r="B54" s="182"/>
      <c r="C54" s="183"/>
      <c r="D54" s="184"/>
      <c r="G54" s="68"/>
    </row>
    <row r="55" spans="1:7" ht="15" hidden="1">
      <c r="A55" s="66"/>
      <c r="B55" s="185"/>
      <c r="C55" s="186"/>
      <c r="D55" s="187"/>
      <c r="G55" s="68"/>
    </row>
    <row r="56" spans="1:7" ht="15" hidden="1">
      <c r="A56" s="66"/>
      <c r="B56" s="185"/>
      <c r="C56" s="186"/>
      <c r="D56" s="187"/>
      <c r="G56" s="68"/>
    </row>
    <row r="57" spans="1:7" ht="15" hidden="1">
      <c r="A57" s="66"/>
      <c r="B57" s="185"/>
      <c r="C57" s="186"/>
      <c r="D57" s="187"/>
      <c r="G57" s="68"/>
    </row>
    <row r="58" spans="1:7" ht="15" hidden="1">
      <c r="A58" s="66"/>
      <c r="B58" s="185"/>
      <c r="C58" s="186"/>
      <c r="D58" s="187"/>
      <c r="G58" s="68"/>
    </row>
    <row r="59" spans="1:7" ht="15" hidden="1">
      <c r="A59" s="66"/>
      <c r="B59" s="185"/>
      <c r="C59" s="186"/>
      <c r="D59" s="187"/>
      <c r="G59" s="68"/>
    </row>
    <row r="60" spans="1:7" ht="15" hidden="1">
      <c r="A60" s="66"/>
      <c r="B60" s="188"/>
      <c r="C60" s="189"/>
      <c r="D60" s="190"/>
      <c r="G60" s="68"/>
    </row>
    <row r="61" spans="1:7" ht="6.75" customHeight="1" hidden="1" thickBot="1">
      <c r="A61" s="66"/>
      <c r="G61" s="68"/>
    </row>
    <row r="62" spans="1:7" ht="13.5" hidden="1" thickBot="1">
      <c r="A62" s="66"/>
      <c r="B62" s="49" t="s">
        <v>109</v>
      </c>
      <c r="E62" s="96" t="s">
        <v>93</v>
      </c>
      <c r="F62" s="108"/>
      <c r="G62" s="68"/>
    </row>
    <row r="63" spans="1:7" ht="6.75" customHeight="1" hidden="1" thickBot="1">
      <c r="A63" s="66"/>
      <c r="G63" s="68"/>
    </row>
    <row r="64" spans="1:7" ht="13.5" hidden="1" thickBot="1">
      <c r="A64" s="66"/>
      <c r="C64" s="67" t="s">
        <v>73</v>
      </c>
      <c r="F64" s="99" t="str">
        <f>IF(F62=0," ",IF(F52="Yes",1,IF(F52="No",0,IF(F49/F62&gt;=1,1,IF(F49/F62&gt;=0.75,0.75,IF(F49/F62&gt;=0.5,0.5,IF(F49/F62&gt;=0.25,0.25,0)))))))</f>
        <v xml:space="preserve"> </v>
      </c>
      <c r="G64" s="68"/>
    </row>
    <row r="65" spans="1:7" ht="6.75" customHeight="1" hidden="1">
      <c r="A65" s="79"/>
      <c r="B65" s="80"/>
      <c r="C65" s="80"/>
      <c r="D65" s="81"/>
      <c r="E65" s="80"/>
      <c r="F65" s="82"/>
      <c r="G65" s="83"/>
    </row>
    <row r="66" spans="1:7" s="64" customFormat="1" ht="15" hidden="1">
      <c r="A66" s="90"/>
      <c r="B66" s="91"/>
      <c r="C66" s="91"/>
      <c r="D66" s="92"/>
      <c r="E66" s="93"/>
      <c r="F66" s="94"/>
      <c r="G66" s="95"/>
    </row>
    <row r="67" spans="1:7" s="64" customFormat="1" ht="15" hidden="1">
      <c r="A67" s="69"/>
      <c r="B67" s="70" t="s">
        <v>71</v>
      </c>
      <c r="C67" s="70"/>
      <c r="D67" s="63"/>
      <c r="G67" s="65"/>
    </row>
    <row r="68" spans="1:7" s="75" customFormat="1" ht="12" hidden="1">
      <c r="A68" s="71"/>
      <c r="B68" s="72"/>
      <c r="C68" s="73"/>
      <c r="D68" s="74" t="s">
        <v>85</v>
      </c>
      <c r="F68" s="76"/>
      <c r="G68" s="77"/>
    </row>
    <row r="69" spans="1:7" s="64" customFormat="1" ht="6.75" customHeight="1" hidden="1" thickBot="1">
      <c r="A69" s="69"/>
      <c r="B69" s="53"/>
      <c r="C69" s="70"/>
      <c r="D69" s="78"/>
      <c r="F69" s="54"/>
      <c r="G69" s="65"/>
    </row>
    <row r="70" spans="1:7" ht="13.5" hidden="1" thickBot="1">
      <c r="A70" s="66"/>
      <c r="B70" s="49" t="s">
        <v>88</v>
      </c>
      <c r="E70" s="96" t="s">
        <v>93</v>
      </c>
      <c r="F70" s="108"/>
      <c r="G70" s="68"/>
    </row>
    <row r="71" spans="1:7" ht="6.75" customHeight="1" hidden="1" thickBot="1">
      <c r="A71" s="66"/>
      <c r="F71" s="109"/>
      <c r="G71" s="68"/>
    </row>
    <row r="72" spans="1:7" ht="13.5" hidden="1" thickBot="1">
      <c r="A72" s="66"/>
      <c r="B72" s="49" t="s">
        <v>87</v>
      </c>
      <c r="E72" s="96" t="s">
        <v>93</v>
      </c>
      <c r="F72" s="108"/>
      <c r="G72" s="68"/>
    </row>
    <row r="73" spans="1:7" ht="6.75" customHeight="1" hidden="1" thickBot="1">
      <c r="A73" s="66"/>
      <c r="G73" s="68"/>
    </row>
    <row r="74" spans="1:7" ht="13.5" hidden="1" thickBot="1">
      <c r="A74" s="66"/>
      <c r="C74" s="49" t="s">
        <v>86</v>
      </c>
      <c r="F74" s="98" t="str">
        <f>IF(F72&gt;0,F70/F72,IF(F77&gt;0,F77,"N/A"))</f>
        <v>N/A</v>
      </c>
      <c r="G74" s="68"/>
    </row>
    <row r="75" spans="1:7" ht="6.75" customHeight="1" hidden="1">
      <c r="A75" s="66"/>
      <c r="G75" s="68"/>
    </row>
    <row r="76" spans="1:7" ht="13.5" hidden="1" thickBot="1">
      <c r="A76" s="66"/>
      <c r="B76" s="49" t="s">
        <v>95</v>
      </c>
      <c r="G76" s="68"/>
    </row>
    <row r="77" spans="1:7" ht="13.5" hidden="1" thickBot="1">
      <c r="A77" s="66"/>
      <c r="B77" s="49" t="s">
        <v>94</v>
      </c>
      <c r="E77" s="96" t="s">
        <v>93</v>
      </c>
      <c r="F77" s="97"/>
      <c r="G77" s="68"/>
    </row>
    <row r="78" spans="1:7" ht="6.75" customHeight="1" hidden="1">
      <c r="A78" s="66"/>
      <c r="G78" s="68"/>
    </row>
    <row r="79" spans="1:7" ht="15" hidden="1">
      <c r="A79" s="66"/>
      <c r="B79" s="182"/>
      <c r="C79" s="183"/>
      <c r="D79" s="184"/>
      <c r="G79" s="68"/>
    </row>
    <row r="80" spans="1:7" ht="15" hidden="1">
      <c r="A80" s="66"/>
      <c r="B80" s="185"/>
      <c r="C80" s="186"/>
      <c r="D80" s="187"/>
      <c r="G80" s="68"/>
    </row>
    <row r="81" spans="1:7" ht="15" hidden="1">
      <c r="A81" s="66"/>
      <c r="B81" s="185"/>
      <c r="C81" s="186"/>
      <c r="D81" s="187"/>
      <c r="G81" s="68"/>
    </row>
    <row r="82" spans="1:7" ht="15" hidden="1">
      <c r="A82" s="66"/>
      <c r="B82" s="185"/>
      <c r="C82" s="186"/>
      <c r="D82" s="187"/>
      <c r="G82" s="68"/>
    </row>
    <row r="83" spans="1:7" ht="15" hidden="1">
      <c r="A83" s="66"/>
      <c r="B83" s="185"/>
      <c r="C83" s="186"/>
      <c r="D83" s="187"/>
      <c r="G83" s="68"/>
    </row>
    <row r="84" spans="1:7" ht="15" hidden="1">
      <c r="A84" s="66"/>
      <c r="B84" s="185"/>
      <c r="C84" s="186"/>
      <c r="D84" s="187"/>
      <c r="G84" s="68"/>
    </row>
    <row r="85" spans="1:7" ht="15" hidden="1">
      <c r="A85" s="66"/>
      <c r="B85" s="188"/>
      <c r="C85" s="189"/>
      <c r="D85" s="190"/>
      <c r="G85" s="68"/>
    </row>
    <row r="86" spans="1:7" ht="6.75" customHeight="1" hidden="1" thickBot="1">
      <c r="A86" s="66"/>
      <c r="G86" s="68"/>
    </row>
    <row r="87" spans="1:7" ht="13.5" hidden="1" thickBot="1">
      <c r="A87" s="66"/>
      <c r="B87" s="49" t="s">
        <v>109</v>
      </c>
      <c r="E87" s="96" t="s">
        <v>93</v>
      </c>
      <c r="F87" s="108"/>
      <c r="G87" s="68"/>
    </row>
    <row r="88" spans="1:7" ht="6.75" customHeight="1" hidden="1" thickBot="1">
      <c r="A88" s="66"/>
      <c r="G88" s="68"/>
    </row>
    <row r="89" spans="1:7" ht="13.5" hidden="1" thickBot="1">
      <c r="A89" s="66"/>
      <c r="C89" s="67" t="s">
        <v>73</v>
      </c>
      <c r="F89" s="99" t="str">
        <f>IF(F87=0," ",IF(F77="Yes",1,IF(F77="No",0,IF(F74/F87&gt;=1,1,IF(F74/F87&gt;=0.75,0.75,IF(F74/F87&gt;=0.5,0.5,IF(F74/F87&gt;=0.25,0.25,0)))))))</f>
        <v xml:space="preserve"> </v>
      </c>
      <c r="G89" s="68"/>
    </row>
    <row r="90" spans="1:7" ht="6.75" customHeight="1" hidden="1">
      <c r="A90" s="79"/>
      <c r="B90" s="80"/>
      <c r="C90" s="80"/>
      <c r="D90" s="81"/>
      <c r="E90" s="80"/>
      <c r="F90" s="82"/>
      <c r="G90" s="83"/>
    </row>
    <row r="91" spans="1:7" s="64" customFormat="1" ht="15" hidden="1">
      <c r="A91" s="90"/>
      <c r="B91" s="91"/>
      <c r="C91" s="91"/>
      <c r="D91" s="92"/>
      <c r="E91" s="93"/>
      <c r="F91" s="94"/>
      <c r="G91" s="95"/>
    </row>
    <row r="92" spans="1:7" s="64" customFormat="1" ht="15" hidden="1">
      <c r="A92" s="69"/>
      <c r="B92" s="70" t="s">
        <v>71</v>
      </c>
      <c r="C92" s="70"/>
      <c r="D92" s="63"/>
      <c r="G92" s="65"/>
    </row>
    <row r="93" spans="1:7" s="75" customFormat="1" ht="12" hidden="1">
      <c r="A93" s="71"/>
      <c r="B93" s="72"/>
      <c r="C93" s="73"/>
      <c r="D93" s="74" t="s">
        <v>85</v>
      </c>
      <c r="F93" s="76"/>
      <c r="G93" s="77"/>
    </row>
    <row r="94" spans="1:7" s="64" customFormat="1" ht="6.75" customHeight="1" hidden="1" thickBot="1">
      <c r="A94" s="69"/>
      <c r="B94" s="53"/>
      <c r="C94" s="70"/>
      <c r="D94" s="78"/>
      <c r="F94" s="54"/>
      <c r="G94" s="65"/>
    </row>
    <row r="95" spans="1:7" ht="13.5" hidden="1" thickBot="1">
      <c r="A95" s="66"/>
      <c r="B95" s="49" t="s">
        <v>88</v>
      </c>
      <c r="E95" s="96" t="s">
        <v>93</v>
      </c>
      <c r="F95" s="108"/>
      <c r="G95" s="68"/>
    </row>
    <row r="96" spans="1:7" ht="6.75" customHeight="1" hidden="1" thickBot="1">
      <c r="A96" s="66"/>
      <c r="F96" s="109"/>
      <c r="G96" s="68"/>
    </row>
    <row r="97" spans="1:7" ht="13.5" hidden="1" thickBot="1">
      <c r="A97" s="66"/>
      <c r="B97" s="49" t="s">
        <v>87</v>
      </c>
      <c r="E97" s="96" t="s">
        <v>93</v>
      </c>
      <c r="F97" s="108"/>
      <c r="G97" s="68"/>
    </row>
    <row r="98" spans="1:7" ht="6.75" customHeight="1" hidden="1" thickBot="1">
      <c r="A98" s="66"/>
      <c r="G98" s="68"/>
    </row>
    <row r="99" spans="1:7" ht="13.5" hidden="1" thickBot="1">
      <c r="A99" s="66"/>
      <c r="C99" s="49" t="s">
        <v>86</v>
      </c>
      <c r="F99" s="98" t="str">
        <f>IF(F97&gt;0,F95/F97,IF(F102&gt;0,F102,"N/A"))</f>
        <v>N/A</v>
      </c>
      <c r="G99" s="68"/>
    </row>
    <row r="100" spans="1:7" ht="6.75" customHeight="1" hidden="1">
      <c r="A100" s="66"/>
      <c r="G100" s="68"/>
    </row>
    <row r="101" spans="1:7" ht="13.5" hidden="1" thickBot="1">
      <c r="A101" s="66"/>
      <c r="B101" s="49" t="s">
        <v>95</v>
      </c>
      <c r="G101" s="68"/>
    </row>
    <row r="102" spans="1:7" ht="13.5" hidden="1" thickBot="1">
      <c r="A102" s="66"/>
      <c r="B102" s="49" t="s">
        <v>94</v>
      </c>
      <c r="E102" s="96" t="s">
        <v>93</v>
      </c>
      <c r="F102" s="97"/>
      <c r="G102" s="68"/>
    </row>
    <row r="103" spans="1:7" ht="6.75" customHeight="1" hidden="1">
      <c r="A103" s="66"/>
      <c r="G103" s="68"/>
    </row>
    <row r="104" spans="1:7" ht="15" hidden="1">
      <c r="A104" s="66"/>
      <c r="B104" s="182"/>
      <c r="C104" s="183"/>
      <c r="D104" s="184"/>
      <c r="G104" s="68"/>
    </row>
    <row r="105" spans="1:7" ht="15" hidden="1">
      <c r="A105" s="66"/>
      <c r="B105" s="185"/>
      <c r="C105" s="186"/>
      <c r="D105" s="187"/>
      <c r="G105" s="68"/>
    </row>
    <row r="106" spans="1:7" ht="15" hidden="1">
      <c r="A106" s="66"/>
      <c r="B106" s="185"/>
      <c r="C106" s="186"/>
      <c r="D106" s="187"/>
      <c r="G106" s="68"/>
    </row>
    <row r="107" spans="1:7" ht="15" hidden="1">
      <c r="A107" s="66"/>
      <c r="B107" s="185"/>
      <c r="C107" s="186"/>
      <c r="D107" s="187"/>
      <c r="G107" s="68"/>
    </row>
    <row r="108" spans="1:7" ht="15" hidden="1">
      <c r="A108" s="66"/>
      <c r="B108" s="185"/>
      <c r="C108" s="186"/>
      <c r="D108" s="187"/>
      <c r="G108" s="68"/>
    </row>
    <row r="109" spans="1:7" ht="15" hidden="1">
      <c r="A109" s="66"/>
      <c r="B109" s="185"/>
      <c r="C109" s="186"/>
      <c r="D109" s="187"/>
      <c r="G109" s="68"/>
    </row>
    <row r="110" spans="1:7" ht="15" hidden="1">
      <c r="A110" s="66"/>
      <c r="B110" s="188"/>
      <c r="C110" s="189"/>
      <c r="D110" s="190"/>
      <c r="G110" s="68"/>
    </row>
    <row r="111" spans="1:7" ht="6.75" customHeight="1" hidden="1" thickBot="1">
      <c r="A111" s="66"/>
      <c r="G111" s="68"/>
    </row>
    <row r="112" spans="1:7" ht="13.5" hidden="1" thickBot="1">
      <c r="A112" s="66"/>
      <c r="B112" s="49" t="s">
        <v>109</v>
      </c>
      <c r="E112" s="96" t="s">
        <v>93</v>
      </c>
      <c r="F112" s="108"/>
      <c r="G112" s="68"/>
    </row>
    <row r="113" spans="1:7" ht="6.75" customHeight="1" hidden="1" thickBot="1">
      <c r="A113" s="66"/>
      <c r="G113" s="68"/>
    </row>
    <row r="114" spans="1:7" ht="13.5" hidden="1" thickBot="1">
      <c r="A114" s="66"/>
      <c r="C114" s="67" t="s">
        <v>73</v>
      </c>
      <c r="F114" s="99" t="str">
        <f>IF(F112=0," ",IF(F102="Yes",1,IF(F102="No",0,IF(F99/F112&gt;=1,1,IF(F99/F112&gt;=0.75,0.75,IF(F99/F112&gt;=0.5,0.5,IF(F99/F112&gt;=0.25,0.25,0)))))))</f>
        <v xml:space="preserve"> </v>
      </c>
      <c r="G114" s="68"/>
    </row>
    <row r="115" spans="1:7" ht="6.75" customHeight="1" hidden="1">
      <c r="A115" s="79"/>
      <c r="B115" s="80"/>
      <c r="C115" s="80"/>
      <c r="D115" s="81"/>
      <c r="E115" s="80"/>
      <c r="F115" s="82"/>
      <c r="G115" s="83"/>
    </row>
    <row r="116" spans="1:7" s="64" customFormat="1" ht="15" hidden="1">
      <c r="A116" s="90"/>
      <c r="B116" s="91"/>
      <c r="C116" s="91"/>
      <c r="D116" s="92"/>
      <c r="E116" s="93"/>
      <c r="F116" s="94"/>
      <c r="G116" s="95"/>
    </row>
    <row r="117" spans="1:7" s="64" customFormat="1" ht="15" hidden="1">
      <c r="A117" s="69"/>
      <c r="B117" s="70" t="s">
        <v>71</v>
      </c>
      <c r="C117" s="70"/>
      <c r="D117" s="63"/>
      <c r="G117" s="65"/>
    </row>
    <row r="118" spans="1:7" s="75" customFormat="1" ht="12" hidden="1">
      <c r="A118" s="71"/>
      <c r="B118" s="72"/>
      <c r="C118" s="73"/>
      <c r="D118" s="74" t="s">
        <v>85</v>
      </c>
      <c r="F118" s="76"/>
      <c r="G118" s="77"/>
    </row>
    <row r="119" spans="1:7" s="64" customFormat="1" ht="6.75" customHeight="1" hidden="1" thickBot="1">
      <c r="A119" s="69"/>
      <c r="B119" s="53"/>
      <c r="C119" s="70"/>
      <c r="D119" s="78"/>
      <c r="F119" s="54"/>
      <c r="G119" s="65"/>
    </row>
    <row r="120" spans="1:7" ht="13.5" hidden="1" thickBot="1">
      <c r="A120" s="66"/>
      <c r="B120" s="49" t="s">
        <v>88</v>
      </c>
      <c r="E120" s="96" t="s">
        <v>93</v>
      </c>
      <c r="F120" s="108"/>
      <c r="G120" s="68"/>
    </row>
    <row r="121" spans="1:7" ht="6.75" customHeight="1" hidden="1" thickBot="1">
      <c r="A121" s="66"/>
      <c r="F121" s="109"/>
      <c r="G121" s="68"/>
    </row>
    <row r="122" spans="1:7" ht="13.5" hidden="1" thickBot="1">
      <c r="A122" s="66"/>
      <c r="B122" s="49" t="s">
        <v>87</v>
      </c>
      <c r="E122" s="96" t="s">
        <v>93</v>
      </c>
      <c r="F122" s="108"/>
      <c r="G122" s="68"/>
    </row>
    <row r="123" spans="1:7" ht="6.75" customHeight="1" hidden="1" thickBot="1">
      <c r="A123" s="66"/>
      <c r="G123" s="68"/>
    </row>
    <row r="124" spans="1:7" ht="13.5" hidden="1" thickBot="1">
      <c r="A124" s="66"/>
      <c r="C124" s="49" t="s">
        <v>86</v>
      </c>
      <c r="F124" s="98" t="str">
        <f>IF(F122&gt;0,F120/F122,IF(F127&gt;0,F127,"N/A"))</f>
        <v>N/A</v>
      </c>
      <c r="G124" s="68"/>
    </row>
    <row r="125" spans="1:7" ht="6.75" customHeight="1" hidden="1">
      <c r="A125" s="66"/>
      <c r="G125" s="68"/>
    </row>
    <row r="126" spans="1:7" ht="13.5" hidden="1" thickBot="1">
      <c r="A126" s="66"/>
      <c r="B126" s="49" t="s">
        <v>95</v>
      </c>
      <c r="G126" s="68"/>
    </row>
    <row r="127" spans="1:7" ht="13.5" hidden="1" thickBot="1">
      <c r="A127" s="66"/>
      <c r="B127" s="49" t="s">
        <v>94</v>
      </c>
      <c r="E127" s="96" t="s">
        <v>93</v>
      </c>
      <c r="F127" s="97"/>
      <c r="G127" s="68"/>
    </row>
    <row r="128" spans="1:7" ht="6.75" customHeight="1" hidden="1">
      <c r="A128" s="66"/>
      <c r="G128" s="68"/>
    </row>
    <row r="129" spans="1:7" ht="15" hidden="1">
      <c r="A129" s="66"/>
      <c r="B129" s="182"/>
      <c r="C129" s="183"/>
      <c r="D129" s="184"/>
      <c r="G129" s="68"/>
    </row>
    <row r="130" spans="1:7" ht="15" hidden="1">
      <c r="A130" s="66"/>
      <c r="B130" s="185"/>
      <c r="C130" s="186"/>
      <c r="D130" s="187"/>
      <c r="G130" s="68"/>
    </row>
    <row r="131" spans="1:7" ht="15" hidden="1">
      <c r="A131" s="66"/>
      <c r="B131" s="185"/>
      <c r="C131" s="186"/>
      <c r="D131" s="187"/>
      <c r="G131" s="68"/>
    </row>
    <row r="132" spans="1:7" ht="15" hidden="1">
      <c r="A132" s="66"/>
      <c r="B132" s="185"/>
      <c r="C132" s="186"/>
      <c r="D132" s="187"/>
      <c r="G132" s="68"/>
    </row>
    <row r="133" spans="1:7" ht="15" hidden="1">
      <c r="A133" s="66"/>
      <c r="B133" s="185"/>
      <c r="C133" s="186"/>
      <c r="D133" s="187"/>
      <c r="G133" s="68"/>
    </row>
    <row r="134" spans="1:7" ht="15" hidden="1">
      <c r="A134" s="66"/>
      <c r="B134" s="185"/>
      <c r="C134" s="186"/>
      <c r="D134" s="187"/>
      <c r="G134" s="68"/>
    </row>
    <row r="135" spans="1:7" ht="15" hidden="1">
      <c r="A135" s="66"/>
      <c r="B135" s="188"/>
      <c r="C135" s="189"/>
      <c r="D135" s="190"/>
      <c r="G135" s="68"/>
    </row>
    <row r="136" spans="1:7" ht="6.75" customHeight="1" hidden="1" thickBot="1">
      <c r="A136" s="66"/>
      <c r="G136" s="68"/>
    </row>
    <row r="137" spans="1:7" ht="13.5" hidden="1" thickBot="1">
      <c r="A137" s="66"/>
      <c r="B137" s="49" t="s">
        <v>109</v>
      </c>
      <c r="E137" s="96" t="s">
        <v>93</v>
      </c>
      <c r="F137" s="108"/>
      <c r="G137" s="68"/>
    </row>
    <row r="138" spans="1:7" ht="6.75" customHeight="1" hidden="1" thickBot="1">
      <c r="A138" s="66"/>
      <c r="G138" s="68"/>
    </row>
    <row r="139" spans="1:7" ht="13.5" hidden="1" thickBot="1">
      <c r="A139" s="66"/>
      <c r="C139" s="67" t="s">
        <v>73</v>
      </c>
      <c r="F139" s="99" t="str">
        <f>IF(F137=0," ",IF(F127="Yes",1,IF(F127="No",0,IF(F124/F137&gt;=1,1,IF(F124/F137&gt;=0.75,0.75,IF(F124/F137&gt;=0.5,0.5,IF(F124/F137&gt;=0.25,0.25,0)))))))</f>
        <v xml:space="preserve"> </v>
      </c>
      <c r="G139" s="68"/>
    </row>
    <row r="140" spans="1:7" ht="6.75" customHeight="1" hidden="1">
      <c r="A140" s="79"/>
      <c r="B140" s="80"/>
      <c r="C140" s="80"/>
      <c r="D140" s="81"/>
      <c r="E140" s="80"/>
      <c r="F140" s="82"/>
      <c r="G140" s="83"/>
    </row>
    <row r="141" spans="1:7" s="64" customFormat="1" ht="15" hidden="1">
      <c r="A141" s="90"/>
      <c r="B141" s="91"/>
      <c r="C141" s="91"/>
      <c r="D141" s="92"/>
      <c r="E141" s="93"/>
      <c r="F141" s="94"/>
      <c r="G141" s="95"/>
    </row>
    <row r="142" spans="1:7" s="64" customFormat="1" ht="15" hidden="1">
      <c r="A142" s="69"/>
      <c r="B142" s="70" t="s">
        <v>72</v>
      </c>
      <c r="C142" s="70"/>
      <c r="D142" s="63"/>
      <c r="G142" s="65"/>
    </row>
    <row r="143" spans="1:7" s="75" customFormat="1" ht="12" hidden="1">
      <c r="A143" s="71"/>
      <c r="B143" s="72"/>
      <c r="C143" s="73"/>
      <c r="D143" s="74" t="s">
        <v>85</v>
      </c>
      <c r="F143" s="76"/>
      <c r="G143" s="77"/>
    </row>
    <row r="144" spans="1:7" s="64" customFormat="1" ht="6.75" customHeight="1" hidden="1" thickBot="1">
      <c r="A144" s="69"/>
      <c r="B144" s="53"/>
      <c r="C144" s="70"/>
      <c r="D144" s="78"/>
      <c r="F144" s="54"/>
      <c r="G144" s="65"/>
    </row>
    <row r="145" spans="1:7" ht="13.5" hidden="1" thickBot="1">
      <c r="A145" s="66"/>
      <c r="B145" s="49" t="s">
        <v>88</v>
      </c>
      <c r="E145" s="96" t="s">
        <v>93</v>
      </c>
      <c r="F145" s="108"/>
      <c r="G145" s="68"/>
    </row>
    <row r="146" spans="1:7" ht="6.75" customHeight="1" hidden="1" thickBot="1">
      <c r="A146" s="66"/>
      <c r="F146" s="109"/>
      <c r="G146" s="68"/>
    </row>
    <row r="147" spans="1:7" ht="13.5" hidden="1" thickBot="1">
      <c r="A147" s="66"/>
      <c r="B147" s="49" t="s">
        <v>87</v>
      </c>
      <c r="E147" s="96" t="s">
        <v>93</v>
      </c>
      <c r="F147" s="108"/>
      <c r="G147" s="68"/>
    </row>
    <row r="148" spans="1:7" ht="6.75" customHeight="1" hidden="1" thickBot="1">
      <c r="A148" s="66"/>
      <c r="G148" s="68"/>
    </row>
    <row r="149" spans="1:7" ht="13.5" hidden="1" thickBot="1">
      <c r="A149" s="66"/>
      <c r="C149" s="49" t="s">
        <v>86</v>
      </c>
      <c r="F149" s="98" t="str">
        <f>IF(F147&gt;0,F145/F147,IF(F152&gt;0,F152,"N/A"))</f>
        <v>N/A</v>
      </c>
      <c r="G149" s="68"/>
    </row>
    <row r="150" spans="1:7" ht="6.75" customHeight="1" hidden="1">
      <c r="A150" s="66"/>
      <c r="G150" s="68"/>
    </row>
    <row r="151" spans="1:7" ht="13.5" hidden="1" thickBot="1">
      <c r="A151" s="66"/>
      <c r="B151" s="49" t="s">
        <v>95</v>
      </c>
      <c r="G151" s="68"/>
    </row>
    <row r="152" spans="1:7" ht="13.5" hidden="1" thickBot="1">
      <c r="A152" s="66"/>
      <c r="B152" s="49" t="s">
        <v>94</v>
      </c>
      <c r="E152" s="96" t="s">
        <v>93</v>
      </c>
      <c r="F152" s="97"/>
      <c r="G152" s="68"/>
    </row>
    <row r="153" spans="1:7" ht="6.75" customHeight="1" hidden="1">
      <c r="A153" s="66"/>
      <c r="G153" s="68"/>
    </row>
    <row r="154" spans="1:7" ht="15" hidden="1">
      <c r="A154" s="66"/>
      <c r="B154" s="182"/>
      <c r="C154" s="183"/>
      <c r="D154" s="184"/>
      <c r="G154" s="68"/>
    </row>
    <row r="155" spans="1:7" ht="15" hidden="1">
      <c r="A155" s="66"/>
      <c r="B155" s="185"/>
      <c r="C155" s="186"/>
      <c r="D155" s="187"/>
      <c r="G155" s="68"/>
    </row>
    <row r="156" spans="1:7" ht="15" hidden="1">
      <c r="A156" s="66"/>
      <c r="B156" s="185"/>
      <c r="C156" s="186"/>
      <c r="D156" s="187"/>
      <c r="G156" s="68"/>
    </row>
    <row r="157" spans="1:7" ht="15" hidden="1">
      <c r="A157" s="66"/>
      <c r="B157" s="185"/>
      <c r="C157" s="186"/>
      <c r="D157" s="187"/>
      <c r="G157" s="68"/>
    </row>
    <row r="158" spans="1:7" ht="15" hidden="1">
      <c r="A158" s="66"/>
      <c r="B158" s="185"/>
      <c r="C158" s="186"/>
      <c r="D158" s="187"/>
      <c r="G158" s="68"/>
    </row>
    <row r="159" spans="1:7" ht="15" hidden="1">
      <c r="A159" s="66"/>
      <c r="B159" s="185"/>
      <c r="C159" s="186"/>
      <c r="D159" s="187"/>
      <c r="G159" s="68"/>
    </row>
    <row r="160" spans="1:7" ht="15" hidden="1">
      <c r="A160" s="66"/>
      <c r="B160" s="188"/>
      <c r="C160" s="189"/>
      <c r="D160" s="190"/>
      <c r="G160" s="68"/>
    </row>
    <row r="161" spans="1:7" ht="6.75" customHeight="1" hidden="1" thickBot="1">
      <c r="A161" s="66"/>
      <c r="G161" s="68"/>
    </row>
    <row r="162" spans="1:7" ht="13.5" hidden="1" thickBot="1">
      <c r="A162" s="66"/>
      <c r="B162" s="49" t="s">
        <v>109</v>
      </c>
      <c r="E162" s="96" t="s">
        <v>93</v>
      </c>
      <c r="F162" s="108"/>
      <c r="G162" s="68"/>
    </row>
    <row r="163" spans="1:7" ht="6.75" customHeight="1" hidden="1" thickBot="1">
      <c r="A163" s="66"/>
      <c r="G163" s="68"/>
    </row>
    <row r="164" spans="1:7" ht="13.5" hidden="1" thickBot="1">
      <c r="A164" s="66"/>
      <c r="C164" s="67" t="s">
        <v>73</v>
      </c>
      <c r="F164" s="99" t="str">
        <f>IF(F162=0," ",IF(F152="Yes",1,IF(F152="No",0,IF(F149/F162&gt;=1,1,IF(F149/F162&gt;=0.75,0.75,IF(F149/F162&gt;=0.5,0.5,IF(F149/F162&gt;=0.25,0.25,0)))))))</f>
        <v xml:space="preserve"> </v>
      </c>
      <c r="G164" s="68"/>
    </row>
    <row r="165" spans="1:7" ht="6.75" customHeight="1" hidden="1">
      <c r="A165" s="79"/>
      <c r="B165" s="80"/>
      <c r="C165" s="80"/>
      <c r="D165" s="81"/>
      <c r="E165" s="80"/>
      <c r="F165" s="82"/>
      <c r="G165" s="83"/>
    </row>
    <row r="166" spans="1:7" s="64" customFormat="1" ht="15" hidden="1">
      <c r="A166" s="90"/>
      <c r="B166" s="91"/>
      <c r="C166" s="91"/>
      <c r="D166" s="92"/>
      <c r="E166" s="93"/>
      <c r="F166" s="94"/>
      <c r="G166" s="95"/>
    </row>
    <row r="167" spans="1:7" s="64" customFormat="1" ht="15" hidden="1">
      <c r="A167" s="69"/>
      <c r="B167" s="70" t="s">
        <v>72</v>
      </c>
      <c r="C167" s="70"/>
      <c r="D167" s="63"/>
      <c r="G167" s="65"/>
    </row>
    <row r="168" spans="1:7" s="75" customFormat="1" ht="12" hidden="1">
      <c r="A168" s="71"/>
      <c r="B168" s="72"/>
      <c r="C168" s="73"/>
      <c r="D168" s="74" t="s">
        <v>85</v>
      </c>
      <c r="F168" s="76"/>
      <c r="G168" s="77"/>
    </row>
    <row r="169" spans="1:7" s="64" customFormat="1" ht="6.75" customHeight="1" hidden="1" thickBot="1">
      <c r="A169" s="69"/>
      <c r="B169" s="53"/>
      <c r="C169" s="70"/>
      <c r="D169" s="78"/>
      <c r="F169" s="54"/>
      <c r="G169" s="65"/>
    </row>
    <row r="170" spans="1:7" ht="13.5" hidden="1" thickBot="1">
      <c r="A170" s="66"/>
      <c r="B170" s="49" t="s">
        <v>88</v>
      </c>
      <c r="E170" s="96" t="s">
        <v>93</v>
      </c>
      <c r="F170" s="108"/>
      <c r="G170" s="68"/>
    </row>
    <row r="171" spans="1:7" ht="6.75" customHeight="1" hidden="1" thickBot="1">
      <c r="A171" s="66"/>
      <c r="F171" s="109"/>
      <c r="G171" s="68"/>
    </row>
    <row r="172" spans="1:7" ht="13.5" hidden="1" thickBot="1">
      <c r="A172" s="66"/>
      <c r="B172" s="49" t="s">
        <v>87</v>
      </c>
      <c r="E172" s="96" t="s">
        <v>93</v>
      </c>
      <c r="F172" s="108"/>
      <c r="G172" s="68"/>
    </row>
    <row r="173" spans="1:7" ht="6.75" customHeight="1" hidden="1" thickBot="1">
      <c r="A173" s="66"/>
      <c r="G173" s="68"/>
    </row>
    <row r="174" spans="1:7" ht="13.5" hidden="1" thickBot="1">
      <c r="A174" s="66"/>
      <c r="C174" s="49" t="s">
        <v>86</v>
      </c>
      <c r="F174" s="98" t="str">
        <f>IF(F172&gt;0,F170/F172,IF(F177&gt;0,F177,"N/A"))</f>
        <v>N/A</v>
      </c>
      <c r="G174" s="68"/>
    </row>
    <row r="175" spans="1:7" ht="6.75" customHeight="1" hidden="1">
      <c r="A175" s="66"/>
      <c r="G175" s="68"/>
    </row>
    <row r="176" spans="1:7" ht="13.5" hidden="1" thickBot="1">
      <c r="A176" s="66"/>
      <c r="B176" s="49" t="s">
        <v>95</v>
      </c>
      <c r="G176" s="68"/>
    </row>
    <row r="177" spans="1:7" ht="13.5" hidden="1" thickBot="1">
      <c r="A177" s="66"/>
      <c r="B177" s="49" t="s">
        <v>94</v>
      </c>
      <c r="E177" s="96" t="s">
        <v>93</v>
      </c>
      <c r="F177" s="97"/>
      <c r="G177" s="68"/>
    </row>
    <row r="178" spans="1:7" ht="6.75" customHeight="1" hidden="1">
      <c r="A178" s="66"/>
      <c r="G178" s="68"/>
    </row>
    <row r="179" spans="1:7" ht="15" hidden="1">
      <c r="A179" s="66"/>
      <c r="B179" s="182"/>
      <c r="C179" s="183"/>
      <c r="D179" s="184"/>
      <c r="G179" s="68"/>
    </row>
    <row r="180" spans="1:7" ht="15" hidden="1">
      <c r="A180" s="66"/>
      <c r="B180" s="185"/>
      <c r="C180" s="186"/>
      <c r="D180" s="187"/>
      <c r="G180" s="68"/>
    </row>
    <row r="181" spans="1:7" ht="15" hidden="1">
      <c r="A181" s="66"/>
      <c r="B181" s="185"/>
      <c r="C181" s="186"/>
      <c r="D181" s="187"/>
      <c r="G181" s="68"/>
    </row>
    <row r="182" spans="1:7" ht="15" hidden="1">
      <c r="A182" s="66"/>
      <c r="B182" s="185"/>
      <c r="C182" s="186"/>
      <c r="D182" s="187"/>
      <c r="G182" s="68"/>
    </row>
    <row r="183" spans="1:7" ht="15" hidden="1">
      <c r="A183" s="66"/>
      <c r="B183" s="185"/>
      <c r="C183" s="186"/>
      <c r="D183" s="187"/>
      <c r="G183" s="68"/>
    </row>
    <row r="184" spans="1:7" ht="15" hidden="1">
      <c r="A184" s="66"/>
      <c r="B184" s="185"/>
      <c r="C184" s="186"/>
      <c r="D184" s="187"/>
      <c r="G184" s="68"/>
    </row>
    <row r="185" spans="1:7" ht="15" hidden="1">
      <c r="A185" s="66"/>
      <c r="B185" s="188"/>
      <c r="C185" s="189"/>
      <c r="D185" s="190"/>
      <c r="G185" s="68"/>
    </row>
    <row r="186" spans="1:7" ht="6.75" customHeight="1" hidden="1" thickBot="1">
      <c r="A186" s="66"/>
      <c r="G186" s="68"/>
    </row>
    <row r="187" spans="1:7" ht="13.5" hidden="1" thickBot="1">
      <c r="A187" s="66"/>
      <c r="B187" s="49" t="s">
        <v>109</v>
      </c>
      <c r="E187" s="96" t="s">
        <v>93</v>
      </c>
      <c r="F187" s="108"/>
      <c r="G187" s="68"/>
    </row>
    <row r="188" spans="1:7" ht="6.75" customHeight="1" hidden="1" thickBot="1">
      <c r="A188" s="66"/>
      <c r="G188" s="68"/>
    </row>
    <row r="189" spans="1:7" ht="13.5" hidden="1" thickBot="1">
      <c r="A189" s="66"/>
      <c r="C189" s="67" t="s">
        <v>73</v>
      </c>
      <c r="F189" s="99" t="str">
        <f>IF(F187=0," ",IF(F177="Yes",1,IF(F177="No",0,IF(F174/F187&gt;=1,1,IF(F174/F187&gt;=0.75,0.75,IF(F174/F187&gt;=0.5,0.5,IF(F174/F187&gt;=0.25,0.25,0)))))))</f>
        <v xml:space="preserve"> </v>
      </c>
      <c r="G189" s="68"/>
    </row>
    <row r="190" spans="1:7" ht="6.75" customHeight="1" hidden="1">
      <c r="A190" s="79"/>
      <c r="B190" s="80"/>
      <c r="C190" s="80"/>
      <c r="D190" s="81"/>
      <c r="E190" s="80"/>
      <c r="F190" s="82"/>
      <c r="G190" s="83"/>
    </row>
    <row r="191" spans="1:7" s="64" customFormat="1" ht="15" hidden="1">
      <c r="A191" s="90"/>
      <c r="B191" s="91"/>
      <c r="C191" s="91"/>
      <c r="D191" s="92"/>
      <c r="E191" s="93"/>
      <c r="F191" s="94"/>
      <c r="G191" s="95"/>
    </row>
    <row r="192" spans="1:7" s="64" customFormat="1" ht="15" hidden="1">
      <c r="A192" s="69"/>
      <c r="B192" s="70" t="s">
        <v>72</v>
      </c>
      <c r="C192" s="70"/>
      <c r="D192" s="63"/>
      <c r="G192" s="65"/>
    </row>
    <row r="193" spans="1:7" s="75" customFormat="1" ht="12" hidden="1">
      <c r="A193" s="71"/>
      <c r="B193" s="72"/>
      <c r="C193" s="73"/>
      <c r="D193" s="74" t="s">
        <v>85</v>
      </c>
      <c r="F193" s="76"/>
      <c r="G193" s="77"/>
    </row>
    <row r="194" spans="1:7" s="64" customFormat="1" ht="6.75" customHeight="1" hidden="1" thickBot="1">
      <c r="A194" s="69"/>
      <c r="B194" s="53"/>
      <c r="C194" s="70"/>
      <c r="D194" s="78"/>
      <c r="F194" s="54"/>
      <c r="G194" s="65"/>
    </row>
    <row r="195" spans="1:7" ht="13.5" hidden="1" thickBot="1">
      <c r="A195" s="66"/>
      <c r="B195" s="49" t="s">
        <v>88</v>
      </c>
      <c r="E195" s="96" t="s">
        <v>93</v>
      </c>
      <c r="F195" s="108"/>
      <c r="G195" s="68"/>
    </row>
    <row r="196" spans="1:7" ht="6.75" customHeight="1" hidden="1" thickBot="1">
      <c r="A196" s="66"/>
      <c r="F196" s="109"/>
      <c r="G196" s="68"/>
    </row>
    <row r="197" spans="1:7" ht="13.5" hidden="1" thickBot="1">
      <c r="A197" s="66"/>
      <c r="B197" s="49" t="s">
        <v>87</v>
      </c>
      <c r="E197" s="96" t="s">
        <v>93</v>
      </c>
      <c r="F197" s="108"/>
      <c r="G197" s="68"/>
    </row>
    <row r="198" spans="1:7" ht="6.75" customHeight="1" hidden="1" thickBot="1">
      <c r="A198" s="66"/>
      <c r="G198" s="68"/>
    </row>
    <row r="199" spans="1:7" ht="13.5" hidden="1" thickBot="1">
      <c r="A199" s="66"/>
      <c r="C199" s="49" t="s">
        <v>86</v>
      </c>
      <c r="F199" s="98" t="str">
        <f>IF(F197&gt;0,F195/F197,IF(F202&gt;0,F202,"N/A"))</f>
        <v>N/A</v>
      </c>
      <c r="G199" s="68"/>
    </row>
    <row r="200" spans="1:7" ht="6.75" customHeight="1" hidden="1">
      <c r="A200" s="66"/>
      <c r="G200" s="68"/>
    </row>
    <row r="201" spans="1:7" ht="13.5" hidden="1" thickBot="1">
      <c r="A201" s="66"/>
      <c r="B201" s="49" t="s">
        <v>95</v>
      </c>
      <c r="G201" s="68"/>
    </row>
    <row r="202" spans="1:7" ht="13.5" hidden="1" thickBot="1">
      <c r="A202" s="66"/>
      <c r="B202" s="49" t="s">
        <v>94</v>
      </c>
      <c r="E202" s="96" t="s">
        <v>93</v>
      </c>
      <c r="F202" s="97"/>
      <c r="G202" s="68"/>
    </row>
    <row r="203" spans="1:7" ht="6.75" customHeight="1" hidden="1">
      <c r="A203" s="66"/>
      <c r="G203" s="68"/>
    </row>
    <row r="204" spans="1:7" ht="15" hidden="1">
      <c r="A204" s="66"/>
      <c r="B204" s="182"/>
      <c r="C204" s="183"/>
      <c r="D204" s="184"/>
      <c r="G204" s="68"/>
    </row>
    <row r="205" spans="1:7" ht="15" hidden="1">
      <c r="A205" s="66"/>
      <c r="B205" s="185"/>
      <c r="C205" s="186"/>
      <c r="D205" s="187"/>
      <c r="G205" s="68"/>
    </row>
    <row r="206" spans="1:7" ht="15" hidden="1">
      <c r="A206" s="66"/>
      <c r="B206" s="185"/>
      <c r="C206" s="186"/>
      <c r="D206" s="187"/>
      <c r="G206" s="68"/>
    </row>
    <row r="207" spans="1:7" ht="15" hidden="1">
      <c r="A207" s="66"/>
      <c r="B207" s="185"/>
      <c r="C207" s="186"/>
      <c r="D207" s="187"/>
      <c r="G207" s="68"/>
    </row>
    <row r="208" spans="1:7" ht="15" hidden="1">
      <c r="A208" s="66"/>
      <c r="B208" s="185"/>
      <c r="C208" s="186"/>
      <c r="D208" s="187"/>
      <c r="G208" s="68"/>
    </row>
    <row r="209" spans="1:7" ht="15" hidden="1">
      <c r="A209" s="66"/>
      <c r="B209" s="185"/>
      <c r="C209" s="186"/>
      <c r="D209" s="187"/>
      <c r="G209" s="68"/>
    </row>
    <row r="210" spans="1:7" ht="15" hidden="1">
      <c r="A210" s="66"/>
      <c r="B210" s="188"/>
      <c r="C210" s="189"/>
      <c r="D210" s="190"/>
      <c r="G210" s="68"/>
    </row>
    <row r="211" spans="1:7" ht="6.75" customHeight="1" hidden="1" thickBot="1">
      <c r="A211" s="66"/>
      <c r="G211" s="68"/>
    </row>
    <row r="212" spans="1:7" ht="13.5" hidden="1" thickBot="1">
      <c r="A212" s="66"/>
      <c r="B212" s="49" t="s">
        <v>109</v>
      </c>
      <c r="E212" s="96" t="s">
        <v>93</v>
      </c>
      <c r="F212" s="108"/>
      <c r="G212" s="68"/>
    </row>
    <row r="213" spans="1:7" ht="6.75" customHeight="1" hidden="1" thickBot="1">
      <c r="A213" s="66"/>
      <c r="G213" s="68"/>
    </row>
    <row r="214" spans="1:7" ht="13.5" hidden="1" thickBot="1">
      <c r="A214" s="66"/>
      <c r="C214" s="67" t="s">
        <v>73</v>
      </c>
      <c r="F214" s="99" t="str">
        <f>IF(F212=0," ",IF(F202="Yes",1,IF(F202="No",0,IF(F199/F212&gt;=1,1,IF(F199/F212&gt;=0.75,0.75,IF(F199/F212&gt;=0.5,0.5,IF(F199/F212&gt;=0.25,0.25,0)))))))</f>
        <v xml:space="preserve"> </v>
      </c>
      <c r="G214" s="68"/>
    </row>
    <row r="215" spans="1:7" ht="6.75" customHeight="1" hidden="1">
      <c r="A215" s="79"/>
      <c r="B215" s="80"/>
      <c r="C215" s="80"/>
      <c r="D215" s="81"/>
      <c r="E215" s="80"/>
      <c r="F215" s="82"/>
      <c r="G215" s="83"/>
    </row>
    <row r="216" spans="1:7" s="64" customFormat="1" ht="15" hidden="1">
      <c r="A216" s="90"/>
      <c r="B216" s="91"/>
      <c r="C216" s="91"/>
      <c r="D216" s="92"/>
      <c r="E216" s="93"/>
      <c r="F216" s="94"/>
      <c r="G216" s="95"/>
    </row>
    <row r="217" spans="1:7" s="64" customFormat="1" ht="15" hidden="1">
      <c r="A217" s="69"/>
      <c r="B217" s="70" t="s">
        <v>72</v>
      </c>
      <c r="C217" s="70"/>
      <c r="D217" s="63"/>
      <c r="G217" s="65"/>
    </row>
    <row r="218" spans="1:7" s="75" customFormat="1" ht="12" hidden="1">
      <c r="A218" s="71"/>
      <c r="B218" s="72"/>
      <c r="C218" s="73"/>
      <c r="D218" s="74" t="s">
        <v>85</v>
      </c>
      <c r="F218" s="76"/>
      <c r="G218" s="77"/>
    </row>
    <row r="219" spans="1:7" s="64" customFormat="1" ht="6.75" customHeight="1" hidden="1" thickBot="1">
      <c r="A219" s="69"/>
      <c r="B219" s="53"/>
      <c r="C219" s="70"/>
      <c r="D219" s="78"/>
      <c r="F219" s="54"/>
      <c r="G219" s="65"/>
    </row>
    <row r="220" spans="1:7" ht="13.5" hidden="1" thickBot="1">
      <c r="A220" s="66"/>
      <c r="B220" s="49" t="s">
        <v>88</v>
      </c>
      <c r="E220" s="96" t="s">
        <v>93</v>
      </c>
      <c r="F220" s="108"/>
      <c r="G220" s="68"/>
    </row>
    <row r="221" spans="1:7" ht="6.75" customHeight="1" hidden="1" thickBot="1">
      <c r="A221" s="66"/>
      <c r="F221" s="109"/>
      <c r="G221" s="68"/>
    </row>
    <row r="222" spans="1:7" ht="13.5" hidden="1" thickBot="1">
      <c r="A222" s="66"/>
      <c r="B222" s="49" t="s">
        <v>87</v>
      </c>
      <c r="E222" s="96" t="s">
        <v>93</v>
      </c>
      <c r="F222" s="108"/>
      <c r="G222" s="68"/>
    </row>
    <row r="223" spans="1:7" ht="6.75" customHeight="1" hidden="1" thickBot="1">
      <c r="A223" s="66"/>
      <c r="G223" s="68"/>
    </row>
    <row r="224" spans="1:7" ht="13.5" hidden="1" thickBot="1">
      <c r="A224" s="66"/>
      <c r="C224" s="49" t="s">
        <v>86</v>
      </c>
      <c r="F224" s="98" t="str">
        <f>IF(F222&gt;0,F220/F222,IF(F227&gt;0,F227,"N/A"))</f>
        <v>N/A</v>
      </c>
      <c r="G224" s="68"/>
    </row>
    <row r="225" spans="1:7" ht="6.75" customHeight="1" hidden="1">
      <c r="A225" s="66"/>
      <c r="G225" s="68"/>
    </row>
    <row r="226" spans="1:7" ht="13.5" hidden="1" thickBot="1">
      <c r="A226" s="66"/>
      <c r="B226" s="49" t="s">
        <v>95</v>
      </c>
      <c r="G226" s="68"/>
    </row>
    <row r="227" spans="1:7" ht="13.5" hidden="1" thickBot="1">
      <c r="A227" s="66"/>
      <c r="B227" s="49" t="s">
        <v>94</v>
      </c>
      <c r="E227" s="96" t="s">
        <v>93</v>
      </c>
      <c r="F227" s="97"/>
      <c r="G227" s="68"/>
    </row>
    <row r="228" spans="1:7" ht="6.75" customHeight="1" hidden="1">
      <c r="A228" s="66"/>
      <c r="G228" s="68"/>
    </row>
    <row r="229" spans="1:7" ht="15" hidden="1">
      <c r="A229" s="66"/>
      <c r="B229" s="182"/>
      <c r="C229" s="183"/>
      <c r="D229" s="184"/>
      <c r="G229" s="68"/>
    </row>
    <row r="230" spans="1:7" ht="15" hidden="1">
      <c r="A230" s="66"/>
      <c r="B230" s="185"/>
      <c r="C230" s="186"/>
      <c r="D230" s="187"/>
      <c r="G230" s="68"/>
    </row>
    <row r="231" spans="1:7" ht="15" hidden="1">
      <c r="A231" s="66"/>
      <c r="B231" s="185"/>
      <c r="C231" s="186"/>
      <c r="D231" s="187"/>
      <c r="G231" s="68"/>
    </row>
    <row r="232" spans="1:7" ht="15" hidden="1">
      <c r="A232" s="66"/>
      <c r="B232" s="185"/>
      <c r="C232" s="186"/>
      <c r="D232" s="187"/>
      <c r="G232" s="68"/>
    </row>
    <row r="233" spans="1:7" ht="15" hidden="1">
      <c r="A233" s="66"/>
      <c r="B233" s="185"/>
      <c r="C233" s="186"/>
      <c r="D233" s="187"/>
      <c r="G233" s="68"/>
    </row>
    <row r="234" spans="1:7" ht="15" hidden="1">
      <c r="A234" s="66"/>
      <c r="B234" s="185"/>
      <c r="C234" s="186"/>
      <c r="D234" s="187"/>
      <c r="G234" s="68"/>
    </row>
    <row r="235" spans="1:7" ht="15" hidden="1">
      <c r="A235" s="66"/>
      <c r="B235" s="188"/>
      <c r="C235" s="189"/>
      <c r="D235" s="190"/>
      <c r="G235" s="68"/>
    </row>
    <row r="236" spans="1:7" ht="6.75" customHeight="1" hidden="1" thickBot="1">
      <c r="A236" s="66"/>
      <c r="G236" s="68"/>
    </row>
    <row r="237" spans="1:7" ht="13.5" hidden="1" thickBot="1">
      <c r="A237" s="66"/>
      <c r="B237" s="49" t="s">
        <v>109</v>
      </c>
      <c r="E237" s="96" t="s">
        <v>93</v>
      </c>
      <c r="F237" s="108"/>
      <c r="G237" s="68"/>
    </row>
    <row r="238" spans="1:7" ht="6.75" customHeight="1" hidden="1" thickBot="1">
      <c r="A238" s="66"/>
      <c r="G238" s="68"/>
    </row>
    <row r="239" spans="1:7" ht="13.5" hidden="1" thickBot="1">
      <c r="A239" s="66"/>
      <c r="C239" s="67" t="s">
        <v>73</v>
      </c>
      <c r="F239" s="99" t="str">
        <f>IF(F237=0," ",IF(F227="Yes",1,IF(F227="No",0,IF(F224/F237&gt;=1,1,IF(F224/F237&gt;=0.75,0.75,IF(F224/F237&gt;=0.5,0.5,IF(F224/F237&gt;=0.25,0.25,0)))))))</f>
        <v xml:space="preserve"> </v>
      </c>
      <c r="G239" s="68"/>
    </row>
    <row r="240" spans="1:7" ht="6.75" customHeight="1" hidden="1">
      <c r="A240" s="79"/>
      <c r="B240" s="80"/>
      <c r="C240" s="80"/>
      <c r="D240" s="81"/>
      <c r="E240" s="80"/>
      <c r="F240" s="82"/>
      <c r="G240" s="83"/>
    </row>
    <row r="241" spans="1:7" s="64" customFormat="1" ht="15" hidden="1">
      <c r="A241" s="90"/>
      <c r="B241" s="91"/>
      <c r="C241" s="91"/>
      <c r="D241" s="92"/>
      <c r="E241" s="93"/>
      <c r="F241" s="94"/>
      <c r="G241" s="95"/>
    </row>
    <row r="242" spans="1:7" s="64" customFormat="1" ht="15" hidden="1">
      <c r="A242" s="69"/>
      <c r="B242" s="70" t="s">
        <v>72</v>
      </c>
      <c r="C242" s="70"/>
      <c r="D242" s="63"/>
      <c r="G242" s="65"/>
    </row>
    <row r="243" spans="1:7" s="75" customFormat="1" ht="12" hidden="1">
      <c r="A243" s="71"/>
      <c r="B243" s="72"/>
      <c r="C243" s="73"/>
      <c r="D243" s="74" t="s">
        <v>85</v>
      </c>
      <c r="F243" s="76"/>
      <c r="G243" s="77"/>
    </row>
    <row r="244" spans="1:7" s="64" customFormat="1" ht="6.75" customHeight="1" hidden="1" thickBot="1">
      <c r="A244" s="69"/>
      <c r="B244" s="53"/>
      <c r="C244" s="70"/>
      <c r="D244" s="78"/>
      <c r="F244" s="54"/>
      <c r="G244" s="65"/>
    </row>
    <row r="245" spans="1:7" ht="13.5" hidden="1" thickBot="1">
      <c r="A245" s="66"/>
      <c r="B245" s="49" t="s">
        <v>88</v>
      </c>
      <c r="E245" s="96" t="s">
        <v>93</v>
      </c>
      <c r="F245" s="108"/>
      <c r="G245" s="68"/>
    </row>
    <row r="246" spans="1:7" ht="6.75" customHeight="1" hidden="1" thickBot="1">
      <c r="A246" s="66"/>
      <c r="F246" s="109"/>
      <c r="G246" s="68"/>
    </row>
    <row r="247" spans="1:7" ht="13.5" hidden="1" thickBot="1">
      <c r="A247" s="66"/>
      <c r="B247" s="49" t="s">
        <v>87</v>
      </c>
      <c r="E247" s="96" t="s">
        <v>93</v>
      </c>
      <c r="F247" s="108"/>
      <c r="G247" s="68"/>
    </row>
    <row r="248" spans="1:7" ht="6.75" customHeight="1" hidden="1" thickBot="1">
      <c r="A248" s="66"/>
      <c r="G248" s="68"/>
    </row>
    <row r="249" spans="1:7" ht="13.5" hidden="1" thickBot="1">
      <c r="A249" s="66"/>
      <c r="C249" s="49" t="s">
        <v>86</v>
      </c>
      <c r="F249" s="98" t="str">
        <f>IF(F247&gt;0,F245/F247,IF(F252&gt;0,F252,"N/A"))</f>
        <v>N/A</v>
      </c>
      <c r="G249" s="68"/>
    </row>
    <row r="250" spans="1:7" ht="6.75" customHeight="1" hidden="1">
      <c r="A250" s="66"/>
      <c r="G250" s="68"/>
    </row>
    <row r="251" spans="1:7" ht="13.5" hidden="1" thickBot="1">
      <c r="A251" s="66"/>
      <c r="B251" s="49" t="s">
        <v>95</v>
      </c>
      <c r="G251" s="68"/>
    </row>
    <row r="252" spans="1:7" ht="13.5" hidden="1" thickBot="1">
      <c r="A252" s="66"/>
      <c r="B252" s="49" t="s">
        <v>94</v>
      </c>
      <c r="E252" s="96" t="s">
        <v>93</v>
      </c>
      <c r="F252" s="97"/>
      <c r="G252" s="68"/>
    </row>
    <row r="253" spans="1:7" ht="6.75" customHeight="1" hidden="1">
      <c r="A253" s="66"/>
      <c r="G253" s="68"/>
    </row>
    <row r="254" spans="1:7" ht="15" hidden="1">
      <c r="A254" s="66"/>
      <c r="B254" s="182"/>
      <c r="C254" s="183"/>
      <c r="D254" s="184"/>
      <c r="G254" s="68"/>
    </row>
    <row r="255" spans="1:7" ht="15" hidden="1">
      <c r="A255" s="66"/>
      <c r="B255" s="185"/>
      <c r="C255" s="186"/>
      <c r="D255" s="187"/>
      <c r="G255" s="68"/>
    </row>
    <row r="256" spans="1:7" ht="15" hidden="1">
      <c r="A256" s="66"/>
      <c r="B256" s="185"/>
      <c r="C256" s="186"/>
      <c r="D256" s="187"/>
      <c r="G256" s="68"/>
    </row>
    <row r="257" spans="1:7" ht="15" hidden="1">
      <c r="A257" s="66"/>
      <c r="B257" s="185"/>
      <c r="C257" s="186"/>
      <c r="D257" s="187"/>
      <c r="G257" s="68"/>
    </row>
    <row r="258" spans="1:7" ht="15" hidden="1">
      <c r="A258" s="66"/>
      <c r="B258" s="185"/>
      <c r="C258" s="186"/>
      <c r="D258" s="187"/>
      <c r="G258" s="68"/>
    </row>
    <row r="259" spans="1:7" ht="15" hidden="1">
      <c r="A259" s="66"/>
      <c r="B259" s="185"/>
      <c r="C259" s="186"/>
      <c r="D259" s="187"/>
      <c r="G259" s="68"/>
    </row>
    <row r="260" spans="1:7" ht="15" hidden="1">
      <c r="A260" s="66"/>
      <c r="B260" s="188"/>
      <c r="C260" s="189"/>
      <c r="D260" s="190"/>
      <c r="G260" s="68"/>
    </row>
    <row r="261" spans="1:7" ht="6.75" customHeight="1" hidden="1" thickBot="1">
      <c r="A261" s="66"/>
      <c r="G261" s="68"/>
    </row>
    <row r="262" spans="1:7" ht="13.5" hidden="1" thickBot="1">
      <c r="A262" s="66"/>
      <c r="B262" s="49" t="s">
        <v>109</v>
      </c>
      <c r="E262" s="96" t="s">
        <v>93</v>
      </c>
      <c r="F262" s="108"/>
      <c r="G262" s="68"/>
    </row>
    <row r="263" spans="1:7" ht="6.75" customHeight="1" hidden="1" thickBot="1">
      <c r="A263" s="66"/>
      <c r="G263" s="68"/>
    </row>
    <row r="264" spans="1:7" ht="13.5" hidden="1"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60</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60</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61</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61</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A1:G265"/>
  <sheetViews>
    <sheetView showGridLines="0" zoomScale="90" zoomScaleNormal="90" zoomScalePageLayoutView="90" workbookViewId="0" topLeftCell="A1"/>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62</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62</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63</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63</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64</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64</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sheetPr>
  <dimension ref="A1:G265"/>
  <sheetViews>
    <sheetView showGridLines="0" zoomScale="90" zoomScaleNormal="90" zoomScalePageLayoutView="90" workbookViewId="0" topLeftCell="A27">
      <selection activeCell="E37" activeCellId="6" sqref="A6 E13 E15 E20 E22 E27 E3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spans="1:6" s="64" customFormat="1" ht="15">
      <c r="A1" s="173" t="str">
        <f>'Total Payment Amount'!A1</f>
        <v>CA 1115 Waiver - Delivery System Reform Incentive Payments (DSRIP)</v>
      </c>
      <c r="D1" s="53"/>
      <c r="F1" s="54"/>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52" t="s">
        <v>65</v>
      </c>
    </row>
    <row r="5" ht="13.5" thickBot="1"/>
    <row r="6" spans="1:7" ht="13.5" thickBot="1">
      <c r="A6" s="191"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65</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191" t="s">
        <v>93</v>
      </c>
      <c r="F13" s="159">
        <v>4274900</v>
      </c>
      <c r="G13" s="68"/>
    </row>
    <row r="14" spans="1:7" ht="13.5" thickBot="1">
      <c r="A14" s="66"/>
      <c r="C14" s="67"/>
      <c r="G14" s="68"/>
    </row>
    <row r="15" spans="1:7" ht="13.5" thickBot="1">
      <c r="A15" s="66"/>
      <c r="B15" s="49" t="s">
        <v>108</v>
      </c>
      <c r="C15" s="67"/>
      <c r="E15" s="191" t="s">
        <v>93</v>
      </c>
      <c r="F15" s="159">
        <v>4274900</v>
      </c>
      <c r="G15" s="68"/>
    </row>
    <row r="16" spans="1:7" s="64" customFormat="1" ht="15">
      <c r="A16" s="62"/>
      <c r="B16" s="52"/>
      <c r="C16" s="52"/>
      <c r="D16" s="63"/>
      <c r="F16" s="54"/>
      <c r="G16" s="65"/>
    </row>
    <row r="17" spans="1:7" s="64" customFormat="1" ht="51">
      <c r="A17" s="69"/>
      <c r="B17" s="70" t="s">
        <v>71</v>
      </c>
      <c r="C17" s="70"/>
      <c r="D17" s="164" t="s">
        <v>119</v>
      </c>
      <c r="G17" s="65"/>
    </row>
    <row r="18" spans="1:7" s="75" customFormat="1" ht="12">
      <c r="A18" s="71"/>
      <c r="B18" s="72"/>
      <c r="C18" s="73"/>
      <c r="D18" s="74"/>
      <c r="F18" s="76"/>
      <c r="G18" s="77"/>
    </row>
    <row r="19" spans="1:7" s="64" customFormat="1" ht="6.75" customHeight="1" thickBot="1">
      <c r="A19" s="69"/>
      <c r="B19" s="53"/>
      <c r="C19" s="70"/>
      <c r="D19" s="78"/>
      <c r="F19" s="54"/>
      <c r="G19" s="65"/>
    </row>
    <row r="20" spans="1:7" ht="13.5" thickBot="1">
      <c r="A20" s="66"/>
      <c r="B20" s="49" t="s">
        <v>88</v>
      </c>
      <c r="E20" s="191" t="s">
        <v>93</v>
      </c>
      <c r="F20" s="108"/>
      <c r="G20" s="68"/>
    </row>
    <row r="21" spans="1:7" ht="6.75" customHeight="1" thickBot="1">
      <c r="A21" s="66"/>
      <c r="F21" s="109"/>
      <c r="G21" s="68"/>
    </row>
    <row r="22" spans="1:7" ht="13.5" thickBot="1">
      <c r="A22" s="66"/>
      <c r="B22" s="49" t="s">
        <v>87</v>
      </c>
      <c r="E22" s="191" t="s">
        <v>93</v>
      </c>
      <c r="F22" s="108"/>
      <c r="G22" s="68"/>
    </row>
    <row r="23" spans="1:7" ht="6.75" customHeight="1" thickBot="1">
      <c r="A23" s="66"/>
      <c r="G23" s="68"/>
    </row>
    <row r="24" spans="1:7" ht="13.5" thickBot="1">
      <c r="A24" s="66"/>
      <c r="C24" s="49" t="s">
        <v>86</v>
      </c>
      <c r="F24" s="98" t="str">
        <f>IF(F22&gt;0,F20/F22,IF(F27&gt;0,F27,"N/A"))</f>
        <v>Yes</v>
      </c>
      <c r="G24" s="68"/>
    </row>
    <row r="25" spans="1:7" ht="6.75" customHeight="1">
      <c r="A25" s="66"/>
      <c r="G25" s="68"/>
    </row>
    <row r="26" spans="1:7" ht="13.5" thickBot="1">
      <c r="A26" s="66"/>
      <c r="B26" s="49" t="s">
        <v>95</v>
      </c>
      <c r="G26" s="68"/>
    </row>
    <row r="27" spans="1:7" ht="13.5" thickBot="1">
      <c r="A27" s="66"/>
      <c r="B27" s="49" t="s">
        <v>94</v>
      </c>
      <c r="E27" s="191" t="s">
        <v>93</v>
      </c>
      <c r="F27" s="97" t="s">
        <v>37</v>
      </c>
      <c r="G27" s="68"/>
    </row>
    <row r="28" spans="1:7" ht="6.75" customHeight="1">
      <c r="A28" s="66"/>
      <c r="G28" s="68"/>
    </row>
    <row r="29" spans="1:7" ht="15">
      <c r="A29" s="66"/>
      <c r="B29" s="182" t="s">
        <v>138</v>
      </c>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70.5" customHeight="1">
      <c r="A35" s="66"/>
      <c r="B35" s="188"/>
      <c r="C35" s="189"/>
      <c r="D35" s="190"/>
      <c r="G35" s="68"/>
    </row>
    <row r="36" spans="1:7" ht="6.75" customHeight="1" thickBot="1">
      <c r="A36" s="66"/>
      <c r="G36" s="68"/>
    </row>
    <row r="37" spans="1:7" ht="13.5" thickBot="1">
      <c r="A37" s="66"/>
      <c r="B37" s="49" t="s">
        <v>109</v>
      </c>
      <c r="E37" s="191" t="s">
        <v>93</v>
      </c>
      <c r="F37" s="108" t="s">
        <v>37</v>
      </c>
      <c r="G37" s="68"/>
    </row>
    <row r="38" spans="1:7" ht="6.75" customHeight="1" thickBot="1">
      <c r="A38" s="66"/>
      <c r="G38" s="68"/>
    </row>
    <row r="39" spans="1:7" ht="13.5" thickBot="1">
      <c r="A39" s="66"/>
      <c r="C39" s="67" t="s">
        <v>73</v>
      </c>
      <c r="F39" s="99">
        <f>IF(F37=0," ",IF(F27="Yes",1,IF(F27="No",0,IF(F24/F37&gt;=1,1,IF(F24/F37&gt;=0.75,0.75,IF(F24/F37&gt;=0.5,0.5,IF(F24/F37&gt;=0.25,0.25,0)))))))</f>
        <v>1</v>
      </c>
      <c r="G39" s="68"/>
    </row>
    <row r="40" spans="1:7" ht="6.75" customHeight="1">
      <c r="A40" s="79"/>
      <c r="B40" s="80"/>
      <c r="C40" s="80"/>
      <c r="D40" s="81"/>
      <c r="E40" s="80"/>
      <c r="F40" s="82"/>
      <c r="G40" s="83"/>
    </row>
    <row r="41" spans="1:7" s="64" customFormat="1" ht="15" hidden="1">
      <c r="A41" s="90"/>
      <c r="B41" s="91"/>
      <c r="C41" s="91"/>
      <c r="D41" s="92"/>
      <c r="E41" s="93"/>
      <c r="F41" s="94"/>
      <c r="G41" s="95"/>
    </row>
    <row r="42" spans="1:7" s="64" customFormat="1" ht="15" hidden="1">
      <c r="A42" s="69"/>
      <c r="B42" s="70" t="s">
        <v>71</v>
      </c>
      <c r="C42" s="70"/>
      <c r="D42" s="63"/>
      <c r="G42" s="65"/>
    </row>
    <row r="43" spans="1:7" s="75" customFormat="1" ht="12" hidden="1">
      <c r="A43" s="71"/>
      <c r="B43" s="72"/>
      <c r="C43" s="73"/>
      <c r="D43" s="74" t="s">
        <v>85</v>
      </c>
      <c r="F43" s="76"/>
      <c r="G43" s="77"/>
    </row>
    <row r="44" spans="1:7" s="64" customFormat="1" ht="6.75" customHeight="1" hidden="1" thickBot="1">
      <c r="A44" s="69"/>
      <c r="B44" s="53"/>
      <c r="C44" s="70"/>
      <c r="D44" s="78"/>
      <c r="F44" s="54"/>
      <c r="G44" s="65"/>
    </row>
    <row r="45" spans="1:7" ht="13.5" hidden="1" thickBot="1">
      <c r="A45" s="66"/>
      <c r="B45" s="49" t="s">
        <v>88</v>
      </c>
      <c r="E45" s="96" t="s">
        <v>93</v>
      </c>
      <c r="F45" s="108"/>
      <c r="G45" s="68"/>
    </row>
    <row r="46" spans="1:7" ht="6.75" customHeight="1" hidden="1" thickBot="1">
      <c r="A46" s="66"/>
      <c r="F46" s="109"/>
      <c r="G46" s="68"/>
    </row>
    <row r="47" spans="1:7" ht="13.5" hidden="1" thickBot="1">
      <c r="A47" s="66"/>
      <c r="B47" s="49" t="s">
        <v>87</v>
      </c>
      <c r="E47" s="96" t="s">
        <v>93</v>
      </c>
      <c r="F47" s="108"/>
      <c r="G47" s="68"/>
    </row>
    <row r="48" spans="1:7" ht="6.75" customHeight="1" hidden="1" thickBot="1">
      <c r="A48" s="66"/>
      <c r="G48" s="68"/>
    </row>
    <row r="49" spans="1:7" ht="13.5" hidden="1" thickBot="1">
      <c r="A49" s="66"/>
      <c r="C49" s="49" t="s">
        <v>86</v>
      </c>
      <c r="F49" s="98" t="str">
        <f>IF(F47&gt;0,F45/F47,IF(F52&gt;0,F52,"N/A"))</f>
        <v>N/A</v>
      </c>
      <c r="G49" s="68"/>
    </row>
    <row r="50" spans="1:7" ht="6.75" customHeight="1" hidden="1">
      <c r="A50" s="66"/>
      <c r="G50" s="68"/>
    </row>
    <row r="51" spans="1:7" ht="13.5" hidden="1" thickBot="1">
      <c r="A51" s="66"/>
      <c r="B51" s="49" t="s">
        <v>95</v>
      </c>
      <c r="G51" s="68"/>
    </row>
    <row r="52" spans="1:7" ht="13.5" hidden="1" thickBot="1">
      <c r="A52" s="66"/>
      <c r="B52" s="49" t="s">
        <v>94</v>
      </c>
      <c r="E52" s="96" t="s">
        <v>93</v>
      </c>
      <c r="F52" s="97"/>
      <c r="G52" s="68"/>
    </row>
    <row r="53" spans="1:7" ht="6.75" customHeight="1" hidden="1">
      <c r="A53" s="66"/>
      <c r="G53" s="68"/>
    </row>
    <row r="54" spans="1:7" ht="15" hidden="1">
      <c r="A54" s="66"/>
      <c r="B54" s="182"/>
      <c r="C54" s="183"/>
      <c r="D54" s="184"/>
      <c r="G54" s="68"/>
    </row>
    <row r="55" spans="1:7" ht="15" hidden="1">
      <c r="A55" s="66"/>
      <c r="B55" s="185"/>
      <c r="C55" s="186"/>
      <c r="D55" s="187"/>
      <c r="G55" s="68"/>
    </row>
    <row r="56" spans="1:7" ht="15" hidden="1">
      <c r="A56" s="66"/>
      <c r="B56" s="185"/>
      <c r="C56" s="186"/>
      <c r="D56" s="187"/>
      <c r="G56" s="68"/>
    </row>
    <row r="57" spans="1:7" ht="15" hidden="1">
      <c r="A57" s="66"/>
      <c r="B57" s="185"/>
      <c r="C57" s="186"/>
      <c r="D57" s="187"/>
      <c r="G57" s="68"/>
    </row>
    <row r="58" spans="1:7" ht="15" hidden="1">
      <c r="A58" s="66"/>
      <c r="B58" s="185"/>
      <c r="C58" s="186"/>
      <c r="D58" s="187"/>
      <c r="G58" s="68"/>
    </row>
    <row r="59" spans="1:7" ht="15" hidden="1">
      <c r="A59" s="66"/>
      <c r="B59" s="185"/>
      <c r="C59" s="186"/>
      <c r="D59" s="187"/>
      <c r="G59" s="68"/>
    </row>
    <row r="60" spans="1:7" ht="15" hidden="1">
      <c r="A60" s="66"/>
      <c r="B60" s="188"/>
      <c r="C60" s="189"/>
      <c r="D60" s="190"/>
      <c r="G60" s="68"/>
    </row>
    <row r="61" spans="1:7" ht="6.75" customHeight="1" hidden="1" thickBot="1">
      <c r="A61" s="66"/>
      <c r="G61" s="68"/>
    </row>
    <row r="62" spans="1:7" ht="13.5" hidden="1" thickBot="1">
      <c r="A62" s="66"/>
      <c r="B62" s="49" t="s">
        <v>109</v>
      </c>
      <c r="E62" s="96" t="s">
        <v>93</v>
      </c>
      <c r="F62" s="108"/>
      <c r="G62" s="68"/>
    </row>
    <row r="63" spans="1:7" ht="6.75" customHeight="1" hidden="1" thickBot="1">
      <c r="A63" s="66"/>
      <c r="G63" s="68"/>
    </row>
    <row r="64" spans="1:7" ht="13.5" hidden="1" thickBot="1">
      <c r="A64" s="66"/>
      <c r="C64" s="67" t="s">
        <v>73</v>
      </c>
      <c r="F64" s="99" t="str">
        <f>IF(F62=0," ",IF(F52="Yes",1,IF(F52="No",0,IF(F49/F62&gt;=1,1,IF(F49/F62&gt;=0.75,0.75,IF(F49/F62&gt;=0.5,0.5,IF(F49/F62&gt;=0.25,0.25,0)))))))</f>
        <v xml:space="preserve"> </v>
      </c>
      <c r="G64" s="68"/>
    </row>
    <row r="65" spans="1:7" ht="6.75" customHeight="1" hidden="1">
      <c r="A65" s="79"/>
      <c r="B65" s="80"/>
      <c r="C65" s="80"/>
      <c r="D65" s="81"/>
      <c r="E65" s="80"/>
      <c r="F65" s="82"/>
      <c r="G65" s="83"/>
    </row>
    <row r="66" spans="1:7" s="64" customFormat="1" ht="15" hidden="1">
      <c r="A66" s="90"/>
      <c r="B66" s="91"/>
      <c r="C66" s="91"/>
      <c r="D66" s="92"/>
      <c r="E66" s="93"/>
      <c r="F66" s="94"/>
      <c r="G66" s="95"/>
    </row>
    <row r="67" spans="1:7" s="64" customFormat="1" ht="15" hidden="1">
      <c r="A67" s="69"/>
      <c r="B67" s="70" t="s">
        <v>71</v>
      </c>
      <c r="C67" s="70"/>
      <c r="D67" s="63"/>
      <c r="G67" s="65"/>
    </row>
    <row r="68" spans="1:7" s="75" customFormat="1" ht="12" hidden="1">
      <c r="A68" s="71"/>
      <c r="B68" s="72"/>
      <c r="C68" s="73"/>
      <c r="D68" s="74" t="s">
        <v>85</v>
      </c>
      <c r="F68" s="76"/>
      <c r="G68" s="77"/>
    </row>
    <row r="69" spans="1:7" s="64" customFormat="1" ht="6.75" customHeight="1" hidden="1" thickBot="1">
      <c r="A69" s="69"/>
      <c r="B69" s="53"/>
      <c r="C69" s="70"/>
      <c r="D69" s="78"/>
      <c r="F69" s="54"/>
      <c r="G69" s="65"/>
    </row>
    <row r="70" spans="1:7" ht="13.5" hidden="1" thickBot="1">
      <c r="A70" s="66"/>
      <c r="B70" s="49" t="s">
        <v>88</v>
      </c>
      <c r="E70" s="96" t="s">
        <v>93</v>
      </c>
      <c r="F70" s="108"/>
      <c r="G70" s="68"/>
    </row>
    <row r="71" spans="1:7" ht="6.75" customHeight="1" hidden="1" thickBot="1">
      <c r="A71" s="66"/>
      <c r="F71" s="109"/>
      <c r="G71" s="68"/>
    </row>
    <row r="72" spans="1:7" ht="13.5" hidden="1" thickBot="1">
      <c r="A72" s="66"/>
      <c r="B72" s="49" t="s">
        <v>87</v>
      </c>
      <c r="E72" s="96" t="s">
        <v>93</v>
      </c>
      <c r="F72" s="108"/>
      <c r="G72" s="68"/>
    </row>
    <row r="73" spans="1:7" ht="6.75" customHeight="1" hidden="1" thickBot="1">
      <c r="A73" s="66"/>
      <c r="G73" s="68"/>
    </row>
    <row r="74" spans="1:7" ht="13.5" hidden="1" thickBot="1">
      <c r="A74" s="66"/>
      <c r="C74" s="49" t="s">
        <v>86</v>
      </c>
      <c r="F74" s="98" t="str">
        <f>IF(F72&gt;0,F70/F72,IF(F77&gt;0,F77,"N/A"))</f>
        <v>N/A</v>
      </c>
      <c r="G74" s="68"/>
    </row>
    <row r="75" spans="1:7" ht="6.75" customHeight="1" hidden="1">
      <c r="A75" s="66"/>
      <c r="G75" s="68"/>
    </row>
    <row r="76" spans="1:7" ht="13.5" hidden="1" thickBot="1">
      <c r="A76" s="66"/>
      <c r="B76" s="49" t="s">
        <v>95</v>
      </c>
      <c r="G76" s="68"/>
    </row>
    <row r="77" spans="1:7" ht="13.5" hidden="1" thickBot="1">
      <c r="A77" s="66"/>
      <c r="B77" s="49" t="s">
        <v>94</v>
      </c>
      <c r="E77" s="96" t="s">
        <v>93</v>
      </c>
      <c r="F77" s="97"/>
      <c r="G77" s="68"/>
    </row>
    <row r="78" spans="1:7" ht="6.75" customHeight="1" hidden="1">
      <c r="A78" s="66"/>
      <c r="G78" s="68"/>
    </row>
    <row r="79" spans="1:7" ht="15" hidden="1">
      <c r="A79" s="66"/>
      <c r="B79" s="182"/>
      <c r="C79" s="183"/>
      <c r="D79" s="184"/>
      <c r="G79" s="68"/>
    </row>
    <row r="80" spans="1:7" ht="15" hidden="1">
      <c r="A80" s="66"/>
      <c r="B80" s="185"/>
      <c r="C80" s="186"/>
      <c r="D80" s="187"/>
      <c r="G80" s="68"/>
    </row>
    <row r="81" spans="1:7" ht="15" hidden="1">
      <c r="A81" s="66"/>
      <c r="B81" s="185"/>
      <c r="C81" s="186"/>
      <c r="D81" s="187"/>
      <c r="G81" s="68"/>
    </row>
    <row r="82" spans="1:7" ht="15" hidden="1">
      <c r="A82" s="66"/>
      <c r="B82" s="185"/>
      <c r="C82" s="186"/>
      <c r="D82" s="187"/>
      <c r="G82" s="68"/>
    </row>
    <row r="83" spans="1:7" ht="15" hidden="1">
      <c r="A83" s="66"/>
      <c r="B83" s="185"/>
      <c r="C83" s="186"/>
      <c r="D83" s="187"/>
      <c r="G83" s="68"/>
    </row>
    <row r="84" spans="1:7" ht="15" hidden="1">
      <c r="A84" s="66"/>
      <c r="B84" s="185"/>
      <c r="C84" s="186"/>
      <c r="D84" s="187"/>
      <c r="G84" s="68"/>
    </row>
    <row r="85" spans="1:7" ht="15" hidden="1">
      <c r="A85" s="66"/>
      <c r="B85" s="188"/>
      <c r="C85" s="189"/>
      <c r="D85" s="190"/>
      <c r="G85" s="68"/>
    </row>
    <row r="86" spans="1:7" ht="6.75" customHeight="1" hidden="1" thickBot="1">
      <c r="A86" s="66"/>
      <c r="G86" s="68"/>
    </row>
    <row r="87" spans="1:7" ht="13.5" hidden="1" thickBot="1">
      <c r="A87" s="66"/>
      <c r="B87" s="49" t="s">
        <v>109</v>
      </c>
      <c r="E87" s="96" t="s">
        <v>93</v>
      </c>
      <c r="F87" s="108"/>
      <c r="G87" s="68"/>
    </row>
    <row r="88" spans="1:7" ht="6.75" customHeight="1" hidden="1" thickBot="1">
      <c r="A88" s="66"/>
      <c r="G88" s="68"/>
    </row>
    <row r="89" spans="1:7" ht="13.5" hidden="1" thickBot="1">
      <c r="A89" s="66"/>
      <c r="C89" s="67" t="s">
        <v>73</v>
      </c>
      <c r="F89" s="99" t="str">
        <f>IF(F87=0," ",IF(F77="Yes",1,IF(F77="No",0,IF(F74/F87&gt;=1,1,IF(F74/F87&gt;=0.75,0.75,IF(F74/F87&gt;=0.5,0.5,IF(F74/F87&gt;=0.25,0.25,0)))))))</f>
        <v xml:space="preserve"> </v>
      </c>
      <c r="G89" s="68"/>
    </row>
    <row r="90" spans="1:7" ht="6.75" customHeight="1" hidden="1">
      <c r="A90" s="79"/>
      <c r="B90" s="80"/>
      <c r="C90" s="80"/>
      <c r="D90" s="81"/>
      <c r="E90" s="80"/>
      <c r="F90" s="82"/>
      <c r="G90" s="83"/>
    </row>
    <row r="91" spans="1:7" s="64" customFormat="1" ht="15" hidden="1">
      <c r="A91" s="90"/>
      <c r="B91" s="91"/>
      <c r="C91" s="91"/>
      <c r="D91" s="92"/>
      <c r="E91" s="93"/>
      <c r="F91" s="94"/>
      <c r="G91" s="95"/>
    </row>
    <row r="92" spans="1:7" s="64" customFormat="1" ht="15" hidden="1">
      <c r="A92" s="69"/>
      <c r="B92" s="70" t="s">
        <v>71</v>
      </c>
      <c r="C92" s="70"/>
      <c r="D92" s="63"/>
      <c r="G92" s="65"/>
    </row>
    <row r="93" spans="1:7" s="75" customFormat="1" ht="12" hidden="1">
      <c r="A93" s="71"/>
      <c r="B93" s="72"/>
      <c r="C93" s="73"/>
      <c r="D93" s="74" t="s">
        <v>85</v>
      </c>
      <c r="F93" s="76"/>
      <c r="G93" s="77"/>
    </row>
    <row r="94" spans="1:7" s="64" customFormat="1" ht="6.75" customHeight="1" hidden="1" thickBot="1">
      <c r="A94" s="69"/>
      <c r="B94" s="53"/>
      <c r="C94" s="70"/>
      <c r="D94" s="78"/>
      <c r="F94" s="54"/>
      <c r="G94" s="65"/>
    </row>
    <row r="95" spans="1:7" ht="13.5" hidden="1" thickBot="1">
      <c r="A95" s="66"/>
      <c r="B95" s="49" t="s">
        <v>88</v>
      </c>
      <c r="E95" s="96" t="s">
        <v>93</v>
      </c>
      <c r="F95" s="108"/>
      <c r="G95" s="68"/>
    </row>
    <row r="96" spans="1:7" ht="6.75" customHeight="1" hidden="1" thickBot="1">
      <c r="A96" s="66"/>
      <c r="F96" s="109"/>
      <c r="G96" s="68"/>
    </row>
    <row r="97" spans="1:7" ht="13.5" hidden="1" thickBot="1">
      <c r="A97" s="66"/>
      <c r="B97" s="49" t="s">
        <v>87</v>
      </c>
      <c r="E97" s="96" t="s">
        <v>93</v>
      </c>
      <c r="F97" s="108"/>
      <c r="G97" s="68"/>
    </row>
    <row r="98" spans="1:7" ht="6.75" customHeight="1" hidden="1" thickBot="1">
      <c r="A98" s="66"/>
      <c r="G98" s="68"/>
    </row>
    <row r="99" spans="1:7" ht="13.5" hidden="1" thickBot="1">
      <c r="A99" s="66"/>
      <c r="C99" s="49" t="s">
        <v>86</v>
      </c>
      <c r="F99" s="98" t="str">
        <f>IF(F97&gt;0,F95/F97,IF(F102&gt;0,F102,"N/A"))</f>
        <v>N/A</v>
      </c>
      <c r="G99" s="68"/>
    </row>
    <row r="100" spans="1:7" ht="6.75" customHeight="1" hidden="1">
      <c r="A100" s="66"/>
      <c r="G100" s="68"/>
    </row>
    <row r="101" spans="1:7" ht="13.5" hidden="1" thickBot="1">
      <c r="A101" s="66"/>
      <c r="B101" s="49" t="s">
        <v>95</v>
      </c>
      <c r="G101" s="68"/>
    </row>
    <row r="102" spans="1:7" ht="13.5" hidden="1" thickBot="1">
      <c r="A102" s="66"/>
      <c r="B102" s="49" t="s">
        <v>94</v>
      </c>
      <c r="E102" s="96" t="s">
        <v>93</v>
      </c>
      <c r="F102" s="97"/>
      <c r="G102" s="68"/>
    </row>
    <row r="103" spans="1:7" ht="6.75" customHeight="1" hidden="1">
      <c r="A103" s="66"/>
      <c r="G103" s="68"/>
    </row>
    <row r="104" spans="1:7" ht="15" hidden="1">
      <c r="A104" s="66"/>
      <c r="B104" s="182"/>
      <c r="C104" s="183"/>
      <c r="D104" s="184"/>
      <c r="G104" s="68"/>
    </row>
    <row r="105" spans="1:7" ht="15" hidden="1">
      <c r="A105" s="66"/>
      <c r="B105" s="185"/>
      <c r="C105" s="186"/>
      <c r="D105" s="187"/>
      <c r="G105" s="68"/>
    </row>
    <row r="106" spans="1:7" ht="15" hidden="1">
      <c r="A106" s="66"/>
      <c r="B106" s="185"/>
      <c r="C106" s="186"/>
      <c r="D106" s="187"/>
      <c r="G106" s="68"/>
    </row>
    <row r="107" spans="1:7" ht="15" hidden="1">
      <c r="A107" s="66"/>
      <c r="B107" s="185"/>
      <c r="C107" s="186"/>
      <c r="D107" s="187"/>
      <c r="G107" s="68"/>
    </row>
    <row r="108" spans="1:7" ht="15" hidden="1">
      <c r="A108" s="66"/>
      <c r="B108" s="185"/>
      <c r="C108" s="186"/>
      <c r="D108" s="187"/>
      <c r="G108" s="68"/>
    </row>
    <row r="109" spans="1:7" ht="15" hidden="1">
      <c r="A109" s="66"/>
      <c r="B109" s="185"/>
      <c r="C109" s="186"/>
      <c r="D109" s="187"/>
      <c r="G109" s="68"/>
    </row>
    <row r="110" spans="1:7" ht="15" hidden="1">
      <c r="A110" s="66"/>
      <c r="B110" s="188"/>
      <c r="C110" s="189"/>
      <c r="D110" s="190"/>
      <c r="G110" s="68"/>
    </row>
    <row r="111" spans="1:7" ht="6.75" customHeight="1" hidden="1" thickBot="1">
      <c r="A111" s="66"/>
      <c r="G111" s="68"/>
    </row>
    <row r="112" spans="1:7" ht="13.5" hidden="1" thickBot="1">
      <c r="A112" s="66"/>
      <c r="B112" s="49" t="s">
        <v>109</v>
      </c>
      <c r="E112" s="96" t="s">
        <v>93</v>
      </c>
      <c r="F112" s="108"/>
      <c r="G112" s="68"/>
    </row>
    <row r="113" spans="1:7" ht="6.75" customHeight="1" hidden="1" thickBot="1">
      <c r="A113" s="66"/>
      <c r="G113" s="68"/>
    </row>
    <row r="114" spans="1:7" ht="13.5" hidden="1" thickBot="1">
      <c r="A114" s="66"/>
      <c r="C114" s="67" t="s">
        <v>73</v>
      </c>
      <c r="F114" s="99" t="str">
        <f>IF(F112=0," ",IF(F102="Yes",1,IF(F102="No",0,IF(F99/F112&gt;=1,1,IF(F99/F112&gt;=0.75,0.75,IF(F99/F112&gt;=0.5,0.5,IF(F99/F112&gt;=0.25,0.25,0)))))))</f>
        <v xml:space="preserve"> </v>
      </c>
      <c r="G114" s="68"/>
    </row>
    <row r="115" spans="1:7" ht="6.75" customHeight="1" hidden="1">
      <c r="A115" s="79"/>
      <c r="B115" s="80"/>
      <c r="C115" s="80"/>
      <c r="D115" s="81"/>
      <c r="E115" s="80"/>
      <c r="F115" s="82"/>
      <c r="G115" s="83"/>
    </row>
    <row r="116" spans="1:7" s="64" customFormat="1" ht="15" hidden="1">
      <c r="A116" s="90"/>
      <c r="B116" s="91"/>
      <c r="C116" s="91"/>
      <c r="D116" s="92"/>
      <c r="E116" s="93"/>
      <c r="F116" s="94"/>
      <c r="G116" s="95"/>
    </row>
    <row r="117" spans="1:7" s="64" customFormat="1" ht="15" hidden="1">
      <c r="A117" s="69"/>
      <c r="B117" s="70" t="s">
        <v>71</v>
      </c>
      <c r="C117" s="70"/>
      <c r="D117" s="63"/>
      <c r="G117" s="65"/>
    </row>
    <row r="118" spans="1:7" s="75" customFormat="1" ht="12" hidden="1">
      <c r="A118" s="71"/>
      <c r="B118" s="72"/>
      <c r="C118" s="73"/>
      <c r="D118" s="74" t="s">
        <v>85</v>
      </c>
      <c r="F118" s="76"/>
      <c r="G118" s="77"/>
    </row>
    <row r="119" spans="1:7" s="64" customFormat="1" ht="6.75" customHeight="1" hidden="1" thickBot="1">
      <c r="A119" s="69"/>
      <c r="B119" s="53"/>
      <c r="C119" s="70"/>
      <c r="D119" s="78"/>
      <c r="F119" s="54"/>
      <c r="G119" s="65"/>
    </row>
    <row r="120" spans="1:7" ht="13.5" hidden="1" thickBot="1">
      <c r="A120" s="66"/>
      <c r="B120" s="49" t="s">
        <v>88</v>
      </c>
      <c r="E120" s="96" t="s">
        <v>93</v>
      </c>
      <c r="F120" s="108"/>
      <c r="G120" s="68"/>
    </row>
    <row r="121" spans="1:7" ht="6.75" customHeight="1" hidden="1" thickBot="1">
      <c r="A121" s="66"/>
      <c r="F121" s="109"/>
      <c r="G121" s="68"/>
    </row>
    <row r="122" spans="1:7" ht="13.5" hidden="1" thickBot="1">
      <c r="A122" s="66"/>
      <c r="B122" s="49" t="s">
        <v>87</v>
      </c>
      <c r="E122" s="96" t="s">
        <v>93</v>
      </c>
      <c r="F122" s="108"/>
      <c r="G122" s="68"/>
    </row>
    <row r="123" spans="1:7" ht="6.75" customHeight="1" hidden="1" thickBot="1">
      <c r="A123" s="66"/>
      <c r="G123" s="68"/>
    </row>
    <row r="124" spans="1:7" ht="13.5" hidden="1" thickBot="1">
      <c r="A124" s="66"/>
      <c r="C124" s="49" t="s">
        <v>86</v>
      </c>
      <c r="F124" s="98" t="str">
        <f>IF(F122&gt;0,F120/F122,IF(F127&gt;0,F127,"N/A"))</f>
        <v>N/A</v>
      </c>
      <c r="G124" s="68"/>
    </row>
    <row r="125" spans="1:7" ht="6.75" customHeight="1" hidden="1">
      <c r="A125" s="66"/>
      <c r="G125" s="68"/>
    </row>
    <row r="126" spans="1:7" ht="13.5" hidden="1" thickBot="1">
      <c r="A126" s="66"/>
      <c r="B126" s="49" t="s">
        <v>95</v>
      </c>
      <c r="G126" s="68"/>
    </row>
    <row r="127" spans="1:7" ht="13.5" hidden="1" thickBot="1">
      <c r="A127" s="66"/>
      <c r="B127" s="49" t="s">
        <v>94</v>
      </c>
      <c r="E127" s="96" t="s">
        <v>93</v>
      </c>
      <c r="F127" s="97"/>
      <c r="G127" s="68"/>
    </row>
    <row r="128" spans="1:7" ht="6.75" customHeight="1" hidden="1">
      <c r="A128" s="66"/>
      <c r="G128" s="68"/>
    </row>
    <row r="129" spans="1:7" ht="15" hidden="1">
      <c r="A129" s="66"/>
      <c r="B129" s="182"/>
      <c r="C129" s="183"/>
      <c r="D129" s="184"/>
      <c r="G129" s="68"/>
    </row>
    <row r="130" spans="1:7" ht="15" hidden="1">
      <c r="A130" s="66"/>
      <c r="B130" s="185"/>
      <c r="C130" s="186"/>
      <c r="D130" s="187"/>
      <c r="G130" s="68"/>
    </row>
    <row r="131" spans="1:7" ht="15" hidden="1">
      <c r="A131" s="66"/>
      <c r="B131" s="185"/>
      <c r="C131" s="186"/>
      <c r="D131" s="187"/>
      <c r="G131" s="68"/>
    </row>
    <row r="132" spans="1:7" ht="15" hidden="1">
      <c r="A132" s="66"/>
      <c r="B132" s="185"/>
      <c r="C132" s="186"/>
      <c r="D132" s="187"/>
      <c r="G132" s="68"/>
    </row>
    <row r="133" spans="1:7" ht="15" hidden="1">
      <c r="A133" s="66"/>
      <c r="B133" s="185"/>
      <c r="C133" s="186"/>
      <c r="D133" s="187"/>
      <c r="G133" s="68"/>
    </row>
    <row r="134" spans="1:7" ht="15" hidden="1">
      <c r="A134" s="66"/>
      <c r="B134" s="185"/>
      <c r="C134" s="186"/>
      <c r="D134" s="187"/>
      <c r="G134" s="68"/>
    </row>
    <row r="135" spans="1:7" ht="15" hidden="1">
      <c r="A135" s="66"/>
      <c r="B135" s="188"/>
      <c r="C135" s="189"/>
      <c r="D135" s="190"/>
      <c r="G135" s="68"/>
    </row>
    <row r="136" spans="1:7" ht="6.75" customHeight="1" hidden="1" thickBot="1">
      <c r="A136" s="66"/>
      <c r="G136" s="68"/>
    </row>
    <row r="137" spans="1:7" ht="13.5" hidden="1" thickBot="1">
      <c r="A137" s="66"/>
      <c r="B137" s="49" t="s">
        <v>109</v>
      </c>
      <c r="E137" s="96" t="s">
        <v>93</v>
      </c>
      <c r="F137" s="108"/>
      <c r="G137" s="68"/>
    </row>
    <row r="138" spans="1:7" ht="6.75" customHeight="1" hidden="1" thickBot="1">
      <c r="A138" s="66"/>
      <c r="G138" s="68"/>
    </row>
    <row r="139" spans="1:7" ht="13.5" hidden="1" thickBot="1">
      <c r="A139" s="66"/>
      <c r="C139" s="67" t="s">
        <v>73</v>
      </c>
      <c r="F139" s="99" t="str">
        <f>IF(F137=0," ",IF(F127="Yes",1,IF(F127="No",0,IF(F124/F137&gt;=1,1,IF(F124/F137&gt;=0.75,0.75,IF(F124/F137&gt;=0.5,0.5,IF(F124/F137&gt;=0.25,0.25,0)))))))</f>
        <v xml:space="preserve"> </v>
      </c>
      <c r="G139" s="68"/>
    </row>
    <row r="140" spans="1:7" ht="6.75" customHeight="1" hidden="1">
      <c r="A140" s="79"/>
      <c r="B140" s="80"/>
      <c r="C140" s="80"/>
      <c r="D140" s="81"/>
      <c r="E140" s="80"/>
      <c r="F140" s="82"/>
      <c r="G140" s="83"/>
    </row>
    <row r="141" spans="1:7" s="64" customFormat="1" ht="15" hidden="1">
      <c r="A141" s="90"/>
      <c r="B141" s="91"/>
      <c r="C141" s="91"/>
      <c r="D141" s="92"/>
      <c r="E141" s="93"/>
      <c r="F141" s="94"/>
      <c r="G141" s="95"/>
    </row>
    <row r="142" spans="1:7" s="64" customFormat="1" ht="15" hidden="1">
      <c r="A142" s="69"/>
      <c r="B142" s="70" t="s">
        <v>72</v>
      </c>
      <c r="C142" s="70"/>
      <c r="D142" s="63"/>
      <c r="G142" s="65"/>
    </row>
    <row r="143" spans="1:7" s="75" customFormat="1" ht="12" hidden="1">
      <c r="A143" s="71"/>
      <c r="B143" s="72"/>
      <c r="C143" s="73"/>
      <c r="D143" s="74" t="s">
        <v>85</v>
      </c>
      <c r="F143" s="76"/>
      <c r="G143" s="77"/>
    </row>
    <row r="144" spans="1:7" s="64" customFormat="1" ht="6.75" customHeight="1" hidden="1" thickBot="1">
      <c r="A144" s="69"/>
      <c r="B144" s="53"/>
      <c r="C144" s="70"/>
      <c r="D144" s="78"/>
      <c r="F144" s="54"/>
      <c r="G144" s="65"/>
    </row>
    <row r="145" spans="1:7" ht="13.5" hidden="1" thickBot="1">
      <c r="A145" s="66"/>
      <c r="B145" s="49" t="s">
        <v>88</v>
      </c>
      <c r="E145" s="96" t="s">
        <v>93</v>
      </c>
      <c r="F145" s="108"/>
      <c r="G145" s="68"/>
    </row>
    <row r="146" spans="1:7" ht="6.75" customHeight="1" hidden="1" thickBot="1">
      <c r="A146" s="66"/>
      <c r="F146" s="109"/>
      <c r="G146" s="68"/>
    </row>
    <row r="147" spans="1:7" ht="13.5" hidden="1" thickBot="1">
      <c r="A147" s="66"/>
      <c r="B147" s="49" t="s">
        <v>87</v>
      </c>
      <c r="E147" s="96" t="s">
        <v>93</v>
      </c>
      <c r="F147" s="108"/>
      <c r="G147" s="68"/>
    </row>
    <row r="148" spans="1:7" ht="6.75" customHeight="1" hidden="1" thickBot="1">
      <c r="A148" s="66"/>
      <c r="G148" s="68"/>
    </row>
    <row r="149" spans="1:7" ht="13.5" hidden="1" thickBot="1">
      <c r="A149" s="66"/>
      <c r="C149" s="49" t="s">
        <v>86</v>
      </c>
      <c r="F149" s="98" t="str">
        <f>IF(F147&gt;0,F145/F147,IF(F152&gt;0,F152,"N/A"))</f>
        <v>N/A</v>
      </c>
      <c r="G149" s="68"/>
    </row>
    <row r="150" spans="1:7" ht="6.75" customHeight="1" hidden="1">
      <c r="A150" s="66"/>
      <c r="G150" s="68"/>
    </row>
    <row r="151" spans="1:7" ht="13.5" hidden="1" thickBot="1">
      <c r="A151" s="66"/>
      <c r="B151" s="49" t="s">
        <v>95</v>
      </c>
      <c r="G151" s="68"/>
    </row>
    <row r="152" spans="1:7" ht="13.5" hidden="1" thickBot="1">
      <c r="A152" s="66"/>
      <c r="B152" s="49" t="s">
        <v>94</v>
      </c>
      <c r="E152" s="96" t="s">
        <v>93</v>
      </c>
      <c r="F152" s="97"/>
      <c r="G152" s="68"/>
    </row>
    <row r="153" spans="1:7" ht="6.75" customHeight="1" hidden="1">
      <c r="A153" s="66"/>
      <c r="G153" s="68"/>
    </row>
    <row r="154" spans="1:7" ht="15" hidden="1">
      <c r="A154" s="66"/>
      <c r="B154" s="182"/>
      <c r="C154" s="183"/>
      <c r="D154" s="184"/>
      <c r="G154" s="68"/>
    </row>
    <row r="155" spans="1:7" ht="15" hidden="1">
      <c r="A155" s="66"/>
      <c r="B155" s="185"/>
      <c r="C155" s="186"/>
      <c r="D155" s="187"/>
      <c r="G155" s="68"/>
    </row>
    <row r="156" spans="1:7" ht="15" hidden="1">
      <c r="A156" s="66"/>
      <c r="B156" s="185"/>
      <c r="C156" s="186"/>
      <c r="D156" s="187"/>
      <c r="G156" s="68"/>
    </row>
    <row r="157" spans="1:7" ht="15" hidden="1">
      <c r="A157" s="66"/>
      <c r="B157" s="185"/>
      <c r="C157" s="186"/>
      <c r="D157" s="187"/>
      <c r="G157" s="68"/>
    </row>
    <row r="158" spans="1:7" ht="15" hidden="1">
      <c r="A158" s="66"/>
      <c r="B158" s="185"/>
      <c r="C158" s="186"/>
      <c r="D158" s="187"/>
      <c r="G158" s="68"/>
    </row>
    <row r="159" spans="1:7" ht="15" hidden="1">
      <c r="A159" s="66"/>
      <c r="B159" s="185"/>
      <c r="C159" s="186"/>
      <c r="D159" s="187"/>
      <c r="G159" s="68"/>
    </row>
    <row r="160" spans="1:7" ht="15" hidden="1">
      <c r="A160" s="66"/>
      <c r="B160" s="188"/>
      <c r="C160" s="189"/>
      <c r="D160" s="190"/>
      <c r="G160" s="68"/>
    </row>
    <row r="161" spans="1:7" ht="6.75" customHeight="1" hidden="1" thickBot="1">
      <c r="A161" s="66"/>
      <c r="G161" s="68"/>
    </row>
    <row r="162" spans="1:7" ht="13.5" hidden="1" thickBot="1">
      <c r="A162" s="66"/>
      <c r="B162" s="49" t="s">
        <v>109</v>
      </c>
      <c r="E162" s="96" t="s">
        <v>93</v>
      </c>
      <c r="F162" s="108"/>
      <c r="G162" s="68"/>
    </row>
    <row r="163" spans="1:7" ht="6.75" customHeight="1" hidden="1" thickBot="1">
      <c r="A163" s="66"/>
      <c r="G163" s="68"/>
    </row>
    <row r="164" spans="1:7" ht="13.5" hidden="1" thickBot="1">
      <c r="A164" s="66"/>
      <c r="C164" s="67" t="s">
        <v>73</v>
      </c>
      <c r="F164" s="99" t="str">
        <f>IF(F162=0," ",IF(F152="Yes",1,IF(F152="No",0,IF(F149/F162&gt;=1,1,IF(F149/F162&gt;=0.75,0.75,IF(F149/F162&gt;=0.5,0.5,IF(F149/F162&gt;=0.25,0.25,0)))))))</f>
        <v xml:space="preserve"> </v>
      </c>
      <c r="G164" s="68"/>
    </row>
    <row r="165" spans="1:7" ht="6.75" customHeight="1" hidden="1">
      <c r="A165" s="79"/>
      <c r="B165" s="80"/>
      <c r="C165" s="80"/>
      <c r="D165" s="81"/>
      <c r="E165" s="80"/>
      <c r="F165" s="82"/>
      <c r="G165" s="83"/>
    </row>
    <row r="166" spans="1:7" s="64" customFormat="1" ht="15" hidden="1">
      <c r="A166" s="90"/>
      <c r="B166" s="91"/>
      <c r="C166" s="91"/>
      <c r="D166" s="92"/>
      <c r="E166" s="93"/>
      <c r="F166" s="94"/>
      <c r="G166" s="95"/>
    </row>
    <row r="167" spans="1:7" s="64" customFormat="1" ht="15" hidden="1">
      <c r="A167" s="69"/>
      <c r="B167" s="70" t="s">
        <v>72</v>
      </c>
      <c r="C167" s="70"/>
      <c r="D167" s="63"/>
      <c r="G167" s="65"/>
    </row>
    <row r="168" spans="1:7" s="75" customFormat="1" ht="12" hidden="1">
      <c r="A168" s="71"/>
      <c r="B168" s="72"/>
      <c r="C168" s="73"/>
      <c r="D168" s="74" t="s">
        <v>85</v>
      </c>
      <c r="F168" s="76"/>
      <c r="G168" s="77"/>
    </row>
    <row r="169" spans="1:7" s="64" customFormat="1" ht="6.75" customHeight="1" hidden="1" thickBot="1">
      <c r="A169" s="69"/>
      <c r="B169" s="53"/>
      <c r="C169" s="70"/>
      <c r="D169" s="78"/>
      <c r="F169" s="54"/>
      <c r="G169" s="65"/>
    </row>
    <row r="170" spans="1:7" ht="13.5" hidden="1" thickBot="1">
      <c r="A170" s="66"/>
      <c r="B170" s="49" t="s">
        <v>88</v>
      </c>
      <c r="E170" s="96" t="s">
        <v>93</v>
      </c>
      <c r="F170" s="108"/>
      <c r="G170" s="68"/>
    </row>
    <row r="171" spans="1:7" ht="6.75" customHeight="1" hidden="1" thickBot="1">
      <c r="A171" s="66"/>
      <c r="F171" s="109"/>
      <c r="G171" s="68"/>
    </row>
    <row r="172" spans="1:7" ht="13.5" hidden="1" thickBot="1">
      <c r="A172" s="66"/>
      <c r="B172" s="49" t="s">
        <v>87</v>
      </c>
      <c r="E172" s="96" t="s">
        <v>93</v>
      </c>
      <c r="F172" s="108"/>
      <c r="G172" s="68"/>
    </row>
    <row r="173" spans="1:7" ht="6.75" customHeight="1" hidden="1" thickBot="1">
      <c r="A173" s="66"/>
      <c r="G173" s="68"/>
    </row>
    <row r="174" spans="1:7" ht="13.5" hidden="1" thickBot="1">
      <c r="A174" s="66"/>
      <c r="C174" s="49" t="s">
        <v>86</v>
      </c>
      <c r="F174" s="98" t="str">
        <f>IF(F172&gt;0,F170/F172,IF(F177&gt;0,F177,"N/A"))</f>
        <v>N/A</v>
      </c>
      <c r="G174" s="68"/>
    </row>
    <row r="175" spans="1:7" ht="6.75" customHeight="1" hidden="1">
      <c r="A175" s="66"/>
      <c r="G175" s="68"/>
    </row>
    <row r="176" spans="1:7" ht="13.5" hidden="1" thickBot="1">
      <c r="A176" s="66"/>
      <c r="B176" s="49" t="s">
        <v>95</v>
      </c>
      <c r="G176" s="68"/>
    </row>
    <row r="177" spans="1:7" ht="13.5" hidden="1" thickBot="1">
      <c r="A177" s="66"/>
      <c r="B177" s="49" t="s">
        <v>94</v>
      </c>
      <c r="E177" s="96" t="s">
        <v>93</v>
      </c>
      <c r="F177" s="97"/>
      <c r="G177" s="68"/>
    </row>
    <row r="178" spans="1:7" ht="6.75" customHeight="1" hidden="1">
      <c r="A178" s="66"/>
      <c r="G178" s="68"/>
    </row>
    <row r="179" spans="1:7" ht="15" hidden="1">
      <c r="A179" s="66"/>
      <c r="B179" s="182"/>
      <c r="C179" s="183"/>
      <c r="D179" s="184"/>
      <c r="G179" s="68"/>
    </row>
    <row r="180" spans="1:7" ht="15" hidden="1">
      <c r="A180" s="66"/>
      <c r="B180" s="185"/>
      <c r="C180" s="186"/>
      <c r="D180" s="187"/>
      <c r="G180" s="68"/>
    </row>
    <row r="181" spans="1:7" ht="15" hidden="1">
      <c r="A181" s="66"/>
      <c r="B181" s="185"/>
      <c r="C181" s="186"/>
      <c r="D181" s="187"/>
      <c r="G181" s="68"/>
    </row>
    <row r="182" spans="1:7" ht="15" hidden="1">
      <c r="A182" s="66"/>
      <c r="B182" s="185"/>
      <c r="C182" s="186"/>
      <c r="D182" s="187"/>
      <c r="G182" s="68"/>
    </row>
    <row r="183" spans="1:7" ht="15" hidden="1">
      <c r="A183" s="66"/>
      <c r="B183" s="185"/>
      <c r="C183" s="186"/>
      <c r="D183" s="187"/>
      <c r="G183" s="68"/>
    </row>
    <row r="184" spans="1:7" ht="15" hidden="1">
      <c r="A184" s="66"/>
      <c r="B184" s="185"/>
      <c r="C184" s="186"/>
      <c r="D184" s="187"/>
      <c r="G184" s="68"/>
    </row>
    <row r="185" spans="1:7" ht="15" hidden="1">
      <c r="A185" s="66"/>
      <c r="B185" s="188"/>
      <c r="C185" s="189"/>
      <c r="D185" s="190"/>
      <c r="G185" s="68"/>
    </row>
    <row r="186" spans="1:7" ht="6.75" customHeight="1" hidden="1" thickBot="1">
      <c r="A186" s="66"/>
      <c r="G186" s="68"/>
    </row>
    <row r="187" spans="1:7" ht="13.5" hidden="1" thickBot="1">
      <c r="A187" s="66"/>
      <c r="B187" s="49" t="s">
        <v>109</v>
      </c>
      <c r="E187" s="96" t="s">
        <v>93</v>
      </c>
      <c r="F187" s="108"/>
      <c r="G187" s="68"/>
    </row>
    <row r="188" spans="1:7" ht="6.75" customHeight="1" hidden="1" thickBot="1">
      <c r="A188" s="66"/>
      <c r="G188" s="68"/>
    </row>
    <row r="189" spans="1:7" ht="13.5" hidden="1" thickBot="1">
      <c r="A189" s="66"/>
      <c r="C189" s="67" t="s">
        <v>73</v>
      </c>
      <c r="F189" s="99" t="str">
        <f>IF(F187=0," ",IF(F177="Yes",1,IF(F177="No",0,IF(F174/F187&gt;=1,1,IF(F174/F187&gt;=0.75,0.75,IF(F174/F187&gt;=0.5,0.5,IF(F174/F187&gt;=0.25,0.25,0)))))))</f>
        <v xml:space="preserve"> </v>
      </c>
      <c r="G189" s="68"/>
    </row>
    <row r="190" spans="1:7" ht="6.75" customHeight="1" hidden="1">
      <c r="A190" s="79"/>
      <c r="B190" s="80"/>
      <c r="C190" s="80"/>
      <c r="D190" s="81"/>
      <c r="E190" s="80"/>
      <c r="F190" s="82"/>
      <c r="G190" s="83"/>
    </row>
    <row r="191" spans="1:7" s="64" customFormat="1" ht="15" hidden="1">
      <c r="A191" s="90"/>
      <c r="B191" s="91"/>
      <c r="C191" s="91"/>
      <c r="D191" s="92"/>
      <c r="E191" s="93"/>
      <c r="F191" s="94"/>
      <c r="G191" s="95"/>
    </row>
    <row r="192" spans="1:7" s="64" customFormat="1" ht="15" hidden="1">
      <c r="A192" s="69"/>
      <c r="B192" s="70" t="s">
        <v>72</v>
      </c>
      <c r="C192" s="70"/>
      <c r="D192" s="63"/>
      <c r="G192" s="65"/>
    </row>
    <row r="193" spans="1:7" s="75" customFormat="1" ht="12" hidden="1">
      <c r="A193" s="71"/>
      <c r="B193" s="72"/>
      <c r="C193" s="73"/>
      <c r="D193" s="74" t="s">
        <v>85</v>
      </c>
      <c r="F193" s="76"/>
      <c r="G193" s="77"/>
    </row>
    <row r="194" spans="1:7" s="64" customFormat="1" ht="6.75" customHeight="1" hidden="1" thickBot="1">
      <c r="A194" s="69"/>
      <c r="B194" s="53"/>
      <c r="C194" s="70"/>
      <c r="D194" s="78"/>
      <c r="F194" s="54"/>
      <c r="G194" s="65"/>
    </row>
    <row r="195" spans="1:7" ht="13.5" hidden="1" thickBot="1">
      <c r="A195" s="66"/>
      <c r="B195" s="49" t="s">
        <v>88</v>
      </c>
      <c r="E195" s="96" t="s">
        <v>93</v>
      </c>
      <c r="F195" s="108"/>
      <c r="G195" s="68"/>
    </row>
    <row r="196" spans="1:7" ht="6.75" customHeight="1" hidden="1" thickBot="1">
      <c r="A196" s="66"/>
      <c r="F196" s="109"/>
      <c r="G196" s="68"/>
    </row>
    <row r="197" spans="1:7" ht="13.5" hidden="1" thickBot="1">
      <c r="A197" s="66"/>
      <c r="B197" s="49" t="s">
        <v>87</v>
      </c>
      <c r="E197" s="96" t="s">
        <v>93</v>
      </c>
      <c r="F197" s="108"/>
      <c r="G197" s="68"/>
    </row>
    <row r="198" spans="1:7" ht="6.75" customHeight="1" hidden="1" thickBot="1">
      <c r="A198" s="66"/>
      <c r="G198" s="68"/>
    </row>
    <row r="199" spans="1:7" ht="13.5" hidden="1" thickBot="1">
      <c r="A199" s="66"/>
      <c r="C199" s="49" t="s">
        <v>86</v>
      </c>
      <c r="F199" s="98" t="str">
        <f>IF(F197&gt;0,F195/F197,IF(F202&gt;0,F202,"N/A"))</f>
        <v>N/A</v>
      </c>
      <c r="G199" s="68"/>
    </row>
    <row r="200" spans="1:7" ht="6.75" customHeight="1" hidden="1">
      <c r="A200" s="66"/>
      <c r="G200" s="68"/>
    </row>
    <row r="201" spans="1:7" ht="13.5" hidden="1" thickBot="1">
      <c r="A201" s="66"/>
      <c r="B201" s="49" t="s">
        <v>95</v>
      </c>
      <c r="G201" s="68"/>
    </row>
    <row r="202" spans="1:7" ht="13.5" hidden="1" thickBot="1">
      <c r="A202" s="66"/>
      <c r="B202" s="49" t="s">
        <v>94</v>
      </c>
      <c r="E202" s="96" t="s">
        <v>93</v>
      </c>
      <c r="F202" s="97"/>
      <c r="G202" s="68"/>
    </row>
    <row r="203" spans="1:7" ht="6.75" customHeight="1" hidden="1">
      <c r="A203" s="66"/>
      <c r="G203" s="68"/>
    </row>
    <row r="204" spans="1:7" ht="15" hidden="1">
      <c r="A204" s="66"/>
      <c r="B204" s="182"/>
      <c r="C204" s="183"/>
      <c r="D204" s="184"/>
      <c r="G204" s="68"/>
    </row>
    <row r="205" spans="1:7" ht="15" hidden="1">
      <c r="A205" s="66"/>
      <c r="B205" s="185"/>
      <c r="C205" s="186"/>
      <c r="D205" s="187"/>
      <c r="G205" s="68"/>
    </row>
    <row r="206" spans="1:7" ht="15" hidden="1">
      <c r="A206" s="66"/>
      <c r="B206" s="185"/>
      <c r="C206" s="186"/>
      <c r="D206" s="187"/>
      <c r="G206" s="68"/>
    </row>
    <row r="207" spans="1:7" ht="15" hidden="1">
      <c r="A207" s="66"/>
      <c r="B207" s="185"/>
      <c r="C207" s="186"/>
      <c r="D207" s="187"/>
      <c r="G207" s="68"/>
    </row>
    <row r="208" spans="1:7" ht="15" hidden="1">
      <c r="A208" s="66"/>
      <c r="B208" s="185"/>
      <c r="C208" s="186"/>
      <c r="D208" s="187"/>
      <c r="G208" s="68"/>
    </row>
    <row r="209" spans="1:7" ht="15" hidden="1">
      <c r="A209" s="66"/>
      <c r="B209" s="185"/>
      <c r="C209" s="186"/>
      <c r="D209" s="187"/>
      <c r="G209" s="68"/>
    </row>
    <row r="210" spans="1:7" ht="15" hidden="1">
      <c r="A210" s="66"/>
      <c r="B210" s="188"/>
      <c r="C210" s="189"/>
      <c r="D210" s="190"/>
      <c r="G210" s="68"/>
    </row>
    <row r="211" spans="1:7" ht="6.75" customHeight="1" hidden="1" thickBot="1">
      <c r="A211" s="66"/>
      <c r="G211" s="68"/>
    </row>
    <row r="212" spans="1:7" ht="13.5" hidden="1" thickBot="1">
      <c r="A212" s="66"/>
      <c r="B212" s="49" t="s">
        <v>109</v>
      </c>
      <c r="E212" s="96" t="s">
        <v>93</v>
      </c>
      <c r="F212" s="108"/>
      <c r="G212" s="68"/>
    </row>
    <row r="213" spans="1:7" ht="6.75" customHeight="1" hidden="1" thickBot="1">
      <c r="A213" s="66"/>
      <c r="G213" s="68"/>
    </row>
    <row r="214" spans="1:7" ht="13.5" hidden="1" thickBot="1">
      <c r="A214" s="66"/>
      <c r="C214" s="67" t="s">
        <v>73</v>
      </c>
      <c r="F214" s="99" t="str">
        <f>IF(F212=0," ",IF(F202="Yes",1,IF(F202="No",0,IF(F199/F212&gt;=1,1,IF(F199/F212&gt;=0.75,0.75,IF(F199/F212&gt;=0.5,0.5,IF(F199/F212&gt;=0.25,0.25,0)))))))</f>
        <v xml:space="preserve"> </v>
      </c>
      <c r="G214" s="68"/>
    </row>
    <row r="215" spans="1:7" ht="6.75" customHeight="1" hidden="1">
      <c r="A215" s="79"/>
      <c r="B215" s="80"/>
      <c r="C215" s="80"/>
      <c r="D215" s="81"/>
      <c r="E215" s="80"/>
      <c r="F215" s="82"/>
      <c r="G215" s="83"/>
    </row>
    <row r="216" spans="1:7" s="64" customFormat="1" ht="15" hidden="1">
      <c r="A216" s="90"/>
      <c r="B216" s="91"/>
      <c r="C216" s="91"/>
      <c r="D216" s="92"/>
      <c r="E216" s="93"/>
      <c r="F216" s="94"/>
      <c r="G216" s="95"/>
    </row>
    <row r="217" spans="1:7" s="64" customFormat="1" ht="15" hidden="1">
      <c r="A217" s="69"/>
      <c r="B217" s="70" t="s">
        <v>72</v>
      </c>
      <c r="C217" s="70"/>
      <c r="D217" s="63"/>
      <c r="G217" s="65"/>
    </row>
    <row r="218" spans="1:7" s="75" customFormat="1" ht="12" hidden="1">
      <c r="A218" s="71"/>
      <c r="B218" s="72"/>
      <c r="C218" s="73"/>
      <c r="D218" s="74" t="s">
        <v>85</v>
      </c>
      <c r="F218" s="76"/>
      <c r="G218" s="77"/>
    </row>
    <row r="219" spans="1:7" s="64" customFormat="1" ht="6.75" customHeight="1" hidden="1" thickBot="1">
      <c r="A219" s="69"/>
      <c r="B219" s="53"/>
      <c r="C219" s="70"/>
      <c r="D219" s="78"/>
      <c r="F219" s="54"/>
      <c r="G219" s="65"/>
    </row>
    <row r="220" spans="1:7" ht="13.5" hidden="1" thickBot="1">
      <c r="A220" s="66"/>
      <c r="B220" s="49" t="s">
        <v>88</v>
      </c>
      <c r="E220" s="96" t="s">
        <v>93</v>
      </c>
      <c r="F220" s="108"/>
      <c r="G220" s="68"/>
    </row>
    <row r="221" spans="1:7" ht="6.75" customHeight="1" hidden="1" thickBot="1">
      <c r="A221" s="66"/>
      <c r="F221" s="109"/>
      <c r="G221" s="68"/>
    </row>
    <row r="222" spans="1:7" ht="13.5" hidden="1" thickBot="1">
      <c r="A222" s="66"/>
      <c r="B222" s="49" t="s">
        <v>87</v>
      </c>
      <c r="E222" s="96" t="s">
        <v>93</v>
      </c>
      <c r="F222" s="108"/>
      <c r="G222" s="68"/>
    </row>
    <row r="223" spans="1:7" ht="6.75" customHeight="1" hidden="1" thickBot="1">
      <c r="A223" s="66"/>
      <c r="G223" s="68"/>
    </row>
    <row r="224" spans="1:7" ht="13.5" hidden="1" thickBot="1">
      <c r="A224" s="66"/>
      <c r="C224" s="49" t="s">
        <v>86</v>
      </c>
      <c r="F224" s="98" t="str">
        <f>IF(F222&gt;0,F220/F222,IF(F227&gt;0,F227,"N/A"))</f>
        <v>N/A</v>
      </c>
      <c r="G224" s="68"/>
    </row>
    <row r="225" spans="1:7" ht="6.75" customHeight="1" hidden="1">
      <c r="A225" s="66"/>
      <c r="G225" s="68"/>
    </row>
    <row r="226" spans="1:7" ht="13.5" hidden="1" thickBot="1">
      <c r="A226" s="66"/>
      <c r="B226" s="49" t="s">
        <v>95</v>
      </c>
      <c r="G226" s="68"/>
    </row>
    <row r="227" spans="1:7" ht="13.5" hidden="1" thickBot="1">
      <c r="A227" s="66"/>
      <c r="B227" s="49" t="s">
        <v>94</v>
      </c>
      <c r="E227" s="96" t="s">
        <v>93</v>
      </c>
      <c r="F227" s="97"/>
      <c r="G227" s="68"/>
    </row>
    <row r="228" spans="1:7" ht="6.75" customHeight="1" hidden="1">
      <c r="A228" s="66"/>
      <c r="G228" s="68"/>
    </row>
    <row r="229" spans="1:7" ht="15" hidden="1">
      <c r="A229" s="66"/>
      <c r="B229" s="182"/>
      <c r="C229" s="183"/>
      <c r="D229" s="184"/>
      <c r="G229" s="68"/>
    </row>
    <row r="230" spans="1:7" ht="15" hidden="1">
      <c r="A230" s="66"/>
      <c r="B230" s="185"/>
      <c r="C230" s="186"/>
      <c r="D230" s="187"/>
      <c r="G230" s="68"/>
    </row>
    <row r="231" spans="1:7" ht="15" hidden="1">
      <c r="A231" s="66"/>
      <c r="B231" s="185"/>
      <c r="C231" s="186"/>
      <c r="D231" s="187"/>
      <c r="G231" s="68"/>
    </row>
    <row r="232" spans="1:7" ht="15" hidden="1">
      <c r="A232" s="66"/>
      <c r="B232" s="185"/>
      <c r="C232" s="186"/>
      <c r="D232" s="187"/>
      <c r="G232" s="68"/>
    </row>
    <row r="233" spans="1:7" ht="15" hidden="1">
      <c r="A233" s="66"/>
      <c r="B233" s="185"/>
      <c r="C233" s="186"/>
      <c r="D233" s="187"/>
      <c r="G233" s="68"/>
    </row>
    <row r="234" spans="1:7" ht="15" hidden="1">
      <c r="A234" s="66"/>
      <c r="B234" s="185"/>
      <c r="C234" s="186"/>
      <c r="D234" s="187"/>
      <c r="G234" s="68"/>
    </row>
    <row r="235" spans="1:7" ht="15" hidden="1">
      <c r="A235" s="66"/>
      <c r="B235" s="188"/>
      <c r="C235" s="189"/>
      <c r="D235" s="190"/>
      <c r="G235" s="68"/>
    </row>
    <row r="236" spans="1:7" ht="6.75" customHeight="1" hidden="1" thickBot="1">
      <c r="A236" s="66"/>
      <c r="G236" s="68"/>
    </row>
    <row r="237" spans="1:7" ht="13.5" hidden="1" thickBot="1">
      <c r="A237" s="66"/>
      <c r="B237" s="49" t="s">
        <v>109</v>
      </c>
      <c r="E237" s="96" t="s">
        <v>93</v>
      </c>
      <c r="F237" s="108"/>
      <c r="G237" s="68"/>
    </row>
    <row r="238" spans="1:7" ht="6.75" customHeight="1" hidden="1" thickBot="1">
      <c r="A238" s="66"/>
      <c r="G238" s="68"/>
    </row>
    <row r="239" spans="1:7" ht="13.5" hidden="1" thickBot="1">
      <c r="A239" s="66"/>
      <c r="C239" s="67" t="s">
        <v>73</v>
      </c>
      <c r="F239" s="99" t="str">
        <f>IF(F237=0," ",IF(F227="Yes",1,IF(F227="No",0,IF(F224/F237&gt;=1,1,IF(F224/F237&gt;=0.75,0.75,IF(F224/F237&gt;=0.5,0.5,IF(F224/F237&gt;=0.25,0.25,0)))))))</f>
        <v xml:space="preserve"> </v>
      </c>
      <c r="G239" s="68"/>
    </row>
    <row r="240" spans="1:7" ht="6.75" customHeight="1" hidden="1">
      <c r="A240" s="79"/>
      <c r="B240" s="80"/>
      <c r="C240" s="80"/>
      <c r="D240" s="81"/>
      <c r="E240" s="80"/>
      <c r="F240" s="82"/>
      <c r="G240" s="83"/>
    </row>
    <row r="241" spans="1:7" s="64" customFormat="1" ht="15" hidden="1">
      <c r="A241" s="90"/>
      <c r="B241" s="91"/>
      <c r="C241" s="91"/>
      <c r="D241" s="92"/>
      <c r="E241" s="93"/>
      <c r="F241" s="94"/>
      <c r="G241" s="95"/>
    </row>
    <row r="242" spans="1:7" s="64" customFormat="1" ht="15" hidden="1">
      <c r="A242" s="69"/>
      <c r="B242" s="70" t="s">
        <v>72</v>
      </c>
      <c r="C242" s="70"/>
      <c r="D242" s="63"/>
      <c r="G242" s="65"/>
    </row>
    <row r="243" spans="1:7" s="75" customFormat="1" ht="12" hidden="1">
      <c r="A243" s="71"/>
      <c r="B243" s="72"/>
      <c r="C243" s="73"/>
      <c r="D243" s="74" t="s">
        <v>85</v>
      </c>
      <c r="F243" s="76"/>
      <c r="G243" s="77"/>
    </row>
    <row r="244" spans="1:7" s="64" customFormat="1" ht="6.75" customHeight="1" hidden="1" thickBot="1">
      <c r="A244" s="69"/>
      <c r="B244" s="53"/>
      <c r="C244" s="70"/>
      <c r="D244" s="78"/>
      <c r="F244" s="54"/>
      <c r="G244" s="65"/>
    </row>
    <row r="245" spans="1:7" ht="13.5" hidden="1" thickBot="1">
      <c r="A245" s="66"/>
      <c r="B245" s="49" t="s">
        <v>88</v>
      </c>
      <c r="E245" s="96" t="s">
        <v>93</v>
      </c>
      <c r="F245" s="108"/>
      <c r="G245" s="68"/>
    </row>
    <row r="246" spans="1:7" ht="6.75" customHeight="1" hidden="1" thickBot="1">
      <c r="A246" s="66"/>
      <c r="F246" s="109"/>
      <c r="G246" s="68"/>
    </row>
    <row r="247" spans="1:7" ht="13.5" hidden="1" thickBot="1">
      <c r="A247" s="66"/>
      <c r="B247" s="49" t="s">
        <v>87</v>
      </c>
      <c r="E247" s="96" t="s">
        <v>93</v>
      </c>
      <c r="F247" s="108"/>
      <c r="G247" s="68"/>
    </row>
    <row r="248" spans="1:7" ht="6.75" customHeight="1" hidden="1" thickBot="1">
      <c r="A248" s="66"/>
      <c r="G248" s="68"/>
    </row>
    <row r="249" spans="1:7" ht="13.5" hidden="1" thickBot="1">
      <c r="A249" s="66"/>
      <c r="C249" s="49" t="s">
        <v>86</v>
      </c>
      <c r="F249" s="98" t="str">
        <f>IF(F247&gt;0,F245/F247,IF(F252&gt;0,F252,"N/A"))</f>
        <v>N/A</v>
      </c>
      <c r="G249" s="68"/>
    </row>
    <row r="250" spans="1:7" ht="6.75" customHeight="1" hidden="1">
      <c r="A250" s="66"/>
      <c r="G250" s="68"/>
    </row>
    <row r="251" spans="1:7" ht="13.5" hidden="1" thickBot="1">
      <c r="A251" s="66"/>
      <c r="B251" s="49" t="s">
        <v>95</v>
      </c>
      <c r="G251" s="68"/>
    </row>
    <row r="252" spans="1:7" ht="13.5" hidden="1" thickBot="1">
      <c r="A252" s="66"/>
      <c r="B252" s="49" t="s">
        <v>94</v>
      </c>
      <c r="E252" s="96" t="s">
        <v>93</v>
      </c>
      <c r="F252" s="97"/>
      <c r="G252" s="68"/>
    </row>
    <row r="253" spans="1:7" ht="6.75" customHeight="1" hidden="1">
      <c r="A253" s="66"/>
      <c r="G253" s="68"/>
    </row>
    <row r="254" spans="1:7" ht="15" hidden="1">
      <c r="A254" s="66"/>
      <c r="B254" s="182"/>
      <c r="C254" s="183"/>
      <c r="D254" s="184"/>
      <c r="G254" s="68"/>
    </row>
    <row r="255" spans="1:7" ht="15" hidden="1">
      <c r="A255" s="66"/>
      <c r="B255" s="185"/>
      <c r="C255" s="186"/>
      <c r="D255" s="187"/>
      <c r="G255" s="68"/>
    </row>
    <row r="256" spans="1:7" ht="15" hidden="1">
      <c r="A256" s="66"/>
      <c r="B256" s="185"/>
      <c r="C256" s="186"/>
      <c r="D256" s="187"/>
      <c r="G256" s="68"/>
    </row>
    <row r="257" spans="1:7" ht="15" hidden="1">
      <c r="A257" s="66"/>
      <c r="B257" s="185"/>
      <c r="C257" s="186"/>
      <c r="D257" s="187"/>
      <c r="G257" s="68"/>
    </row>
    <row r="258" spans="1:7" ht="15" hidden="1">
      <c r="A258" s="66"/>
      <c r="B258" s="185"/>
      <c r="C258" s="186"/>
      <c r="D258" s="187"/>
      <c r="G258" s="68"/>
    </row>
    <row r="259" spans="1:7" ht="15" hidden="1">
      <c r="A259" s="66"/>
      <c r="B259" s="185"/>
      <c r="C259" s="186"/>
      <c r="D259" s="187"/>
      <c r="G259" s="68"/>
    </row>
    <row r="260" spans="1:7" ht="15" hidden="1">
      <c r="A260" s="66"/>
      <c r="B260" s="188"/>
      <c r="C260" s="189"/>
      <c r="D260" s="190"/>
      <c r="G260" s="68"/>
    </row>
    <row r="261" spans="1:7" ht="6.75" customHeight="1" hidden="1" thickBot="1">
      <c r="A261" s="66"/>
      <c r="G261" s="68"/>
    </row>
    <row r="262" spans="1:7" ht="13.5" hidden="1" thickBot="1">
      <c r="A262" s="66"/>
      <c r="B262" s="49" t="s">
        <v>109</v>
      </c>
      <c r="E262" s="96" t="s">
        <v>93</v>
      </c>
      <c r="F262" s="108"/>
      <c r="G262" s="68"/>
    </row>
    <row r="263" spans="1:7" ht="6.75" customHeight="1" hidden="1" thickBot="1">
      <c r="A263" s="66"/>
      <c r="G263" s="68"/>
    </row>
    <row r="264" spans="1:7" ht="13.5" hidden="1"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66</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66</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G672"/>
  <sheetViews>
    <sheetView showGridLines="0" zoomScale="90" zoomScaleNormal="90" zoomScalePageLayoutView="90" workbookViewId="0" topLeftCell="A1">
      <selection activeCell="D3" sqref="D3"/>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5.00390625" style="27" bestFit="1" customWidth="1"/>
    <col min="7" max="7" width="4.8515625" style="5" customWidth="1"/>
    <col min="8" max="8" width="3.140625" style="5" customWidth="1"/>
    <col min="9" max="16384" width="10.00390625" style="5" customWidth="1"/>
  </cols>
  <sheetData>
    <row r="1" spans="1:6" s="3" customFormat="1" ht="15">
      <c r="A1" s="173" t="str">
        <f>'Total Payment Amount'!A1</f>
        <v>CA 1115 Waiver - Delivery System Reform Incentive Payments (DSRIP)</v>
      </c>
      <c r="D1" s="4"/>
      <c r="F1" s="25"/>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2" t="s">
        <v>103</v>
      </c>
    </row>
    <row r="5" ht="10.5" customHeight="1">
      <c r="A5" s="2"/>
    </row>
    <row r="6" spans="1:2" ht="14.25">
      <c r="A6" s="33" t="s">
        <v>93</v>
      </c>
      <c r="B6" s="31" t="s">
        <v>78</v>
      </c>
    </row>
    <row r="7" ht="15" thickBot="1">
      <c r="A7" s="4" t="s">
        <v>18</v>
      </c>
    </row>
    <row r="8" spans="2:3" ht="15" thickBot="1">
      <c r="B8" s="26"/>
      <c r="C8" s="4" t="s">
        <v>97</v>
      </c>
    </row>
    <row r="9" spans="2:3" ht="15" thickBot="1">
      <c r="B9" s="32"/>
      <c r="C9" s="4" t="s">
        <v>101</v>
      </c>
    </row>
    <row r="10" spans="2:3" ht="15" thickBot="1">
      <c r="B10" s="30"/>
      <c r="C10" s="4" t="s">
        <v>70</v>
      </c>
    </row>
    <row r="11" ht="10.5" customHeight="1"/>
    <row r="12" spans="1:7" s="1" customFormat="1" ht="15">
      <c r="A12" s="9" t="s">
        <v>39</v>
      </c>
      <c r="B12" s="10"/>
      <c r="C12" s="10"/>
      <c r="D12" s="11"/>
      <c r="E12" s="12"/>
      <c r="F12" s="24"/>
      <c r="G12" s="13"/>
    </row>
    <row r="13" spans="1:7" s="3" customFormat="1" ht="15.75" thickBot="1">
      <c r="A13" s="14" t="s">
        <v>44</v>
      </c>
      <c r="B13" s="2"/>
      <c r="C13" s="2"/>
      <c r="D13" s="8"/>
      <c r="F13" s="25"/>
      <c r="G13" s="15"/>
    </row>
    <row r="14" spans="1:7" s="3" customFormat="1" ht="56.25" customHeight="1" thickBot="1">
      <c r="A14" s="16"/>
      <c r="B14" s="4" t="str">
        <f>'Expand Primary Care Capacity'!B17</f>
        <v>Process Milestone: ________________________________</v>
      </c>
      <c r="C14" s="7"/>
      <c r="D14" s="161" t="s">
        <v>112</v>
      </c>
      <c r="F14" s="46" t="str">
        <f>'Expand Primary Care Capacity'!F24</f>
        <v>Yes</v>
      </c>
      <c r="G14" s="15"/>
    </row>
    <row r="15" spans="1:7" ht="6.75" customHeight="1" thickBot="1">
      <c r="A15" s="18"/>
      <c r="G15" s="19"/>
    </row>
    <row r="16" spans="1:7" ht="13.5" thickBot="1">
      <c r="A16" s="18"/>
      <c r="C16" s="33" t="s">
        <v>73</v>
      </c>
      <c r="F16" s="47">
        <f>'Expand Primary Care Capacity'!F39</f>
        <v>1</v>
      </c>
      <c r="G16" s="19"/>
    </row>
    <row r="17" spans="1:7" s="3" customFormat="1" ht="6.75" customHeight="1">
      <c r="A17" s="16"/>
      <c r="B17" s="4"/>
      <c r="C17" s="7"/>
      <c r="D17" s="8"/>
      <c r="F17" s="25"/>
      <c r="G17" s="15"/>
    </row>
    <row r="18" spans="1:7" s="3" customFormat="1" ht="13.5" customHeight="1" hidden="1" thickBot="1">
      <c r="A18" s="16"/>
      <c r="B18" s="4" t="str">
        <f>'Expand Primary Care Capacity'!B42</f>
        <v>Process Milestone: ________________________________</v>
      </c>
      <c r="C18" s="7"/>
      <c r="D18" s="8"/>
      <c r="F18" s="46" t="str">
        <f>'Expand Primary Care Capacity'!F49</f>
        <v>N/A</v>
      </c>
      <c r="G18" s="15"/>
    </row>
    <row r="19" spans="1:7" ht="6.75" customHeight="1" hidden="1" thickBot="1">
      <c r="A19" s="18"/>
      <c r="G19" s="19"/>
    </row>
    <row r="20" spans="1:7" ht="13.5" hidden="1" thickBot="1">
      <c r="A20" s="18"/>
      <c r="C20" s="33" t="s">
        <v>73</v>
      </c>
      <c r="F20" s="47" t="str">
        <f>'Expand Primary Care Capacity'!F64</f>
        <v xml:space="preserve"> </v>
      </c>
      <c r="G20" s="19"/>
    </row>
    <row r="21" spans="1:7" s="3" customFormat="1" ht="6.75" customHeight="1" hidden="1" thickBot="1">
      <c r="A21" s="16"/>
      <c r="B21" s="4"/>
      <c r="C21" s="7"/>
      <c r="D21" s="8"/>
      <c r="F21" s="25"/>
      <c r="G21" s="15"/>
    </row>
    <row r="22" spans="1:7" s="3" customFormat="1" ht="13.5" customHeight="1" hidden="1" thickBot="1">
      <c r="A22" s="16"/>
      <c r="B22" s="4" t="str">
        <f>'Expand Primary Care Capacity'!B67</f>
        <v>Process Milestone: ________________________________</v>
      </c>
      <c r="C22" s="7"/>
      <c r="D22" s="8"/>
      <c r="F22" s="46" t="str">
        <f>'Expand Primary Care Capacity'!F74</f>
        <v>N/A</v>
      </c>
      <c r="G22" s="15"/>
    </row>
    <row r="23" spans="1:7" ht="6.75" customHeight="1" hidden="1" thickBot="1">
      <c r="A23" s="18"/>
      <c r="G23" s="19"/>
    </row>
    <row r="24" spans="1:7" ht="13.5" hidden="1" thickBot="1">
      <c r="A24" s="18"/>
      <c r="C24" s="33" t="s">
        <v>73</v>
      </c>
      <c r="F24" s="47" t="str">
        <f>'Expand Primary Care Capacity'!F89</f>
        <v xml:space="preserve"> </v>
      </c>
      <c r="G24" s="19"/>
    </row>
    <row r="25" spans="1:7" s="3" customFormat="1" ht="6.75" customHeight="1" hidden="1" thickBot="1">
      <c r="A25" s="16"/>
      <c r="B25" s="4"/>
      <c r="C25" s="7"/>
      <c r="D25" s="8"/>
      <c r="F25" s="25"/>
      <c r="G25" s="15"/>
    </row>
    <row r="26" spans="1:7" s="3" customFormat="1" ht="13.5" customHeight="1" hidden="1" thickBot="1">
      <c r="A26" s="16"/>
      <c r="B26" s="4" t="str">
        <f>'Expand Primary Care Capacity'!B92</f>
        <v>Process Milestone: ________________________________</v>
      </c>
      <c r="C26" s="7"/>
      <c r="D26" s="8"/>
      <c r="F26" s="46" t="str">
        <f>'Expand Primary Care Capacity'!F99</f>
        <v>N/A</v>
      </c>
      <c r="G26" s="15"/>
    </row>
    <row r="27" spans="1:7" ht="6.75" customHeight="1" hidden="1" thickBot="1">
      <c r="A27" s="18"/>
      <c r="G27" s="19"/>
    </row>
    <row r="28" spans="1:7" ht="13.5" hidden="1" thickBot="1">
      <c r="A28" s="18"/>
      <c r="C28" s="33" t="s">
        <v>73</v>
      </c>
      <c r="F28" s="47" t="str">
        <f>'Expand Primary Care Capacity'!F114</f>
        <v xml:space="preserve"> </v>
      </c>
      <c r="G28" s="19"/>
    </row>
    <row r="29" spans="1:7" s="3" customFormat="1" ht="6.75" customHeight="1" hidden="1" thickBot="1">
      <c r="A29" s="16"/>
      <c r="B29" s="4"/>
      <c r="C29" s="7"/>
      <c r="D29" s="8"/>
      <c r="F29" s="25"/>
      <c r="G29" s="15"/>
    </row>
    <row r="30" spans="1:7" s="3" customFormat="1" ht="13.5" customHeight="1" hidden="1" thickBot="1">
      <c r="A30" s="16"/>
      <c r="B30" s="4" t="str">
        <f>'Expand Primary Care Capacity'!B117</f>
        <v>Process Milestone: ________________________________</v>
      </c>
      <c r="C30" s="7"/>
      <c r="D30" s="8"/>
      <c r="F30" s="46" t="str">
        <f>'Expand Primary Care Capacity'!F124</f>
        <v>N/A</v>
      </c>
      <c r="G30" s="15"/>
    </row>
    <row r="31" spans="1:7" ht="6.75" customHeight="1" hidden="1" thickBot="1">
      <c r="A31" s="18"/>
      <c r="G31" s="19"/>
    </row>
    <row r="32" spans="1:7" ht="13.5" hidden="1" thickBot="1">
      <c r="A32" s="18"/>
      <c r="C32" s="33" t="s">
        <v>73</v>
      </c>
      <c r="F32" s="47" t="str">
        <f>'Expand Primary Care Capacity'!F139</f>
        <v xml:space="preserve"> </v>
      </c>
      <c r="G32" s="19"/>
    </row>
    <row r="33" spans="1:7" s="3" customFormat="1" ht="6.75" customHeight="1" hidden="1" thickBot="1">
      <c r="A33" s="16"/>
      <c r="B33" s="4"/>
      <c r="C33" s="7"/>
      <c r="D33" s="8"/>
      <c r="F33" s="25"/>
      <c r="G33" s="15"/>
    </row>
    <row r="34" spans="1:7" s="3" customFormat="1" ht="13.5" customHeight="1" hidden="1" thickBot="1">
      <c r="A34" s="16"/>
      <c r="B34" s="4" t="str">
        <f>'Expand Primary Care Capacity'!B142</f>
        <v>Improvement Milestone: ________________________________</v>
      </c>
      <c r="C34" s="7"/>
      <c r="D34" s="8"/>
      <c r="F34" s="46" t="str">
        <f>'Expand Primary Care Capacity'!F149</f>
        <v>N/A</v>
      </c>
      <c r="G34" s="15"/>
    </row>
    <row r="35" spans="1:7" ht="6.75" customHeight="1" hidden="1" thickBot="1">
      <c r="A35" s="18"/>
      <c r="G35" s="19"/>
    </row>
    <row r="36" spans="1:7" ht="13.5" hidden="1" thickBot="1">
      <c r="A36" s="18"/>
      <c r="C36" s="33" t="s">
        <v>73</v>
      </c>
      <c r="F36" s="47" t="str">
        <f>'Expand Primary Care Capacity'!F164</f>
        <v xml:space="preserve"> </v>
      </c>
      <c r="G36" s="19"/>
    </row>
    <row r="37" spans="1:7" s="3" customFormat="1" ht="6.75" customHeight="1" hidden="1" thickBot="1">
      <c r="A37" s="16"/>
      <c r="B37" s="4"/>
      <c r="C37" s="7"/>
      <c r="D37" s="8"/>
      <c r="F37" s="25"/>
      <c r="G37" s="15"/>
    </row>
    <row r="38" spans="1:7" s="3" customFormat="1" ht="13.5" customHeight="1" hidden="1" thickBot="1">
      <c r="A38" s="16"/>
      <c r="B38" s="4" t="str">
        <f>'Expand Primary Care Capacity'!B167</f>
        <v>Improvement Milestone: ________________________________</v>
      </c>
      <c r="C38" s="7"/>
      <c r="D38" s="8"/>
      <c r="F38" s="46" t="str">
        <f>'Expand Primary Care Capacity'!F174</f>
        <v>N/A</v>
      </c>
      <c r="G38" s="15"/>
    </row>
    <row r="39" spans="1:7" ht="6.75" customHeight="1" hidden="1" thickBot="1">
      <c r="A39" s="18"/>
      <c r="G39" s="19"/>
    </row>
    <row r="40" spans="1:7" ht="13.5" hidden="1" thickBot="1">
      <c r="A40" s="18"/>
      <c r="C40" s="33" t="s">
        <v>73</v>
      </c>
      <c r="F40" s="47" t="str">
        <f>'Expand Primary Care Capacity'!F189</f>
        <v xml:space="preserve"> </v>
      </c>
      <c r="G40" s="19"/>
    </row>
    <row r="41" spans="1:7" s="3" customFormat="1" ht="6.75" customHeight="1" hidden="1" thickBot="1">
      <c r="A41" s="16"/>
      <c r="B41" s="4"/>
      <c r="C41" s="7"/>
      <c r="D41" s="8"/>
      <c r="F41" s="25"/>
      <c r="G41" s="15"/>
    </row>
    <row r="42" spans="1:7" s="3" customFormat="1" ht="13.5" customHeight="1" hidden="1" thickBot="1">
      <c r="A42" s="16"/>
      <c r="B42" s="4" t="str">
        <f>'Expand Primary Care Capacity'!B192</f>
        <v>Improvement Milestone: ________________________________</v>
      </c>
      <c r="C42" s="7"/>
      <c r="D42" s="8"/>
      <c r="F42" s="46" t="str">
        <f>'Expand Primary Care Capacity'!F199</f>
        <v>N/A</v>
      </c>
      <c r="G42" s="15"/>
    </row>
    <row r="43" spans="1:7" ht="6.75" customHeight="1" hidden="1" thickBot="1">
      <c r="A43" s="18"/>
      <c r="G43" s="19"/>
    </row>
    <row r="44" spans="1:7" ht="13.5" hidden="1" thickBot="1">
      <c r="A44" s="18"/>
      <c r="C44" s="33" t="s">
        <v>73</v>
      </c>
      <c r="F44" s="47" t="str">
        <f>'Expand Primary Care Capacity'!F214</f>
        <v xml:space="preserve"> </v>
      </c>
      <c r="G44" s="19"/>
    </row>
    <row r="45" spans="1:7" s="3" customFormat="1" ht="6.75" customHeight="1" hidden="1" thickBot="1">
      <c r="A45" s="16"/>
      <c r="B45" s="4"/>
      <c r="C45" s="7"/>
      <c r="D45" s="8"/>
      <c r="F45" s="25"/>
      <c r="G45" s="15"/>
    </row>
    <row r="46" spans="1:7" s="3" customFormat="1" ht="13.5" customHeight="1" hidden="1" thickBot="1">
      <c r="A46" s="16"/>
      <c r="B46" s="4" t="str">
        <f>'Expand Primary Care Capacity'!B217</f>
        <v>Improvement Milestone: ________________________________</v>
      </c>
      <c r="C46" s="7"/>
      <c r="D46" s="8"/>
      <c r="F46" s="46" t="str">
        <f>'Expand Primary Care Capacity'!F224</f>
        <v>N/A</v>
      </c>
      <c r="G46" s="15"/>
    </row>
    <row r="47" spans="1:7" ht="6.75" customHeight="1" hidden="1" thickBot="1">
      <c r="A47" s="18"/>
      <c r="G47" s="19"/>
    </row>
    <row r="48" spans="1:7" ht="13.5" hidden="1" thickBot="1">
      <c r="A48" s="18"/>
      <c r="C48" s="33" t="s">
        <v>73</v>
      </c>
      <c r="F48" s="47" t="str">
        <f>'Expand Primary Care Capacity'!F239</f>
        <v xml:space="preserve"> </v>
      </c>
      <c r="G48" s="19"/>
    </row>
    <row r="49" spans="1:7" s="3" customFormat="1" ht="6.75" customHeight="1" hidden="1" thickBot="1">
      <c r="A49" s="16"/>
      <c r="B49" s="4"/>
      <c r="C49" s="7"/>
      <c r="D49" s="8"/>
      <c r="F49" s="25"/>
      <c r="G49" s="15"/>
    </row>
    <row r="50" spans="1:7" s="3" customFormat="1" ht="13.5" customHeight="1" hidden="1" thickBot="1">
      <c r="A50" s="16"/>
      <c r="B50" s="4" t="str">
        <f>'Expand Primary Care Capacity'!B242</f>
        <v>Improvement Milestone: ________________________________</v>
      </c>
      <c r="C50" s="7"/>
      <c r="D50" s="8"/>
      <c r="F50" s="46" t="str">
        <f>'Expand Primary Care Capacity'!F249</f>
        <v>N/A</v>
      </c>
      <c r="G50" s="15"/>
    </row>
    <row r="51" spans="1:7" ht="6.75" customHeight="1" hidden="1" thickBot="1">
      <c r="A51" s="18"/>
      <c r="G51" s="19"/>
    </row>
    <row r="52" spans="1:7" ht="13.5" hidden="1" thickBot="1">
      <c r="A52" s="18"/>
      <c r="C52" s="33" t="s">
        <v>73</v>
      </c>
      <c r="F52" s="47" t="str">
        <f>'Expand Primary Care Capacity'!F264</f>
        <v xml:space="preserve"> </v>
      </c>
      <c r="G52" s="19"/>
    </row>
    <row r="53" spans="1:7" ht="13.5" thickBot="1">
      <c r="A53" s="18"/>
      <c r="C53" s="33"/>
      <c r="G53" s="19"/>
    </row>
    <row r="54" spans="1:7" ht="13.5" thickBot="1">
      <c r="A54" s="18"/>
      <c r="B54" s="5" t="s">
        <v>107</v>
      </c>
      <c r="C54" s="33"/>
      <c r="F54" s="40">
        <f>'Expand Primary Care Capacity'!F13</f>
        <v>5343625</v>
      </c>
      <c r="G54" s="19"/>
    </row>
    <row r="55" spans="1:7" ht="13.5" thickBot="1">
      <c r="A55" s="18"/>
      <c r="C55" s="33"/>
      <c r="G55" s="19"/>
    </row>
    <row r="56" spans="1:7" ht="13.5" thickBot="1">
      <c r="A56" s="18"/>
      <c r="B56" s="5" t="s">
        <v>74</v>
      </c>
      <c r="C56" s="33"/>
      <c r="F56" s="41">
        <f>SUM(F52,F48,F44,F40,F36,F32,F28,F24,F20,F16)</f>
        <v>1</v>
      </c>
      <c r="G56" s="19"/>
    </row>
    <row r="57" spans="1:7" ht="13.5" thickBot="1">
      <c r="A57" s="18"/>
      <c r="C57" s="33"/>
      <c r="G57" s="19"/>
    </row>
    <row r="58" spans="1:7" ht="13.5" thickBot="1">
      <c r="A58" s="18"/>
      <c r="B58" s="5" t="s">
        <v>79</v>
      </c>
      <c r="C58" s="33"/>
      <c r="F58" s="41">
        <f>COUNT(F52,F48,F44,F40,F36,F32,F28,F24,F20,F16)</f>
        <v>1</v>
      </c>
      <c r="G58" s="19"/>
    </row>
    <row r="59" spans="1:7" ht="13.5" thickBot="1">
      <c r="A59" s="18"/>
      <c r="C59" s="33"/>
      <c r="G59" s="19"/>
    </row>
    <row r="60" spans="1:7" ht="13.5" thickBot="1">
      <c r="A60" s="18"/>
      <c r="B60" s="5" t="s">
        <v>80</v>
      </c>
      <c r="C60" s="33"/>
      <c r="F60" s="45">
        <f>IF(F58=0," ",F56/F58)</f>
        <v>1</v>
      </c>
      <c r="G60" s="19"/>
    </row>
    <row r="61" spans="1:7" ht="13.5" thickBot="1">
      <c r="A61" s="18"/>
      <c r="C61" s="33"/>
      <c r="G61" s="19"/>
    </row>
    <row r="62" spans="1:7" ht="13.5" thickBot="1">
      <c r="A62" s="18"/>
      <c r="B62" s="5" t="s">
        <v>75</v>
      </c>
      <c r="C62" s="33"/>
      <c r="F62" s="40">
        <f>IF(F58=0," ",F60*F54)</f>
        <v>5343625</v>
      </c>
      <c r="G62" s="19"/>
    </row>
    <row r="63" spans="1:7" ht="13.5" thickBot="1">
      <c r="A63" s="18"/>
      <c r="C63" s="33"/>
      <c r="G63" s="19"/>
    </row>
    <row r="64" spans="1:7" ht="13.5" thickBot="1">
      <c r="A64" s="18"/>
      <c r="B64" s="5" t="s">
        <v>108</v>
      </c>
      <c r="C64" s="33"/>
      <c r="F64" s="48">
        <f>'Expand Primary Care Capacity'!F15</f>
        <v>5343625</v>
      </c>
      <c r="G64" s="19"/>
    </row>
    <row r="65" spans="1:7" ht="13.5" thickBot="1">
      <c r="A65" s="18"/>
      <c r="C65" s="33"/>
      <c r="G65" s="19"/>
    </row>
    <row r="66" spans="1:7" ht="13.5" thickBot="1">
      <c r="A66" s="18"/>
      <c r="B66" s="39" t="s">
        <v>91</v>
      </c>
      <c r="C66" s="33"/>
      <c r="F66" s="42">
        <f>IF(F58=0," ",F62-F64)</f>
        <v>0</v>
      </c>
      <c r="G66" s="19"/>
    </row>
    <row r="67" spans="1:7" s="3" customFormat="1" ht="12.75" customHeight="1">
      <c r="A67" s="16"/>
      <c r="B67" s="4"/>
      <c r="C67" s="7"/>
      <c r="D67" s="8"/>
      <c r="F67" s="25"/>
      <c r="G67" s="15"/>
    </row>
    <row r="68" spans="1:7" s="3" customFormat="1" ht="15.75" hidden="1" thickBot="1">
      <c r="A68" s="14" t="s">
        <v>45</v>
      </c>
      <c r="B68" s="2"/>
      <c r="C68" s="2"/>
      <c r="D68" s="8"/>
      <c r="F68" s="25"/>
      <c r="G68" s="15"/>
    </row>
    <row r="69" spans="1:7" s="3" customFormat="1" ht="13.5" customHeight="1" hidden="1" thickBot="1">
      <c r="A69" s="16"/>
      <c r="B69" s="4" t="str">
        <f>'Training Primary Care Workforce'!B17</f>
        <v>Process Milestone: ________________________________</v>
      </c>
      <c r="C69" s="7"/>
      <c r="D69" s="8"/>
      <c r="F69" s="46" t="str">
        <f>'Training Primary Care Workforce'!F24</f>
        <v>N/A</v>
      </c>
      <c r="G69" s="15"/>
    </row>
    <row r="70" spans="1:7" ht="6.75" customHeight="1" hidden="1" thickBot="1">
      <c r="A70" s="18"/>
      <c r="G70" s="19"/>
    </row>
    <row r="71" spans="1:7" ht="13.5" hidden="1" thickBot="1">
      <c r="A71" s="18"/>
      <c r="C71" s="33" t="s">
        <v>73</v>
      </c>
      <c r="F71" s="47" t="str">
        <f>'Training Primary Care Workforce'!F39</f>
        <v xml:space="preserve"> </v>
      </c>
      <c r="G71" s="19"/>
    </row>
    <row r="72" spans="1:7" s="3" customFormat="1" ht="6.75" customHeight="1" hidden="1" thickBot="1">
      <c r="A72" s="16"/>
      <c r="B72" s="4"/>
      <c r="C72" s="7"/>
      <c r="D72" s="8"/>
      <c r="F72" s="25"/>
      <c r="G72" s="15"/>
    </row>
    <row r="73" spans="1:7" s="3" customFormat="1" ht="13.5" customHeight="1" hidden="1" thickBot="1">
      <c r="A73" s="16"/>
      <c r="B73" s="4" t="str">
        <f>'Training Primary Care Workforce'!B42</f>
        <v>Process Milestone: ________________________________</v>
      </c>
      <c r="C73" s="7"/>
      <c r="D73" s="8"/>
      <c r="F73" s="46" t="str">
        <f>'Training Primary Care Workforce'!F49</f>
        <v>N/A</v>
      </c>
      <c r="G73" s="15"/>
    </row>
    <row r="74" spans="1:7" ht="6.75" customHeight="1" hidden="1" thickBot="1">
      <c r="A74" s="18"/>
      <c r="G74" s="19"/>
    </row>
    <row r="75" spans="1:7" ht="13.5" hidden="1" thickBot="1">
      <c r="A75" s="18"/>
      <c r="C75" s="33" t="s">
        <v>73</v>
      </c>
      <c r="F75" s="47" t="str">
        <f>'Training Primary Care Workforce'!F64</f>
        <v xml:space="preserve"> </v>
      </c>
      <c r="G75" s="19"/>
    </row>
    <row r="76" spans="1:7" s="3" customFormat="1" ht="6.75" customHeight="1" hidden="1" thickBot="1">
      <c r="A76" s="16"/>
      <c r="B76" s="4"/>
      <c r="C76" s="7"/>
      <c r="D76" s="8"/>
      <c r="F76" s="25"/>
      <c r="G76" s="15"/>
    </row>
    <row r="77" spans="1:7" s="3" customFormat="1" ht="13.5" customHeight="1" hidden="1" thickBot="1">
      <c r="A77" s="16"/>
      <c r="B77" s="4" t="str">
        <f>'Training Primary Care Workforce'!B67</f>
        <v>Process Milestone: ________________________________</v>
      </c>
      <c r="C77" s="7"/>
      <c r="D77" s="8"/>
      <c r="F77" s="46" t="str">
        <f>'Training Primary Care Workforce'!F74</f>
        <v>N/A</v>
      </c>
      <c r="G77" s="15"/>
    </row>
    <row r="78" spans="1:7" ht="6.75" customHeight="1" hidden="1" thickBot="1">
      <c r="A78" s="18"/>
      <c r="G78" s="19"/>
    </row>
    <row r="79" spans="1:7" ht="13.5" hidden="1" thickBot="1">
      <c r="A79" s="18"/>
      <c r="C79" s="33" t="s">
        <v>73</v>
      </c>
      <c r="F79" s="47" t="str">
        <f>'Training Primary Care Workforce'!F89</f>
        <v xml:space="preserve"> </v>
      </c>
      <c r="G79" s="19"/>
    </row>
    <row r="80" spans="1:7" s="3" customFormat="1" ht="6.75" customHeight="1" hidden="1" thickBot="1">
      <c r="A80" s="16"/>
      <c r="B80" s="4"/>
      <c r="C80" s="7"/>
      <c r="D80" s="8"/>
      <c r="F80" s="25"/>
      <c r="G80" s="15"/>
    </row>
    <row r="81" spans="1:7" s="3" customFormat="1" ht="13.5" customHeight="1" hidden="1" thickBot="1">
      <c r="A81" s="16"/>
      <c r="B81" s="4" t="str">
        <f>'Training Primary Care Workforce'!B92</f>
        <v>Process Milestone: ________________________________</v>
      </c>
      <c r="C81" s="7"/>
      <c r="D81" s="8"/>
      <c r="F81" s="46" t="str">
        <f>'Training Primary Care Workforce'!F99</f>
        <v>N/A</v>
      </c>
      <c r="G81" s="15"/>
    </row>
    <row r="82" spans="1:7" ht="6.75" customHeight="1" hidden="1" thickBot="1">
      <c r="A82" s="18"/>
      <c r="G82" s="19"/>
    </row>
    <row r="83" spans="1:7" ht="13.5" hidden="1" thickBot="1">
      <c r="A83" s="18"/>
      <c r="C83" s="33" t="s">
        <v>73</v>
      </c>
      <c r="F83" s="47" t="str">
        <f>'Training Primary Care Workforce'!F139</f>
        <v xml:space="preserve"> </v>
      </c>
      <c r="G83" s="19"/>
    </row>
    <row r="84" spans="1:7" s="3" customFormat="1" ht="6.75" customHeight="1" hidden="1" thickBot="1">
      <c r="A84" s="16"/>
      <c r="B84" s="4"/>
      <c r="C84" s="7"/>
      <c r="D84" s="8"/>
      <c r="F84" s="25"/>
      <c r="G84" s="15"/>
    </row>
    <row r="85" spans="1:7" s="3" customFormat="1" ht="13.5" customHeight="1" hidden="1" thickBot="1">
      <c r="A85" s="16"/>
      <c r="B85" s="4" t="str">
        <f>'Training Primary Care Workforce'!B117</f>
        <v>Process Milestone: ________________________________</v>
      </c>
      <c r="C85" s="7"/>
      <c r="D85" s="8"/>
      <c r="F85" s="46" t="str">
        <f>'Training Primary Care Workforce'!F124</f>
        <v>N/A</v>
      </c>
      <c r="G85" s="15"/>
    </row>
    <row r="86" spans="1:7" ht="6.75" customHeight="1" hidden="1" thickBot="1">
      <c r="A86" s="18"/>
      <c r="G86" s="19"/>
    </row>
    <row r="87" spans="1:7" ht="13.5" hidden="1" thickBot="1">
      <c r="A87" s="18"/>
      <c r="C87" s="33" t="s">
        <v>73</v>
      </c>
      <c r="F87" s="47" t="str">
        <f>'Training Primary Care Workforce'!F139</f>
        <v xml:space="preserve"> </v>
      </c>
      <c r="G87" s="19"/>
    </row>
    <row r="88" spans="1:7" s="3" customFormat="1" ht="6.75" customHeight="1" hidden="1" thickBot="1">
      <c r="A88" s="16"/>
      <c r="B88" s="4"/>
      <c r="C88" s="7"/>
      <c r="D88" s="8"/>
      <c r="F88" s="25"/>
      <c r="G88" s="15"/>
    </row>
    <row r="89" spans="1:7" s="3" customFormat="1" ht="13.5" customHeight="1" hidden="1" thickBot="1">
      <c r="A89" s="16"/>
      <c r="B89" s="4" t="str">
        <f>'Training Primary Care Workforce'!B142</f>
        <v>Improvement Milestone: ________________________________</v>
      </c>
      <c r="C89" s="7"/>
      <c r="D89" s="8"/>
      <c r="F89" s="46" t="str">
        <f>'Training Primary Care Workforce'!F149</f>
        <v>N/A</v>
      </c>
      <c r="G89" s="15"/>
    </row>
    <row r="90" spans="1:7" ht="6.75" customHeight="1" hidden="1" thickBot="1">
      <c r="A90" s="18"/>
      <c r="G90" s="19"/>
    </row>
    <row r="91" spans="1:7" ht="13.5" hidden="1" thickBot="1">
      <c r="A91" s="18"/>
      <c r="C91" s="33" t="s">
        <v>73</v>
      </c>
      <c r="F91" s="47" t="str">
        <f>'Training Primary Care Workforce'!F164</f>
        <v xml:space="preserve"> </v>
      </c>
      <c r="G91" s="19"/>
    </row>
    <row r="92" spans="1:7" s="3" customFormat="1" ht="6.75" customHeight="1" hidden="1" thickBot="1">
      <c r="A92" s="16"/>
      <c r="B92" s="4"/>
      <c r="C92" s="7"/>
      <c r="D92" s="8"/>
      <c r="F92" s="25"/>
      <c r="G92" s="15"/>
    </row>
    <row r="93" spans="1:7" s="3" customFormat="1" ht="13.5" customHeight="1" hidden="1" thickBot="1">
      <c r="A93" s="16"/>
      <c r="B93" s="4" t="str">
        <f>'Training Primary Care Workforce'!B167</f>
        <v>Improvement Milestone: ________________________________</v>
      </c>
      <c r="C93" s="7"/>
      <c r="D93" s="8"/>
      <c r="F93" s="46" t="str">
        <f>'Training Primary Care Workforce'!F174</f>
        <v>N/A</v>
      </c>
      <c r="G93" s="15"/>
    </row>
    <row r="94" spans="1:7" ht="6.75" customHeight="1" hidden="1" thickBot="1">
      <c r="A94" s="18"/>
      <c r="G94" s="19"/>
    </row>
    <row r="95" spans="1:7" ht="13.5" hidden="1" thickBot="1">
      <c r="A95" s="18"/>
      <c r="C95" s="33" t="s">
        <v>73</v>
      </c>
      <c r="F95" s="47" t="str">
        <f>'Training Primary Care Workforce'!F189</f>
        <v xml:space="preserve"> </v>
      </c>
      <c r="G95" s="19"/>
    </row>
    <row r="96" spans="1:7" s="3" customFormat="1" ht="6.75" customHeight="1" hidden="1" thickBot="1">
      <c r="A96" s="16"/>
      <c r="B96" s="4"/>
      <c r="C96" s="7"/>
      <c r="D96" s="8"/>
      <c r="F96" s="25"/>
      <c r="G96" s="15"/>
    </row>
    <row r="97" spans="1:7" s="3" customFormat="1" ht="13.5" customHeight="1" hidden="1" thickBot="1">
      <c r="A97" s="16"/>
      <c r="B97" s="4" t="str">
        <f>'Training Primary Care Workforce'!B192</f>
        <v>Improvement Milestone: ________________________________</v>
      </c>
      <c r="C97" s="7"/>
      <c r="D97" s="8"/>
      <c r="F97" s="46" t="str">
        <f>'Training Primary Care Workforce'!F199</f>
        <v>N/A</v>
      </c>
      <c r="G97" s="15"/>
    </row>
    <row r="98" spans="1:7" ht="6.75" customHeight="1" hidden="1" thickBot="1">
      <c r="A98" s="18"/>
      <c r="G98" s="19"/>
    </row>
    <row r="99" spans="1:7" ht="13.5" hidden="1" thickBot="1">
      <c r="A99" s="18"/>
      <c r="C99" s="33" t="s">
        <v>73</v>
      </c>
      <c r="F99" s="47" t="str">
        <f>'Training Primary Care Workforce'!F214</f>
        <v xml:space="preserve"> </v>
      </c>
      <c r="G99" s="19"/>
    </row>
    <row r="100" spans="1:7" s="3" customFormat="1" ht="6.75" customHeight="1" hidden="1" thickBot="1">
      <c r="A100" s="16"/>
      <c r="B100" s="4"/>
      <c r="C100" s="7"/>
      <c r="D100" s="8"/>
      <c r="F100" s="25"/>
      <c r="G100" s="15"/>
    </row>
    <row r="101" spans="1:7" s="3" customFormat="1" ht="13.5" customHeight="1" hidden="1" thickBot="1">
      <c r="A101" s="16"/>
      <c r="B101" s="4" t="str">
        <f>'Training Primary Care Workforce'!B217</f>
        <v>Improvement Milestone: ________________________________</v>
      </c>
      <c r="C101" s="7"/>
      <c r="D101" s="8"/>
      <c r="F101" s="46" t="str">
        <f>'Training Primary Care Workforce'!F224</f>
        <v>N/A</v>
      </c>
      <c r="G101" s="15"/>
    </row>
    <row r="102" spans="1:7" ht="6.75" customHeight="1" hidden="1" thickBot="1">
      <c r="A102" s="18"/>
      <c r="G102" s="19"/>
    </row>
    <row r="103" spans="1:7" ht="13.5" hidden="1" thickBot="1">
      <c r="A103" s="18"/>
      <c r="C103" s="33" t="s">
        <v>73</v>
      </c>
      <c r="F103" s="47" t="str">
        <f>'Training Primary Care Workforce'!F239</f>
        <v xml:space="preserve"> </v>
      </c>
      <c r="G103" s="19"/>
    </row>
    <row r="104" spans="1:7" s="3" customFormat="1" ht="6.75" customHeight="1" hidden="1" thickBot="1">
      <c r="A104" s="16"/>
      <c r="B104" s="4"/>
      <c r="C104" s="7"/>
      <c r="D104" s="8"/>
      <c r="F104" s="25"/>
      <c r="G104" s="15"/>
    </row>
    <row r="105" spans="1:7" s="3" customFormat="1" ht="13.5" customHeight="1" hidden="1" thickBot="1">
      <c r="A105" s="16"/>
      <c r="B105" s="4" t="str">
        <f>'Training Primary Care Workforce'!B242</f>
        <v>Improvement Milestone: ________________________________</v>
      </c>
      <c r="C105" s="7"/>
      <c r="D105" s="8"/>
      <c r="F105" s="46" t="str">
        <f>'Training Primary Care Workforce'!F249</f>
        <v>N/A</v>
      </c>
      <c r="G105" s="15"/>
    </row>
    <row r="106" spans="1:7" ht="6.75" customHeight="1" hidden="1" thickBot="1">
      <c r="A106" s="18"/>
      <c r="G106" s="19"/>
    </row>
    <row r="107" spans="1:7" ht="13.5" hidden="1" thickBot="1">
      <c r="A107" s="18"/>
      <c r="C107" s="33" t="s">
        <v>73</v>
      </c>
      <c r="F107" s="47" t="str">
        <f>'Training Primary Care Workforce'!F264</f>
        <v xml:space="preserve"> </v>
      </c>
      <c r="G107" s="19"/>
    </row>
    <row r="108" spans="1:7" ht="13.5" hidden="1" thickBot="1">
      <c r="A108" s="18"/>
      <c r="C108" s="33"/>
      <c r="G108" s="19"/>
    </row>
    <row r="109" spans="1:7" ht="13.5" hidden="1" thickBot="1">
      <c r="A109" s="18"/>
      <c r="B109" s="5" t="s">
        <v>107</v>
      </c>
      <c r="C109" s="33"/>
      <c r="F109" s="40">
        <f>'Training Primary Care Workforce'!F13</f>
        <v>0</v>
      </c>
      <c r="G109" s="19"/>
    </row>
    <row r="110" spans="1:7" ht="13.5" hidden="1" thickBot="1">
      <c r="A110" s="18"/>
      <c r="C110" s="33"/>
      <c r="G110" s="19"/>
    </row>
    <row r="111" spans="1:7" ht="13.5" hidden="1" thickBot="1">
      <c r="A111" s="18"/>
      <c r="B111" s="5" t="s">
        <v>74</v>
      </c>
      <c r="C111" s="33"/>
      <c r="F111" s="41">
        <f>SUM(F107,F103,F99,F95,F91,F87,F83,F79,F75,F71)</f>
        <v>0</v>
      </c>
      <c r="G111" s="19"/>
    </row>
    <row r="112" spans="1:7" ht="13.5" hidden="1" thickBot="1">
      <c r="A112" s="18"/>
      <c r="C112" s="33"/>
      <c r="G112" s="19"/>
    </row>
    <row r="113" spans="1:7" ht="13.5" hidden="1" thickBot="1">
      <c r="A113" s="18"/>
      <c r="B113" s="5" t="s">
        <v>79</v>
      </c>
      <c r="C113" s="33"/>
      <c r="F113" s="41">
        <f>COUNT(F107,F103,F99,F95,F91,F87,F83,F79,F75,F71)</f>
        <v>0</v>
      </c>
      <c r="G113" s="19"/>
    </row>
    <row r="114" spans="1:7" ht="13.5" hidden="1" thickBot="1">
      <c r="A114" s="18"/>
      <c r="C114" s="33"/>
      <c r="G114" s="19"/>
    </row>
    <row r="115" spans="1:7" ht="13.5" hidden="1" thickBot="1">
      <c r="A115" s="18"/>
      <c r="B115" s="5" t="s">
        <v>80</v>
      </c>
      <c r="C115" s="33"/>
      <c r="F115" s="45" t="str">
        <f>IF(F113=0," ",F111/F113)</f>
        <v xml:space="preserve"> </v>
      </c>
      <c r="G115" s="19"/>
    </row>
    <row r="116" spans="1:7" ht="13.5" hidden="1" thickBot="1">
      <c r="A116" s="18"/>
      <c r="C116" s="33"/>
      <c r="G116" s="19"/>
    </row>
    <row r="117" spans="1:7" ht="13.5" hidden="1" thickBot="1">
      <c r="A117" s="18"/>
      <c r="B117" s="5" t="s">
        <v>75</v>
      </c>
      <c r="C117" s="33"/>
      <c r="F117" s="40" t="str">
        <f>IF(F113=0," ",F115*F109)</f>
        <v xml:space="preserve"> </v>
      </c>
      <c r="G117" s="19"/>
    </row>
    <row r="118" spans="1:7" ht="13.5" hidden="1" thickBot="1">
      <c r="A118" s="18"/>
      <c r="C118" s="33"/>
      <c r="G118" s="19"/>
    </row>
    <row r="119" spans="1:7" ht="13.5" hidden="1" thickBot="1">
      <c r="A119" s="18"/>
      <c r="B119" s="5" t="s">
        <v>108</v>
      </c>
      <c r="C119" s="33"/>
      <c r="F119" s="48">
        <f>'Training Primary Care Workforce'!F15</f>
        <v>0</v>
      </c>
      <c r="G119" s="19"/>
    </row>
    <row r="120" spans="1:7" ht="13.5" hidden="1" thickBot="1">
      <c r="A120" s="18"/>
      <c r="C120" s="33"/>
      <c r="G120" s="19"/>
    </row>
    <row r="121" spans="1:7" ht="13.5" hidden="1" thickBot="1">
      <c r="A121" s="18"/>
      <c r="B121" s="39" t="s">
        <v>91</v>
      </c>
      <c r="C121" s="33"/>
      <c r="F121" s="42" t="str">
        <f>IF(F113=0," ",F117-F119)</f>
        <v xml:space="preserve"> </v>
      </c>
      <c r="G121" s="19"/>
    </row>
    <row r="122" spans="1:7" s="3" customFormat="1" ht="12.75" customHeight="1" hidden="1">
      <c r="A122" s="16"/>
      <c r="B122" s="4"/>
      <c r="C122" s="7"/>
      <c r="D122" s="8"/>
      <c r="F122" s="25"/>
      <c r="G122" s="15"/>
    </row>
    <row r="123" spans="1:7" s="3" customFormat="1" ht="15.75" thickBot="1">
      <c r="A123" s="14" t="s">
        <v>46</v>
      </c>
      <c r="B123" s="2"/>
      <c r="C123" s="2"/>
      <c r="D123" s="8"/>
      <c r="F123" s="25"/>
      <c r="G123" s="15"/>
    </row>
    <row r="124" spans="1:7" s="3" customFormat="1" ht="63.75" customHeight="1" thickBot="1">
      <c r="A124" s="16"/>
      <c r="B124" s="4" t="str">
        <f>'Registry Functionality'!B17</f>
        <v>Process Milestone: ________________________________</v>
      </c>
      <c r="C124" s="7"/>
      <c r="D124" s="161" t="s">
        <v>131</v>
      </c>
      <c r="F124" s="46" t="str">
        <f>'Registry Functionality'!F24</f>
        <v>Yes</v>
      </c>
      <c r="G124" s="15"/>
    </row>
    <row r="125" spans="1:7" ht="6.75" customHeight="1" thickBot="1">
      <c r="A125" s="18"/>
      <c r="G125" s="19"/>
    </row>
    <row r="126" spans="1:7" ht="13.5" thickBot="1">
      <c r="A126" s="18"/>
      <c r="C126" s="33" t="s">
        <v>73</v>
      </c>
      <c r="F126" s="47">
        <f>'Registry Functionality'!F39</f>
        <v>1</v>
      </c>
      <c r="G126" s="19"/>
    </row>
    <row r="127" spans="1:7" s="3" customFormat="1" ht="6.75" customHeight="1">
      <c r="A127" s="16"/>
      <c r="B127" s="4"/>
      <c r="C127" s="7"/>
      <c r="D127" s="8"/>
      <c r="F127" s="25"/>
      <c r="G127" s="15"/>
    </row>
    <row r="128" spans="1:7" s="3" customFormat="1" ht="13.5" customHeight="1" hidden="1" thickBot="1">
      <c r="A128" s="16"/>
      <c r="B128" s="4" t="str">
        <f>'Registry Functionality'!B42</f>
        <v>Process Milestone: ________________________________</v>
      </c>
      <c r="C128" s="7"/>
      <c r="D128" s="8"/>
      <c r="F128" s="46" t="str">
        <f>'Registry Functionality'!F49</f>
        <v>N/A</v>
      </c>
      <c r="G128" s="15"/>
    </row>
    <row r="129" spans="1:7" ht="6.75" customHeight="1" hidden="1" thickBot="1">
      <c r="A129" s="18"/>
      <c r="G129" s="19"/>
    </row>
    <row r="130" spans="1:7" ht="13.5" hidden="1" thickBot="1">
      <c r="A130" s="18"/>
      <c r="C130" s="33" t="s">
        <v>73</v>
      </c>
      <c r="F130" s="47" t="str">
        <f>'Registry Functionality'!F64</f>
        <v xml:space="preserve"> </v>
      </c>
      <c r="G130" s="19"/>
    </row>
    <row r="131" spans="1:7" s="3" customFormat="1" ht="6.75" customHeight="1" hidden="1" thickBot="1">
      <c r="A131" s="16"/>
      <c r="B131" s="4"/>
      <c r="C131" s="7"/>
      <c r="D131" s="8"/>
      <c r="F131" s="25"/>
      <c r="G131" s="15"/>
    </row>
    <row r="132" spans="1:7" s="3" customFormat="1" ht="13.5" customHeight="1" hidden="1" thickBot="1">
      <c r="A132" s="16"/>
      <c r="B132" s="4" t="str">
        <f>'Registry Functionality'!B67</f>
        <v>Process Milestone: ________________________________</v>
      </c>
      <c r="C132" s="7"/>
      <c r="D132" s="8"/>
      <c r="F132" s="46" t="str">
        <f>'Registry Functionality'!F74</f>
        <v>N/A</v>
      </c>
      <c r="G132" s="15"/>
    </row>
    <row r="133" spans="1:7" ht="6.75" customHeight="1" hidden="1" thickBot="1">
      <c r="A133" s="18"/>
      <c r="G133" s="19"/>
    </row>
    <row r="134" spans="1:7" ht="13.5" hidden="1" thickBot="1">
      <c r="A134" s="18"/>
      <c r="C134" s="33" t="s">
        <v>73</v>
      </c>
      <c r="F134" s="47" t="str">
        <f>'Registry Functionality'!F89</f>
        <v xml:space="preserve"> </v>
      </c>
      <c r="G134" s="19"/>
    </row>
    <row r="135" spans="1:7" s="3" customFormat="1" ht="6.75" customHeight="1" hidden="1" thickBot="1">
      <c r="A135" s="16"/>
      <c r="B135" s="4"/>
      <c r="C135" s="7"/>
      <c r="D135" s="8"/>
      <c r="F135" s="25"/>
      <c r="G135" s="15"/>
    </row>
    <row r="136" spans="1:7" s="3" customFormat="1" ht="13.5" customHeight="1" hidden="1" thickBot="1">
      <c r="A136" s="16"/>
      <c r="B136" s="4" t="str">
        <f>'Registry Functionality'!B92</f>
        <v>Process Milestone: ________________________________</v>
      </c>
      <c r="C136" s="7"/>
      <c r="D136" s="8"/>
      <c r="F136" s="46" t="str">
        <f>'Registry Functionality'!F99</f>
        <v>N/A</v>
      </c>
      <c r="G136" s="15"/>
    </row>
    <row r="137" spans="1:7" ht="6.75" customHeight="1" hidden="1" thickBot="1">
      <c r="A137" s="18"/>
      <c r="G137" s="19"/>
    </row>
    <row r="138" spans="1:7" ht="13.5" hidden="1" thickBot="1">
      <c r="A138" s="18"/>
      <c r="C138" s="33" t="s">
        <v>73</v>
      </c>
      <c r="F138" s="47" t="str">
        <f>'Registry Functionality'!F114</f>
        <v xml:space="preserve"> </v>
      </c>
      <c r="G138" s="19"/>
    </row>
    <row r="139" spans="1:7" s="3" customFormat="1" ht="6.75" customHeight="1" hidden="1" thickBot="1">
      <c r="A139" s="16"/>
      <c r="B139" s="4"/>
      <c r="C139" s="7"/>
      <c r="D139" s="8"/>
      <c r="F139" s="25"/>
      <c r="G139" s="15"/>
    </row>
    <row r="140" spans="1:7" s="3" customFormat="1" ht="13.5" customHeight="1" hidden="1" thickBot="1">
      <c r="A140" s="16"/>
      <c r="B140" s="4" t="str">
        <f>'Registry Functionality'!B117</f>
        <v>Process Milestone: ________________________________</v>
      </c>
      <c r="C140" s="7"/>
      <c r="D140" s="8"/>
      <c r="F140" s="46" t="str">
        <f>'Registry Functionality'!F124</f>
        <v>N/A</v>
      </c>
      <c r="G140" s="15"/>
    </row>
    <row r="141" spans="1:7" ht="6.75" customHeight="1" hidden="1" thickBot="1">
      <c r="A141" s="18"/>
      <c r="G141" s="19"/>
    </row>
    <row r="142" spans="1:7" ht="13.5" hidden="1" thickBot="1">
      <c r="A142" s="18"/>
      <c r="C142" s="33" t="s">
        <v>73</v>
      </c>
      <c r="F142" s="47" t="str">
        <f>'Registry Functionality'!F139</f>
        <v xml:space="preserve"> </v>
      </c>
      <c r="G142" s="19"/>
    </row>
    <row r="143" spans="1:7" s="3" customFormat="1" ht="6.75" customHeight="1" hidden="1" thickBot="1">
      <c r="A143" s="16"/>
      <c r="B143" s="4"/>
      <c r="C143" s="7"/>
      <c r="D143" s="8"/>
      <c r="F143" s="25"/>
      <c r="G143" s="15"/>
    </row>
    <row r="144" spans="1:7" s="3" customFormat="1" ht="13.5" customHeight="1" hidden="1" thickBot="1">
      <c r="A144" s="16"/>
      <c r="B144" s="4" t="str">
        <f>'Registry Functionality'!B142</f>
        <v>Improvement Milestone: ________________________________</v>
      </c>
      <c r="C144" s="7"/>
      <c r="D144" s="8"/>
      <c r="F144" s="46" t="str">
        <f>'Registry Functionality'!F149</f>
        <v>N/A</v>
      </c>
      <c r="G144" s="15"/>
    </row>
    <row r="145" spans="1:7" ht="6.75" customHeight="1" hidden="1" thickBot="1">
      <c r="A145" s="18"/>
      <c r="G145" s="19"/>
    </row>
    <row r="146" spans="1:7" ht="13.5" hidden="1" thickBot="1">
      <c r="A146" s="18"/>
      <c r="C146" s="33" t="s">
        <v>73</v>
      </c>
      <c r="F146" s="47" t="str">
        <f>'Registry Functionality'!F164</f>
        <v xml:space="preserve"> </v>
      </c>
      <c r="G146" s="19"/>
    </row>
    <row r="147" spans="1:7" s="3" customFormat="1" ht="6.75" customHeight="1" hidden="1" thickBot="1">
      <c r="A147" s="16"/>
      <c r="B147" s="4"/>
      <c r="C147" s="7"/>
      <c r="D147" s="8"/>
      <c r="F147" s="25"/>
      <c r="G147" s="15"/>
    </row>
    <row r="148" spans="1:7" s="3" customFormat="1" ht="13.5" customHeight="1" hidden="1" thickBot="1">
      <c r="A148" s="16"/>
      <c r="B148" s="4" t="str">
        <f>'Registry Functionality'!B167</f>
        <v>Improvement Milestone: ________________________________</v>
      </c>
      <c r="C148" s="7"/>
      <c r="D148" s="8"/>
      <c r="F148" s="46" t="str">
        <f>'Registry Functionality'!F174</f>
        <v>N/A</v>
      </c>
      <c r="G148" s="15"/>
    </row>
    <row r="149" spans="1:7" ht="6.75" customHeight="1" hidden="1" thickBot="1">
      <c r="A149" s="18"/>
      <c r="G149" s="19"/>
    </row>
    <row r="150" spans="1:7" ht="13.5" hidden="1" thickBot="1">
      <c r="A150" s="18"/>
      <c r="C150" s="33" t="s">
        <v>73</v>
      </c>
      <c r="F150" s="47" t="str">
        <f>'Registry Functionality'!F189</f>
        <v xml:space="preserve"> </v>
      </c>
      <c r="G150" s="19"/>
    </row>
    <row r="151" spans="1:7" s="3" customFormat="1" ht="6.75" customHeight="1" hidden="1" thickBot="1">
      <c r="A151" s="16"/>
      <c r="B151" s="4"/>
      <c r="C151" s="7"/>
      <c r="D151" s="8"/>
      <c r="F151" s="25"/>
      <c r="G151" s="15"/>
    </row>
    <row r="152" spans="1:7" s="3" customFormat="1" ht="13.5" customHeight="1" hidden="1" thickBot="1">
      <c r="A152" s="16"/>
      <c r="B152" s="4" t="str">
        <f>'Registry Functionality'!B192</f>
        <v>Improvement Milestone: ________________________________</v>
      </c>
      <c r="C152" s="7"/>
      <c r="D152" s="8"/>
      <c r="F152" s="46" t="str">
        <f>'Registry Functionality'!F199</f>
        <v>N/A</v>
      </c>
      <c r="G152" s="15"/>
    </row>
    <row r="153" spans="1:7" ht="6.75" customHeight="1" hidden="1" thickBot="1">
      <c r="A153" s="18"/>
      <c r="G153" s="19"/>
    </row>
    <row r="154" spans="1:7" ht="13.5" hidden="1" thickBot="1">
      <c r="A154" s="18"/>
      <c r="C154" s="33" t="s">
        <v>73</v>
      </c>
      <c r="F154" s="47" t="str">
        <f>'Registry Functionality'!F214</f>
        <v xml:space="preserve"> </v>
      </c>
      <c r="G154" s="19"/>
    </row>
    <row r="155" spans="1:7" s="3" customFormat="1" ht="6.75" customHeight="1" hidden="1" thickBot="1">
      <c r="A155" s="16"/>
      <c r="B155" s="4"/>
      <c r="C155" s="7"/>
      <c r="D155" s="8"/>
      <c r="F155" s="25"/>
      <c r="G155" s="15"/>
    </row>
    <row r="156" spans="1:7" s="3" customFormat="1" ht="13.5" customHeight="1" hidden="1" thickBot="1">
      <c r="A156" s="16"/>
      <c r="B156" s="4" t="str">
        <f>'Registry Functionality'!B217</f>
        <v>Improvement Milestone: ________________________________</v>
      </c>
      <c r="C156" s="7"/>
      <c r="D156" s="8"/>
      <c r="F156" s="46" t="str">
        <f>'Registry Functionality'!F224</f>
        <v>N/A</v>
      </c>
      <c r="G156" s="15"/>
    </row>
    <row r="157" spans="1:7" ht="6.75" customHeight="1" hidden="1" thickBot="1">
      <c r="A157" s="18"/>
      <c r="G157" s="19"/>
    </row>
    <row r="158" spans="1:7" ht="13.5" hidden="1" thickBot="1">
      <c r="A158" s="18"/>
      <c r="C158" s="33" t="s">
        <v>73</v>
      </c>
      <c r="F158" s="47" t="str">
        <f>'Registry Functionality'!F239</f>
        <v xml:space="preserve"> </v>
      </c>
      <c r="G158" s="19"/>
    </row>
    <row r="159" spans="1:7" s="3" customFormat="1" ht="6.75" customHeight="1" hidden="1" thickBot="1">
      <c r="A159" s="16"/>
      <c r="B159" s="4"/>
      <c r="C159" s="7"/>
      <c r="D159" s="8"/>
      <c r="F159" s="25"/>
      <c r="G159" s="15"/>
    </row>
    <row r="160" spans="1:7" s="3" customFormat="1" ht="13.5" customHeight="1" hidden="1" thickBot="1">
      <c r="A160" s="16"/>
      <c r="B160" s="4" t="str">
        <f>'Registry Functionality'!B242</f>
        <v>Improvement Milestone: ________________________________</v>
      </c>
      <c r="C160" s="7"/>
      <c r="D160" s="8"/>
      <c r="F160" s="46" t="str">
        <f>'Registry Functionality'!F249</f>
        <v>N/A</v>
      </c>
      <c r="G160" s="15"/>
    </row>
    <row r="161" spans="1:7" ht="6.75" customHeight="1" hidden="1" thickBot="1">
      <c r="A161" s="18"/>
      <c r="G161" s="19"/>
    </row>
    <row r="162" spans="1:7" ht="13.5" hidden="1" thickBot="1">
      <c r="A162" s="18"/>
      <c r="C162" s="33" t="s">
        <v>73</v>
      </c>
      <c r="F162" s="47" t="str">
        <f>'Registry Functionality'!F264</f>
        <v xml:space="preserve"> </v>
      </c>
      <c r="G162" s="19"/>
    </row>
    <row r="163" spans="1:7" ht="13.5" thickBot="1">
      <c r="A163" s="18"/>
      <c r="C163" s="33"/>
      <c r="G163" s="19"/>
    </row>
    <row r="164" spans="1:7" ht="13.5" thickBot="1">
      <c r="A164" s="18"/>
      <c r="B164" s="5" t="s">
        <v>107</v>
      </c>
      <c r="C164" s="33"/>
      <c r="F164" s="40">
        <f>'Registry Functionality'!F13</f>
        <v>5343625</v>
      </c>
      <c r="G164" s="19"/>
    </row>
    <row r="165" spans="1:7" ht="13.5" thickBot="1">
      <c r="A165" s="18"/>
      <c r="C165" s="33"/>
      <c r="G165" s="19"/>
    </row>
    <row r="166" spans="1:7" ht="13.5" thickBot="1">
      <c r="A166" s="18"/>
      <c r="B166" s="5" t="s">
        <v>74</v>
      </c>
      <c r="C166" s="33"/>
      <c r="F166" s="41">
        <f>SUM(F162,F158,F154,F150,F146,F142,F138,F134,F130,F126)</f>
        <v>1</v>
      </c>
      <c r="G166" s="19"/>
    </row>
    <row r="167" spans="1:7" ht="13.5" thickBot="1">
      <c r="A167" s="18"/>
      <c r="C167" s="33"/>
      <c r="G167" s="19"/>
    </row>
    <row r="168" spans="1:7" ht="13.5" thickBot="1">
      <c r="A168" s="18"/>
      <c r="B168" s="5" t="s">
        <v>79</v>
      </c>
      <c r="C168" s="33"/>
      <c r="F168" s="41">
        <f>COUNT(F162,F158,F154,F150,F146,F142,F138,F134,F130,F126)</f>
        <v>1</v>
      </c>
      <c r="G168" s="19"/>
    </row>
    <row r="169" spans="1:7" ht="13.5" thickBot="1">
      <c r="A169" s="18"/>
      <c r="C169" s="33"/>
      <c r="G169" s="19"/>
    </row>
    <row r="170" spans="1:7" ht="13.5" thickBot="1">
      <c r="A170" s="18"/>
      <c r="B170" s="5" t="s">
        <v>80</v>
      </c>
      <c r="C170" s="33"/>
      <c r="F170" s="45">
        <f>IF(F168=0," ",F166/F168)</f>
        <v>1</v>
      </c>
      <c r="G170" s="19"/>
    </row>
    <row r="171" spans="1:7" ht="13.5" thickBot="1">
      <c r="A171" s="18"/>
      <c r="C171" s="33"/>
      <c r="G171" s="19"/>
    </row>
    <row r="172" spans="1:7" ht="13.5" thickBot="1">
      <c r="A172" s="18"/>
      <c r="B172" s="5" t="s">
        <v>75</v>
      </c>
      <c r="C172" s="33"/>
      <c r="F172" s="40">
        <f>IF(F168=0," ",F170*F164)</f>
        <v>5343625</v>
      </c>
      <c r="G172" s="19"/>
    </row>
    <row r="173" spans="1:7" ht="13.5" thickBot="1">
      <c r="A173" s="18"/>
      <c r="C173" s="33"/>
      <c r="G173" s="19"/>
    </row>
    <row r="174" spans="1:7" ht="13.5" thickBot="1">
      <c r="A174" s="18"/>
      <c r="B174" s="5" t="s">
        <v>108</v>
      </c>
      <c r="C174" s="33"/>
      <c r="F174" s="48">
        <f>'Registry Functionality'!F15</f>
        <v>5343625</v>
      </c>
      <c r="G174" s="19"/>
    </row>
    <row r="175" spans="1:7" ht="13.5" thickBot="1">
      <c r="A175" s="18"/>
      <c r="C175" s="33"/>
      <c r="G175" s="19"/>
    </row>
    <row r="176" spans="1:7" ht="13.5" thickBot="1">
      <c r="A176" s="18"/>
      <c r="B176" s="39" t="s">
        <v>91</v>
      </c>
      <c r="C176" s="33"/>
      <c r="F176" s="42">
        <f>IF(F168=0," ",F172-F174)</f>
        <v>0</v>
      </c>
      <c r="G176" s="19"/>
    </row>
    <row r="177" spans="1:7" s="3" customFormat="1" ht="12.75" customHeight="1">
      <c r="A177" s="16"/>
      <c r="B177" s="4"/>
      <c r="C177" s="7"/>
      <c r="D177" s="8"/>
      <c r="F177" s="25"/>
      <c r="G177" s="15"/>
    </row>
    <row r="178" spans="1:7" s="3" customFormat="1" ht="15.75" hidden="1" thickBot="1">
      <c r="A178" s="14" t="s">
        <v>47</v>
      </c>
      <c r="B178" s="2"/>
      <c r="C178" s="2"/>
      <c r="D178" s="8"/>
      <c r="F178" s="25"/>
      <c r="G178" s="15"/>
    </row>
    <row r="179" spans="1:7" s="3" customFormat="1" ht="13.5" customHeight="1" hidden="1" thickBot="1">
      <c r="A179" s="16"/>
      <c r="B179" s="4" t="str">
        <f>'Interpretation Services'!B17</f>
        <v>Process Milestone: ________________________________</v>
      </c>
      <c r="C179" s="7"/>
      <c r="D179" s="8"/>
      <c r="F179" s="46" t="str">
        <f>'Interpretation Services'!F24</f>
        <v>N/A</v>
      </c>
      <c r="G179" s="15"/>
    </row>
    <row r="180" spans="1:7" ht="6.75" customHeight="1" hidden="1" thickBot="1">
      <c r="A180" s="18"/>
      <c r="G180" s="19"/>
    </row>
    <row r="181" spans="1:7" ht="13.5" hidden="1" thickBot="1">
      <c r="A181" s="18"/>
      <c r="C181" s="33" t="s">
        <v>73</v>
      </c>
      <c r="F181" s="47" t="str">
        <f>'Interpretation Services'!F39</f>
        <v xml:space="preserve"> </v>
      </c>
      <c r="G181" s="19"/>
    </row>
    <row r="182" spans="1:7" s="3" customFormat="1" ht="6.75" customHeight="1" hidden="1" thickBot="1">
      <c r="A182" s="16"/>
      <c r="B182" s="4"/>
      <c r="C182" s="7"/>
      <c r="D182" s="8"/>
      <c r="F182" s="25"/>
      <c r="G182" s="15"/>
    </row>
    <row r="183" spans="1:7" s="3" customFormat="1" ht="13.5" customHeight="1" hidden="1" thickBot="1">
      <c r="A183" s="16"/>
      <c r="B183" s="4" t="str">
        <f>'Interpretation Services'!B42</f>
        <v>Process Milestone: ________________________________</v>
      </c>
      <c r="C183" s="7"/>
      <c r="D183" s="8"/>
      <c r="F183" s="46" t="str">
        <f>'Interpretation Services'!F49</f>
        <v>N/A</v>
      </c>
      <c r="G183" s="15"/>
    </row>
    <row r="184" spans="1:7" ht="6.75" customHeight="1" hidden="1" thickBot="1">
      <c r="A184" s="18"/>
      <c r="G184" s="19"/>
    </row>
    <row r="185" spans="1:7" ht="13.5" hidden="1" thickBot="1">
      <c r="A185" s="18"/>
      <c r="C185" s="33" t="s">
        <v>73</v>
      </c>
      <c r="F185" s="47" t="str">
        <f>'Interpretation Services'!F64</f>
        <v xml:space="preserve"> </v>
      </c>
      <c r="G185" s="19"/>
    </row>
    <row r="186" spans="1:7" s="3" customFormat="1" ht="6.75" customHeight="1" hidden="1" thickBot="1">
      <c r="A186" s="16"/>
      <c r="B186" s="4"/>
      <c r="C186" s="7"/>
      <c r="D186" s="8"/>
      <c r="F186" s="25"/>
      <c r="G186" s="15"/>
    </row>
    <row r="187" spans="1:7" s="3" customFormat="1" ht="13.5" customHeight="1" hidden="1" thickBot="1">
      <c r="A187" s="16"/>
      <c r="B187" s="4" t="str">
        <f>'Interpretation Services'!B67</f>
        <v>Process Milestone: ________________________________</v>
      </c>
      <c r="C187" s="7"/>
      <c r="D187" s="8"/>
      <c r="F187" s="46" t="str">
        <f>'Interpretation Services'!F74</f>
        <v>N/A</v>
      </c>
      <c r="G187" s="15"/>
    </row>
    <row r="188" spans="1:7" ht="6.75" customHeight="1" hidden="1" thickBot="1">
      <c r="A188" s="18"/>
      <c r="G188" s="19"/>
    </row>
    <row r="189" spans="1:7" ht="13.5" hidden="1" thickBot="1">
      <c r="A189" s="18"/>
      <c r="C189" s="33" t="s">
        <v>73</v>
      </c>
      <c r="F189" s="47" t="str">
        <f>'Interpretation Services'!F89</f>
        <v xml:space="preserve"> </v>
      </c>
      <c r="G189" s="19"/>
    </row>
    <row r="190" spans="1:7" s="3" customFormat="1" ht="6.75" customHeight="1" hidden="1" thickBot="1">
      <c r="A190" s="16"/>
      <c r="B190" s="4"/>
      <c r="C190" s="7"/>
      <c r="D190" s="8"/>
      <c r="F190" s="25"/>
      <c r="G190" s="15"/>
    </row>
    <row r="191" spans="1:7" s="3" customFormat="1" ht="13.5" customHeight="1" hidden="1" thickBot="1">
      <c r="A191" s="16"/>
      <c r="B191" s="4" t="str">
        <f>'Interpretation Services'!B92</f>
        <v>Process Milestone: ________________________________</v>
      </c>
      <c r="C191" s="7"/>
      <c r="D191" s="8"/>
      <c r="F191" s="46" t="str">
        <f>'Interpretation Services'!F99</f>
        <v>N/A</v>
      </c>
      <c r="G191" s="15"/>
    </row>
    <row r="192" spans="1:7" ht="6.75" customHeight="1" hidden="1" thickBot="1">
      <c r="A192" s="18"/>
      <c r="G192" s="19"/>
    </row>
    <row r="193" spans="1:7" ht="13.5" hidden="1" thickBot="1">
      <c r="A193" s="18"/>
      <c r="C193" s="33" t="s">
        <v>73</v>
      </c>
      <c r="F193" s="47" t="str">
        <f>'Interpretation Services'!F114</f>
        <v xml:space="preserve"> </v>
      </c>
      <c r="G193" s="19"/>
    </row>
    <row r="194" spans="1:7" s="3" customFormat="1" ht="6.75" customHeight="1" hidden="1" thickBot="1">
      <c r="A194" s="16"/>
      <c r="B194" s="4"/>
      <c r="C194" s="7"/>
      <c r="D194" s="8"/>
      <c r="F194" s="25"/>
      <c r="G194" s="15"/>
    </row>
    <row r="195" spans="1:7" s="3" customFormat="1" ht="13.5" customHeight="1" hidden="1" thickBot="1">
      <c r="A195" s="16"/>
      <c r="B195" s="4" t="str">
        <f>'Interpretation Services'!B117</f>
        <v>Process Milestone: ________________________________</v>
      </c>
      <c r="C195" s="7"/>
      <c r="D195" s="8"/>
      <c r="F195" s="46" t="str">
        <f>'Interpretation Services'!F124</f>
        <v>N/A</v>
      </c>
      <c r="G195" s="15"/>
    </row>
    <row r="196" spans="1:7" ht="6.75" customHeight="1" hidden="1" thickBot="1">
      <c r="A196" s="18"/>
      <c r="G196" s="19"/>
    </row>
    <row r="197" spans="1:7" ht="13.5" hidden="1" thickBot="1">
      <c r="A197" s="18"/>
      <c r="C197" s="33" t="s">
        <v>73</v>
      </c>
      <c r="F197" s="47" t="str">
        <f>'Interpretation Services'!F139</f>
        <v xml:space="preserve"> </v>
      </c>
      <c r="G197" s="19"/>
    </row>
    <row r="198" spans="1:7" s="3" customFormat="1" ht="6.75" customHeight="1" hidden="1" thickBot="1">
      <c r="A198" s="16"/>
      <c r="B198" s="4"/>
      <c r="C198" s="7"/>
      <c r="D198" s="8"/>
      <c r="F198" s="25"/>
      <c r="G198" s="15"/>
    </row>
    <row r="199" spans="1:7" s="3" customFormat="1" ht="13.5" customHeight="1" hidden="1" thickBot="1">
      <c r="A199" s="16"/>
      <c r="B199" s="4" t="str">
        <f>'Interpretation Services'!B142</f>
        <v>Improvement Milestone: ________________________________</v>
      </c>
      <c r="C199" s="7"/>
      <c r="D199" s="8"/>
      <c r="F199" s="46" t="str">
        <f>'Interpretation Services'!F149</f>
        <v>N/A</v>
      </c>
      <c r="G199" s="15"/>
    </row>
    <row r="200" spans="1:7" ht="6.75" customHeight="1" hidden="1" thickBot="1">
      <c r="A200" s="18"/>
      <c r="G200" s="19"/>
    </row>
    <row r="201" spans="1:7" ht="13.5" hidden="1" thickBot="1">
      <c r="A201" s="18"/>
      <c r="C201" s="33" t="s">
        <v>73</v>
      </c>
      <c r="F201" s="47" t="str">
        <f>'Interpretation Services'!F164</f>
        <v xml:space="preserve"> </v>
      </c>
      <c r="G201" s="19"/>
    </row>
    <row r="202" spans="1:7" s="3" customFormat="1" ht="6.75" customHeight="1" hidden="1" thickBot="1">
      <c r="A202" s="16"/>
      <c r="B202" s="4"/>
      <c r="C202" s="7"/>
      <c r="D202" s="8"/>
      <c r="F202" s="25"/>
      <c r="G202" s="15"/>
    </row>
    <row r="203" spans="1:7" s="3" customFormat="1" ht="13.5" customHeight="1" hidden="1" thickBot="1">
      <c r="A203" s="16"/>
      <c r="B203" s="4" t="str">
        <f>'Interpretation Services'!B167</f>
        <v>Improvement Milestone: ________________________________</v>
      </c>
      <c r="C203" s="7"/>
      <c r="D203" s="8"/>
      <c r="F203" s="46" t="str">
        <f>'Interpretation Services'!F174</f>
        <v>N/A</v>
      </c>
      <c r="G203" s="15"/>
    </row>
    <row r="204" spans="1:7" ht="6.75" customHeight="1" hidden="1" thickBot="1">
      <c r="A204" s="18"/>
      <c r="G204" s="19"/>
    </row>
    <row r="205" spans="1:7" ht="13.5" hidden="1" thickBot="1">
      <c r="A205" s="18"/>
      <c r="C205" s="33" t="s">
        <v>73</v>
      </c>
      <c r="F205" s="47" t="str">
        <f>'Interpretation Services'!F189</f>
        <v xml:space="preserve"> </v>
      </c>
      <c r="G205" s="19"/>
    </row>
    <row r="206" spans="1:7" s="3" customFormat="1" ht="6.75" customHeight="1" hidden="1" thickBot="1">
      <c r="A206" s="16"/>
      <c r="B206" s="4"/>
      <c r="C206" s="7"/>
      <c r="D206" s="8"/>
      <c r="F206" s="25"/>
      <c r="G206" s="15"/>
    </row>
    <row r="207" spans="1:7" s="3" customFormat="1" ht="13.5" customHeight="1" hidden="1" thickBot="1">
      <c r="A207" s="16"/>
      <c r="B207" s="4" t="str">
        <f>'Interpretation Services'!B192</f>
        <v>Improvement Milestone: ________________________________</v>
      </c>
      <c r="C207" s="7"/>
      <c r="D207" s="8"/>
      <c r="F207" s="46" t="str">
        <f>'Interpretation Services'!F199</f>
        <v>N/A</v>
      </c>
      <c r="G207" s="15"/>
    </row>
    <row r="208" spans="1:7" ht="6.75" customHeight="1" hidden="1" thickBot="1">
      <c r="A208" s="18"/>
      <c r="G208" s="19"/>
    </row>
    <row r="209" spans="1:7" ht="13.5" hidden="1" thickBot="1">
      <c r="A209" s="18"/>
      <c r="C209" s="33" t="s">
        <v>73</v>
      </c>
      <c r="F209" s="47" t="str">
        <f>'Interpretation Services'!F214</f>
        <v xml:space="preserve"> </v>
      </c>
      <c r="G209" s="19"/>
    </row>
    <row r="210" spans="1:7" s="3" customFormat="1" ht="6.75" customHeight="1" hidden="1" thickBot="1">
      <c r="A210" s="16"/>
      <c r="B210" s="4"/>
      <c r="C210" s="7"/>
      <c r="D210" s="8"/>
      <c r="F210" s="25"/>
      <c r="G210" s="15"/>
    </row>
    <row r="211" spans="1:7" s="3" customFormat="1" ht="13.5" customHeight="1" hidden="1" thickBot="1">
      <c r="A211" s="16"/>
      <c r="B211" s="4" t="str">
        <f>'Interpretation Services'!B217</f>
        <v>Improvement Milestone: ________________________________</v>
      </c>
      <c r="C211" s="7"/>
      <c r="D211" s="8"/>
      <c r="F211" s="46" t="str">
        <f>'Interpretation Services'!F224</f>
        <v>N/A</v>
      </c>
      <c r="G211" s="15"/>
    </row>
    <row r="212" spans="1:7" ht="6.75" customHeight="1" hidden="1" thickBot="1">
      <c r="A212" s="18"/>
      <c r="G212" s="19"/>
    </row>
    <row r="213" spans="1:7" ht="13.5" hidden="1" thickBot="1">
      <c r="A213" s="18"/>
      <c r="C213" s="33" t="s">
        <v>73</v>
      </c>
      <c r="F213" s="47" t="str">
        <f>'Interpretation Services'!F239</f>
        <v xml:space="preserve"> </v>
      </c>
      <c r="G213" s="19"/>
    </row>
    <row r="214" spans="1:7" s="3" customFormat="1" ht="6.75" customHeight="1" hidden="1" thickBot="1">
      <c r="A214" s="16"/>
      <c r="B214" s="4"/>
      <c r="C214" s="7"/>
      <c r="D214" s="8"/>
      <c r="F214" s="25"/>
      <c r="G214" s="15"/>
    </row>
    <row r="215" spans="1:7" s="3" customFormat="1" ht="13.5" customHeight="1" hidden="1" thickBot="1">
      <c r="A215" s="16"/>
      <c r="B215" s="4" t="str">
        <f>'Interpretation Services'!B242</f>
        <v>Improvement Milestone: ________________________________</v>
      </c>
      <c r="C215" s="7"/>
      <c r="D215" s="8"/>
      <c r="F215" s="46" t="str">
        <f>'Interpretation Services'!F249</f>
        <v>N/A</v>
      </c>
      <c r="G215" s="15"/>
    </row>
    <row r="216" spans="1:7" ht="6.75" customHeight="1" hidden="1" thickBot="1">
      <c r="A216" s="18"/>
      <c r="G216" s="19"/>
    </row>
    <row r="217" spans="1:7" ht="13.5" hidden="1" thickBot="1">
      <c r="A217" s="18"/>
      <c r="C217" s="33" t="s">
        <v>73</v>
      </c>
      <c r="F217" s="47" t="str">
        <f>'Interpretation Services'!F264</f>
        <v xml:space="preserve"> </v>
      </c>
      <c r="G217" s="19"/>
    </row>
    <row r="218" spans="1:7" ht="13.5" hidden="1" thickBot="1">
      <c r="A218" s="18"/>
      <c r="C218" s="33"/>
      <c r="G218" s="19"/>
    </row>
    <row r="219" spans="1:7" ht="13.5" hidden="1" thickBot="1">
      <c r="A219" s="18"/>
      <c r="B219" s="5" t="s">
        <v>107</v>
      </c>
      <c r="C219" s="33"/>
      <c r="F219" s="40">
        <f>'Interpretation Services'!F13</f>
        <v>0</v>
      </c>
      <c r="G219" s="19"/>
    </row>
    <row r="220" spans="1:7" ht="13.5" hidden="1" thickBot="1">
      <c r="A220" s="18"/>
      <c r="C220" s="33"/>
      <c r="G220" s="19"/>
    </row>
    <row r="221" spans="1:7" ht="13.5" hidden="1" thickBot="1">
      <c r="A221" s="18"/>
      <c r="B221" s="5" t="s">
        <v>74</v>
      </c>
      <c r="C221" s="33"/>
      <c r="F221" s="41">
        <f>SUM(F217,F213,F209,F205,F201,F197,F193,F189,F185,F181)</f>
        <v>0</v>
      </c>
      <c r="G221" s="19"/>
    </row>
    <row r="222" spans="1:7" ht="13.5" hidden="1" thickBot="1">
      <c r="A222" s="18"/>
      <c r="C222" s="33"/>
      <c r="G222" s="19"/>
    </row>
    <row r="223" spans="1:7" ht="13.5" hidden="1" thickBot="1">
      <c r="A223" s="18"/>
      <c r="B223" s="5" t="s">
        <v>79</v>
      </c>
      <c r="C223" s="33"/>
      <c r="F223" s="41">
        <f>COUNT(F217,F213,F209,F205,F201,F197,F193,F189,F185,F181)</f>
        <v>0</v>
      </c>
      <c r="G223" s="19"/>
    </row>
    <row r="224" spans="1:7" ht="13.5" hidden="1" thickBot="1">
      <c r="A224" s="18"/>
      <c r="C224" s="33"/>
      <c r="G224" s="19"/>
    </row>
    <row r="225" spans="1:7" ht="13.5" hidden="1" thickBot="1">
      <c r="A225" s="18"/>
      <c r="B225" s="5" t="s">
        <v>80</v>
      </c>
      <c r="C225" s="33"/>
      <c r="F225" s="45" t="str">
        <f>IF(F223=0," ",F221/F223)</f>
        <v xml:space="preserve"> </v>
      </c>
      <c r="G225" s="19"/>
    </row>
    <row r="226" spans="1:7" ht="13.5" hidden="1" thickBot="1">
      <c r="A226" s="18"/>
      <c r="C226" s="33"/>
      <c r="G226" s="19"/>
    </row>
    <row r="227" spans="1:7" ht="13.5" hidden="1" thickBot="1">
      <c r="A227" s="18"/>
      <c r="B227" s="5" t="s">
        <v>75</v>
      </c>
      <c r="C227" s="33"/>
      <c r="F227" s="40" t="str">
        <f>IF(F223=0," ",F225*F219)</f>
        <v xml:space="preserve"> </v>
      </c>
      <c r="G227" s="19"/>
    </row>
    <row r="228" spans="1:7" ht="13.5" hidden="1" thickBot="1">
      <c r="A228" s="18"/>
      <c r="C228" s="33"/>
      <c r="G228" s="19"/>
    </row>
    <row r="229" spans="1:7" ht="13.5" hidden="1" thickBot="1">
      <c r="A229" s="18"/>
      <c r="B229" s="5" t="s">
        <v>108</v>
      </c>
      <c r="C229" s="33"/>
      <c r="F229" s="48">
        <f>'Interpretation Services'!F15</f>
        <v>0</v>
      </c>
      <c r="G229" s="19"/>
    </row>
    <row r="230" spans="1:7" ht="13.5" hidden="1" thickBot="1">
      <c r="A230" s="18"/>
      <c r="C230" s="33"/>
      <c r="G230" s="19"/>
    </row>
    <row r="231" spans="1:7" ht="13.5" hidden="1" thickBot="1">
      <c r="A231" s="18"/>
      <c r="B231" s="39" t="s">
        <v>91</v>
      </c>
      <c r="C231" s="33"/>
      <c r="F231" s="42" t="str">
        <f>IF(F223=0," ",F227-F229)</f>
        <v xml:space="preserve"> </v>
      </c>
      <c r="G231" s="19"/>
    </row>
    <row r="232" spans="1:7" s="3" customFormat="1" ht="12.75" customHeight="1" hidden="1">
      <c r="A232" s="16"/>
      <c r="B232" s="4"/>
      <c r="C232" s="7"/>
      <c r="D232" s="8"/>
      <c r="F232" s="25"/>
      <c r="G232" s="15"/>
    </row>
    <row r="233" spans="1:7" s="3" customFormat="1" ht="15.75" hidden="1" thickBot="1">
      <c r="A233" s="14" t="s">
        <v>48</v>
      </c>
      <c r="B233" s="2"/>
      <c r="C233" s="2"/>
      <c r="D233" s="8"/>
      <c r="F233" s="25"/>
      <c r="G233" s="15"/>
    </row>
    <row r="234" spans="1:7" s="3" customFormat="1" ht="13.5" customHeight="1" hidden="1" thickBot="1">
      <c r="A234" s="16"/>
      <c r="B234" s="4" t="str">
        <f>'REAL Data'!B17</f>
        <v>Process Milestone: ________________________________</v>
      </c>
      <c r="C234" s="7"/>
      <c r="D234" s="8"/>
      <c r="F234" s="46" t="str">
        <f>'REAL Data'!F24</f>
        <v>N/A</v>
      </c>
      <c r="G234" s="15"/>
    </row>
    <row r="235" spans="1:7" ht="6.75" customHeight="1" hidden="1" thickBot="1">
      <c r="A235" s="18"/>
      <c r="G235" s="19"/>
    </row>
    <row r="236" spans="1:7" ht="13.5" hidden="1" thickBot="1">
      <c r="A236" s="18"/>
      <c r="C236" s="33" t="s">
        <v>73</v>
      </c>
      <c r="F236" s="47" t="str">
        <f>'REAL Data'!F39</f>
        <v xml:space="preserve"> </v>
      </c>
      <c r="G236" s="19"/>
    </row>
    <row r="237" spans="1:7" s="3" customFormat="1" ht="6.75" customHeight="1" hidden="1" thickBot="1">
      <c r="A237" s="16"/>
      <c r="B237" s="4"/>
      <c r="C237" s="7"/>
      <c r="D237" s="8"/>
      <c r="F237" s="25"/>
      <c r="G237" s="15"/>
    </row>
    <row r="238" spans="1:7" s="3" customFormat="1" ht="13.5" customHeight="1" hidden="1" thickBot="1">
      <c r="A238" s="16"/>
      <c r="B238" s="4" t="str">
        <f>'REAL Data'!B42</f>
        <v>Process Milestone: ________________________________</v>
      </c>
      <c r="C238" s="7"/>
      <c r="D238" s="8"/>
      <c r="F238" s="46" t="str">
        <f>'REAL Data'!F49</f>
        <v>N/A</v>
      </c>
      <c r="G238" s="15"/>
    </row>
    <row r="239" spans="1:7" ht="6.75" customHeight="1" hidden="1" thickBot="1">
      <c r="A239" s="18"/>
      <c r="G239" s="19"/>
    </row>
    <row r="240" spans="1:7" ht="13.5" hidden="1" thickBot="1">
      <c r="A240" s="18"/>
      <c r="C240" s="33" t="s">
        <v>73</v>
      </c>
      <c r="F240" s="47" t="str">
        <f>'REAL Data'!F64</f>
        <v xml:space="preserve"> </v>
      </c>
      <c r="G240" s="19"/>
    </row>
    <row r="241" spans="1:7" s="3" customFormat="1" ht="6.75" customHeight="1" hidden="1" thickBot="1">
      <c r="A241" s="16"/>
      <c r="B241" s="4"/>
      <c r="C241" s="7"/>
      <c r="D241" s="8"/>
      <c r="F241" s="25"/>
      <c r="G241" s="15"/>
    </row>
    <row r="242" spans="1:7" s="3" customFormat="1" ht="13.5" customHeight="1" hidden="1" thickBot="1">
      <c r="A242" s="16"/>
      <c r="B242" s="4" t="str">
        <f>'REAL Data'!B67</f>
        <v>Process Milestone: ________________________________</v>
      </c>
      <c r="C242" s="7"/>
      <c r="D242" s="8"/>
      <c r="F242" s="46" t="str">
        <f>'REAL Data'!F74</f>
        <v>N/A</v>
      </c>
      <c r="G242" s="15"/>
    </row>
    <row r="243" spans="1:7" ht="6.75" customHeight="1" hidden="1" thickBot="1">
      <c r="A243" s="18"/>
      <c r="G243" s="19"/>
    </row>
    <row r="244" spans="1:7" ht="13.5" hidden="1" thickBot="1">
      <c r="A244" s="18"/>
      <c r="C244" s="33" t="s">
        <v>73</v>
      </c>
      <c r="F244" s="47" t="str">
        <f>'REAL Data'!F89</f>
        <v xml:space="preserve"> </v>
      </c>
      <c r="G244" s="19"/>
    </row>
    <row r="245" spans="1:7" s="3" customFormat="1" ht="6.75" customHeight="1" hidden="1" thickBot="1">
      <c r="A245" s="16"/>
      <c r="B245" s="4"/>
      <c r="C245" s="7"/>
      <c r="D245" s="8"/>
      <c r="F245" s="25"/>
      <c r="G245" s="15"/>
    </row>
    <row r="246" spans="1:7" s="3" customFormat="1" ht="13.5" customHeight="1" hidden="1" thickBot="1">
      <c r="A246" s="16"/>
      <c r="B246" s="4" t="str">
        <f>'REAL Data'!B92</f>
        <v>Process Milestone: ________________________________</v>
      </c>
      <c r="C246" s="7"/>
      <c r="D246" s="8"/>
      <c r="F246" s="46" t="str">
        <f>'REAL Data'!F99</f>
        <v>N/A</v>
      </c>
      <c r="G246" s="15"/>
    </row>
    <row r="247" spans="1:7" ht="6.75" customHeight="1" hidden="1" thickBot="1">
      <c r="A247" s="18"/>
      <c r="G247" s="19"/>
    </row>
    <row r="248" spans="1:7" ht="13.5" hidden="1" thickBot="1">
      <c r="A248" s="18"/>
      <c r="C248" s="33" t="s">
        <v>73</v>
      </c>
      <c r="F248" s="47" t="str">
        <f>'REAL Data'!F114</f>
        <v xml:space="preserve"> </v>
      </c>
      <c r="G248" s="19"/>
    </row>
    <row r="249" spans="1:7" s="3" customFormat="1" ht="6.75" customHeight="1" hidden="1" thickBot="1">
      <c r="A249" s="16"/>
      <c r="B249" s="4"/>
      <c r="C249" s="7"/>
      <c r="D249" s="8"/>
      <c r="F249" s="25"/>
      <c r="G249" s="15"/>
    </row>
    <row r="250" spans="1:7" s="3" customFormat="1" ht="13.5" customHeight="1" hidden="1" thickBot="1">
      <c r="A250" s="16"/>
      <c r="B250" s="4" t="str">
        <f>'REAL Data'!B117</f>
        <v>Process Milestone: ________________________________</v>
      </c>
      <c r="C250" s="7"/>
      <c r="D250" s="8"/>
      <c r="F250" s="46" t="str">
        <f>'REAL Data'!F124</f>
        <v>N/A</v>
      </c>
      <c r="G250" s="15"/>
    </row>
    <row r="251" spans="1:7" ht="6.75" customHeight="1" hidden="1" thickBot="1">
      <c r="A251" s="18"/>
      <c r="G251" s="19"/>
    </row>
    <row r="252" spans="1:7" ht="13.5" hidden="1" thickBot="1">
      <c r="A252" s="18"/>
      <c r="C252" s="33" t="s">
        <v>73</v>
      </c>
      <c r="F252" s="47" t="str">
        <f>'REAL Data'!F139</f>
        <v xml:space="preserve"> </v>
      </c>
      <c r="G252" s="19"/>
    </row>
    <row r="253" spans="1:7" s="3" customFormat="1" ht="6.75" customHeight="1" hidden="1" thickBot="1">
      <c r="A253" s="16"/>
      <c r="B253" s="4"/>
      <c r="C253" s="7"/>
      <c r="D253" s="8"/>
      <c r="F253" s="25"/>
      <c r="G253" s="15"/>
    </row>
    <row r="254" spans="1:7" s="3" customFormat="1" ht="13.5" customHeight="1" hidden="1" thickBot="1">
      <c r="A254" s="16"/>
      <c r="B254" s="4" t="str">
        <f>'REAL Data'!B142</f>
        <v>Improvement Milestone: ________________________________</v>
      </c>
      <c r="C254" s="7"/>
      <c r="D254" s="8"/>
      <c r="F254" s="46" t="str">
        <f>'REAL Data'!F149</f>
        <v>N/A</v>
      </c>
      <c r="G254" s="15"/>
    </row>
    <row r="255" spans="1:7" ht="6.75" customHeight="1" hidden="1" thickBot="1">
      <c r="A255" s="18"/>
      <c r="G255" s="19"/>
    </row>
    <row r="256" spans="1:7" ht="13.5" hidden="1" thickBot="1">
      <c r="A256" s="18"/>
      <c r="C256" s="33" t="s">
        <v>73</v>
      </c>
      <c r="F256" s="47" t="str">
        <f>'REAL Data'!F164</f>
        <v xml:space="preserve"> </v>
      </c>
      <c r="G256" s="19"/>
    </row>
    <row r="257" spans="1:7" s="3" customFormat="1" ht="6.75" customHeight="1" hidden="1" thickBot="1">
      <c r="A257" s="16"/>
      <c r="B257" s="4"/>
      <c r="C257" s="7"/>
      <c r="D257" s="8"/>
      <c r="F257" s="25"/>
      <c r="G257" s="15"/>
    </row>
    <row r="258" spans="1:7" s="3" customFormat="1" ht="13.5" customHeight="1" hidden="1" thickBot="1">
      <c r="A258" s="16"/>
      <c r="B258" s="4" t="str">
        <f>'REAL Data'!B167</f>
        <v>Improvement Milestone: ________________________________</v>
      </c>
      <c r="C258" s="7"/>
      <c r="D258" s="8"/>
      <c r="F258" s="46" t="str">
        <f>'REAL Data'!F174</f>
        <v>N/A</v>
      </c>
      <c r="G258" s="15"/>
    </row>
    <row r="259" spans="1:7" ht="6.75" customHeight="1" hidden="1" thickBot="1">
      <c r="A259" s="18"/>
      <c r="G259" s="19"/>
    </row>
    <row r="260" spans="1:7" ht="13.5" hidden="1" thickBot="1">
      <c r="A260" s="18"/>
      <c r="C260" s="33" t="s">
        <v>73</v>
      </c>
      <c r="F260" s="47" t="str">
        <f>'REAL Data'!F189</f>
        <v xml:space="preserve"> </v>
      </c>
      <c r="G260" s="19"/>
    </row>
    <row r="261" spans="1:7" s="3" customFormat="1" ht="6.75" customHeight="1" hidden="1" thickBot="1">
      <c r="A261" s="16"/>
      <c r="B261" s="4"/>
      <c r="C261" s="7"/>
      <c r="D261" s="8"/>
      <c r="F261" s="25"/>
      <c r="G261" s="15"/>
    </row>
    <row r="262" spans="1:7" s="3" customFormat="1" ht="13.5" customHeight="1" hidden="1" thickBot="1">
      <c r="A262" s="16"/>
      <c r="B262" s="4" t="str">
        <f>'REAL Data'!B192</f>
        <v>Improvement Milestone: ________________________________</v>
      </c>
      <c r="C262" s="7"/>
      <c r="D262" s="8"/>
      <c r="F262" s="46" t="str">
        <f>'REAL Data'!F199</f>
        <v>N/A</v>
      </c>
      <c r="G262" s="15"/>
    </row>
    <row r="263" spans="1:7" ht="6.75" customHeight="1" hidden="1" thickBot="1">
      <c r="A263" s="18"/>
      <c r="G263" s="19"/>
    </row>
    <row r="264" spans="1:7" ht="13.5" hidden="1" thickBot="1">
      <c r="A264" s="18"/>
      <c r="C264" s="33" t="s">
        <v>73</v>
      </c>
      <c r="F264" s="47" t="str">
        <f>'REAL Data'!F214</f>
        <v xml:space="preserve"> </v>
      </c>
      <c r="G264" s="19"/>
    </row>
    <row r="265" spans="1:7" s="3" customFormat="1" ht="6.75" customHeight="1" hidden="1" thickBot="1">
      <c r="A265" s="16"/>
      <c r="B265" s="4"/>
      <c r="C265" s="7"/>
      <c r="D265" s="8"/>
      <c r="F265" s="25"/>
      <c r="G265" s="15"/>
    </row>
    <row r="266" spans="1:7" s="3" customFormat="1" ht="13.5" customHeight="1" hidden="1" thickBot="1">
      <c r="A266" s="16"/>
      <c r="B266" s="4" t="str">
        <f>'REAL Data'!B217</f>
        <v>Improvement Milestone: ________________________________</v>
      </c>
      <c r="C266" s="7"/>
      <c r="D266" s="8"/>
      <c r="F266" s="46" t="str">
        <f>'REAL Data'!F224</f>
        <v>N/A</v>
      </c>
      <c r="G266" s="15"/>
    </row>
    <row r="267" spans="1:7" ht="6.75" customHeight="1" hidden="1" thickBot="1">
      <c r="A267" s="18"/>
      <c r="G267" s="19"/>
    </row>
    <row r="268" spans="1:7" ht="13.5" hidden="1" thickBot="1">
      <c r="A268" s="18"/>
      <c r="C268" s="33" t="s">
        <v>73</v>
      </c>
      <c r="F268" s="47" t="str">
        <f>'REAL Data'!F239</f>
        <v xml:space="preserve"> </v>
      </c>
      <c r="G268" s="19"/>
    </row>
    <row r="269" spans="1:7" s="3" customFormat="1" ht="6.75" customHeight="1" hidden="1" thickBot="1">
      <c r="A269" s="16"/>
      <c r="B269" s="4"/>
      <c r="C269" s="7"/>
      <c r="D269" s="8"/>
      <c r="F269" s="25"/>
      <c r="G269" s="15"/>
    </row>
    <row r="270" spans="1:7" s="3" customFormat="1" ht="13.5" customHeight="1" hidden="1" thickBot="1">
      <c r="A270" s="16"/>
      <c r="B270" s="4" t="str">
        <f>'REAL Data'!B242</f>
        <v>Improvement Milestone: ________________________________</v>
      </c>
      <c r="C270" s="7"/>
      <c r="D270" s="8"/>
      <c r="F270" s="46" t="str">
        <f>'REAL Data'!F249</f>
        <v>N/A</v>
      </c>
      <c r="G270" s="15"/>
    </row>
    <row r="271" spans="1:7" ht="6.75" customHeight="1" hidden="1" thickBot="1">
      <c r="A271" s="18"/>
      <c r="G271" s="19"/>
    </row>
    <row r="272" spans="1:7" ht="13.5" hidden="1" thickBot="1">
      <c r="A272" s="18"/>
      <c r="C272" s="33" t="s">
        <v>73</v>
      </c>
      <c r="F272" s="47" t="str">
        <f>'REAL Data'!F264</f>
        <v xml:space="preserve"> </v>
      </c>
      <c r="G272" s="19"/>
    </row>
    <row r="273" spans="1:7" ht="13.5" hidden="1" thickBot="1">
      <c r="A273" s="18"/>
      <c r="C273" s="33"/>
      <c r="G273" s="19"/>
    </row>
    <row r="274" spans="1:7" ht="13.5" hidden="1" thickBot="1">
      <c r="A274" s="18"/>
      <c r="B274" s="5" t="s">
        <v>107</v>
      </c>
      <c r="C274" s="33"/>
      <c r="F274" s="40">
        <f>'REAL Data'!F13</f>
        <v>0</v>
      </c>
      <c r="G274" s="19"/>
    </row>
    <row r="275" spans="1:7" ht="13.5" hidden="1" thickBot="1">
      <c r="A275" s="18"/>
      <c r="C275" s="33"/>
      <c r="G275" s="19"/>
    </row>
    <row r="276" spans="1:7" ht="13.5" hidden="1" thickBot="1">
      <c r="A276" s="18"/>
      <c r="B276" s="5" t="s">
        <v>74</v>
      </c>
      <c r="C276" s="33"/>
      <c r="F276" s="41">
        <f>SUM(F272,F268,F264,F260,F256,F252,F248,F244,F240,F236)</f>
        <v>0</v>
      </c>
      <c r="G276" s="19"/>
    </row>
    <row r="277" spans="1:7" ht="13.5" hidden="1" thickBot="1">
      <c r="A277" s="18"/>
      <c r="C277" s="33"/>
      <c r="G277" s="19"/>
    </row>
    <row r="278" spans="1:7" ht="13.5" hidden="1" thickBot="1">
      <c r="A278" s="18"/>
      <c r="B278" s="5" t="s">
        <v>79</v>
      </c>
      <c r="C278" s="33"/>
      <c r="F278" s="41">
        <f>COUNT(F272,F268,F264,F260,F256,F252,F248,F244,F240,F236)</f>
        <v>0</v>
      </c>
      <c r="G278" s="19"/>
    </row>
    <row r="279" spans="1:7" ht="13.5" hidden="1" thickBot="1">
      <c r="A279" s="18"/>
      <c r="C279" s="33"/>
      <c r="G279" s="19"/>
    </row>
    <row r="280" spans="1:7" ht="13.5" hidden="1" thickBot="1">
      <c r="A280" s="18"/>
      <c r="B280" s="5" t="s">
        <v>80</v>
      </c>
      <c r="C280" s="33"/>
      <c r="F280" s="45" t="str">
        <f>IF(F278=0," ",F276/F278)</f>
        <v xml:space="preserve"> </v>
      </c>
      <c r="G280" s="19"/>
    </row>
    <row r="281" spans="1:7" ht="13.5" hidden="1" thickBot="1">
      <c r="A281" s="18"/>
      <c r="C281" s="33"/>
      <c r="G281" s="19"/>
    </row>
    <row r="282" spans="1:7" ht="13.5" hidden="1" thickBot="1">
      <c r="A282" s="18"/>
      <c r="B282" s="5" t="s">
        <v>75</v>
      </c>
      <c r="C282" s="33"/>
      <c r="F282" s="40" t="str">
        <f>IF(F278=0," ",F280*F274)</f>
        <v xml:space="preserve"> </v>
      </c>
      <c r="G282" s="19"/>
    </row>
    <row r="283" spans="1:7" ht="13.5" hidden="1" thickBot="1">
      <c r="A283" s="18"/>
      <c r="C283" s="33"/>
      <c r="G283" s="19"/>
    </row>
    <row r="284" spans="1:7" ht="13.5" hidden="1" thickBot="1">
      <c r="A284" s="18"/>
      <c r="B284" s="5" t="s">
        <v>108</v>
      </c>
      <c r="C284" s="33"/>
      <c r="F284" s="48">
        <f>'REAL Data'!F15</f>
        <v>0</v>
      </c>
      <c r="G284" s="19"/>
    </row>
    <row r="285" spans="1:7" ht="13.5" hidden="1" thickBot="1">
      <c r="A285" s="18"/>
      <c r="C285" s="33"/>
      <c r="G285" s="19"/>
    </row>
    <row r="286" spans="1:7" ht="13.5" hidden="1" thickBot="1">
      <c r="A286" s="18"/>
      <c r="B286" s="39" t="s">
        <v>91</v>
      </c>
      <c r="C286" s="33"/>
      <c r="F286" s="42" t="str">
        <f>IF(F278=0," ",F282-F284)</f>
        <v xml:space="preserve"> </v>
      </c>
      <c r="G286" s="19"/>
    </row>
    <row r="287" spans="1:7" s="3" customFormat="1" ht="12.75" customHeight="1" hidden="1">
      <c r="A287" s="16"/>
      <c r="B287" s="4"/>
      <c r="C287" s="7"/>
      <c r="D287" s="8"/>
      <c r="F287" s="25"/>
      <c r="G287" s="15"/>
    </row>
    <row r="288" spans="1:7" s="3" customFormat="1" ht="15.75" hidden="1" thickBot="1">
      <c r="A288" s="14" t="s">
        <v>49</v>
      </c>
      <c r="B288" s="2"/>
      <c r="C288" s="2"/>
      <c r="D288" s="8"/>
      <c r="F288" s="25"/>
      <c r="G288" s="15"/>
    </row>
    <row r="289" spans="1:7" s="3" customFormat="1" ht="13.5" customHeight="1" hidden="1" thickBot="1">
      <c r="A289" s="16"/>
      <c r="B289" s="4" t="str">
        <f>'Urgent Medical Advice'!B17</f>
        <v>Process Milestone: ________________________________</v>
      </c>
      <c r="C289" s="7"/>
      <c r="D289" s="8"/>
      <c r="F289" s="46" t="str">
        <f>'Urgent Medical Advice'!F24</f>
        <v>N/A</v>
      </c>
      <c r="G289" s="15"/>
    </row>
    <row r="290" spans="1:7" ht="6.75" customHeight="1" hidden="1" thickBot="1">
      <c r="A290" s="18"/>
      <c r="G290" s="19"/>
    </row>
    <row r="291" spans="1:7" ht="13.5" hidden="1" thickBot="1">
      <c r="A291" s="18"/>
      <c r="C291" s="33" t="s">
        <v>73</v>
      </c>
      <c r="F291" s="47" t="str">
        <f>'Urgent Medical Advice'!F39</f>
        <v xml:space="preserve"> </v>
      </c>
      <c r="G291" s="19"/>
    </row>
    <row r="292" spans="1:7" s="3" customFormat="1" ht="6.75" customHeight="1" hidden="1" thickBot="1">
      <c r="A292" s="16"/>
      <c r="B292" s="4"/>
      <c r="C292" s="7"/>
      <c r="D292" s="8"/>
      <c r="F292" s="25"/>
      <c r="G292" s="15"/>
    </row>
    <row r="293" spans="1:7" s="3" customFormat="1" ht="13.5" customHeight="1" hidden="1" thickBot="1">
      <c r="A293" s="16"/>
      <c r="B293" s="4" t="str">
        <f>'Urgent Medical Advice'!B42</f>
        <v>Process Milestone: ________________________________</v>
      </c>
      <c r="C293" s="7"/>
      <c r="D293" s="8"/>
      <c r="F293" s="46" t="str">
        <f>'Urgent Medical Advice'!F49</f>
        <v>N/A</v>
      </c>
      <c r="G293" s="15"/>
    </row>
    <row r="294" spans="1:7" ht="6.75" customHeight="1" hidden="1" thickBot="1">
      <c r="A294" s="18"/>
      <c r="G294" s="19"/>
    </row>
    <row r="295" spans="1:7" ht="13.5" hidden="1" thickBot="1">
      <c r="A295" s="18"/>
      <c r="C295" s="33" t="s">
        <v>73</v>
      </c>
      <c r="F295" s="47" t="str">
        <f>'Urgent Medical Advice'!F64</f>
        <v xml:space="preserve"> </v>
      </c>
      <c r="G295" s="19"/>
    </row>
    <row r="296" spans="1:7" s="3" customFormat="1" ht="6.75" customHeight="1" hidden="1" thickBot="1">
      <c r="A296" s="16"/>
      <c r="B296" s="4"/>
      <c r="C296" s="7"/>
      <c r="D296" s="8"/>
      <c r="F296" s="25"/>
      <c r="G296" s="15"/>
    </row>
    <row r="297" spans="1:7" s="3" customFormat="1" ht="13.5" customHeight="1" hidden="1" thickBot="1">
      <c r="A297" s="16"/>
      <c r="B297" s="4" t="str">
        <f>'Urgent Medical Advice'!B67</f>
        <v>Process Milestone: ________________________________</v>
      </c>
      <c r="C297" s="7"/>
      <c r="D297" s="8"/>
      <c r="F297" s="46" t="str">
        <f>'Urgent Medical Advice'!F74</f>
        <v>N/A</v>
      </c>
      <c r="G297" s="15"/>
    </row>
    <row r="298" spans="1:7" ht="6.75" customHeight="1" hidden="1" thickBot="1">
      <c r="A298" s="18"/>
      <c r="G298" s="19"/>
    </row>
    <row r="299" spans="1:7" ht="13.5" hidden="1" thickBot="1">
      <c r="A299" s="18"/>
      <c r="C299" s="33" t="s">
        <v>73</v>
      </c>
      <c r="F299" s="47" t="str">
        <f>'Urgent Medical Advice'!F89</f>
        <v xml:space="preserve"> </v>
      </c>
      <c r="G299" s="19"/>
    </row>
    <row r="300" spans="1:7" s="3" customFormat="1" ht="6.75" customHeight="1" hidden="1" thickBot="1">
      <c r="A300" s="16"/>
      <c r="B300" s="4"/>
      <c r="C300" s="7"/>
      <c r="D300" s="8"/>
      <c r="F300" s="25"/>
      <c r="G300" s="15"/>
    </row>
    <row r="301" spans="1:7" s="3" customFormat="1" ht="13.5" customHeight="1" hidden="1" thickBot="1">
      <c r="A301" s="16"/>
      <c r="B301" s="4" t="str">
        <f>'Urgent Medical Advice'!B92</f>
        <v>Process Milestone: ________________________________</v>
      </c>
      <c r="C301" s="7"/>
      <c r="D301" s="8"/>
      <c r="F301" s="46" t="str">
        <f>'Urgent Medical Advice'!F99</f>
        <v>N/A</v>
      </c>
      <c r="G301" s="15"/>
    </row>
    <row r="302" spans="1:7" ht="6.75" customHeight="1" hidden="1" thickBot="1">
      <c r="A302" s="18"/>
      <c r="G302" s="19"/>
    </row>
    <row r="303" spans="1:7" ht="13.5" hidden="1" thickBot="1">
      <c r="A303" s="18"/>
      <c r="C303" s="33" t="s">
        <v>73</v>
      </c>
      <c r="F303" s="47" t="str">
        <f>'Urgent Medical Advice'!F114</f>
        <v xml:space="preserve"> </v>
      </c>
      <c r="G303" s="19"/>
    </row>
    <row r="304" spans="1:7" s="3" customFormat="1" ht="6.75" customHeight="1" hidden="1" thickBot="1">
      <c r="A304" s="16"/>
      <c r="B304" s="4"/>
      <c r="C304" s="7"/>
      <c r="D304" s="8"/>
      <c r="F304" s="25"/>
      <c r="G304" s="15"/>
    </row>
    <row r="305" spans="1:7" s="3" customFormat="1" ht="13.5" customHeight="1" hidden="1" thickBot="1">
      <c r="A305" s="16"/>
      <c r="B305" s="4" t="str">
        <f>'Urgent Medical Advice'!B117</f>
        <v>Process Milestone: ________________________________</v>
      </c>
      <c r="C305" s="7"/>
      <c r="D305" s="8"/>
      <c r="F305" s="46" t="str">
        <f>'Urgent Medical Advice'!F124</f>
        <v>N/A</v>
      </c>
      <c r="G305" s="15"/>
    </row>
    <row r="306" spans="1:7" ht="6.75" customHeight="1" hidden="1" thickBot="1">
      <c r="A306" s="18"/>
      <c r="G306" s="19"/>
    </row>
    <row r="307" spans="1:7" ht="13.5" hidden="1" thickBot="1">
      <c r="A307" s="18"/>
      <c r="C307" s="33" t="s">
        <v>73</v>
      </c>
      <c r="F307" s="47" t="str">
        <f>'Urgent Medical Advice'!F139</f>
        <v xml:space="preserve"> </v>
      </c>
      <c r="G307" s="19"/>
    </row>
    <row r="308" spans="1:7" s="3" customFormat="1" ht="6.75" customHeight="1" hidden="1" thickBot="1">
      <c r="A308" s="16"/>
      <c r="B308" s="4"/>
      <c r="C308" s="7"/>
      <c r="D308" s="8"/>
      <c r="F308" s="25"/>
      <c r="G308" s="15"/>
    </row>
    <row r="309" spans="1:7" s="3" customFormat="1" ht="13.5" customHeight="1" hidden="1" thickBot="1">
      <c r="A309" s="16"/>
      <c r="B309" s="4" t="str">
        <f>'Urgent Medical Advice'!B142</f>
        <v>Improvement Milestone: ________________________________</v>
      </c>
      <c r="C309" s="7"/>
      <c r="D309" s="8"/>
      <c r="F309" s="46" t="str">
        <f>'Urgent Medical Advice'!F149</f>
        <v>N/A</v>
      </c>
      <c r="G309" s="15"/>
    </row>
    <row r="310" spans="1:7" ht="6.75" customHeight="1" hidden="1" thickBot="1">
      <c r="A310" s="18"/>
      <c r="G310" s="19"/>
    </row>
    <row r="311" spans="1:7" ht="13.5" hidden="1" thickBot="1">
      <c r="A311" s="18"/>
      <c r="C311" s="33" t="s">
        <v>73</v>
      </c>
      <c r="F311" s="47" t="str">
        <f>'Urgent Medical Advice'!F164</f>
        <v xml:space="preserve"> </v>
      </c>
      <c r="G311" s="19"/>
    </row>
    <row r="312" spans="1:7" s="3" customFormat="1" ht="6.75" customHeight="1" hidden="1" thickBot="1">
      <c r="A312" s="16"/>
      <c r="B312" s="4"/>
      <c r="C312" s="7"/>
      <c r="D312" s="8"/>
      <c r="F312" s="25"/>
      <c r="G312" s="15"/>
    </row>
    <row r="313" spans="1:7" s="3" customFormat="1" ht="13.5" customHeight="1" hidden="1" thickBot="1">
      <c r="A313" s="16"/>
      <c r="B313" s="4" t="str">
        <f>'Urgent Medical Advice'!B167</f>
        <v>Improvement Milestone: ________________________________</v>
      </c>
      <c r="C313" s="7"/>
      <c r="D313" s="8"/>
      <c r="F313" s="46" t="str">
        <f>'Urgent Medical Advice'!F174</f>
        <v>N/A</v>
      </c>
      <c r="G313" s="15"/>
    </row>
    <row r="314" spans="1:7" ht="6.75" customHeight="1" hidden="1" thickBot="1">
      <c r="A314" s="18"/>
      <c r="G314" s="19"/>
    </row>
    <row r="315" spans="1:7" ht="13.5" hidden="1" thickBot="1">
      <c r="A315" s="18"/>
      <c r="C315" s="33" t="s">
        <v>73</v>
      </c>
      <c r="F315" s="47" t="str">
        <f>'Urgent Medical Advice'!F189</f>
        <v xml:space="preserve"> </v>
      </c>
      <c r="G315" s="19"/>
    </row>
    <row r="316" spans="1:7" s="3" customFormat="1" ht="6.75" customHeight="1" hidden="1" thickBot="1">
      <c r="A316" s="16"/>
      <c r="B316" s="4"/>
      <c r="C316" s="7"/>
      <c r="D316" s="8"/>
      <c r="F316" s="25"/>
      <c r="G316" s="15"/>
    </row>
    <row r="317" spans="1:7" s="3" customFormat="1" ht="13.5" customHeight="1" hidden="1" thickBot="1">
      <c r="A317" s="16"/>
      <c r="B317" s="4" t="str">
        <f>'Urgent Medical Advice'!B192</f>
        <v>Improvement Milestone: ________________________________</v>
      </c>
      <c r="C317" s="7"/>
      <c r="D317" s="8"/>
      <c r="F317" s="46" t="str">
        <f>'Urgent Medical Advice'!F199</f>
        <v>N/A</v>
      </c>
      <c r="G317" s="15"/>
    </row>
    <row r="318" spans="1:7" ht="6.75" customHeight="1" hidden="1" thickBot="1">
      <c r="A318" s="18"/>
      <c r="G318" s="19"/>
    </row>
    <row r="319" spans="1:7" ht="13.5" hidden="1" thickBot="1">
      <c r="A319" s="18"/>
      <c r="C319" s="33" t="s">
        <v>73</v>
      </c>
      <c r="F319" s="47" t="str">
        <f>'Urgent Medical Advice'!F214</f>
        <v xml:space="preserve"> </v>
      </c>
      <c r="G319" s="19"/>
    </row>
    <row r="320" spans="1:7" s="3" customFormat="1" ht="6.75" customHeight="1" hidden="1" thickBot="1">
      <c r="A320" s="16"/>
      <c r="B320" s="4"/>
      <c r="C320" s="7"/>
      <c r="D320" s="8"/>
      <c r="F320" s="25"/>
      <c r="G320" s="15"/>
    </row>
    <row r="321" spans="1:7" s="3" customFormat="1" ht="13.5" customHeight="1" hidden="1" thickBot="1">
      <c r="A321" s="16"/>
      <c r="B321" s="4" t="str">
        <f>'Urgent Medical Advice'!B217</f>
        <v>Improvement Milestone: ________________________________</v>
      </c>
      <c r="C321" s="7"/>
      <c r="D321" s="8"/>
      <c r="F321" s="46" t="str">
        <f>'Urgent Medical Advice'!F224</f>
        <v>N/A</v>
      </c>
      <c r="G321" s="15"/>
    </row>
    <row r="322" spans="1:7" ht="6.75" customHeight="1" hidden="1" thickBot="1">
      <c r="A322" s="18"/>
      <c r="G322" s="19"/>
    </row>
    <row r="323" spans="1:7" ht="13.5" hidden="1" thickBot="1">
      <c r="A323" s="18"/>
      <c r="C323" s="33" t="s">
        <v>73</v>
      </c>
      <c r="F323" s="47" t="str">
        <f>'Urgent Medical Advice'!F239</f>
        <v xml:space="preserve"> </v>
      </c>
      <c r="G323" s="19"/>
    </row>
    <row r="324" spans="1:7" s="3" customFormat="1" ht="6.75" customHeight="1" hidden="1" thickBot="1">
      <c r="A324" s="16"/>
      <c r="B324" s="4"/>
      <c r="C324" s="7"/>
      <c r="D324" s="8"/>
      <c r="F324" s="25"/>
      <c r="G324" s="15"/>
    </row>
    <row r="325" spans="1:7" s="3" customFormat="1" ht="13.5" customHeight="1" hidden="1" thickBot="1">
      <c r="A325" s="16"/>
      <c r="B325" s="4" t="str">
        <f>'Urgent Medical Advice'!B242</f>
        <v>Improvement Milestone: ________________________________</v>
      </c>
      <c r="C325" s="7"/>
      <c r="D325" s="8"/>
      <c r="F325" s="46" t="str">
        <f>'Urgent Medical Advice'!F249</f>
        <v>N/A</v>
      </c>
      <c r="G325" s="15"/>
    </row>
    <row r="326" spans="1:7" ht="6.75" customHeight="1" hidden="1" thickBot="1">
      <c r="A326" s="18"/>
      <c r="G326" s="19"/>
    </row>
    <row r="327" spans="1:7" ht="13.5" hidden="1" thickBot="1">
      <c r="A327" s="18"/>
      <c r="C327" s="33" t="s">
        <v>73</v>
      </c>
      <c r="F327" s="47" t="str">
        <f>'Urgent Medical Advice'!F264</f>
        <v xml:space="preserve"> </v>
      </c>
      <c r="G327" s="19"/>
    </row>
    <row r="328" spans="1:7" ht="13.5" hidden="1" thickBot="1">
      <c r="A328" s="18"/>
      <c r="C328" s="33"/>
      <c r="G328" s="19"/>
    </row>
    <row r="329" spans="1:7" ht="13.5" hidden="1" thickBot="1">
      <c r="A329" s="18"/>
      <c r="B329" s="5" t="s">
        <v>107</v>
      </c>
      <c r="C329" s="33"/>
      <c r="F329" s="40">
        <f>'Urgent Medical Advice'!F13</f>
        <v>0</v>
      </c>
      <c r="G329" s="19"/>
    </row>
    <row r="330" spans="1:7" ht="13.5" hidden="1" thickBot="1">
      <c r="A330" s="18"/>
      <c r="C330" s="33"/>
      <c r="G330" s="19"/>
    </row>
    <row r="331" spans="1:7" ht="13.5" hidden="1" thickBot="1">
      <c r="A331" s="18"/>
      <c r="B331" s="5" t="s">
        <v>74</v>
      </c>
      <c r="C331" s="33"/>
      <c r="F331" s="41">
        <f>SUM(F327,F323,F319,F315,F311,F307,F303,F299,F295,F291)</f>
        <v>0</v>
      </c>
      <c r="G331" s="19"/>
    </row>
    <row r="332" spans="1:7" ht="13.5" hidden="1" thickBot="1">
      <c r="A332" s="18"/>
      <c r="C332" s="33"/>
      <c r="G332" s="19"/>
    </row>
    <row r="333" spans="1:7" ht="13.5" hidden="1" thickBot="1">
      <c r="A333" s="18"/>
      <c r="B333" s="5" t="s">
        <v>79</v>
      </c>
      <c r="C333" s="33"/>
      <c r="F333" s="41">
        <f>COUNT(F327,F323,F319,F315,F311,F307,F303,F299,F295,F291)</f>
        <v>0</v>
      </c>
      <c r="G333" s="19"/>
    </row>
    <row r="334" spans="1:7" ht="13.5" hidden="1" thickBot="1">
      <c r="A334" s="18"/>
      <c r="C334" s="33"/>
      <c r="G334" s="19"/>
    </row>
    <row r="335" spans="1:7" ht="13.5" hidden="1" thickBot="1">
      <c r="A335" s="18"/>
      <c r="B335" s="5" t="s">
        <v>80</v>
      </c>
      <c r="C335" s="33"/>
      <c r="F335" s="45" t="str">
        <f>IF(F333=0," ",F331/F333)</f>
        <v xml:space="preserve"> </v>
      </c>
      <c r="G335" s="19"/>
    </row>
    <row r="336" spans="1:7" ht="13.5" hidden="1" thickBot="1">
      <c r="A336" s="18"/>
      <c r="C336" s="33"/>
      <c r="G336" s="19"/>
    </row>
    <row r="337" spans="1:7" ht="13.5" hidden="1" thickBot="1">
      <c r="A337" s="18"/>
      <c r="B337" s="5" t="s">
        <v>75</v>
      </c>
      <c r="C337" s="33"/>
      <c r="F337" s="40" t="str">
        <f>IF(F333=0," ",F335*F329)</f>
        <v xml:space="preserve"> </v>
      </c>
      <c r="G337" s="19"/>
    </row>
    <row r="338" spans="1:7" ht="13.5" hidden="1" thickBot="1">
      <c r="A338" s="18"/>
      <c r="C338" s="33"/>
      <c r="G338" s="19"/>
    </row>
    <row r="339" spans="1:7" ht="13.5" hidden="1" thickBot="1">
      <c r="A339" s="18"/>
      <c r="B339" s="5" t="s">
        <v>108</v>
      </c>
      <c r="C339" s="33"/>
      <c r="F339" s="48">
        <f>'Urgent Medical Advice'!F15</f>
        <v>0</v>
      </c>
      <c r="G339" s="19"/>
    </row>
    <row r="340" spans="1:7" ht="13.5" hidden="1" thickBot="1">
      <c r="A340" s="18"/>
      <c r="C340" s="33"/>
      <c r="G340" s="19"/>
    </row>
    <row r="341" spans="1:7" ht="13.5" hidden="1" thickBot="1">
      <c r="A341" s="18"/>
      <c r="B341" s="39" t="s">
        <v>91</v>
      </c>
      <c r="C341" s="33"/>
      <c r="F341" s="42" t="str">
        <f>IF(F333=0," ",F337-F339)</f>
        <v xml:space="preserve"> </v>
      </c>
      <c r="G341" s="19"/>
    </row>
    <row r="342" spans="1:7" s="3" customFormat="1" ht="12.75" customHeight="1" hidden="1">
      <c r="A342" s="16"/>
      <c r="B342" s="4"/>
      <c r="C342" s="7"/>
      <c r="D342" s="8"/>
      <c r="F342" s="25"/>
      <c r="G342" s="15"/>
    </row>
    <row r="343" spans="1:7" s="3" customFormat="1" ht="15.75" hidden="1" thickBot="1">
      <c r="A343" s="14" t="s">
        <v>50</v>
      </c>
      <c r="B343" s="2"/>
      <c r="C343" s="2"/>
      <c r="D343" s="8"/>
      <c r="F343" s="25"/>
      <c r="G343" s="15"/>
    </row>
    <row r="344" spans="1:7" s="3" customFormat="1" ht="13.5" customHeight="1" hidden="1" thickBot="1">
      <c r="A344" s="16"/>
      <c r="B344" s="4" t="str">
        <f>'Introduce Telemedicine'!B17</f>
        <v>Process Milestone: ________________________________</v>
      </c>
      <c r="C344" s="7"/>
      <c r="D344" s="8"/>
      <c r="F344" s="46" t="str">
        <f>'Introduce Telemedicine'!F24</f>
        <v>N/A</v>
      </c>
      <c r="G344" s="15"/>
    </row>
    <row r="345" spans="1:7" ht="6.75" customHeight="1" hidden="1" thickBot="1">
      <c r="A345" s="18"/>
      <c r="G345" s="19"/>
    </row>
    <row r="346" spans="1:7" ht="13.5" hidden="1" thickBot="1">
      <c r="A346" s="18"/>
      <c r="C346" s="33" t="s">
        <v>73</v>
      </c>
      <c r="F346" s="47" t="str">
        <f>'Introduce Telemedicine'!F39</f>
        <v xml:space="preserve"> </v>
      </c>
      <c r="G346" s="19"/>
    </row>
    <row r="347" spans="1:7" s="3" customFormat="1" ht="6.75" customHeight="1" hidden="1" thickBot="1">
      <c r="A347" s="16"/>
      <c r="B347" s="4"/>
      <c r="C347" s="7"/>
      <c r="D347" s="8"/>
      <c r="F347" s="25"/>
      <c r="G347" s="15"/>
    </row>
    <row r="348" spans="1:7" s="3" customFormat="1" ht="13.5" customHeight="1" hidden="1" thickBot="1">
      <c r="A348" s="16"/>
      <c r="B348" s="4" t="str">
        <f>'Introduce Telemedicine'!B42</f>
        <v>Process Milestone: ________________________________</v>
      </c>
      <c r="C348" s="7"/>
      <c r="D348" s="8"/>
      <c r="F348" s="46" t="str">
        <f>'Introduce Telemedicine'!F49</f>
        <v>N/A</v>
      </c>
      <c r="G348" s="15"/>
    </row>
    <row r="349" spans="1:7" ht="6.75" customHeight="1" hidden="1" thickBot="1">
      <c r="A349" s="18"/>
      <c r="G349" s="19"/>
    </row>
    <row r="350" spans="1:7" ht="13.5" hidden="1" thickBot="1">
      <c r="A350" s="18"/>
      <c r="C350" s="33" t="s">
        <v>73</v>
      </c>
      <c r="F350" s="47" t="str">
        <f>'Introduce Telemedicine'!F64</f>
        <v xml:space="preserve"> </v>
      </c>
      <c r="G350" s="19"/>
    </row>
    <row r="351" spans="1:7" s="3" customFormat="1" ht="6.75" customHeight="1" hidden="1" thickBot="1">
      <c r="A351" s="16"/>
      <c r="B351" s="4"/>
      <c r="C351" s="7"/>
      <c r="D351" s="8"/>
      <c r="F351" s="25"/>
      <c r="G351" s="15"/>
    </row>
    <row r="352" spans="1:7" s="3" customFormat="1" ht="13.5" customHeight="1" hidden="1" thickBot="1">
      <c r="A352" s="16"/>
      <c r="B352" s="4" t="str">
        <f>'Introduce Telemedicine'!B67</f>
        <v>Process Milestone: ________________________________</v>
      </c>
      <c r="C352" s="7"/>
      <c r="D352" s="8"/>
      <c r="F352" s="46" t="str">
        <f>'Introduce Telemedicine'!F74</f>
        <v>N/A</v>
      </c>
      <c r="G352" s="15"/>
    </row>
    <row r="353" spans="1:7" ht="6.75" customHeight="1" hidden="1" thickBot="1">
      <c r="A353" s="18"/>
      <c r="G353" s="19"/>
    </row>
    <row r="354" spans="1:7" ht="13.5" hidden="1" thickBot="1">
      <c r="A354" s="18"/>
      <c r="C354" s="33" t="s">
        <v>73</v>
      </c>
      <c r="F354" s="47" t="str">
        <f>'Introduce Telemedicine'!F89</f>
        <v xml:space="preserve"> </v>
      </c>
      <c r="G354" s="19"/>
    </row>
    <row r="355" spans="1:7" s="3" customFormat="1" ht="6.75" customHeight="1" hidden="1" thickBot="1">
      <c r="A355" s="16"/>
      <c r="B355" s="4"/>
      <c r="C355" s="7"/>
      <c r="D355" s="8"/>
      <c r="F355" s="25"/>
      <c r="G355" s="15"/>
    </row>
    <row r="356" spans="1:7" s="3" customFormat="1" ht="13.5" customHeight="1" hidden="1" thickBot="1">
      <c r="A356" s="16"/>
      <c r="B356" s="4" t="str">
        <f>'Introduce Telemedicine'!B92</f>
        <v>Process Milestone: ________________________________</v>
      </c>
      <c r="C356" s="7"/>
      <c r="D356" s="8"/>
      <c r="F356" s="46" t="str">
        <f>'Introduce Telemedicine'!F99</f>
        <v>N/A</v>
      </c>
      <c r="G356" s="15"/>
    </row>
    <row r="357" spans="1:7" ht="6.75" customHeight="1" hidden="1" thickBot="1">
      <c r="A357" s="18"/>
      <c r="G357" s="19"/>
    </row>
    <row r="358" spans="1:7" ht="13.5" hidden="1" thickBot="1">
      <c r="A358" s="18"/>
      <c r="C358" s="33" t="s">
        <v>73</v>
      </c>
      <c r="F358" s="47" t="str">
        <f>'Introduce Telemedicine'!F114</f>
        <v xml:space="preserve"> </v>
      </c>
      <c r="G358" s="19"/>
    </row>
    <row r="359" spans="1:7" s="3" customFormat="1" ht="6.75" customHeight="1" hidden="1" thickBot="1">
      <c r="A359" s="16"/>
      <c r="B359" s="4"/>
      <c r="C359" s="7"/>
      <c r="D359" s="8"/>
      <c r="F359" s="25"/>
      <c r="G359" s="15"/>
    </row>
    <row r="360" spans="1:7" s="3" customFormat="1" ht="13.5" customHeight="1" hidden="1" thickBot="1">
      <c r="A360" s="16"/>
      <c r="B360" s="4" t="str">
        <f>'Introduce Telemedicine'!B117</f>
        <v>Process Milestone: ________________________________</v>
      </c>
      <c r="C360" s="7"/>
      <c r="D360" s="8"/>
      <c r="F360" s="46" t="str">
        <f>'Introduce Telemedicine'!F124</f>
        <v>N/A</v>
      </c>
      <c r="G360" s="15"/>
    </row>
    <row r="361" spans="1:7" ht="6.75" customHeight="1" hidden="1" thickBot="1">
      <c r="A361" s="18"/>
      <c r="G361" s="19"/>
    </row>
    <row r="362" spans="1:7" ht="13.5" hidden="1" thickBot="1">
      <c r="A362" s="18"/>
      <c r="C362" s="33" t="s">
        <v>73</v>
      </c>
      <c r="F362" s="47" t="str">
        <f>'Introduce Telemedicine'!F139</f>
        <v xml:space="preserve"> </v>
      </c>
      <c r="G362" s="19"/>
    </row>
    <row r="363" spans="1:7" s="3" customFormat="1" ht="6.75" customHeight="1" hidden="1" thickBot="1">
      <c r="A363" s="16"/>
      <c r="B363" s="4"/>
      <c r="C363" s="7"/>
      <c r="D363" s="8"/>
      <c r="F363" s="25"/>
      <c r="G363" s="15"/>
    </row>
    <row r="364" spans="1:7" s="3" customFormat="1" ht="13.5" customHeight="1" hidden="1" thickBot="1">
      <c r="A364" s="16"/>
      <c r="B364" s="4" t="str">
        <f>'Introduce Telemedicine'!B142</f>
        <v>Improvement Milestone: ________________________________</v>
      </c>
      <c r="C364" s="7"/>
      <c r="D364" s="8"/>
      <c r="F364" s="46" t="str">
        <f>'Introduce Telemedicine'!F149</f>
        <v>N/A</v>
      </c>
      <c r="G364" s="15"/>
    </row>
    <row r="365" spans="1:7" ht="6.75" customHeight="1" hidden="1" thickBot="1">
      <c r="A365" s="18"/>
      <c r="G365" s="19"/>
    </row>
    <row r="366" spans="1:7" ht="13.5" hidden="1" thickBot="1">
      <c r="A366" s="18"/>
      <c r="C366" s="33" t="s">
        <v>73</v>
      </c>
      <c r="F366" s="47" t="str">
        <f>'Introduce Telemedicine'!F164</f>
        <v xml:space="preserve"> </v>
      </c>
      <c r="G366" s="19"/>
    </row>
    <row r="367" spans="1:7" s="3" customFormat="1" ht="6.75" customHeight="1" hidden="1" thickBot="1">
      <c r="A367" s="16"/>
      <c r="B367" s="4"/>
      <c r="C367" s="7"/>
      <c r="D367" s="8"/>
      <c r="F367" s="25"/>
      <c r="G367" s="15"/>
    </row>
    <row r="368" spans="1:7" s="3" customFormat="1" ht="13.5" customHeight="1" hidden="1" thickBot="1">
      <c r="A368" s="16"/>
      <c r="B368" s="4" t="str">
        <f>'Introduce Telemedicine'!B167</f>
        <v>Improvement Milestone: ________________________________</v>
      </c>
      <c r="C368" s="7"/>
      <c r="D368" s="8"/>
      <c r="F368" s="46" t="str">
        <f>'Introduce Telemedicine'!F174</f>
        <v>N/A</v>
      </c>
      <c r="G368" s="15"/>
    </row>
    <row r="369" spans="1:7" ht="6.75" customHeight="1" hidden="1" thickBot="1">
      <c r="A369" s="18"/>
      <c r="G369" s="19"/>
    </row>
    <row r="370" spans="1:7" ht="13.5" hidden="1" thickBot="1">
      <c r="A370" s="18"/>
      <c r="C370" s="33" t="s">
        <v>73</v>
      </c>
      <c r="F370" s="47" t="str">
        <f>'Introduce Telemedicine'!F189</f>
        <v xml:space="preserve"> </v>
      </c>
      <c r="G370" s="19"/>
    </row>
    <row r="371" spans="1:7" s="3" customFormat="1" ht="6.75" customHeight="1" hidden="1" thickBot="1">
      <c r="A371" s="16"/>
      <c r="B371" s="4"/>
      <c r="C371" s="7"/>
      <c r="D371" s="8"/>
      <c r="F371" s="25"/>
      <c r="G371" s="15"/>
    </row>
    <row r="372" spans="1:7" s="3" customFormat="1" ht="13.5" customHeight="1" hidden="1" thickBot="1">
      <c r="A372" s="16"/>
      <c r="B372" s="4" t="str">
        <f>'Introduce Telemedicine'!B192</f>
        <v>Improvement Milestone: ________________________________</v>
      </c>
      <c r="C372" s="7"/>
      <c r="D372" s="8"/>
      <c r="F372" s="46" t="str">
        <f>'Introduce Telemedicine'!F199</f>
        <v>N/A</v>
      </c>
      <c r="G372" s="15"/>
    </row>
    <row r="373" spans="1:7" ht="6.75" customHeight="1" hidden="1" thickBot="1">
      <c r="A373" s="18"/>
      <c r="G373" s="19"/>
    </row>
    <row r="374" spans="1:7" ht="13.5" hidden="1" thickBot="1">
      <c r="A374" s="18"/>
      <c r="C374" s="33" t="s">
        <v>73</v>
      </c>
      <c r="F374" s="47" t="str">
        <f>'Introduce Telemedicine'!F214</f>
        <v xml:space="preserve"> </v>
      </c>
      <c r="G374" s="19"/>
    </row>
    <row r="375" spans="1:7" s="3" customFormat="1" ht="6.75" customHeight="1" hidden="1" thickBot="1">
      <c r="A375" s="16"/>
      <c r="B375" s="4"/>
      <c r="C375" s="7"/>
      <c r="D375" s="8"/>
      <c r="F375" s="25"/>
      <c r="G375" s="15"/>
    </row>
    <row r="376" spans="1:7" s="3" customFormat="1" ht="13.5" customHeight="1" hidden="1" thickBot="1">
      <c r="A376" s="16"/>
      <c r="B376" s="4" t="str">
        <f>'Introduce Telemedicine'!B217</f>
        <v>Improvement Milestone: ________________________________</v>
      </c>
      <c r="C376" s="7"/>
      <c r="D376" s="8"/>
      <c r="F376" s="46" t="str">
        <f>'Introduce Telemedicine'!F224</f>
        <v>N/A</v>
      </c>
      <c r="G376" s="15"/>
    </row>
    <row r="377" spans="1:7" ht="6.75" customHeight="1" hidden="1" thickBot="1">
      <c r="A377" s="18"/>
      <c r="G377" s="19"/>
    </row>
    <row r="378" spans="1:7" ht="13.5" hidden="1" thickBot="1">
      <c r="A378" s="18"/>
      <c r="C378" s="33" t="s">
        <v>73</v>
      </c>
      <c r="F378" s="47" t="str">
        <f>'Introduce Telemedicine'!F239</f>
        <v xml:space="preserve"> </v>
      </c>
      <c r="G378" s="19"/>
    </row>
    <row r="379" spans="1:7" s="3" customFormat="1" ht="6.75" customHeight="1" hidden="1" thickBot="1">
      <c r="A379" s="16"/>
      <c r="B379" s="4"/>
      <c r="C379" s="7"/>
      <c r="D379" s="8"/>
      <c r="F379" s="25"/>
      <c r="G379" s="15"/>
    </row>
    <row r="380" spans="1:7" s="3" customFormat="1" ht="13.5" customHeight="1" hidden="1" thickBot="1">
      <c r="A380" s="16"/>
      <c r="B380" s="4" t="str">
        <f>'Introduce Telemedicine'!B242</f>
        <v>Improvement Milestone: ________________________________</v>
      </c>
      <c r="C380" s="7"/>
      <c r="D380" s="8"/>
      <c r="F380" s="46" t="str">
        <f>'Introduce Telemedicine'!F249</f>
        <v>N/A</v>
      </c>
      <c r="G380" s="15"/>
    </row>
    <row r="381" spans="1:7" ht="6.75" customHeight="1" hidden="1" thickBot="1">
      <c r="A381" s="18"/>
      <c r="G381" s="19"/>
    </row>
    <row r="382" spans="1:7" ht="13.5" hidden="1" thickBot="1">
      <c r="A382" s="18"/>
      <c r="C382" s="33" t="s">
        <v>73</v>
      </c>
      <c r="F382" s="47" t="str">
        <f>'Introduce Telemedicine'!F264</f>
        <v xml:space="preserve"> </v>
      </c>
      <c r="G382" s="19"/>
    </row>
    <row r="383" spans="1:7" ht="13.5" hidden="1" thickBot="1">
      <c r="A383" s="18"/>
      <c r="C383" s="33"/>
      <c r="G383" s="19"/>
    </row>
    <row r="384" spans="1:7" ht="13.5" hidden="1" thickBot="1">
      <c r="A384" s="18"/>
      <c r="B384" s="5" t="s">
        <v>107</v>
      </c>
      <c r="C384" s="33"/>
      <c r="F384" s="40">
        <f>'Introduce Telemedicine'!F13</f>
        <v>0</v>
      </c>
      <c r="G384" s="19"/>
    </row>
    <row r="385" spans="1:7" ht="13.5" hidden="1" thickBot="1">
      <c r="A385" s="18"/>
      <c r="C385" s="33"/>
      <c r="G385" s="19"/>
    </row>
    <row r="386" spans="1:7" ht="13.5" hidden="1" thickBot="1">
      <c r="A386" s="18"/>
      <c r="B386" s="5" t="s">
        <v>74</v>
      </c>
      <c r="C386" s="33"/>
      <c r="F386" s="41">
        <f>SUM(F382,F378,F374,F370,F366,F362,F358,F354,F350,F346)</f>
        <v>0</v>
      </c>
      <c r="G386" s="19"/>
    </row>
    <row r="387" spans="1:7" ht="13.5" hidden="1" thickBot="1">
      <c r="A387" s="18"/>
      <c r="C387" s="33"/>
      <c r="G387" s="19"/>
    </row>
    <row r="388" spans="1:7" ht="13.5" hidden="1" thickBot="1">
      <c r="A388" s="18"/>
      <c r="B388" s="5" t="s">
        <v>79</v>
      </c>
      <c r="C388" s="33"/>
      <c r="F388" s="41">
        <f>COUNT(F382,F378,F374,F370,F366,F362,F358,F354,F350,F346)</f>
        <v>0</v>
      </c>
      <c r="G388" s="19"/>
    </row>
    <row r="389" spans="1:7" ht="13.5" hidden="1" thickBot="1">
      <c r="A389" s="18"/>
      <c r="C389" s="33"/>
      <c r="G389" s="19"/>
    </row>
    <row r="390" spans="1:7" ht="13.5" hidden="1" thickBot="1">
      <c r="A390" s="18"/>
      <c r="B390" s="5" t="s">
        <v>80</v>
      </c>
      <c r="C390" s="33"/>
      <c r="F390" s="45" t="str">
        <f>IF(F388=0," ",F386/F388)</f>
        <v xml:space="preserve"> </v>
      </c>
      <c r="G390" s="19"/>
    </row>
    <row r="391" spans="1:7" ht="13.5" hidden="1" thickBot="1">
      <c r="A391" s="18"/>
      <c r="C391" s="33"/>
      <c r="G391" s="19"/>
    </row>
    <row r="392" spans="1:7" ht="13.5" hidden="1" thickBot="1">
      <c r="A392" s="18"/>
      <c r="B392" s="5" t="s">
        <v>75</v>
      </c>
      <c r="C392" s="33"/>
      <c r="F392" s="40" t="str">
        <f>IF(F388=0," ",F390*F384)</f>
        <v xml:space="preserve"> </v>
      </c>
      <c r="G392" s="19"/>
    </row>
    <row r="393" spans="1:7" ht="13.5" hidden="1" thickBot="1">
      <c r="A393" s="18"/>
      <c r="C393" s="33"/>
      <c r="G393" s="19"/>
    </row>
    <row r="394" spans="1:7" ht="13.5" hidden="1" thickBot="1">
      <c r="A394" s="18"/>
      <c r="B394" s="5" t="s">
        <v>108</v>
      </c>
      <c r="C394" s="33"/>
      <c r="F394" s="48">
        <f>'Introduce Telemedicine'!F15</f>
        <v>0</v>
      </c>
      <c r="G394" s="19"/>
    </row>
    <row r="395" spans="1:7" ht="13.5" hidden="1" thickBot="1">
      <c r="A395" s="18"/>
      <c r="C395" s="33"/>
      <c r="G395" s="19"/>
    </row>
    <row r="396" spans="1:7" ht="13.5" hidden="1" thickBot="1">
      <c r="A396" s="18"/>
      <c r="B396" s="39" t="s">
        <v>91</v>
      </c>
      <c r="C396" s="33"/>
      <c r="F396" s="42" t="str">
        <f>IF(F388=0," ",F392-F394)</f>
        <v xml:space="preserve"> </v>
      </c>
      <c r="G396" s="19"/>
    </row>
    <row r="397" spans="1:7" s="3" customFormat="1" ht="12.75" customHeight="1" hidden="1">
      <c r="A397" s="16"/>
      <c r="B397" s="4"/>
      <c r="C397" s="7"/>
      <c r="D397" s="8"/>
      <c r="F397" s="25"/>
      <c r="G397" s="15"/>
    </row>
    <row r="398" spans="1:7" s="3" customFormat="1" ht="15.75" hidden="1" thickBot="1">
      <c r="A398" s="14" t="s">
        <v>51</v>
      </c>
      <c r="B398" s="2"/>
      <c r="C398" s="2"/>
      <c r="D398" s="8"/>
      <c r="F398" s="25"/>
      <c r="G398" s="15"/>
    </row>
    <row r="399" spans="1:7" s="3" customFormat="1" ht="13.5" customHeight="1" hidden="1" thickBot="1">
      <c r="A399" s="16"/>
      <c r="B399" s="4" t="str">
        <f>'Coding &amp; Documentation'!B17</f>
        <v>Process Milestone: ________________________________</v>
      </c>
      <c r="C399" s="7"/>
      <c r="D399" s="8"/>
      <c r="F399" s="46" t="str">
        <f>'Coding &amp; Documentation'!F24</f>
        <v>N/A</v>
      </c>
      <c r="G399" s="15"/>
    </row>
    <row r="400" spans="1:7" ht="6.75" customHeight="1" hidden="1" thickBot="1">
      <c r="A400" s="18"/>
      <c r="G400" s="19"/>
    </row>
    <row r="401" spans="1:7" ht="13.5" hidden="1" thickBot="1">
      <c r="A401" s="18"/>
      <c r="C401" s="33" t="s">
        <v>73</v>
      </c>
      <c r="F401" s="47" t="str">
        <f>'Coding &amp; Documentation'!F39</f>
        <v xml:space="preserve"> </v>
      </c>
      <c r="G401" s="19"/>
    </row>
    <row r="402" spans="1:7" s="3" customFormat="1" ht="6.75" customHeight="1" hidden="1" thickBot="1">
      <c r="A402" s="16"/>
      <c r="B402" s="4"/>
      <c r="C402" s="7"/>
      <c r="D402" s="8"/>
      <c r="F402" s="25"/>
      <c r="G402" s="15"/>
    </row>
    <row r="403" spans="1:7" s="3" customFormat="1" ht="13.5" customHeight="1" hidden="1" thickBot="1">
      <c r="A403" s="16"/>
      <c r="B403" s="4" t="str">
        <f>'Coding &amp; Documentation'!B42</f>
        <v>Process Milestone: ________________________________</v>
      </c>
      <c r="C403" s="7"/>
      <c r="D403" s="8"/>
      <c r="F403" s="46" t="str">
        <f>'Coding &amp; Documentation'!F49</f>
        <v>N/A</v>
      </c>
      <c r="G403" s="15"/>
    </row>
    <row r="404" spans="1:7" ht="6.75" customHeight="1" hidden="1" thickBot="1">
      <c r="A404" s="18"/>
      <c r="G404" s="19"/>
    </row>
    <row r="405" spans="1:7" ht="13.5" hidden="1" thickBot="1">
      <c r="A405" s="18"/>
      <c r="C405" s="33" t="s">
        <v>73</v>
      </c>
      <c r="F405" s="47" t="str">
        <f>'Coding &amp; Documentation'!F64</f>
        <v xml:space="preserve"> </v>
      </c>
      <c r="G405" s="19"/>
    </row>
    <row r="406" spans="1:7" s="3" customFormat="1" ht="6.75" customHeight="1" hidden="1" thickBot="1">
      <c r="A406" s="16"/>
      <c r="B406" s="4"/>
      <c r="C406" s="7"/>
      <c r="D406" s="8"/>
      <c r="F406" s="25"/>
      <c r="G406" s="15"/>
    </row>
    <row r="407" spans="1:7" s="3" customFormat="1" ht="13.5" customHeight="1" hidden="1" thickBot="1">
      <c r="A407" s="16"/>
      <c r="B407" s="4" t="str">
        <f>'Coding &amp; Documentation'!B67</f>
        <v>Process Milestone: ________________________________</v>
      </c>
      <c r="C407" s="7"/>
      <c r="D407" s="8"/>
      <c r="F407" s="46" t="str">
        <f>'Coding &amp; Documentation'!F74</f>
        <v>N/A</v>
      </c>
      <c r="G407" s="15"/>
    </row>
    <row r="408" spans="1:7" ht="6.75" customHeight="1" hidden="1" thickBot="1">
      <c r="A408" s="18"/>
      <c r="G408" s="19"/>
    </row>
    <row r="409" spans="1:7" ht="13.5" hidden="1" thickBot="1">
      <c r="A409" s="18"/>
      <c r="C409" s="33" t="s">
        <v>73</v>
      </c>
      <c r="F409" s="47" t="str">
        <f>'Coding &amp; Documentation'!F89</f>
        <v xml:space="preserve"> </v>
      </c>
      <c r="G409" s="19"/>
    </row>
    <row r="410" spans="1:7" s="3" customFormat="1" ht="6.75" customHeight="1" hidden="1" thickBot="1">
      <c r="A410" s="16"/>
      <c r="B410" s="4"/>
      <c r="C410" s="7"/>
      <c r="D410" s="8"/>
      <c r="F410" s="25"/>
      <c r="G410" s="15"/>
    </row>
    <row r="411" spans="1:7" s="3" customFormat="1" ht="13.5" customHeight="1" hidden="1" thickBot="1">
      <c r="A411" s="16"/>
      <c r="B411" s="4" t="str">
        <f>'Coding &amp; Documentation'!B92</f>
        <v>Process Milestone: ________________________________</v>
      </c>
      <c r="C411" s="7"/>
      <c r="D411" s="8"/>
      <c r="F411" s="46" t="str">
        <f>'Coding &amp; Documentation'!F99</f>
        <v>N/A</v>
      </c>
      <c r="G411" s="15"/>
    </row>
    <row r="412" spans="1:7" ht="6.75" customHeight="1" hidden="1" thickBot="1">
      <c r="A412" s="18"/>
      <c r="G412" s="19"/>
    </row>
    <row r="413" spans="1:7" ht="13.5" hidden="1" thickBot="1">
      <c r="A413" s="18"/>
      <c r="C413" s="33" t="s">
        <v>73</v>
      </c>
      <c r="F413" s="47" t="str">
        <f>'Coding &amp; Documentation'!F114</f>
        <v xml:space="preserve"> </v>
      </c>
      <c r="G413" s="19"/>
    </row>
    <row r="414" spans="1:7" s="3" customFormat="1" ht="6.75" customHeight="1" hidden="1" thickBot="1">
      <c r="A414" s="16"/>
      <c r="B414" s="4"/>
      <c r="C414" s="7"/>
      <c r="D414" s="8"/>
      <c r="F414" s="25"/>
      <c r="G414" s="15"/>
    </row>
    <row r="415" spans="1:7" s="3" customFormat="1" ht="13.5" customHeight="1" hidden="1" thickBot="1">
      <c r="A415" s="16"/>
      <c r="B415" s="4" t="str">
        <f>'Coding &amp; Documentation'!B117</f>
        <v>Process Milestone: ________________________________</v>
      </c>
      <c r="C415" s="7"/>
      <c r="D415" s="8"/>
      <c r="F415" s="46" t="str">
        <f>'Coding &amp; Documentation'!F124</f>
        <v>N/A</v>
      </c>
      <c r="G415" s="15"/>
    </row>
    <row r="416" spans="1:7" ht="6.75" customHeight="1" hidden="1" thickBot="1">
      <c r="A416" s="18"/>
      <c r="G416" s="19"/>
    </row>
    <row r="417" spans="1:7" ht="13.5" hidden="1" thickBot="1">
      <c r="A417" s="18"/>
      <c r="C417" s="33" t="s">
        <v>73</v>
      </c>
      <c r="F417" s="47" t="str">
        <f>'Coding &amp; Documentation'!F139</f>
        <v xml:space="preserve"> </v>
      </c>
      <c r="G417" s="19"/>
    </row>
    <row r="418" spans="1:7" s="3" customFormat="1" ht="6.75" customHeight="1" hidden="1" thickBot="1">
      <c r="A418" s="16"/>
      <c r="B418" s="4"/>
      <c r="C418" s="7"/>
      <c r="D418" s="8"/>
      <c r="F418" s="25"/>
      <c r="G418" s="15"/>
    </row>
    <row r="419" spans="1:7" s="3" customFormat="1" ht="13.5" customHeight="1" hidden="1" thickBot="1">
      <c r="A419" s="16"/>
      <c r="B419" s="4" t="str">
        <f>'Coding &amp; Documentation'!B142</f>
        <v>Improvement Milestone: ________________________________</v>
      </c>
      <c r="C419" s="7"/>
      <c r="D419" s="8"/>
      <c r="F419" s="46" t="str">
        <f>'Coding &amp; Documentation'!F149</f>
        <v>N/A</v>
      </c>
      <c r="G419" s="15"/>
    </row>
    <row r="420" spans="1:7" ht="6.75" customHeight="1" hidden="1" thickBot="1">
      <c r="A420" s="18"/>
      <c r="G420" s="19"/>
    </row>
    <row r="421" spans="1:7" ht="13.5" hidden="1" thickBot="1">
      <c r="A421" s="18"/>
      <c r="C421" s="33" t="s">
        <v>73</v>
      </c>
      <c r="F421" s="47" t="str">
        <f>'Coding &amp; Documentation'!F164</f>
        <v xml:space="preserve"> </v>
      </c>
      <c r="G421" s="19"/>
    </row>
    <row r="422" spans="1:7" s="3" customFormat="1" ht="6.75" customHeight="1" hidden="1" thickBot="1">
      <c r="A422" s="16"/>
      <c r="B422" s="4"/>
      <c r="C422" s="7"/>
      <c r="D422" s="8"/>
      <c r="F422" s="25"/>
      <c r="G422" s="15"/>
    </row>
    <row r="423" spans="1:7" s="3" customFormat="1" ht="13.5" customHeight="1" hidden="1" thickBot="1">
      <c r="A423" s="16"/>
      <c r="B423" s="4" t="str">
        <f>'Coding &amp; Documentation'!B167</f>
        <v>Improvement Milestone: ________________________________</v>
      </c>
      <c r="C423" s="7"/>
      <c r="D423" s="8"/>
      <c r="F423" s="46" t="str">
        <f>'Coding &amp; Documentation'!F174</f>
        <v>N/A</v>
      </c>
      <c r="G423" s="15"/>
    </row>
    <row r="424" spans="1:7" ht="6.75" customHeight="1" hidden="1" thickBot="1">
      <c r="A424" s="18"/>
      <c r="G424" s="19"/>
    </row>
    <row r="425" spans="1:7" ht="13.5" hidden="1" thickBot="1">
      <c r="A425" s="18"/>
      <c r="C425" s="33" t="s">
        <v>73</v>
      </c>
      <c r="F425" s="47" t="str">
        <f>'Coding &amp; Documentation'!F189</f>
        <v xml:space="preserve"> </v>
      </c>
      <c r="G425" s="19"/>
    </row>
    <row r="426" spans="1:7" s="3" customFormat="1" ht="6.75" customHeight="1" hidden="1" thickBot="1">
      <c r="A426" s="16"/>
      <c r="B426" s="4"/>
      <c r="C426" s="7"/>
      <c r="D426" s="8"/>
      <c r="F426" s="25"/>
      <c r="G426" s="15"/>
    </row>
    <row r="427" spans="1:7" s="3" customFormat="1" ht="13.5" customHeight="1" hidden="1" thickBot="1">
      <c r="A427" s="16"/>
      <c r="B427" s="4" t="str">
        <f>'Coding &amp; Documentation'!B192</f>
        <v>Improvement Milestone: ________________________________</v>
      </c>
      <c r="C427" s="7"/>
      <c r="D427" s="8"/>
      <c r="F427" s="46" t="str">
        <f>'Coding &amp; Documentation'!F199</f>
        <v>N/A</v>
      </c>
      <c r="G427" s="15"/>
    </row>
    <row r="428" spans="1:7" ht="6.75" customHeight="1" hidden="1" thickBot="1">
      <c r="A428" s="18"/>
      <c r="G428" s="19"/>
    </row>
    <row r="429" spans="1:7" ht="13.5" hidden="1" thickBot="1">
      <c r="A429" s="18"/>
      <c r="C429" s="33" t="s">
        <v>73</v>
      </c>
      <c r="F429" s="47" t="str">
        <f>'Coding &amp; Documentation'!F214</f>
        <v xml:space="preserve"> </v>
      </c>
      <c r="G429" s="19"/>
    </row>
    <row r="430" spans="1:7" s="3" customFormat="1" ht="6.75" customHeight="1" hidden="1" thickBot="1">
      <c r="A430" s="16"/>
      <c r="B430" s="4"/>
      <c r="C430" s="7"/>
      <c r="D430" s="8"/>
      <c r="F430" s="25"/>
      <c r="G430" s="15"/>
    </row>
    <row r="431" spans="1:7" s="3" customFormat="1" ht="13.5" customHeight="1" hidden="1" thickBot="1">
      <c r="A431" s="16"/>
      <c r="B431" s="4" t="str">
        <f>'Coding &amp; Documentation'!B217</f>
        <v>Improvement Milestone: ________________________________</v>
      </c>
      <c r="C431" s="7"/>
      <c r="D431" s="8"/>
      <c r="F431" s="46" t="str">
        <f>'Coding &amp; Documentation'!F224</f>
        <v>N/A</v>
      </c>
      <c r="G431" s="15"/>
    </row>
    <row r="432" spans="1:7" ht="6.75" customHeight="1" hidden="1" thickBot="1">
      <c r="A432" s="18"/>
      <c r="G432" s="19"/>
    </row>
    <row r="433" spans="1:7" ht="13.5" hidden="1" thickBot="1">
      <c r="A433" s="18"/>
      <c r="C433" s="33" t="s">
        <v>73</v>
      </c>
      <c r="F433" s="47" t="str">
        <f>'Coding &amp; Documentation'!F239</f>
        <v xml:space="preserve"> </v>
      </c>
      <c r="G433" s="19"/>
    </row>
    <row r="434" spans="1:7" s="3" customFormat="1" ht="6.75" customHeight="1" hidden="1" thickBot="1">
      <c r="A434" s="16"/>
      <c r="B434" s="4"/>
      <c r="C434" s="7"/>
      <c r="D434" s="8"/>
      <c r="F434" s="25"/>
      <c r="G434" s="15"/>
    </row>
    <row r="435" spans="1:7" s="3" customFormat="1" ht="13.5" customHeight="1" hidden="1" thickBot="1">
      <c r="A435" s="16"/>
      <c r="B435" s="4" t="str">
        <f>'Coding &amp; Documentation'!B242</f>
        <v>Improvement Milestone: ________________________________</v>
      </c>
      <c r="C435" s="7"/>
      <c r="D435" s="8"/>
      <c r="F435" s="46" t="str">
        <f>'Coding &amp; Documentation'!F249</f>
        <v>N/A</v>
      </c>
      <c r="G435" s="15"/>
    </row>
    <row r="436" spans="1:7" ht="6.75" customHeight="1" hidden="1" thickBot="1">
      <c r="A436" s="18"/>
      <c r="G436" s="19"/>
    </row>
    <row r="437" spans="1:7" ht="13.5" hidden="1" thickBot="1">
      <c r="A437" s="18"/>
      <c r="C437" s="33" t="s">
        <v>73</v>
      </c>
      <c r="F437" s="47" t="str">
        <f>'Coding &amp; Documentation'!F264</f>
        <v xml:space="preserve"> </v>
      </c>
      <c r="G437" s="19"/>
    </row>
    <row r="438" spans="1:7" ht="13.5" hidden="1" thickBot="1">
      <c r="A438" s="18"/>
      <c r="C438" s="33"/>
      <c r="G438" s="19"/>
    </row>
    <row r="439" spans="1:7" ht="13.5" hidden="1" thickBot="1">
      <c r="A439" s="18"/>
      <c r="B439" s="5" t="s">
        <v>107</v>
      </c>
      <c r="C439" s="33"/>
      <c r="F439" s="40">
        <f>'Coding &amp; Documentation'!F13</f>
        <v>0</v>
      </c>
      <c r="G439" s="19"/>
    </row>
    <row r="440" spans="1:7" ht="13.5" hidden="1" thickBot="1">
      <c r="A440" s="18"/>
      <c r="C440" s="33"/>
      <c r="G440" s="19"/>
    </row>
    <row r="441" spans="1:7" ht="13.5" hidden="1" thickBot="1">
      <c r="A441" s="18"/>
      <c r="B441" s="5" t="s">
        <v>74</v>
      </c>
      <c r="C441" s="33"/>
      <c r="F441" s="41">
        <f>SUM(F437,F433,F429,F425,F421,F417,F413,F409,F405,F401)</f>
        <v>0</v>
      </c>
      <c r="G441" s="19"/>
    </row>
    <row r="442" spans="1:7" ht="13.5" hidden="1" thickBot="1">
      <c r="A442" s="18"/>
      <c r="C442" s="33"/>
      <c r="G442" s="19"/>
    </row>
    <row r="443" spans="1:7" ht="13.5" hidden="1" thickBot="1">
      <c r="A443" s="18"/>
      <c r="B443" s="5" t="s">
        <v>79</v>
      </c>
      <c r="C443" s="33"/>
      <c r="F443" s="41">
        <f>COUNT(F437,F433,F429,F425,F421,F417,F413,F409,F405,F401)</f>
        <v>0</v>
      </c>
      <c r="G443" s="19"/>
    </row>
    <row r="444" spans="1:7" ht="13.5" hidden="1" thickBot="1">
      <c r="A444" s="18"/>
      <c r="C444" s="33"/>
      <c r="G444" s="19"/>
    </row>
    <row r="445" spans="1:7" ht="13.5" hidden="1" thickBot="1">
      <c r="A445" s="18"/>
      <c r="B445" s="5" t="s">
        <v>80</v>
      </c>
      <c r="C445" s="33"/>
      <c r="F445" s="45" t="str">
        <f>IF(F443=0," ",F441/F443)</f>
        <v xml:space="preserve"> </v>
      </c>
      <c r="G445" s="19"/>
    </row>
    <row r="446" spans="1:7" ht="13.5" hidden="1" thickBot="1">
      <c r="A446" s="18"/>
      <c r="C446" s="33"/>
      <c r="G446" s="19"/>
    </row>
    <row r="447" spans="1:7" ht="13.5" hidden="1" thickBot="1">
      <c r="A447" s="18"/>
      <c r="B447" s="5" t="s">
        <v>75</v>
      </c>
      <c r="C447" s="33"/>
      <c r="F447" s="40" t="str">
        <f>IF(F443=0," ",F445*F439)</f>
        <v xml:space="preserve"> </v>
      </c>
      <c r="G447" s="19"/>
    </row>
    <row r="448" spans="1:7" ht="13.5" hidden="1" thickBot="1">
      <c r="A448" s="18"/>
      <c r="C448" s="33"/>
      <c r="G448" s="19"/>
    </row>
    <row r="449" spans="1:7" ht="13.5" hidden="1" thickBot="1">
      <c r="A449" s="18"/>
      <c r="B449" s="5" t="s">
        <v>108</v>
      </c>
      <c r="C449" s="33"/>
      <c r="F449" s="48">
        <f>'Coding &amp; Documentation'!F15</f>
        <v>0</v>
      </c>
      <c r="G449" s="19"/>
    </row>
    <row r="450" spans="1:7" ht="13.5" hidden="1" thickBot="1">
      <c r="A450" s="18"/>
      <c r="C450" s="33"/>
      <c r="G450" s="19"/>
    </row>
    <row r="451" spans="1:7" ht="13.5" hidden="1" thickBot="1">
      <c r="A451" s="18"/>
      <c r="B451" s="39" t="s">
        <v>91</v>
      </c>
      <c r="C451" s="33"/>
      <c r="F451" s="42" t="str">
        <f>IF(F443=0," ",F447-F449)</f>
        <v xml:space="preserve"> </v>
      </c>
      <c r="G451" s="19"/>
    </row>
    <row r="452" spans="1:7" s="3" customFormat="1" ht="12.75" customHeight="1" hidden="1">
      <c r="A452" s="16"/>
      <c r="B452" s="4"/>
      <c r="C452" s="7"/>
      <c r="D452" s="8"/>
      <c r="F452" s="25"/>
      <c r="G452" s="15"/>
    </row>
    <row r="453" spans="1:7" s="3" customFormat="1" ht="15.75" hidden="1" thickBot="1">
      <c r="A453" s="14" t="s">
        <v>52</v>
      </c>
      <c r="B453" s="2"/>
      <c r="C453" s="2"/>
      <c r="D453" s="8"/>
      <c r="F453" s="25"/>
      <c r="G453" s="15"/>
    </row>
    <row r="454" spans="1:7" s="3" customFormat="1" ht="13.5" customHeight="1" hidden="1" thickBot="1">
      <c r="A454" s="16"/>
      <c r="B454" s="4" t="str">
        <f>'Risk Stratification'!B17</f>
        <v>Process Milestone: ________________________________</v>
      </c>
      <c r="C454" s="7"/>
      <c r="D454" s="8"/>
      <c r="F454" s="46" t="str">
        <f>'Risk Stratification'!F24</f>
        <v>N/A</v>
      </c>
      <c r="G454" s="15"/>
    </row>
    <row r="455" spans="1:7" ht="6.75" customHeight="1" hidden="1" thickBot="1">
      <c r="A455" s="18"/>
      <c r="G455" s="19"/>
    </row>
    <row r="456" spans="1:7" ht="13.5" hidden="1" thickBot="1">
      <c r="A456" s="18"/>
      <c r="C456" s="33" t="s">
        <v>73</v>
      </c>
      <c r="F456" s="47" t="str">
        <f>'Risk Stratification'!F39</f>
        <v xml:space="preserve"> </v>
      </c>
      <c r="G456" s="19"/>
    </row>
    <row r="457" spans="1:7" s="3" customFormat="1" ht="6.75" customHeight="1" hidden="1" thickBot="1">
      <c r="A457" s="16"/>
      <c r="B457" s="4"/>
      <c r="C457" s="7"/>
      <c r="D457" s="8"/>
      <c r="F457" s="25"/>
      <c r="G457" s="15"/>
    </row>
    <row r="458" spans="1:7" s="3" customFormat="1" ht="13.5" customHeight="1" hidden="1" thickBot="1">
      <c r="A458" s="16"/>
      <c r="B458" s="4" t="str">
        <f>'Risk Stratification'!B42</f>
        <v>Process Milestone: ________________________________</v>
      </c>
      <c r="C458" s="7"/>
      <c r="D458" s="8"/>
      <c r="F458" s="46" t="str">
        <f>'Risk Stratification'!F49</f>
        <v>N/A</v>
      </c>
      <c r="G458" s="15"/>
    </row>
    <row r="459" spans="1:7" ht="6.75" customHeight="1" hidden="1" thickBot="1">
      <c r="A459" s="18"/>
      <c r="G459" s="19"/>
    </row>
    <row r="460" spans="1:7" ht="13.5" hidden="1" thickBot="1">
      <c r="A460" s="18"/>
      <c r="C460" s="33" t="s">
        <v>73</v>
      </c>
      <c r="F460" s="47" t="str">
        <f>'Risk Stratification'!F64</f>
        <v xml:space="preserve"> </v>
      </c>
      <c r="G460" s="19"/>
    </row>
    <row r="461" spans="1:7" s="3" customFormat="1" ht="6.75" customHeight="1" hidden="1" thickBot="1">
      <c r="A461" s="16"/>
      <c r="B461" s="4"/>
      <c r="C461" s="7"/>
      <c r="D461" s="8"/>
      <c r="F461" s="25"/>
      <c r="G461" s="15"/>
    </row>
    <row r="462" spans="1:7" s="3" customFormat="1" ht="13.5" customHeight="1" hidden="1" thickBot="1">
      <c r="A462" s="16"/>
      <c r="B462" s="4" t="str">
        <f>'Risk Stratification'!B67</f>
        <v>Process Milestone: ________________________________</v>
      </c>
      <c r="C462" s="7"/>
      <c r="D462" s="8"/>
      <c r="F462" s="46" t="str">
        <f>'Risk Stratification'!F74</f>
        <v>N/A</v>
      </c>
      <c r="G462" s="15"/>
    </row>
    <row r="463" spans="1:7" ht="6.75" customHeight="1" hidden="1" thickBot="1">
      <c r="A463" s="18"/>
      <c r="G463" s="19"/>
    </row>
    <row r="464" spans="1:7" ht="13.5" hidden="1" thickBot="1">
      <c r="A464" s="18"/>
      <c r="C464" s="33" t="s">
        <v>73</v>
      </c>
      <c r="F464" s="47" t="str">
        <f>'Risk Stratification'!F89</f>
        <v xml:space="preserve"> </v>
      </c>
      <c r="G464" s="19"/>
    </row>
    <row r="465" spans="1:7" s="3" customFormat="1" ht="6.75" customHeight="1" hidden="1" thickBot="1">
      <c r="A465" s="16"/>
      <c r="B465" s="4"/>
      <c r="C465" s="7"/>
      <c r="D465" s="8"/>
      <c r="F465" s="25"/>
      <c r="G465" s="15"/>
    </row>
    <row r="466" spans="1:7" s="3" customFormat="1" ht="13.5" customHeight="1" hidden="1" thickBot="1">
      <c r="A466" s="16"/>
      <c r="B466" s="4" t="str">
        <f>'Risk Stratification'!B92</f>
        <v>Process Milestone: ________________________________</v>
      </c>
      <c r="C466" s="7"/>
      <c r="D466" s="8"/>
      <c r="F466" s="46" t="str">
        <f>'Risk Stratification'!F99</f>
        <v>N/A</v>
      </c>
      <c r="G466" s="15"/>
    </row>
    <row r="467" spans="1:7" ht="6.75" customHeight="1" hidden="1" thickBot="1">
      <c r="A467" s="18"/>
      <c r="G467" s="19"/>
    </row>
    <row r="468" spans="1:7" ht="13.5" hidden="1" thickBot="1">
      <c r="A468" s="18"/>
      <c r="C468" s="33" t="s">
        <v>73</v>
      </c>
      <c r="F468" s="47" t="str">
        <f>'Risk Stratification'!F114</f>
        <v xml:space="preserve"> </v>
      </c>
      <c r="G468" s="19"/>
    </row>
    <row r="469" spans="1:7" s="3" customFormat="1" ht="6.75" customHeight="1" hidden="1" thickBot="1">
      <c r="A469" s="16"/>
      <c r="B469" s="4"/>
      <c r="C469" s="7"/>
      <c r="D469" s="8"/>
      <c r="F469" s="25"/>
      <c r="G469" s="15"/>
    </row>
    <row r="470" spans="1:7" s="3" customFormat="1" ht="13.5" customHeight="1" hidden="1" thickBot="1">
      <c r="A470" s="16"/>
      <c r="B470" s="4" t="str">
        <f>'Risk Stratification'!B117</f>
        <v>Process Milestone: ________________________________</v>
      </c>
      <c r="C470" s="7"/>
      <c r="D470" s="8"/>
      <c r="F470" s="46" t="str">
        <f>'Risk Stratification'!F124</f>
        <v>N/A</v>
      </c>
      <c r="G470" s="15"/>
    </row>
    <row r="471" spans="1:7" ht="6.75" customHeight="1" hidden="1" thickBot="1">
      <c r="A471" s="18"/>
      <c r="G471" s="19"/>
    </row>
    <row r="472" spans="1:7" ht="13.5" hidden="1" thickBot="1">
      <c r="A472" s="18"/>
      <c r="C472" s="33" t="s">
        <v>73</v>
      </c>
      <c r="F472" s="47" t="str">
        <f>'Risk Stratification'!F139</f>
        <v xml:space="preserve"> </v>
      </c>
      <c r="G472" s="19"/>
    </row>
    <row r="473" spans="1:7" s="3" customFormat="1" ht="6.75" customHeight="1" hidden="1" thickBot="1">
      <c r="A473" s="16"/>
      <c r="B473" s="4"/>
      <c r="C473" s="7"/>
      <c r="D473" s="8"/>
      <c r="F473" s="25"/>
      <c r="G473" s="15"/>
    </row>
    <row r="474" spans="1:7" s="3" customFormat="1" ht="13.5" customHeight="1" hidden="1" thickBot="1">
      <c r="A474" s="16"/>
      <c r="B474" s="4" t="str">
        <f>'Risk Stratification'!B142</f>
        <v>Improvement Milestone: ________________________________</v>
      </c>
      <c r="C474" s="7"/>
      <c r="D474" s="8"/>
      <c r="F474" s="46" t="str">
        <f>'Risk Stratification'!F149</f>
        <v>N/A</v>
      </c>
      <c r="G474" s="15"/>
    </row>
    <row r="475" spans="1:7" ht="6.75" customHeight="1" hidden="1" thickBot="1">
      <c r="A475" s="18"/>
      <c r="G475" s="19"/>
    </row>
    <row r="476" spans="1:7" ht="13.5" hidden="1" thickBot="1">
      <c r="A476" s="18"/>
      <c r="C476" s="33" t="s">
        <v>73</v>
      </c>
      <c r="F476" s="47" t="str">
        <f>'Risk Stratification'!F164</f>
        <v xml:space="preserve"> </v>
      </c>
      <c r="G476" s="19"/>
    </row>
    <row r="477" spans="1:7" s="3" customFormat="1" ht="6.75" customHeight="1" hidden="1" thickBot="1">
      <c r="A477" s="16"/>
      <c r="B477" s="4"/>
      <c r="C477" s="7"/>
      <c r="D477" s="8"/>
      <c r="F477" s="25"/>
      <c r="G477" s="15"/>
    </row>
    <row r="478" spans="1:7" s="3" customFormat="1" ht="13.5" customHeight="1" hidden="1" thickBot="1">
      <c r="A478" s="16"/>
      <c r="B478" s="4" t="str">
        <f>'Risk Stratification'!B167</f>
        <v>Improvement Milestone: ________________________________</v>
      </c>
      <c r="C478" s="7"/>
      <c r="D478" s="8"/>
      <c r="F478" s="46" t="str">
        <f>'Risk Stratification'!F174</f>
        <v>N/A</v>
      </c>
      <c r="G478" s="15"/>
    </row>
    <row r="479" spans="1:7" ht="6.75" customHeight="1" hidden="1" thickBot="1">
      <c r="A479" s="18"/>
      <c r="G479" s="19"/>
    </row>
    <row r="480" spans="1:7" ht="13.5" hidden="1" thickBot="1">
      <c r="A480" s="18"/>
      <c r="C480" s="33" t="s">
        <v>73</v>
      </c>
      <c r="F480" s="47" t="str">
        <f>'Risk Stratification'!F189</f>
        <v xml:space="preserve"> </v>
      </c>
      <c r="G480" s="19"/>
    </row>
    <row r="481" spans="1:7" s="3" customFormat="1" ht="6.75" customHeight="1" hidden="1" thickBot="1">
      <c r="A481" s="16"/>
      <c r="B481" s="4"/>
      <c r="C481" s="7"/>
      <c r="D481" s="8"/>
      <c r="F481" s="25"/>
      <c r="G481" s="15"/>
    </row>
    <row r="482" spans="1:7" s="3" customFormat="1" ht="13.5" customHeight="1" hidden="1" thickBot="1">
      <c r="A482" s="16"/>
      <c r="B482" s="4" t="str">
        <f>'Risk Stratification'!B192</f>
        <v>Improvement Milestone: ________________________________</v>
      </c>
      <c r="C482" s="7"/>
      <c r="D482" s="8"/>
      <c r="F482" s="46" t="str">
        <f>'Risk Stratification'!F199</f>
        <v>N/A</v>
      </c>
      <c r="G482" s="15"/>
    </row>
    <row r="483" spans="1:7" ht="6.75" customHeight="1" hidden="1" thickBot="1">
      <c r="A483" s="18"/>
      <c r="G483" s="19"/>
    </row>
    <row r="484" spans="1:7" ht="13.5" hidden="1" thickBot="1">
      <c r="A484" s="18"/>
      <c r="C484" s="33" t="s">
        <v>73</v>
      </c>
      <c r="F484" s="47" t="str">
        <f>'Risk Stratification'!F214</f>
        <v xml:space="preserve"> </v>
      </c>
      <c r="G484" s="19"/>
    </row>
    <row r="485" spans="1:7" s="3" customFormat="1" ht="6.75" customHeight="1" hidden="1" thickBot="1">
      <c r="A485" s="16"/>
      <c r="B485" s="4"/>
      <c r="C485" s="7"/>
      <c r="D485" s="8"/>
      <c r="F485" s="25"/>
      <c r="G485" s="15"/>
    </row>
    <row r="486" spans="1:7" s="3" customFormat="1" ht="13.5" customHeight="1" hidden="1" thickBot="1">
      <c r="A486" s="16"/>
      <c r="B486" s="4" t="str">
        <f>'Risk Stratification'!B217</f>
        <v>Improvement Milestone: ________________________________</v>
      </c>
      <c r="C486" s="7"/>
      <c r="D486" s="8"/>
      <c r="F486" s="46" t="str">
        <f>'Risk Stratification'!F224</f>
        <v>N/A</v>
      </c>
      <c r="G486" s="15"/>
    </row>
    <row r="487" spans="1:7" ht="6.75" customHeight="1" hidden="1" thickBot="1">
      <c r="A487" s="18"/>
      <c r="G487" s="19"/>
    </row>
    <row r="488" spans="1:7" ht="13.5" hidden="1" thickBot="1">
      <c r="A488" s="18"/>
      <c r="C488" s="33" t="s">
        <v>73</v>
      </c>
      <c r="F488" s="47" t="str">
        <f>'Risk Stratification'!F239</f>
        <v xml:space="preserve"> </v>
      </c>
      <c r="G488" s="19"/>
    </row>
    <row r="489" spans="1:7" s="3" customFormat="1" ht="6.75" customHeight="1" hidden="1" thickBot="1">
      <c r="A489" s="16"/>
      <c r="B489" s="4"/>
      <c r="C489" s="7"/>
      <c r="D489" s="8"/>
      <c r="F489" s="25"/>
      <c r="G489" s="15"/>
    </row>
    <row r="490" spans="1:7" s="3" customFormat="1" ht="13.5" customHeight="1" hidden="1" thickBot="1">
      <c r="A490" s="16"/>
      <c r="B490" s="4" t="str">
        <f>'Risk Stratification'!B242</f>
        <v>Improvement Milestone: ________________________________</v>
      </c>
      <c r="C490" s="7"/>
      <c r="D490" s="8"/>
      <c r="F490" s="46" t="str">
        <f>'Risk Stratification'!F249</f>
        <v>N/A</v>
      </c>
      <c r="G490" s="15"/>
    </row>
    <row r="491" spans="1:7" ht="6.75" customHeight="1" hidden="1" thickBot="1">
      <c r="A491" s="18"/>
      <c r="G491" s="19"/>
    </row>
    <row r="492" spans="1:7" ht="13.5" hidden="1" thickBot="1">
      <c r="A492" s="18"/>
      <c r="C492" s="33" t="s">
        <v>73</v>
      </c>
      <c r="F492" s="47" t="str">
        <f>'Risk Stratification'!F264</f>
        <v xml:space="preserve"> </v>
      </c>
      <c r="G492" s="19"/>
    </row>
    <row r="493" spans="1:7" ht="13.5" hidden="1" thickBot="1">
      <c r="A493" s="18"/>
      <c r="C493" s="33"/>
      <c r="G493" s="19"/>
    </row>
    <row r="494" spans="1:7" ht="13.5" hidden="1" thickBot="1">
      <c r="A494" s="18"/>
      <c r="B494" s="5" t="s">
        <v>107</v>
      </c>
      <c r="C494" s="33"/>
      <c r="F494" s="40">
        <f>'Risk Stratification'!F13</f>
        <v>0</v>
      </c>
      <c r="G494" s="19"/>
    </row>
    <row r="495" spans="1:7" ht="13.5" hidden="1" thickBot="1">
      <c r="A495" s="18"/>
      <c r="C495" s="33"/>
      <c r="G495" s="19"/>
    </row>
    <row r="496" spans="1:7" ht="13.5" hidden="1" thickBot="1">
      <c r="A496" s="18"/>
      <c r="B496" s="5" t="s">
        <v>74</v>
      </c>
      <c r="C496" s="33"/>
      <c r="F496" s="41">
        <f>SUM(F492,F488,F484,F480,F476,F472,F468,F464,F460,F456)</f>
        <v>0</v>
      </c>
      <c r="G496" s="19"/>
    </row>
    <row r="497" spans="1:7" ht="13.5" hidden="1" thickBot="1">
      <c r="A497" s="18"/>
      <c r="C497" s="33"/>
      <c r="G497" s="19"/>
    </row>
    <row r="498" spans="1:7" ht="13.5" hidden="1" thickBot="1">
      <c r="A498" s="18"/>
      <c r="B498" s="5" t="s">
        <v>79</v>
      </c>
      <c r="C498" s="33"/>
      <c r="F498" s="41">
        <f>COUNT(F492,F488,F484,F480,F476,F472,F468,F464,F460,F456)</f>
        <v>0</v>
      </c>
      <c r="G498" s="19"/>
    </row>
    <row r="499" spans="1:7" ht="13.5" hidden="1" thickBot="1">
      <c r="A499" s="18"/>
      <c r="C499" s="33"/>
      <c r="G499" s="19"/>
    </row>
    <row r="500" spans="1:7" ht="13.5" hidden="1" thickBot="1">
      <c r="A500" s="18"/>
      <c r="B500" s="5" t="s">
        <v>80</v>
      </c>
      <c r="C500" s="33"/>
      <c r="F500" s="45" t="str">
        <f>IF(F498=0," ",F496/F498)</f>
        <v xml:space="preserve"> </v>
      </c>
      <c r="G500" s="19"/>
    </row>
    <row r="501" spans="1:7" ht="13.5" hidden="1" thickBot="1">
      <c r="A501" s="18"/>
      <c r="C501" s="33"/>
      <c r="G501" s="19"/>
    </row>
    <row r="502" spans="1:7" ht="13.5" hidden="1" thickBot="1">
      <c r="A502" s="18"/>
      <c r="B502" s="5" t="s">
        <v>75</v>
      </c>
      <c r="C502" s="33"/>
      <c r="F502" s="40" t="str">
        <f>IF(F498=0," ",F500*F494)</f>
        <v xml:space="preserve"> </v>
      </c>
      <c r="G502" s="19"/>
    </row>
    <row r="503" spans="1:7" ht="13.5" hidden="1" thickBot="1">
      <c r="A503" s="18"/>
      <c r="C503" s="33"/>
      <c r="G503" s="19"/>
    </row>
    <row r="504" spans="1:7" ht="13.5" hidden="1" thickBot="1">
      <c r="A504" s="18"/>
      <c r="B504" s="5" t="s">
        <v>108</v>
      </c>
      <c r="C504" s="33"/>
      <c r="F504" s="48">
        <f>'Risk Stratification'!F15</f>
        <v>0</v>
      </c>
      <c r="G504" s="19"/>
    </row>
    <row r="505" spans="1:7" ht="13.5" hidden="1" thickBot="1">
      <c r="A505" s="18"/>
      <c r="C505" s="33"/>
      <c r="G505" s="19"/>
    </row>
    <row r="506" spans="1:7" ht="13.5" hidden="1" thickBot="1">
      <c r="A506" s="18"/>
      <c r="B506" s="39" t="s">
        <v>91</v>
      </c>
      <c r="C506" s="33"/>
      <c r="F506" s="42" t="str">
        <f>IF(F498=0," ",F502-F504)</f>
        <v xml:space="preserve"> </v>
      </c>
      <c r="G506" s="19"/>
    </row>
    <row r="507" spans="1:7" s="3" customFormat="1" ht="12.75" customHeight="1" hidden="1">
      <c r="A507" s="16"/>
      <c r="B507" s="4"/>
      <c r="C507" s="7"/>
      <c r="D507" s="8"/>
      <c r="F507" s="25"/>
      <c r="G507" s="15"/>
    </row>
    <row r="508" spans="1:7" s="3" customFormat="1" ht="15.75" hidden="1" thickBot="1">
      <c r="A508" s="14" t="s">
        <v>53</v>
      </c>
      <c r="B508" s="2"/>
      <c r="C508" s="2"/>
      <c r="D508" s="8"/>
      <c r="F508" s="25"/>
      <c r="G508" s="15"/>
    </row>
    <row r="509" spans="1:7" s="3" customFormat="1" ht="13.5" customHeight="1" hidden="1" thickBot="1">
      <c r="A509" s="16"/>
      <c r="B509" s="4" t="str">
        <f>'Spec Care Access in Primary Car'!B17</f>
        <v>Process Milestone: ________________________________</v>
      </c>
      <c r="C509" s="7"/>
      <c r="D509" s="8"/>
      <c r="F509" s="46" t="str">
        <f>'Spec Care Access in Primary Car'!F24</f>
        <v>N/A</v>
      </c>
      <c r="G509" s="15"/>
    </row>
    <row r="510" spans="1:7" ht="6.75" customHeight="1" hidden="1" thickBot="1">
      <c r="A510" s="18"/>
      <c r="G510" s="19"/>
    </row>
    <row r="511" spans="1:7" ht="13.5" hidden="1" thickBot="1">
      <c r="A511" s="18"/>
      <c r="C511" s="33" t="s">
        <v>73</v>
      </c>
      <c r="F511" s="47" t="str">
        <f>'Spec Care Access in Primary Car'!F39</f>
        <v xml:space="preserve"> </v>
      </c>
      <c r="G511" s="19"/>
    </row>
    <row r="512" spans="1:7" s="3" customFormat="1" ht="6.75" customHeight="1" hidden="1" thickBot="1">
      <c r="A512" s="16"/>
      <c r="B512" s="4"/>
      <c r="C512" s="7"/>
      <c r="D512" s="8"/>
      <c r="F512" s="25"/>
      <c r="G512" s="15"/>
    </row>
    <row r="513" spans="1:7" s="3" customFormat="1" ht="13.5" customHeight="1" hidden="1" thickBot="1">
      <c r="A513" s="16"/>
      <c r="B513" s="4" t="str">
        <f>'Spec Care Access in Primary Car'!B42</f>
        <v>Process Milestone: ________________________________</v>
      </c>
      <c r="C513" s="7"/>
      <c r="D513" s="8"/>
      <c r="F513" s="46" t="str">
        <f>'Spec Care Access in Primary Car'!F49</f>
        <v>N/A</v>
      </c>
      <c r="G513" s="15"/>
    </row>
    <row r="514" spans="1:7" ht="6.75" customHeight="1" hidden="1" thickBot="1">
      <c r="A514" s="18"/>
      <c r="G514" s="19"/>
    </row>
    <row r="515" spans="1:7" ht="13.5" hidden="1" thickBot="1">
      <c r="A515" s="18"/>
      <c r="C515" s="33" t="s">
        <v>73</v>
      </c>
      <c r="F515" s="47" t="str">
        <f>'Spec Care Access in Primary Car'!F64</f>
        <v xml:space="preserve"> </v>
      </c>
      <c r="G515" s="19"/>
    </row>
    <row r="516" spans="1:7" s="3" customFormat="1" ht="6.75" customHeight="1" hidden="1" thickBot="1">
      <c r="A516" s="16"/>
      <c r="B516" s="4"/>
      <c r="C516" s="7"/>
      <c r="D516" s="8"/>
      <c r="F516" s="25"/>
      <c r="G516" s="15"/>
    </row>
    <row r="517" spans="1:7" s="3" customFormat="1" ht="13.5" customHeight="1" hidden="1" thickBot="1">
      <c r="A517" s="16"/>
      <c r="B517" s="4" t="str">
        <f>'Spec Care Access in Primary Car'!B67</f>
        <v>Process Milestone: ________________________________</v>
      </c>
      <c r="C517" s="7"/>
      <c r="D517" s="8"/>
      <c r="F517" s="46" t="str">
        <f>'Spec Care Access in Primary Car'!F74</f>
        <v>N/A</v>
      </c>
      <c r="G517" s="15"/>
    </row>
    <row r="518" spans="1:7" ht="6.75" customHeight="1" hidden="1" thickBot="1">
      <c r="A518" s="18"/>
      <c r="G518" s="19"/>
    </row>
    <row r="519" spans="1:7" ht="13.5" hidden="1" thickBot="1">
      <c r="A519" s="18"/>
      <c r="C519" s="33" t="s">
        <v>73</v>
      </c>
      <c r="F519" s="47" t="str">
        <f>'Spec Care Access in Primary Car'!F89</f>
        <v xml:space="preserve"> </v>
      </c>
      <c r="G519" s="19"/>
    </row>
    <row r="520" spans="1:7" s="3" customFormat="1" ht="6.75" customHeight="1" hidden="1" thickBot="1">
      <c r="A520" s="16"/>
      <c r="B520" s="4"/>
      <c r="C520" s="7"/>
      <c r="D520" s="8"/>
      <c r="F520" s="25"/>
      <c r="G520" s="15"/>
    </row>
    <row r="521" spans="1:7" s="3" customFormat="1" ht="13.5" customHeight="1" hidden="1" thickBot="1">
      <c r="A521" s="16"/>
      <c r="B521" s="4" t="str">
        <f>'Spec Care Access in Primary Car'!B92</f>
        <v>Process Milestone: ________________________________</v>
      </c>
      <c r="C521" s="7"/>
      <c r="D521" s="8"/>
      <c r="F521" s="46" t="str">
        <f>'Spec Care Access in Primary Car'!F99</f>
        <v>N/A</v>
      </c>
      <c r="G521" s="15"/>
    </row>
    <row r="522" spans="1:7" ht="6.75" customHeight="1" hidden="1" thickBot="1">
      <c r="A522" s="18"/>
      <c r="G522" s="19"/>
    </row>
    <row r="523" spans="1:7" ht="13.5" hidden="1" thickBot="1">
      <c r="A523" s="18"/>
      <c r="C523" s="33" t="s">
        <v>73</v>
      </c>
      <c r="F523" s="47" t="str">
        <f>'Spec Care Access in Primary Car'!F114</f>
        <v xml:space="preserve"> </v>
      </c>
      <c r="G523" s="19"/>
    </row>
    <row r="524" spans="1:7" s="3" customFormat="1" ht="6.75" customHeight="1" hidden="1" thickBot="1">
      <c r="A524" s="16"/>
      <c r="B524" s="4"/>
      <c r="C524" s="7"/>
      <c r="D524" s="8"/>
      <c r="F524" s="25"/>
      <c r="G524" s="15"/>
    </row>
    <row r="525" spans="1:7" s="3" customFormat="1" ht="13.5" customHeight="1" hidden="1" thickBot="1">
      <c r="A525" s="16"/>
      <c r="B525" s="4" t="str">
        <f>'Spec Care Access in Primary Car'!B117</f>
        <v>Process Milestone: ________________________________</v>
      </c>
      <c r="C525" s="7"/>
      <c r="D525" s="8"/>
      <c r="F525" s="46" t="str">
        <f>'Spec Care Access in Primary Car'!F124</f>
        <v>N/A</v>
      </c>
      <c r="G525" s="15"/>
    </row>
    <row r="526" spans="1:7" ht="6.75" customHeight="1" hidden="1" thickBot="1">
      <c r="A526" s="18"/>
      <c r="G526" s="19"/>
    </row>
    <row r="527" spans="1:7" ht="13.5" hidden="1" thickBot="1">
      <c r="A527" s="18"/>
      <c r="C527" s="33" t="s">
        <v>73</v>
      </c>
      <c r="F527" s="47" t="str">
        <f>'Spec Care Access in Primary Car'!F139</f>
        <v xml:space="preserve"> </v>
      </c>
      <c r="G527" s="19"/>
    </row>
    <row r="528" spans="1:7" s="3" customFormat="1" ht="6.75" customHeight="1" hidden="1" thickBot="1">
      <c r="A528" s="16"/>
      <c r="B528" s="4"/>
      <c r="C528" s="7"/>
      <c r="D528" s="8"/>
      <c r="F528" s="25"/>
      <c r="G528" s="15"/>
    </row>
    <row r="529" spans="1:7" s="3" customFormat="1" ht="13.5" customHeight="1" hidden="1" thickBot="1">
      <c r="A529" s="16"/>
      <c r="B529" s="4" t="str">
        <f>'Spec Care Access in Primary Car'!B142</f>
        <v>Improvement Milestone: ________________________________</v>
      </c>
      <c r="C529" s="7"/>
      <c r="D529" s="8"/>
      <c r="F529" s="46" t="str">
        <f>'Spec Care Access in Primary Car'!F149</f>
        <v>N/A</v>
      </c>
      <c r="G529" s="15"/>
    </row>
    <row r="530" spans="1:7" ht="6.75" customHeight="1" hidden="1" thickBot="1">
      <c r="A530" s="18"/>
      <c r="G530" s="19"/>
    </row>
    <row r="531" spans="1:7" ht="13.5" hidden="1" thickBot="1">
      <c r="A531" s="18"/>
      <c r="C531" s="33" t="s">
        <v>73</v>
      </c>
      <c r="F531" s="47" t="str">
        <f>'Spec Care Access in Primary Car'!F164</f>
        <v xml:space="preserve"> </v>
      </c>
      <c r="G531" s="19"/>
    </row>
    <row r="532" spans="1:7" s="3" customFormat="1" ht="6.75" customHeight="1" hidden="1" thickBot="1">
      <c r="A532" s="16"/>
      <c r="B532" s="4"/>
      <c r="C532" s="7"/>
      <c r="D532" s="8"/>
      <c r="F532" s="25"/>
      <c r="G532" s="15"/>
    </row>
    <row r="533" spans="1:7" s="3" customFormat="1" ht="13.5" customHeight="1" hidden="1" thickBot="1">
      <c r="A533" s="16"/>
      <c r="B533" s="4" t="str">
        <f>'Spec Care Access in Primary Car'!B167</f>
        <v>Improvement Milestone: ________________________________</v>
      </c>
      <c r="C533" s="7"/>
      <c r="D533" s="8"/>
      <c r="F533" s="46" t="str">
        <f>'Spec Care Access in Primary Car'!F174</f>
        <v>N/A</v>
      </c>
      <c r="G533" s="15"/>
    </row>
    <row r="534" spans="1:7" ht="6.75" customHeight="1" hidden="1" thickBot="1">
      <c r="A534" s="18"/>
      <c r="G534" s="19"/>
    </row>
    <row r="535" spans="1:7" ht="13.5" hidden="1" thickBot="1">
      <c r="A535" s="18"/>
      <c r="C535" s="33" t="s">
        <v>73</v>
      </c>
      <c r="F535" s="47" t="str">
        <f>'Spec Care Access in Primary Car'!F189</f>
        <v xml:space="preserve"> </v>
      </c>
      <c r="G535" s="19"/>
    </row>
    <row r="536" spans="1:7" s="3" customFormat="1" ht="6.75" customHeight="1" hidden="1" thickBot="1">
      <c r="A536" s="16"/>
      <c r="B536" s="4"/>
      <c r="C536" s="7"/>
      <c r="D536" s="8"/>
      <c r="F536" s="25"/>
      <c r="G536" s="15"/>
    </row>
    <row r="537" spans="1:7" s="3" customFormat="1" ht="13.5" customHeight="1" hidden="1" thickBot="1">
      <c r="A537" s="16"/>
      <c r="B537" s="4" t="str">
        <f>'Spec Care Access in Primary Car'!B192</f>
        <v>Improvement Milestone: ________________________________</v>
      </c>
      <c r="C537" s="7"/>
      <c r="D537" s="8"/>
      <c r="F537" s="46" t="str">
        <f>'Spec Care Access in Primary Car'!F199</f>
        <v>N/A</v>
      </c>
      <c r="G537" s="15"/>
    </row>
    <row r="538" spans="1:7" ht="6.75" customHeight="1" hidden="1" thickBot="1">
      <c r="A538" s="18"/>
      <c r="G538" s="19"/>
    </row>
    <row r="539" spans="1:7" ht="13.5" hidden="1" thickBot="1">
      <c r="A539" s="18"/>
      <c r="C539" s="33" t="s">
        <v>73</v>
      </c>
      <c r="F539" s="47" t="str">
        <f>'Spec Care Access in Primary Car'!F214</f>
        <v xml:space="preserve"> </v>
      </c>
      <c r="G539" s="19"/>
    </row>
    <row r="540" spans="1:7" s="3" customFormat="1" ht="6.75" customHeight="1" hidden="1" thickBot="1">
      <c r="A540" s="16"/>
      <c r="B540" s="4"/>
      <c r="C540" s="7"/>
      <c r="D540" s="8"/>
      <c r="F540" s="25"/>
      <c r="G540" s="15"/>
    </row>
    <row r="541" spans="1:7" s="3" customFormat="1" ht="13.5" customHeight="1" hidden="1" thickBot="1">
      <c r="A541" s="16"/>
      <c r="B541" s="4" t="str">
        <f>'Spec Care Access in Primary Car'!B217</f>
        <v>Improvement Milestone: ________________________________</v>
      </c>
      <c r="C541" s="7"/>
      <c r="D541" s="8"/>
      <c r="F541" s="46" t="str">
        <f>'Spec Care Access in Primary Car'!F224</f>
        <v>N/A</v>
      </c>
      <c r="G541" s="15"/>
    </row>
    <row r="542" spans="1:7" ht="6.75" customHeight="1" hidden="1" thickBot="1">
      <c r="A542" s="18"/>
      <c r="G542" s="19"/>
    </row>
    <row r="543" spans="1:7" ht="13.5" hidden="1" thickBot="1">
      <c r="A543" s="18"/>
      <c r="C543" s="33" t="s">
        <v>73</v>
      </c>
      <c r="F543" s="47" t="str">
        <f>'Spec Care Access in Primary Car'!F239</f>
        <v xml:space="preserve"> </v>
      </c>
      <c r="G543" s="19"/>
    </row>
    <row r="544" spans="1:7" s="3" customFormat="1" ht="6.75" customHeight="1" hidden="1" thickBot="1">
      <c r="A544" s="16"/>
      <c r="B544" s="4"/>
      <c r="C544" s="7"/>
      <c r="D544" s="8"/>
      <c r="F544" s="25"/>
      <c r="G544" s="15"/>
    </row>
    <row r="545" spans="1:7" s="3" customFormat="1" ht="13.5" customHeight="1" hidden="1" thickBot="1">
      <c r="A545" s="16"/>
      <c r="B545" s="4" t="str">
        <f>'Spec Care Access in Primary Car'!B242</f>
        <v>Improvement Milestone: ________________________________</v>
      </c>
      <c r="C545" s="7"/>
      <c r="D545" s="8"/>
      <c r="F545" s="46" t="str">
        <f>'Spec Care Access in Primary Car'!F249</f>
        <v>N/A</v>
      </c>
      <c r="G545" s="15"/>
    </row>
    <row r="546" spans="1:7" ht="6.75" customHeight="1" hidden="1" thickBot="1">
      <c r="A546" s="18"/>
      <c r="G546" s="19"/>
    </row>
    <row r="547" spans="1:7" ht="13.5" hidden="1" thickBot="1">
      <c r="A547" s="18"/>
      <c r="C547" s="33" t="s">
        <v>73</v>
      </c>
      <c r="F547" s="47" t="str">
        <f>'Spec Care Access in Primary Car'!F264</f>
        <v xml:space="preserve"> </v>
      </c>
      <c r="G547" s="19"/>
    </row>
    <row r="548" spans="1:7" ht="13.5" hidden="1" thickBot="1">
      <c r="A548" s="18"/>
      <c r="C548" s="33"/>
      <c r="G548" s="19"/>
    </row>
    <row r="549" spans="1:7" ht="13.5" hidden="1" thickBot="1">
      <c r="A549" s="18"/>
      <c r="B549" s="5" t="s">
        <v>107</v>
      </c>
      <c r="C549" s="33"/>
      <c r="F549" s="40">
        <f>'Spec Care Access in Primary Car'!F13</f>
        <v>0</v>
      </c>
      <c r="G549" s="19"/>
    </row>
    <row r="550" spans="1:7" ht="13.5" hidden="1" thickBot="1">
      <c r="A550" s="18"/>
      <c r="C550" s="33"/>
      <c r="G550" s="19"/>
    </row>
    <row r="551" spans="1:7" ht="13.5" hidden="1" thickBot="1">
      <c r="A551" s="18"/>
      <c r="B551" s="5" t="s">
        <v>74</v>
      </c>
      <c r="C551" s="33"/>
      <c r="F551" s="41">
        <f>SUM(F547,F543,F539,F535,F531,F527,F523,F519,F515,F511)</f>
        <v>0</v>
      </c>
      <c r="G551" s="19"/>
    </row>
    <row r="552" spans="1:7" ht="13.5" hidden="1" thickBot="1">
      <c r="A552" s="18"/>
      <c r="C552" s="33"/>
      <c r="G552" s="19"/>
    </row>
    <row r="553" spans="1:7" ht="13.5" hidden="1" thickBot="1">
      <c r="A553" s="18"/>
      <c r="B553" s="5" t="s">
        <v>79</v>
      </c>
      <c r="C553" s="33"/>
      <c r="F553" s="41">
        <f>COUNT(F547,F543,F539,F535,F531,F527,F523,F519,F515,F511)</f>
        <v>0</v>
      </c>
      <c r="G553" s="19"/>
    </row>
    <row r="554" spans="1:7" ht="13.5" hidden="1" thickBot="1">
      <c r="A554" s="18"/>
      <c r="C554" s="33"/>
      <c r="G554" s="19"/>
    </row>
    <row r="555" spans="1:7" ht="13.5" hidden="1" thickBot="1">
      <c r="A555" s="18"/>
      <c r="B555" s="5" t="s">
        <v>80</v>
      </c>
      <c r="C555" s="33"/>
      <c r="F555" s="45" t="str">
        <f>IF(F553=0," ",F551/F553)</f>
        <v xml:space="preserve"> </v>
      </c>
      <c r="G555" s="19"/>
    </row>
    <row r="556" spans="1:7" ht="13.5" hidden="1" thickBot="1">
      <c r="A556" s="18"/>
      <c r="C556" s="33"/>
      <c r="G556" s="19"/>
    </row>
    <row r="557" spans="1:7" ht="13.5" hidden="1" thickBot="1">
      <c r="A557" s="18"/>
      <c r="B557" s="5" t="s">
        <v>75</v>
      </c>
      <c r="C557" s="33"/>
      <c r="F557" s="40" t="str">
        <f>IF(F553=0," ",F555*F549)</f>
        <v xml:space="preserve"> </v>
      </c>
      <c r="G557" s="19"/>
    </row>
    <row r="558" spans="1:7" ht="13.5" hidden="1" thickBot="1">
      <c r="A558" s="18"/>
      <c r="C558" s="33"/>
      <c r="G558" s="19"/>
    </row>
    <row r="559" spans="1:7" ht="13.5" hidden="1" thickBot="1">
      <c r="A559" s="18"/>
      <c r="B559" s="5" t="s">
        <v>108</v>
      </c>
      <c r="C559" s="33"/>
      <c r="F559" s="48">
        <f>'Spec Care Access in Primary Car'!F15</f>
        <v>0</v>
      </c>
      <c r="G559" s="19"/>
    </row>
    <row r="560" spans="1:7" ht="13.5" hidden="1" thickBot="1">
      <c r="A560" s="18"/>
      <c r="C560" s="33"/>
      <c r="G560" s="19"/>
    </row>
    <row r="561" spans="1:7" ht="13.5" hidden="1" thickBot="1">
      <c r="A561" s="18"/>
      <c r="B561" s="39" t="s">
        <v>91</v>
      </c>
      <c r="C561" s="33"/>
      <c r="F561" s="42" t="str">
        <f>IF(F553=0," ",F557-F559)</f>
        <v xml:space="preserve"> </v>
      </c>
      <c r="G561" s="19"/>
    </row>
    <row r="562" spans="1:7" s="3" customFormat="1" ht="12.75" customHeight="1" hidden="1">
      <c r="A562" s="16"/>
      <c r="B562" s="4"/>
      <c r="C562" s="7"/>
      <c r="D562" s="8"/>
      <c r="F562" s="25"/>
      <c r="G562" s="15"/>
    </row>
    <row r="563" spans="1:7" s="3" customFormat="1" ht="15.75" thickBot="1">
      <c r="A563" s="14" t="s">
        <v>54</v>
      </c>
      <c r="B563" s="2"/>
      <c r="C563" s="2"/>
      <c r="D563" s="8"/>
      <c r="F563" s="25"/>
      <c r="G563" s="15"/>
    </row>
    <row r="564" spans="1:7" s="3" customFormat="1" ht="38.25" customHeight="1" thickBot="1">
      <c r="A564" s="16"/>
      <c r="B564" s="4" t="str">
        <f>'Expand Specialty Care Capacity'!B17</f>
        <v>Process Milestone: ________________________________</v>
      </c>
      <c r="C564" s="7"/>
      <c r="D564" s="161" t="s">
        <v>132</v>
      </c>
      <c r="F564" s="46" t="str">
        <f>'Expand Specialty Care Capacity'!F24</f>
        <v>Yes</v>
      </c>
      <c r="G564" s="15"/>
    </row>
    <row r="565" spans="1:7" ht="6.75" customHeight="1" thickBot="1">
      <c r="A565" s="18"/>
      <c r="G565" s="19"/>
    </row>
    <row r="566" spans="1:7" ht="13.5" thickBot="1">
      <c r="A566" s="18"/>
      <c r="C566" s="33" t="s">
        <v>73</v>
      </c>
      <c r="F566" s="47">
        <f>'Expand Specialty Care Capacity'!F39</f>
        <v>1</v>
      </c>
      <c r="G566" s="19"/>
    </row>
    <row r="567" spans="1:7" s="3" customFormat="1" ht="6.75" customHeight="1">
      <c r="A567" s="16"/>
      <c r="B567" s="4"/>
      <c r="C567" s="7"/>
      <c r="D567" s="8"/>
      <c r="F567" s="25"/>
      <c r="G567" s="15"/>
    </row>
    <row r="568" spans="1:7" s="3" customFormat="1" ht="13.5" customHeight="1" hidden="1" thickBot="1">
      <c r="A568" s="16"/>
      <c r="B568" s="4" t="str">
        <f>'Expand Specialty Care Capacity'!B42</f>
        <v>Process Milestone: ________________________________</v>
      </c>
      <c r="C568" s="7"/>
      <c r="D568" s="8"/>
      <c r="F568" s="46" t="str">
        <f>'Expand Specialty Care Capacity'!F49</f>
        <v>N/A</v>
      </c>
      <c r="G568" s="15"/>
    </row>
    <row r="569" spans="1:7" ht="6.75" customHeight="1" hidden="1" thickBot="1">
      <c r="A569" s="18"/>
      <c r="G569" s="19"/>
    </row>
    <row r="570" spans="1:7" ht="13.5" hidden="1" thickBot="1">
      <c r="A570" s="18"/>
      <c r="C570" s="33" t="s">
        <v>73</v>
      </c>
      <c r="F570" s="47" t="str">
        <f>'Expand Specialty Care Capacity'!F64</f>
        <v xml:space="preserve"> </v>
      </c>
      <c r="G570" s="19"/>
    </row>
    <row r="571" spans="1:7" s="3" customFormat="1" ht="6.75" customHeight="1" hidden="1" thickBot="1">
      <c r="A571" s="16"/>
      <c r="B571" s="4"/>
      <c r="C571" s="7"/>
      <c r="D571" s="8"/>
      <c r="F571" s="25"/>
      <c r="G571" s="15"/>
    </row>
    <row r="572" spans="1:7" s="3" customFormat="1" ht="13.5" customHeight="1" hidden="1" thickBot="1">
      <c r="A572" s="16"/>
      <c r="B572" s="4" t="str">
        <f>'Expand Specialty Care Capacity'!B67</f>
        <v>Process Milestone: ________________________________</v>
      </c>
      <c r="C572" s="7"/>
      <c r="D572" s="8"/>
      <c r="F572" s="46" t="str">
        <f>'Expand Specialty Care Capacity'!F74</f>
        <v>N/A</v>
      </c>
      <c r="G572" s="15"/>
    </row>
    <row r="573" spans="1:7" ht="6.75" customHeight="1" hidden="1" thickBot="1">
      <c r="A573" s="18"/>
      <c r="G573" s="19"/>
    </row>
    <row r="574" spans="1:7" ht="13.5" hidden="1" thickBot="1">
      <c r="A574" s="18"/>
      <c r="C574" s="33" t="s">
        <v>73</v>
      </c>
      <c r="F574" s="47" t="str">
        <f>'Expand Specialty Care Capacity'!F89</f>
        <v xml:space="preserve"> </v>
      </c>
      <c r="G574" s="19"/>
    </row>
    <row r="575" spans="1:7" s="3" customFormat="1" ht="6.75" customHeight="1" hidden="1" thickBot="1">
      <c r="A575" s="16"/>
      <c r="B575" s="4"/>
      <c r="C575" s="7"/>
      <c r="D575" s="8"/>
      <c r="F575" s="25"/>
      <c r="G575" s="15"/>
    </row>
    <row r="576" spans="1:7" s="3" customFormat="1" ht="13.5" customHeight="1" hidden="1" thickBot="1">
      <c r="A576" s="16"/>
      <c r="B576" s="4" t="str">
        <f>'Expand Specialty Care Capacity'!B92</f>
        <v>Process Milestone: ________________________________</v>
      </c>
      <c r="C576" s="7"/>
      <c r="D576" s="8"/>
      <c r="F576" s="46" t="str">
        <f>'Expand Specialty Care Capacity'!F99</f>
        <v>N/A</v>
      </c>
      <c r="G576" s="15"/>
    </row>
    <row r="577" spans="1:7" ht="6.75" customHeight="1" hidden="1" thickBot="1">
      <c r="A577" s="18"/>
      <c r="G577" s="19"/>
    </row>
    <row r="578" spans="1:7" ht="13.5" hidden="1" thickBot="1">
      <c r="A578" s="18"/>
      <c r="C578" s="33" t="s">
        <v>73</v>
      </c>
      <c r="F578" s="47" t="str">
        <f>'Expand Specialty Care Capacity'!F114</f>
        <v xml:space="preserve"> </v>
      </c>
      <c r="G578" s="19"/>
    </row>
    <row r="579" spans="1:7" s="3" customFormat="1" ht="6.75" customHeight="1" hidden="1" thickBot="1">
      <c r="A579" s="16"/>
      <c r="B579" s="4"/>
      <c r="C579" s="7"/>
      <c r="D579" s="8"/>
      <c r="F579" s="25"/>
      <c r="G579" s="15"/>
    </row>
    <row r="580" spans="1:7" s="3" customFormat="1" ht="13.5" customHeight="1" hidden="1" thickBot="1">
      <c r="A580" s="16"/>
      <c r="B580" s="4" t="str">
        <f>'Expand Specialty Care Capacity'!B117</f>
        <v>Process Milestone: ________________________________</v>
      </c>
      <c r="C580" s="7"/>
      <c r="D580" s="8"/>
      <c r="F580" s="46" t="str">
        <f>'Expand Specialty Care Capacity'!F124</f>
        <v>N/A</v>
      </c>
      <c r="G580" s="15"/>
    </row>
    <row r="581" spans="1:7" ht="6.75" customHeight="1" hidden="1" thickBot="1">
      <c r="A581" s="18"/>
      <c r="G581" s="19"/>
    </row>
    <row r="582" spans="1:7" ht="13.5" hidden="1" thickBot="1">
      <c r="A582" s="18"/>
      <c r="C582" s="33" t="s">
        <v>73</v>
      </c>
      <c r="F582" s="47" t="str">
        <f>'Expand Specialty Care Capacity'!F139</f>
        <v xml:space="preserve"> </v>
      </c>
      <c r="G582" s="19"/>
    </row>
    <row r="583" spans="1:7" s="3" customFormat="1" ht="6.75" customHeight="1" hidden="1" thickBot="1">
      <c r="A583" s="16"/>
      <c r="B583" s="4"/>
      <c r="C583" s="7"/>
      <c r="D583" s="8"/>
      <c r="F583" s="25"/>
      <c r="G583" s="15"/>
    </row>
    <row r="584" spans="1:7" s="3" customFormat="1" ht="13.5" customHeight="1" hidden="1" thickBot="1">
      <c r="A584" s="16"/>
      <c r="B584" s="4" t="str">
        <f>'Expand Specialty Care Capacity'!B142</f>
        <v>Improvement Milestone: ________________________________</v>
      </c>
      <c r="C584" s="7"/>
      <c r="D584" s="8"/>
      <c r="F584" s="46" t="str">
        <f>'Expand Specialty Care Capacity'!F149</f>
        <v>N/A</v>
      </c>
      <c r="G584" s="15"/>
    </row>
    <row r="585" spans="1:7" ht="6.75" customHeight="1" hidden="1" thickBot="1">
      <c r="A585" s="18"/>
      <c r="G585" s="19"/>
    </row>
    <row r="586" spans="1:7" ht="13.5" hidden="1" thickBot="1">
      <c r="A586" s="18"/>
      <c r="C586" s="33" t="s">
        <v>73</v>
      </c>
      <c r="F586" s="47" t="str">
        <f>'Expand Specialty Care Capacity'!F164</f>
        <v xml:space="preserve"> </v>
      </c>
      <c r="G586" s="19"/>
    </row>
    <row r="587" spans="1:7" s="3" customFormat="1" ht="6.75" customHeight="1" hidden="1" thickBot="1">
      <c r="A587" s="16"/>
      <c r="B587" s="4"/>
      <c r="C587" s="7"/>
      <c r="D587" s="8"/>
      <c r="F587" s="25"/>
      <c r="G587" s="15"/>
    </row>
    <row r="588" spans="1:7" s="3" customFormat="1" ht="13.5" customHeight="1" hidden="1" thickBot="1">
      <c r="A588" s="16"/>
      <c r="B588" s="4" t="str">
        <f>'Expand Specialty Care Capacity'!B167</f>
        <v>Improvement Milestone: ________________________________</v>
      </c>
      <c r="C588" s="7"/>
      <c r="D588" s="8"/>
      <c r="F588" s="46" t="str">
        <f>'Expand Specialty Care Capacity'!F174</f>
        <v>N/A</v>
      </c>
      <c r="G588" s="15"/>
    </row>
    <row r="589" spans="1:7" ht="6.75" customHeight="1" hidden="1" thickBot="1">
      <c r="A589" s="18"/>
      <c r="G589" s="19"/>
    </row>
    <row r="590" spans="1:7" ht="13.5" hidden="1" thickBot="1">
      <c r="A590" s="18"/>
      <c r="C590" s="33" t="s">
        <v>73</v>
      </c>
      <c r="F590" s="47" t="str">
        <f>'Expand Specialty Care Capacity'!F189</f>
        <v xml:space="preserve"> </v>
      </c>
      <c r="G590" s="19"/>
    </row>
    <row r="591" spans="1:7" s="3" customFormat="1" ht="6.75" customHeight="1" hidden="1" thickBot="1">
      <c r="A591" s="16"/>
      <c r="B591" s="4"/>
      <c r="C591" s="7"/>
      <c r="D591" s="8"/>
      <c r="F591" s="25"/>
      <c r="G591" s="15"/>
    </row>
    <row r="592" spans="1:7" s="3" customFormat="1" ht="13.5" customHeight="1" hidden="1" thickBot="1">
      <c r="A592" s="16"/>
      <c r="B592" s="4" t="str">
        <f>'Expand Specialty Care Capacity'!B192</f>
        <v>Improvement Milestone: ________________________________</v>
      </c>
      <c r="C592" s="7"/>
      <c r="D592" s="8"/>
      <c r="F592" s="46" t="str">
        <f>'Expand Specialty Care Capacity'!F199</f>
        <v>N/A</v>
      </c>
      <c r="G592" s="15"/>
    </row>
    <row r="593" spans="1:7" ht="6.75" customHeight="1" hidden="1" thickBot="1">
      <c r="A593" s="18"/>
      <c r="G593" s="19"/>
    </row>
    <row r="594" spans="1:7" ht="13.5" hidden="1" thickBot="1">
      <c r="A594" s="18"/>
      <c r="C594" s="33" t="s">
        <v>73</v>
      </c>
      <c r="F594" s="47" t="str">
        <f>'Expand Specialty Care Capacity'!F214</f>
        <v xml:space="preserve"> </v>
      </c>
      <c r="G594" s="19"/>
    </row>
    <row r="595" spans="1:7" s="3" customFormat="1" ht="6.75" customHeight="1" hidden="1" thickBot="1">
      <c r="A595" s="16"/>
      <c r="B595" s="4"/>
      <c r="C595" s="7"/>
      <c r="D595" s="8"/>
      <c r="F595" s="25"/>
      <c r="G595" s="15"/>
    </row>
    <row r="596" spans="1:7" s="3" customFormat="1" ht="13.5" customHeight="1" hidden="1" thickBot="1">
      <c r="A596" s="16"/>
      <c r="B596" s="4" t="str">
        <f>'Expand Specialty Care Capacity'!B217</f>
        <v>Improvement Milestone: ________________________________</v>
      </c>
      <c r="C596" s="7"/>
      <c r="D596" s="8"/>
      <c r="F596" s="46" t="str">
        <f>'Expand Specialty Care Capacity'!F224</f>
        <v>N/A</v>
      </c>
      <c r="G596" s="15"/>
    </row>
    <row r="597" spans="1:7" ht="6.75" customHeight="1" hidden="1" thickBot="1">
      <c r="A597" s="18"/>
      <c r="G597" s="19"/>
    </row>
    <row r="598" spans="1:7" ht="13.5" hidden="1" thickBot="1">
      <c r="A598" s="18"/>
      <c r="C598" s="33" t="s">
        <v>73</v>
      </c>
      <c r="F598" s="47" t="str">
        <f>'Expand Specialty Care Capacity'!F239</f>
        <v xml:space="preserve"> </v>
      </c>
      <c r="G598" s="19"/>
    </row>
    <row r="599" spans="1:7" s="3" customFormat="1" ht="6.75" customHeight="1" hidden="1" thickBot="1">
      <c r="A599" s="16"/>
      <c r="B599" s="4"/>
      <c r="C599" s="7"/>
      <c r="D599" s="8"/>
      <c r="F599" s="25"/>
      <c r="G599" s="15"/>
    </row>
    <row r="600" spans="1:7" s="3" customFormat="1" ht="13.5" customHeight="1" hidden="1" thickBot="1">
      <c r="A600" s="16"/>
      <c r="B600" s="4" t="str">
        <f>'Expand Specialty Care Capacity'!B242</f>
        <v>Improvement Milestone: ________________________________</v>
      </c>
      <c r="C600" s="7"/>
      <c r="D600" s="8"/>
      <c r="F600" s="46" t="str">
        <f>'Expand Specialty Care Capacity'!F249</f>
        <v>N/A</v>
      </c>
      <c r="G600" s="15"/>
    </row>
    <row r="601" spans="1:7" ht="6.75" customHeight="1" hidden="1" thickBot="1">
      <c r="A601" s="18"/>
      <c r="G601" s="19"/>
    </row>
    <row r="602" spans="1:7" ht="13.5" hidden="1" thickBot="1">
      <c r="A602" s="18"/>
      <c r="C602" s="33" t="s">
        <v>73</v>
      </c>
      <c r="F602" s="47" t="str">
        <f>'Expand Specialty Care Capacity'!F264</f>
        <v xml:space="preserve"> </v>
      </c>
      <c r="G602" s="19"/>
    </row>
    <row r="603" spans="1:7" ht="13.5" thickBot="1">
      <c r="A603" s="18"/>
      <c r="C603" s="33"/>
      <c r="G603" s="19"/>
    </row>
    <row r="604" spans="1:7" ht="13.5" thickBot="1">
      <c r="A604" s="18"/>
      <c r="B604" s="5" t="s">
        <v>107</v>
      </c>
      <c r="C604" s="33"/>
      <c r="F604" s="40">
        <f>'Expand Specialty Care Capacity'!F13</f>
        <v>5343625</v>
      </c>
      <c r="G604" s="19"/>
    </row>
    <row r="605" spans="1:7" ht="13.5" thickBot="1">
      <c r="A605" s="18"/>
      <c r="C605" s="33"/>
      <c r="G605" s="19"/>
    </row>
    <row r="606" spans="1:7" ht="13.5" thickBot="1">
      <c r="A606" s="18"/>
      <c r="B606" s="5" t="s">
        <v>74</v>
      </c>
      <c r="C606" s="33"/>
      <c r="F606" s="41">
        <f>SUM(F602,F598,F594,F590,F586,F582,F578,F574,F570,F566)</f>
        <v>1</v>
      </c>
      <c r="G606" s="19"/>
    </row>
    <row r="607" spans="1:7" ht="13.5" thickBot="1">
      <c r="A607" s="18"/>
      <c r="C607" s="33"/>
      <c r="G607" s="19"/>
    </row>
    <row r="608" spans="1:7" ht="13.5" thickBot="1">
      <c r="A608" s="18"/>
      <c r="B608" s="5" t="s">
        <v>79</v>
      </c>
      <c r="C608" s="33"/>
      <c r="F608" s="41">
        <f>COUNT(F602,F598,F594,F590,F586,F582,F578,F574,F570,F566)</f>
        <v>1</v>
      </c>
      <c r="G608" s="19"/>
    </row>
    <row r="609" spans="1:7" ht="13.5" thickBot="1">
      <c r="A609" s="18"/>
      <c r="C609" s="33"/>
      <c r="G609" s="19"/>
    </row>
    <row r="610" spans="1:7" ht="13.5" thickBot="1">
      <c r="A610" s="18"/>
      <c r="B610" s="5" t="s">
        <v>80</v>
      </c>
      <c r="C610" s="33"/>
      <c r="F610" s="45">
        <f>IF(F608=0," ",F606/F608)</f>
        <v>1</v>
      </c>
      <c r="G610" s="19"/>
    </row>
    <row r="611" spans="1:7" ht="13.5" thickBot="1">
      <c r="A611" s="18"/>
      <c r="C611" s="33"/>
      <c r="G611" s="19"/>
    </row>
    <row r="612" spans="1:7" ht="13.5" thickBot="1">
      <c r="A612" s="18"/>
      <c r="B612" s="5" t="s">
        <v>75</v>
      </c>
      <c r="C612" s="33"/>
      <c r="F612" s="40">
        <f>IF(F608=0," ",F610*F604)</f>
        <v>5343625</v>
      </c>
      <c r="G612" s="19"/>
    </row>
    <row r="613" spans="1:7" ht="13.5" thickBot="1">
      <c r="A613" s="18"/>
      <c r="C613" s="33"/>
      <c r="G613" s="19"/>
    </row>
    <row r="614" spans="1:7" ht="13.5" thickBot="1">
      <c r="A614" s="18"/>
      <c r="B614" s="5" t="s">
        <v>108</v>
      </c>
      <c r="C614" s="33"/>
      <c r="F614" s="48">
        <f>'Expand Specialty Care Capacity'!F15</f>
        <v>5343625</v>
      </c>
      <c r="G614" s="19"/>
    </row>
    <row r="615" spans="1:7" ht="13.5" thickBot="1">
      <c r="A615" s="18"/>
      <c r="C615" s="33"/>
      <c r="G615" s="19"/>
    </row>
    <row r="616" spans="1:7" ht="13.5" thickBot="1">
      <c r="A616" s="18"/>
      <c r="B616" s="39" t="s">
        <v>91</v>
      </c>
      <c r="C616" s="33"/>
      <c r="F616" s="42">
        <f>IF(F608=0," ",F612-F614)</f>
        <v>0</v>
      </c>
      <c r="G616" s="19"/>
    </row>
    <row r="617" spans="1:7" s="3" customFormat="1" ht="12.75" customHeight="1">
      <c r="A617" s="16"/>
      <c r="B617" s="4"/>
      <c r="C617" s="7"/>
      <c r="D617" s="8"/>
      <c r="F617" s="25"/>
      <c r="G617" s="15"/>
    </row>
    <row r="618" spans="1:7" s="3" customFormat="1" ht="15.75" thickBot="1">
      <c r="A618" s="14" t="s">
        <v>55</v>
      </c>
      <c r="B618" s="2"/>
      <c r="C618" s="2"/>
      <c r="D618" s="8"/>
      <c r="F618" s="25"/>
      <c r="G618" s="15"/>
    </row>
    <row r="619" spans="1:7" s="3" customFormat="1" ht="85.5" customHeight="1" thickBot="1">
      <c r="A619" s="16"/>
      <c r="B619" s="4" t="str">
        <f>'Perf Improvement &amp; Reporting'!B17</f>
        <v>Process Milestone: ________________________________</v>
      </c>
      <c r="C619" s="7"/>
      <c r="D619" s="160" t="s">
        <v>133</v>
      </c>
      <c r="F619" s="46" t="str">
        <f>'Perf Improvement &amp; Reporting'!F24</f>
        <v>yes</v>
      </c>
      <c r="G619" s="15"/>
    </row>
    <row r="620" spans="1:7" ht="6.75" customHeight="1" thickBot="1">
      <c r="A620" s="18"/>
      <c r="G620" s="19"/>
    </row>
    <row r="621" spans="1:7" ht="13.5" thickBot="1">
      <c r="A621" s="18"/>
      <c r="C621" s="33" t="s">
        <v>73</v>
      </c>
      <c r="F621" s="47">
        <f>'Perf Improvement &amp; Reporting'!F39</f>
        <v>1</v>
      </c>
      <c r="G621" s="19"/>
    </row>
    <row r="622" spans="1:7" s="3" customFormat="1" ht="6.75" customHeight="1">
      <c r="A622" s="16"/>
      <c r="B622" s="4"/>
      <c r="C622" s="7"/>
      <c r="D622" s="8"/>
      <c r="F622" s="25"/>
      <c r="G622" s="15"/>
    </row>
    <row r="623" spans="1:7" s="3" customFormat="1" ht="13.5" customHeight="1" hidden="1" thickBot="1">
      <c r="A623" s="16"/>
      <c r="B623" s="4" t="str">
        <f>'Perf Improvement &amp; Reporting'!B42</f>
        <v>Process Milestone: ________________________________</v>
      </c>
      <c r="C623" s="7"/>
      <c r="D623" s="8"/>
      <c r="F623" s="46" t="str">
        <f>'Perf Improvement &amp; Reporting'!F49</f>
        <v>N/A</v>
      </c>
      <c r="G623" s="15"/>
    </row>
    <row r="624" spans="1:7" ht="6.75" customHeight="1" hidden="1" thickBot="1">
      <c r="A624" s="18"/>
      <c r="G624" s="19"/>
    </row>
    <row r="625" spans="1:7" ht="13.5" hidden="1" thickBot="1">
      <c r="A625" s="18"/>
      <c r="C625" s="33" t="s">
        <v>73</v>
      </c>
      <c r="F625" s="47" t="str">
        <f>'Perf Improvement &amp; Reporting'!F64</f>
        <v xml:space="preserve"> </v>
      </c>
      <c r="G625" s="19"/>
    </row>
    <row r="626" spans="1:7" s="3" customFormat="1" ht="6.75" customHeight="1" hidden="1" thickBot="1">
      <c r="A626" s="16"/>
      <c r="B626" s="4"/>
      <c r="C626" s="7"/>
      <c r="D626" s="8"/>
      <c r="F626" s="25"/>
      <c r="G626" s="15"/>
    </row>
    <row r="627" spans="1:7" s="3" customFormat="1" ht="13.5" customHeight="1" hidden="1" thickBot="1">
      <c r="A627" s="16"/>
      <c r="B627" s="4" t="str">
        <f>'Perf Improvement &amp; Reporting'!B67</f>
        <v>Process Milestone: ________________________________</v>
      </c>
      <c r="C627" s="7"/>
      <c r="D627" s="8"/>
      <c r="F627" s="46" t="str">
        <f>'Perf Improvement &amp; Reporting'!F74</f>
        <v>N/A</v>
      </c>
      <c r="G627" s="15"/>
    </row>
    <row r="628" spans="1:7" ht="6.75" customHeight="1" hidden="1" thickBot="1">
      <c r="A628" s="18"/>
      <c r="G628" s="19"/>
    </row>
    <row r="629" spans="1:7" ht="13.5" hidden="1" thickBot="1">
      <c r="A629" s="18"/>
      <c r="C629" s="33" t="s">
        <v>73</v>
      </c>
      <c r="F629" s="47" t="str">
        <f>'Perf Improvement &amp; Reporting'!F89</f>
        <v xml:space="preserve"> </v>
      </c>
      <c r="G629" s="19"/>
    </row>
    <row r="630" spans="1:7" s="3" customFormat="1" ht="6.75" customHeight="1" hidden="1" thickBot="1">
      <c r="A630" s="16"/>
      <c r="B630" s="4"/>
      <c r="C630" s="7"/>
      <c r="D630" s="8"/>
      <c r="F630" s="25"/>
      <c r="G630" s="15"/>
    </row>
    <row r="631" spans="1:7" s="3" customFormat="1" ht="13.5" customHeight="1" hidden="1" thickBot="1">
      <c r="A631" s="16"/>
      <c r="B631" s="4" t="str">
        <f>'Perf Improvement &amp; Reporting'!B92</f>
        <v>Process Milestone: ________________________________</v>
      </c>
      <c r="C631" s="7"/>
      <c r="D631" s="8"/>
      <c r="F631" s="46" t="str">
        <f>'Perf Improvement &amp; Reporting'!F99</f>
        <v>N/A</v>
      </c>
      <c r="G631" s="15"/>
    </row>
    <row r="632" spans="1:7" ht="6.75" customHeight="1" hidden="1" thickBot="1">
      <c r="A632" s="18"/>
      <c r="G632" s="19"/>
    </row>
    <row r="633" spans="1:7" ht="13.5" hidden="1" thickBot="1">
      <c r="A633" s="18"/>
      <c r="C633" s="33" t="s">
        <v>73</v>
      </c>
      <c r="F633" s="47" t="str">
        <f>'Perf Improvement &amp; Reporting'!F114</f>
        <v xml:space="preserve"> </v>
      </c>
      <c r="G633" s="19"/>
    </row>
    <row r="634" spans="1:7" s="3" customFormat="1" ht="6.75" customHeight="1" hidden="1" thickBot="1">
      <c r="A634" s="16"/>
      <c r="B634" s="4"/>
      <c r="C634" s="7"/>
      <c r="D634" s="8"/>
      <c r="F634" s="25"/>
      <c r="G634" s="15"/>
    </row>
    <row r="635" spans="1:7" s="3" customFormat="1" ht="13.5" customHeight="1" hidden="1" thickBot="1">
      <c r="A635" s="16"/>
      <c r="B635" s="4" t="str">
        <f>'Perf Improvement &amp; Reporting'!B117</f>
        <v>Process Milestone: ________________________________</v>
      </c>
      <c r="C635" s="7"/>
      <c r="D635" s="8"/>
      <c r="F635" s="46" t="str">
        <f>'Perf Improvement &amp; Reporting'!F124</f>
        <v>N/A</v>
      </c>
      <c r="G635" s="15"/>
    </row>
    <row r="636" spans="1:7" ht="6.75" customHeight="1" hidden="1" thickBot="1">
      <c r="A636" s="18"/>
      <c r="G636" s="19"/>
    </row>
    <row r="637" spans="1:7" ht="13.5" hidden="1" thickBot="1">
      <c r="A637" s="18"/>
      <c r="C637" s="33" t="s">
        <v>73</v>
      </c>
      <c r="F637" s="47" t="str">
        <f>'Perf Improvement &amp; Reporting'!F139</f>
        <v xml:space="preserve"> </v>
      </c>
      <c r="G637" s="19"/>
    </row>
    <row r="638" spans="1:7" s="3" customFormat="1" ht="6.75" customHeight="1" hidden="1" thickBot="1">
      <c r="A638" s="16"/>
      <c r="B638" s="4"/>
      <c r="C638" s="7"/>
      <c r="D638" s="8"/>
      <c r="F638" s="25"/>
      <c r="G638" s="15"/>
    </row>
    <row r="639" spans="1:7" s="3" customFormat="1" ht="13.5" customHeight="1" hidden="1" thickBot="1">
      <c r="A639" s="16"/>
      <c r="B639" s="4" t="str">
        <f>'Perf Improvement &amp; Reporting'!B142</f>
        <v>Improvement Milestone: ________________________________</v>
      </c>
      <c r="C639" s="7"/>
      <c r="D639" s="8"/>
      <c r="F639" s="46" t="str">
        <f>'Perf Improvement &amp; Reporting'!F149</f>
        <v>N/A</v>
      </c>
      <c r="G639" s="15"/>
    </row>
    <row r="640" spans="1:7" ht="6.75" customHeight="1" hidden="1" thickBot="1">
      <c r="A640" s="18"/>
      <c r="G640" s="19"/>
    </row>
    <row r="641" spans="1:7" ht="13.5" hidden="1" thickBot="1">
      <c r="A641" s="18"/>
      <c r="C641" s="33" t="s">
        <v>73</v>
      </c>
      <c r="F641" s="47" t="str">
        <f>'Perf Improvement &amp; Reporting'!F164</f>
        <v xml:space="preserve"> </v>
      </c>
      <c r="G641" s="19"/>
    </row>
    <row r="642" spans="1:7" s="3" customFormat="1" ht="6.75" customHeight="1" hidden="1" thickBot="1">
      <c r="A642" s="16"/>
      <c r="B642" s="4"/>
      <c r="C642" s="7"/>
      <c r="D642" s="8"/>
      <c r="F642" s="25"/>
      <c r="G642" s="15"/>
    </row>
    <row r="643" spans="1:7" s="3" customFormat="1" ht="13.5" customHeight="1" hidden="1" thickBot="1">
      <c r="A643" s="16"/>
      <c r="B643" s="4" t="str">
        <f>'Perf Improvement &amp; Reporting'!B167</f>
        <v>Improvement Milestone: ________________________________</v>
      </c>
      <c r="C643" s="7"/>
      <c r="D643" s="8"/>
      <c r="F643" s="46" t="str">
        <f>'Perf Improvement &amp; Reporting'!F174</f>
        <v>N/A</v>
      </c>
      <c r="G643" s="15"/>
    </row>
    <row r="644" spans="1:7" ht="6.75" customHeight="1" hidden="1" thickBot="1">
      <c r="A644" s="18"/>
      <c r="G644" s="19"/>
    </row>
    <row r="645" spans="1:7" ht="13.5" hidden="1" thickBot="1">
      <c r="A645" s="18"/>
      <c r="C645" s="33" t="s">
        <v>73</v>
      </c>
      <c r="F645" s="47" t="str">
        <f>'Perf Improvement &amp; Reporting'!F189</f>
        <v xml:space="preserve"> </v>
      </c>
      <c r="G645" s="19"/>
    </row>
    <row r="646" spans="1:7" s="3" customFormat="1" ht="6.75" customHeight="1" hidden="1" thickBot="1">
      <c r="A646" s="16"/>
      <c r="B646" s="4"/>
      <c r="C646" s="7"/>
      <c r="D646" s="8"/>
      <c r="F646" s="25"/>
      <c r="G646" s="15"/>
    </row>
    <row r="647" spans="1:7" s="3" customFormat="1" ht="13.5" customHeight="1" hidden="1" thickBot="1">
      <c r="A647" s="16"/>
      <c r="B647" s="4" t="str">
        <f>'Perf Improvement &amp; Reporting'!B192</f>
        <v>Improvement Milestone: ________________________________</v>
      </c>
      <c r="C647" s="7"/>
      <c r="D647" s="8"/>
      <c r="F647" s="46" t="str">
        <f>'Perf Improvement &amp; Reporting'!F199</f>
        <v>N/A</v>
      </c>
      <c r="G647" s="15"/>
    </row>
    <row r="648" spans="1:7" ht="6.75" customHeight="1" hidden="1" thickBot="1">
      <c r="A648" s="18"/>
      <c r="G648" s="19"/>
    </row>
    <row r="649" spans="1:7" ht="13.5" hidden="1" thickBot="1">
      <c r="A649" s="18"/>
      <c r="C649" s="33" t="s">
        <v>73</v>
      </c>
      <c r="F649" s="47" t="str">
        <f>'Perf Improvement &amp; Reporting'!F214</f>
        <v xml:space="preserve"> </v>
      </c>
      <c r="G649" s="19"/>
    </row>
    <row r="650" spans="1:7" s="3" customFormat="1" ht="6.75" customHeight="1" hidden="1" thickBot="1">
      <c r="A650" s="16"/>
      <c r="B650" s="4"/>
      <c r="C650" s="7"/>
      <c r="D650" s="8"/>
      <c r="F650" s="25"/>
      <c r="G650" s="15"/>
    </row>
    <row r="651" spans="1:7" s="3" customFormat="1" ht="13.5" customHeight="1" hidden="1" thickBot="1">
      <c r="A651" s="16"/>
      <c r="B651" s="4" t="str">
        <f>'Perf Improvement &amp; Reporting'!B217</f>
        <v>Improvement Milestone: ________________________________</v>
      </c>
      <c r="C651" s="7"/>
      <c r="D651" s="8"/>
      <c r="F651" s="46" t="str">
        <f>'Perf Improvement &amp; Reporting'!F224</f>
        <v>N/A</v>
      </c>
      <c r="G651" s="15"/>
    </row>
    <row r="652" spans="1:7" ht="6.75" customHeight="1" hidden="1" thickBot="1">
      <c r="A652" s="18"/>
      <c r="G652" s="19"/>
    </row>
    <row r="653" spans="1:7" ht="13.5" hidden="1" thickBot="1">
      <c r="A653" s="18"/>
      <c r="C653" s="33" t="s">
        <v>73</v>
      </c>
      <c r="F653" s="47" t="str">
        <f>'Perf Improvement &amp; Reporting'!F239</f>
        <v xml:space="preserve"> </v>
      </c>
      <c r="G653" s="19"/>
    </row>
    <row r="654" spans="1:7" s="3" customFormat="1" ht="6.75" customHeight="1" hidden="1" thickBot="1">
      <c r="A654" s="16"/>
      <c r="B654" s="4"/>
      <c r="C654" s="7"/>
      <c r="D654" s="8"/>
      <c r="F654" s="25"/>
      <c r="G654" s="15"/>
    </row>
    <row r="655" spans="1:7" s="3" customFormat="1" ht="13.5" customHeight="1" hidden="1" thickBot="1">
      <c r="A655" s="16"/>
      <c r="B655" s="4" t="str">
        <f>'Perf Improvement &amp; Reporting'!B242</f>
        <v>Improvement Milestone: ________________________________</v>
      </c>
      <c r="C655" s="7"/>
      <c r="D655" s="8"/>
      <c r="F655" s="46" t="str">
        <f>'Perf Improvement &amp; Reporting'!F249</f>
        <v>N/A</v>
      </c>
      <c r="G655" s="15"/>
    </row>
    <row r="656" spans="1:7" ht="6.75" customHeight="1" hidden="1" thickBot="1">
      <c r="A656" s="18"/>
      <c r="G656" s="19"/>
    </row>
    <row r="657" spans="1:7" ht="13.5" hidden="1" thickBot="1">
      <c r="A657" s="18"/>
      <c r="C657" s="33" t="s">
        <v>73</v>
      </c>
      <c r="F657" s="47" t="str">
        <f>'Perf Improvement &amp; Reporting'!F264</f>
        <v xml:space="preserve"> </v>
      </c>
      <c r="G657" s="19"/>
    </row>
    <row r="658" spans="1:7" ht="13.5" thickBot="1">
      <c r="A658" s="18"/>
      <c r="C658" s="33"/>
      <c r="G658" s="19"/>
    </row>
    <row r="659" spans="1:7" ht="13.5" thickBot="1">
      <c r="A659" s="18"/>
      <c r="B659" s="5" t="s">
        <v>107</v>
      </c>
      <c r="C659" s="33"/>
      <c r="F659" s="40">
        <f>'Perf Improvement &amp; Reporting'!F13</f>
        <v>5343625</v>
      </c>
      <c r="G659" s="19"/>
    </row>
    <row r="660" spans="1:7" ht="13.5" thickBot="1">
      <c r="A660" s="18"/>
      <c r="C660" s="33"/>
      <c r="G660" s="19"/>
    </row>
    <row r="661" spans="1:7" ht="13.5" thickBot="1">
      <c r="A661" s="18"/>
      <c r="B661" s="5" t="s">
        <v>74</v>
      </c>
      <c r="C661" s="33"/>
      <c r="F661" s="41">
        <f>SUM(F657,F653,F649,F645,F641,F637,F633,F629,F625,F621)</f>
        <v>1</v>
      </c>
      <c r="G661" s="19"/>
    </row>
    <row r="662" spans="1:7" ht="13.5" thickBot="1">
      <c r="A662" s="18"/>
      <c r="C662" s="33"/>
      <c r="G662" s="19"/>
    </row>
    <row r="663" spans="1:7" ht="13.5" thickBot="1">
      <c r="A663" s="18"/>
      <c r="B663" s="5" t="s">
        <v>79</v>
      </c>
      <c r="C663" s="33"/>
      <c r="F663" s="41">
        <f>COUNT(F657,F653,F649,F645,F641,F637,F633,F629,F625,F621)</f>
        <v>1</v>
      </c>
      <c r="G663" s="19"/>
    </row>
    <row r="664" spans="1:7" ht="13.5" thickBot="1">
      <c r="A664" s="18"/>
      <c r="C664" s="33"/>
      <c r="G664" s="19"/>
    </row>
    <row r="665" spans="1:7" ht="13.5" thickBot="1">
      <c r="A665" s="18"/>
      <c r="B665" s="5" t="s">
        <v>80</v>
      </c>
      <c r="C665" s="33"/>
      <c r="F665" s="45">
        <f>IF(F663=0," ",F661/F663)</f>
        <v>1</v>
      </c>
      <c r="G665" s="19"/>
    </row>
    <row r="666" spans="1:7" ht="13.5" thickBot="1">
      <c r="A666" s="18"/>
      <c r="C666" s="33"/>
      <c r="G666" s="19"/>
    </row>
    <row r="667" spans="1:7" ht="13.5" thickBot="1">
      <c r="A667" s="18"/>
      <c r="B667" s="5" t="s">
        <v>75</v>
      </c>
      <c r="C667" s="33"/>
      <c r="F667" s="40">
        <f>IF(F663=0," ",F665*F659)</f>
        <v>5343625</v>
      </c>
      <c r="G667" s="19"/>
    </row>
    <row r="668" spans="1:7" ht="13.5" thickBot="1">
      <c r="A668" s="18"/>
      <c r="C668" s="33"/>
      <c r="G668" s="19"/>
    </row>
    <row r="669" spans="1:7" ht="13.5" thickBot="1">
      <c r="A669" s="18"/>
      <c r="B669" s="5" t="s">
        <v>108</v>
      </c>
      <c r="C669" s="33"/>
      <c r="F669" s="48">
        <f>'Perf Improvement &amp; Reporting'!F15</f>
        <v>5343625</v>
      </c>
      <c r="G669" s="19"/>
    </row>
    <row r="670" spans="1:7" ht="13.5" thickBot="1">
      <c r="A670" s="18"/>
      <c r="C670" s="33"/>
      <c r="G670" s="19"/>
    </row>
    <row r="671" spans="1:7" ht="13.5" thickBot="1">
      <c r="A671" s="18"/>
      <c r="B671" s="39" t="s">
        <v>91</v>
      </c>
      <c r="C671" s="33"/>
      <c r="F671" s="42">
        <f>IF(F663=0," ",F667-F669)</f>
        <v>0</v>
      </c>
      <c r="G671" s="19"/>
    </row>
    <row r="672" spans="1:7" ht="15">
      <c r="A672" s="20"/>
      <c r="B672" s="21"/>
      <c r="C672" s="21"/>
      <c r="D672" s="22"/>
      <c r="E672" s="21"/>
      <c r="F672" s="28"/>
      <c r="G672" s="23"/>
    </row>
  </sheetData>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11" manualBreakCount="11">
    <brk id="66" max="16383" man="1"/>
    <brk id="121" max="16383" man="1"/>
    <brk id="176" max="16383" man="1"/>
    <brk id="231" max="16383" man="1"/>
    <brk id="286" max="16383" man="1"/>
    <brk id="341" max="16383" man="1"/>
    <brk id="396" max="16383" man="1"/>
    <brk id="451" max="16383" man="1"/>
    <brk id="506" max="16383" man="1"/>
    <brk id="561" max="16383" man="1"/>
    <brk id="61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G265"/>
  <sheetViews>
    <sheetView showGridLines="0" zoomScale="90" zoomScaleNormal="90" zoomScalePageLayoutView="90" workbookViewId="0" topLeftCell="A2">
      <selection activeCell="A2" sqref="A2"/>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67</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67</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sheetPr>
  <dimension ref="A1:G265"/>
  <sheetViews>
    <sheetView showGridLines="0" zoomScale="90" zoomScaleNormal="90" zoomScalePageLayoutView="90" workbookViewId="0" topLeftCell="A21">
      <selection activeCell="E37" activeCellId="6" sqref="A6 E13 E15 E20 E22 E27 E37"/>
    </sheetView>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spans="1:6" s="64" customFormat="1" ht="15">
      <c r="A1" s="173" t="str">
        <f>'Total Payment Amount'!A1</f>
        <v>CA 1115 Waiver - Delivery System Reform Incentive Payments (DSRIP)</v>
      </c>
      <c r="D1" s="53"/>
      <c r="F1" s="54"/>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52" t="s">
        <v>68</v>
      </c>
    </row>
    <row r="5" ht="13.5" thickBot="1"/>
    <row r="6" spans="1:7" ht="13.5" thickBot="1">
      <c r="A6" s="191"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68</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191" t="s">
        <v>93</v>
      </c>
      <c r="F13" s="159">
        <v>4274900</v>
      </c>
      <c r="G13" s="68"/>
    </row>
    <row r="14" spans="1:7" ht="13.5" thickBot="1">
      <c r="A14" s="66"/>
      <c r="C14" s="67"/>
      <c r="G14" s="68"/>
    </row>
    <row r="15" spans="1:7" ht="13.5" thickBot="1">
      <c r="A15" s="66"/>
      <c r="B15" s="49" t="s">
        <v>108</v>
      </c>
      <c r="C15" s="67"/>
      <c r="E15" s="191" t="s">
        <v>93</v>
      </c>
      <c r="F15" s="159">
        <v>4274900</v>
      </c>
      <c r="G15" s="68"/>
    </row>
    <row r="16" spans="1:7" s="64" customFormat="1" ht="15">
      <c r="A16" s="62"/>
      <c r="B16" s="52"/>
      <c r="C16" s="52"/>
      <c r="D16" s="63"/>
      <c r="F16" s="54"/>
      <c r="G16" s="65"/>
    </row>
    <row r="17" spans="1:7" s="64" customFormat="1" ht="42.75">
      <c r="A17" s="69"/>
      <c r="B17" s="70" t="s">
        <v>71</v>
      </c>
      <c r="C17" s="70"/>
      <c r="D17" s="165" t="s">
        <v>120</v>
      </c>
      <c r="G17" s="65"/>
    </row>
    <row r="18" spans="1:7" s="75" customFormat="1" ht="12">
      <c r="A18" s="71"/>
      <c r="B18" s="72"/>
      <c r="C18" s="73"/>
      <c r="D18" s="74"/>
      <c r="F18" s="76"/>
      <c r="G18" s="77"/>
    </row>
    <row r="19" spans="1:7" s="64" customFormat="1" ht="6.75" customHeight="1" thickBot="1">
      <c r="A19" s="69"/>
      <c r="B19" s="53"/>
      <c r="C19" s="70"/>
      <c r="D19" s="78"/>
      <c r="F19" s="54"/>
      <c r="G19" s="65"/>
    </row>
    <row r="20" spans="1:7" ht="13.5" thickBot="1">
      <c r="A20" s="66"/>
      <c r="B20" s="49" t="s">
        <v>88</v>
      </c>
      <c r="E20" s="191" t="s">
        <v>93</v>
      </c>
      <c r="F20" s="108"/>
      <c r="G20" s="68"/>
    </row>
    <row r="21" spans="1:7" ht="6.75" customHeight="1" thickBot="1">
      <c r="A21" s="66"/>
      <c r="F21" s="109"/>
      <c r="G21" s="68"/>
    </row>
    <row r="22" spans="1:7" ht="13.5" thickBot="1">
      <c r="A22" s="66"/>
      <c r="B22" s="49" t="s">
        <v>87</v>
      </c>
      <c r="E22" s="191" t="s">
        <v>93</v>
      </c>
      <c r="F22" s="108"/>
      <c r="G22" s="68"/>
    </row>
    <row r="23" spans="1:7" ht="6.75" customHeight="1" thickBot="1">
      <c r="A23" s="66"/>
      <c r="G23" s="68"/>
    </row>
    <row r="24" spans="1:7" ht="13.5" thickBot="1">
      <c r="A24" s="66"/>
      <c r="C24" s="49" t="s">
        <v>86</v>
      </c>
      <c r="F24" s="98" t="str">
        <f>IF(F22&gt;0,F20/F22,IF(F27&gt;0,F27,"N/A"))</f>
        <v>Yes</v>
      </c>
      <c r="G24" s="68"/>
    </row>
    <row r="25" spans="1:7" ht="6.75" customHeight="1">
      <c r="A25" s="66"/>
      <c r="G25" s="68"/>
    </row>
    <row r="26" spans="1:7" ht="13.5" thickBot="1">
      <c r="A26" s="66"/>
      <c r="B26" s="49" t="s">
        <v>95</v>
      </c>
      <c r="G26" s="68"/>
    </row>
    <row r="27" spans="1:7" ht="13.5" thickBot="1">
      <c r="A27" s="66"/>
      <c r="B27" s="49" t="s">
        <v>94</v>
      </c>
      <c r="E27" s="191" t="s">
        <v>93</v>
      </c>
      <c r="F27" s="97" t="s">
        <v>37</v>
      </c>
      <c r="G27" s="68"/>
    </row>
    <row r="28" spans="1:7" ht="6.75" customHeight="1">
      <c r="A28" s="66"/>
      <c r="G28" s="68"/>
    </row>
    <row r="29" spans="1:7" ht="15">
      <c r="A29" s="66"/>
      <c r="B29" s="182" t="s">
        <v>128</v>
      </c>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191" t="s">
        <v>93</v>
      </c>
      <c r="F37" s="108" t="s">
        <v>37</v>
      </c>
      <c r="G37" s="68"/>
    </row>
    <row r="38" spans="1:7" ht="6.75" customHeight="1" thickBot="1">
      <c r="A38" s="66"/>
      <c r="G38" s="68"/>
    </row>
    <row r="39" spans="1:7" ht="13.5" thickBot="1">
      <c r="A39" s="66"/>
      <c r="C39" s="67" t="s">
        <v>73</v>
      </c>
      <c r="F39" s="99">
        <f>IF(F37=0," ",IF(F27="Yes",1,IF(F27="No",0,IF(F24/F37&gt;=1,1,IF(F24/F37&gt;=0.75,0.75,IF(F24/F37&gt;=0.5,0.5,IF(F24/F37&gt;=0.25,0.25,0)))))))</f>
        <v>1</v>
      </c>
      <c r="G39" s="68"/>
    </row>
    <row r="40" spans="1:7" ht="6.75" customHeight="1">
      <c r="A40" s="79"/>
      <c r="B40" s="80"/>
      <c r="C40" s="80"/>
      <c r="D40" s="81"/>
      <c r="E40" s="80"/>
      <c r="F40" s="82"/>
      <c r="G40" s="83"/>
    </row>
    <row r="41" spans="1:7" s="64" customFormat="1" ht="15" hidden="1">
      <c r="A41" s="90"/>
      <c r="B41" s="91"/>
      <c r="C41" s="91"/>
      <c r="D41" s="92"/>
      <c r="E41" s="93"/>
      <c r="F41" s="94"/>
      <c r="G41" s="95"/>
    </row>
    <row r="42" spans="1:7" s="64" customFormat="1" ht="15" hidden="1">
      <c r="A42" s="69"/>
      <c r="B42" s="70" t="s">
        <v>71</v>
      </c>
      <c r="C42" s="70"/>
      <c r="D42" s="63"/>
      <c r="G42" s="65"/>
    </row>
    <row r="43" spans="1:7" s="75" customFormat="1" ht="12" hidden="1">
      <c r="A43" s="71"/>
      <c r="B43" s="72"/>
      <c r="C43" s="73"/>
      <c r="D43" s="74" t="s">
        <v>85</v>
      </c>
      <c r="F43" s="76"/>
      <c r="G43" s="77"/>
    </row>
    <row r="44" spans="1:7" s="64" customFormat="1" ht="6.75" customHeight="1" hidden="1" thickBot="1">
      <c r="A44" s="69"/>
      <c r="B44" s="53"/>
      <c r="C44" s="70"/>
      <c r="D44" s="78"/>
      <c r="F44" s="54"/>
      <c r="G44" s="65"/>
    </row>
    <row r="45" spans="1:7" ht="13.5" hidden="1" thickBot="1">
      <c r="A45" s="66"/>
      <c r="B45" s="49" t="s">
        <v>88</v>
      </c>
      <c r="E45" s="96" t="s">
        <v>93</v>
      </c>
      <c r="F45" s="108"/>
      <c r="G45" s="68"/>
    </row>
    <row r="46" spans="1:7" ht="6.75" customHeight="1" hidden="1" thickBot="1">
      <c r="A46" s="66"/>
      <c r="F46" s="109"/>
      <c r="G46" s="68"/>
    </row>
    <row r="47" spans="1:7" ht="13.5" hidden="1" thickBot="1">
      <c r="A47" s="66"/>
      <c r="B47" s="49" t="s">
        <v>87</v>
      </c>
      <c r="E47" s="96" t="s">
        <v>93</v>
      </c>
      <c r="F47" s="108"/>
      <c r="G47" s="68"/>
    </row>
    <row r="48" spans="1:7" ht="6.75" customHeight="1" hidden="1" thickBot="1">
      <c r="A48" s="66"/>
      <c r="G48" s="68"/>
    </row>
    <row r="49" spans="1:7" ht="13.5" hidden="1" thickBot="1">
      <c r="A49" s="66"/>
      <c r="C49" s="49" t="s">
        <v>86</v>
      </c>
      <c r="F49" s="98" t="str">
        <f>IF(F47&gt;0,F45/F47,IF(F52&gt;0,F52,"N/A"))</f>
        <v>N/A</v>
      </c>
      <c r="G49" s="68"/>
    </row>
    <row r="50" spans="1:7" ht="6.75" customHeight="1" hidden="1">
      <c r="A50" s="66"/>
      <c r="G50" s="68"/>
    </row>
    <row r="51" spans="1:7" ht="13.5" hidden="1" thickBot="1">
      <c r="A51" s="66"/>
      <c r="B51" s="49" t="s">
        <v>95</v>
      </c>
      <c r="G51" s="68"/>
    </row>
    <row r="52" spans="1:7" ht="13.5" hidden="1" thickBot="1">
      <c r="A52" s="66"/>
      <c r="B52" s="49" t="s">
        <v>94</v>
      </c>
      <c r="E52" s="96" t="s">
        <v>93</v>
      </c>
      <c r="F52" s="97"/>
      <c r="G52" s="68"/>
    </row>
    <row r="53" spans="1:7" ht="6.75" customHeight="1" hidden="1">
      <c r="A53" s="66"/>
      <c r="G53" s="68"/>
    </row>
    <row r="54" spans="1:7" ht="15" hidden="1">
      <c r="A54" s="66"/>
      <c r="B54" s="182"/>
      <c r="C54" s="183"/>
      <c r="D54" s="184"/>
      <c r="G54" s="68"/>
    </row>
    <row r="55" spans="1:7" ht="15" hidden="1">
      <c r="A55" s="66"/>
      <c r="B55" s="185"/>
      <c r="C55" s="186"/>
      <c r="D55" s="187"/>
      <c r="G55" s="68"/>
    </row>
    <row r="56" spans="1:7" ht="15" hidden="1">
      <c r="A56" s="66"/>
      <c r="B56" s="185"/>
      <c r="C56" s="186"/>
      <c r="D56" s="187"/>
      <c r="G56" s="68"/>
    </row>
    <row r="57" spans="1:7" ht="15" hidden="1">
      <c r="A57" s="66"/>
      <c r="B57" s="185"/>
      <c r="C57" s="186"/>
      <c r="D57" s="187"/>
      <c r="G57" s="68"/>
    </row>
    <row r="58" spans="1:7" ht="15" hidden="1">
      <c r="A58" s="66"/>
      <c r="B58" s="185"/>
      <c r="C58" s="186"/>
      <c r="D58" s="187"/>
      <c r="G58" s="68"/>
    </row>
    <row r="59" spans="1:7" ht="15" hidden="1">
      <c r="A59" s="66"/>
      <c r="B59" s="185"/>
      <c r="C59" s="186"/>
      <c r="D59" s="187"/>
      <c r="G59" s="68"/>
    </row>
    <row r="60" spans="1:7" ht="15" hidden="1">
      <c r="A60" s="66"/>
      <c r="B60" s="188"/>
      <c r="C60" s="189"/>
      <c r="D60" s="190"/>
      <c r="G60" s="68"/>
    </row>
    <row r="61" spans="1:7" ht="6.75" customHeight="1" hidden="1" thickBot="1">
      <c r="A61" s="66"/>
      <c r="G61" s="68"/>
    </row>
    <row r="62" spans="1:7" ht="13.5" hidden="1" thickBot="1">
      <c r="A62" s="66"/>
      <c r="B62" s="49" t="s">
        <v>109</v>
      </c>
      <c r="E62" s="96" t="s">
        <v>93</v>
      </c>
      <c r="F62" s="108"/>
      <c r="G62" s="68"/>
    </row>
    <row r="63" spans="1:7" ht="6.75" customHeight="1" hidden="1" thickBot="1">
      <c r="A63" s="66"/>
      <c r="G63" s="68"/>
    </row>
    <row r="64" spans="1:7" ht="13.5" hidden="1" thickBot="1">
      <c r="A64" s="66"/>
      <c r="C64" s="67" t="s">
        <v>73</v>
      </c>
      <c r="F64" s="99" t="str">
        <f>IF(F62=0," ",IF(F52="Yes",1,IF(F52="No",0,IF(F49/F62&gt;=1,1,IF(F49/F62&gt;=0.75,0.75,IF(F49/F62&gt;=0.5,0.5,IF(F49/F62&gt;=0.25,0.25,0)))))))</f>
        <v xml:space="preserve"> </v>
      </c>
      <c r="G64" s="68"/>
    </row>
    <row r="65" spans="1:7" ht="6.75" customHeight="1" hidden="1">
      <c r="A65" s="79"/>
      <c r="B65" s="80"/>
      <c r="C65" s="80"/>
      <c r="D65" s="81"/>
      <c r="E65" s="80"/>
      <c r="F65" s="82"/>
      <c r="G65" s="83"/>
    </row>
    <row r="66" spans="1:7" s="64" customFormat="1" ht="15" hidden="1">
      <c r="A66" s="90"/>
      <c r="B66" s="91"/>
      <c r="C66" s="91"/>
      <c r="D66" s="92"/>
      <c r="E66" s="93"/>
      <c r="F66" s="94"/>
      <c r="G66" s="95"/>
    </row>
    <row r="67" spans="1:7" s="64" customFormat="1" ht="15" hidden="1">
      <c r="A67" s="69"/>
      <c r="B67" s="70" t="s">
        <v>71</v>
      </c>
      <c r="C67" s="70"/>
      <c r="D67" s="63"/>
      <c r="G67" s="65"/>
    </row>
    <row r="68" spans="1:7" s="75" customFormat="1" ht="12" hidden="1">
      <c r="A68" s="71"/>
      <c r="B68" s="72"/>
      <c r="C68" s="73"/>
      <c r="D68" s="74" t="s">
        <v>85</v>
      </c>
      <c r="F68" s="76"/>
      <c r="G68" s="77"/>
    </row>
    <row r="69" spans="1:7" s="64" customFormat="1" ht="6.75" customHeight="1" hidden="1" thickBot="1">
      <c r="A69" s="69"/>
      <c r="B69" s="53"/>
      <c r="C69" s="70"/>
      <c r="D69" s="78"/>
      <c r="F69" s="54"/>
      <c r="G69" s="65"/>
    </row>
    <row r="70" spans="1:7" ht="13.5" hidden="1" thickBot="1">
      <c r="A70" s="66"/>
      <c r="B70" s="49" t="s">
        <v>88</v>
      </c>
      <c r="E70" s="96" t="s">
        <v>93</v>
      </c>
      <c r="F70" s="108"/>
      <c r="G70" s="68"/>
    </row>
    <row r="71" spans="1:7" ht="6.75" customHeight="1" hidden="1" thickBot="1">
      <c r="A71" s="66"/>
      <c r="F71" s="109"/>
      <c r="G71" s="68"/>
    </row>
    <row r="72" spans="1:7" ht="13.5" hidden="1" thickBot="1">
      <c r="A72" s="66"/>
      <c r="B72" s="49" t="s">
        <v>87</v>
      </c>
      <c r="E72" s="96" t="s">
        <v>93</v>
      </c>
      <c r="F72" s="108"/>
      <c r="G72" s="68"/>
    </row>
    <row r="73" spans="1:7" ht="6.75" customHeight="1" hidden="1" thickBot="1">
      <c r="A73" s="66"/>
      <c r="G73" s="68"/>
    </row>
    <row r="74" spans="1:7" ht="13.5" hidden="1" thickBot="1">
      <c r="A74" s="66"/>
      <c r="C74" s="49" t="s">
        <v>86</v>
      </c>
      <c r="F74" s="98" t="str">
        <f>IF(F72&gt;0,F70/F72,IF(F77&gt;0,F77,"N/A"))</f>
        <v>N/A</v>
      </c>
      <c r="G74" s="68"/>
    </row>
    <row r="75" spans="1:7" ht="6.75" customHeight="1" hidden="1">
      <c r="A75" s="66"/>
      <c r="G75" s="68"/>
    </row>
    <row r="76" spans="1:7" ht="13.5" hidden="1" thickBot="1">
      <c r="A76" s="66"/>
      <c r="B76" s="49" t="s">
        <v>95</v>
      </c>
      <c r="G76" s="68"/>
    </row>
    <row r="77" spans="1:7" ht="13.5" hidden="1" thickBot="1">
      <c r="A77" s="66"/>
      <c r="B77" s="49" t="s">
        <v>94</v>
      </c>
      <c r="E77" s="96" t="s">
        <v>93</v>
      </c>
      <c r="F77" s="97"/>
      <c r="G77" s="68"/>
    </row>
    <row r="78" spans="1:7" ht="6.75" customHeight="1" hidden="1">
      <c r="A78" s="66"/>
      <c r="G78" s="68"/>
    </row>
    <row r="79" spans="1:7" ht="15" hidden="1">
      <c r="A79" s="66"/>
      <c r="B79" s="182"/>
      <c r="C79" s="183"/>
      <c r="D79" s="184"/>
      <c r="G79" s="68"/>
    </row>
    <row r="80" spans="1:7" ht="15" hidden="1">
      <c r="A80" s="66"/>
      <c r="B80" s="185"/>
      <c r="C80" s="186"/>
      <c r="D80" s="187"/>
      <c r="G80" s="68"/>
    </row>
    <row r="81" spans="1:7" ht="15" hidden="1">
      <c r="A81" s="66"/>
      <c r="B81" s="185"/>
      <c r="C81" s="186"/>
      <c r="D81" s="187"/>
      <c r="G81" s="68"/>
    </row>
    <row r="82" spans="1:7" ht="15" hidden="1">
      <c r="A82" s="66"/>
      <c r="B82" s="185"/>
      <c r="C82" s="186"/>
      <c r="D82" s="187"/>
      <c r="G82" s="68"/>
    </row>
    <row r="83" spans="1:7" ht="15" hidden="1">
      <c r="A83" s="66"/>
      <c r="B83" s="185"/>
      <c r="C83" s="186"/>
      <c r="D83" s="187"/>
      <c r="G83" s="68"/>
    </row>
    <row r="84" spans="1:7" ht="15" hidden="1">
      <c r="A84" s="66"/>
      <c r="B84" s="185"/>
      <c r="C84" s="186"/>
      <c r="D84" s="187"/>
      <c r="G84" s="68"/>
    </row>
    <row r="85" spans="1:7" ht="15" hidden="1">
      <c r="A85" s="66"/>
      <c r="B85" s="188"/>
      <c r="C85" s="189"/>
      <c r="D85" s="190"/>
      <c r="G85" s="68"/>
    </row>
    <row r="86" spans="1:7" ht="6.75" customHeight="1" hidden="1" thickBot="1">
      <c r="A86" s="66"/>
      <c r="G86" s="68"/>
    </row>
    <row r="87" spans="1:7" ht="13.5" hidden="1" thickBot="1">
      <c r="A87" s="66"/>
      <c r="B87" s="49" t="s">
        <v>109</v>
      </c>
      <c r="E87" s="96" t="s">
        <v>93</v>
      </c>
      <c r="F87" s="108"/>
      <c r="G87" s="68"/>
    </row>
    <row r="88" spans="1:7" ht="6.75" customHeight="1" hidden="1" thickBot="1">
      <c r="A88" s="66"/>
      <c r="G88" s="68"/>
    </row>
    <row r="89" spans="1:7" ht="13.5" hidden="1" thickBot="1">
      <c r="A89" s="66"/>
      <c r="C89" s="67" t="s">
        <v>73</v>
      </c>
      <c r="F89" s="99" t="str">
        <f>IF(F87=0," ",IF(F77="Yes",1,IF(F77="No",0,IF(F74/F87&gt;=1,1,IF(F74/F87&gt;=0.75,0.75,IF(F74/F87&gt;=0.5,0.5,IF(F74/F87&gt;=0.25,0.25,0)))))))</f>
        <v xml:space="preserve"> </v>
      </c>
      <c r="G89" s="68"/>
    </row>
    <row r="90" spans="1:7" ht="6.75" customHeight="1" hidden="1">
      <c r="A90" s="79"/>
      <c r="B90" s="80"/>
      <c r="C90" s="80"/>
      <c r="D90" s="81"/>
      <c r="E90" s="80"/>
      <c r="F90" s="82"/>
      <c r="G90" s="83"/>
    </row>
    <row r="91" spans="1:7" s="64" customFormat="1" ht="15" hidden="1">
      <c r="A91" s="90"/>
      <c r="B91" s="91"/>
      <c r="C91" s="91"/>
      <c r="D91" s="92"/>
      <c r="E91" s="93"/>
      <c r="F91" s="94"/>
      <c r="G91" s="95"/>
    </row>
    <row r="92" spans="1:7" s="64" customFormat="1" ht="15" hidden="1">
      <c r="A92" s="69"/>
      <c r="B92" s="70" t="s">
        <v>71</v>
      </c>
      <c r="C92" s="70"/>
      <c r="D92" s="63"/>
      <c r="G92" s="65"/>
    </row>
    <row r="93" spans="1:7" s="75" customFormat="1" ht="12" hidden="1">
      <c r="A93" s="71"/>
      <c r="B93" s="72"/>
      <c r="C93" s="73"/>
      <c r="D93" s="74" t="s">
        <v>85</v>
      </c>
      <c r="F93" s="76"/>
      <c r="G93" s="77"/>
    </row>
    <row r="94" spans="1:7" s="64" customFormat="1" ht="6.75" customHeight="1" hidden="1" thickBot="1">
      <c r="A94" s="69"/>
      <c r="B94" s="53"/>
      <c r="C94" s="70"/>
      <c r="D94" s="78"/>
      <c r="F94" s="54"/>
      <c r="G94" s="65"/>
    </row>
    <row r="95" spans="1:7" ht="13.5" hidden="1" thickBot="1">
      <c r="A95" s="66"/>
      <c r="B95" s="49" t="s">
        <v>88</v>
      </c>
      <c r="E95" s="96" t="s">
        <v>93</v>
      </c>
      <c r="F95" s="108"/>
      <c r="G95" s="68"/>
    </row>
    <row r="96" spans="1:7" ht="6.75" customHeight="1" hidden="1" thickBot="1">
      <c r="A96" s="66"/>
      <c r="F96" s="109"/>
      <c r="G96" s="68"/>
    </row>
    <row r="97" spans="1:7" ht="13.5" hidden="1" thickBot="1">
      <c r="A97" s="66"/>
      <c r="B97" s="49" t="s">
        <v>87</v>
      </c>
      <c r="E97" s="96" t="s">
        <v>93</v>
      </c>
      <c r="F97" s="108"/>
      <c r="G97" s="68"/>
    </row>
    <row r="98" spans="1:7" ht="6.75" customHeight="1" hidden="1" thickBot="1">
      <c r="A98" s="66"/>
      <c r="G98" s="68"/>
    </row>
    <row r="99" spans="1:7" ht="13.5" hidden="1" thickBot="1">
      <c r="A99" s="66"/>
      <c r="C99" s="49" t="s">
        <v>86</v>
      </c>
      <c r="F99" s="98" t="str">
        <f>IF(F97&gt;0,F95/F97,IF(F102&gt;0,F102,"N/A"))</f>
        <v>N/A</v>
      </c>
      <c r="G99" s="68"/>
    </row>
    <row r="100" spans="1:7" ht="6.75" customHeight="1" hidden="1">
      <c r="A100" s="66"/>
      <c r="G100" s="68"/>
    </row>
    <row r="101" spans="1:7" ht="13.5" hidden="1" thickBot="1">
      <c r="A101" s="66"/>
      <c r="B101" s="49" t="s">
        <v>95</v>
      </c>
      <c r="G101" s="68"/>
    </row>
    <row r="102" spans="1:7" ht="13.5" hidden="1" thickBot="1">
      <c r="A102" s="66"/>
      <c r="B102" s="49" t="s">
        <v>94</v>
      </c>
      <c r="E102" s="96" t="s">
        <v>93</v>
      </c>
      <c r="F102" s="97"/>
      <c r="G102" s="68"/>
    </row>
    <row r="103" spans="1:7" ht="6.75" customHeight="1" hidden="1">
      <c r="A103" s="66"/>
      <c r="G103" s="68"/>
    </row>
    <row r="104" spans="1:7" ht="15" hidden="1">
      <c r="A104" s="66"/>
      <c r="B104" s="182"/>
      <c r="C104" s="183"/>
      <c r="D104" s="184"/>
      <c r="G104" s="68"/>
    </row>
    <row r="105" spans="1:7" ht="15" hidden="1">
      <c r="A105" s="66"/>
      <c r="B105" s="185"/>
      <c r="C105" s="186"/>
      <c r="D105" s="187"/>
      <c r="G105" s="68"/>
    </row>
    <row r="106" spans="1:7" ht="15" hidden="1">
      <c r="A106" s="66"/>
      <c r="B106" s="185"/>
      <c r="C106" s="186"/>
      <c r="D106" s="187"/>
      <c r="G106" s="68"/>
    </row>
    <row r="107" spans="1:7" ht="15" hidden="1">
      <c r="A107" s="66"/>
      <c r="B107" s="185"/>
      <c r="C107" s="186"/>
      <c r="D107" s="187"/>
      <c r="G107" s="68"/>
    </row>
    <row r="108" spans="1:7" ht="15" hidden="1">
      <c r="A108" s="66"/>
      <c r="B108" s="185"/>
      <c r="C108" s="186"/>
      <c r="D108" s="187"/>
      <c r="G108" s="68"/>
    </row>
    <row r="109" spans="1:7" ht="15" hidden="1">
      <c r="A109" s="66"/>
      <c r="B109" s="185"/>
      <c r="C109" s="186"/>
      <c r="D109" s="187"/>
      <c r="G109" s="68"/>
    </row>
    <row r="110" spans="1:7" ht="15" hidden="1">
      <c r="A110" s="66"/>
      <c r="B110" s="188"/>
      <c r="C110" s="189"/>
      <c r="D110" s="190"/>
      <c r="G110" s="68"/>
    </row>
    <row r="111" spans="1:7" ht="6.75" customHeight="1" hidden="1" thickBot="1">
      <c r="A111" s="66"/>
      <c r="G111" s="68"/>
    </row>
    <row r="112" spans="1:7" ht="13.5" hidden="1" thickBot="1">
      <c r="A112" s="66"/>
      <c r="B112" s="49" t="s">
        <v>109</v>
      </c>
      <c r="E112" s="96" t="s">
        <v>93</v>
      </c>
      <c r="F112" s="108"/>
      <c r="G112" s="68"/>
    </row>
    <row r="113" spans="1:7" ht="6.75" customHeight="1" hidden="1" thickBot="1">
      <c r="A113" s="66"/>
      <c r="G113" s="68"/>
    </row>
    <row r="114" spans="1:7" ht="13.5" hidden="1" thickBot="1">
      <c r="A114" s="66"/>
      <c r="C114" s="67" t="s">
        <v>73</v>
      </c>
      <c r="F114" s="99" t="str">
        <f>IF(F112=0," ",IF(F102="Yes",1,IF(F102="No",0,IF(F99/F112&gt;=1,1,IF(F99/F112&gt;=0.75,0.75,IF(F99/F112&gt;=0.5,0.5,IF(F99/F112&gt;=0.25,0.25,0)))))))</f>
        <v xml:space="preserve"> </v>
      </c>
      <c r="G114" s="68"/>
    </row>
    <row r="115" spans="1:7" ht="6.75" customHeight="1" hidden="1">
      <c r="A115" s="79"/>
      <c r="B115" s="80"/>
      <c r="C115" s="80"/>
      <c r="D115" s="81"/>
      <c r="E115" s="80"/>
      <c r="F115" s="82"/>
      <c r="G115" s="83"/>
    </row>
    <row r="116" spans="1:7" s="64" customFormat="1" ht="15" hidden="1">
      <c r="A116" s="90"/>
      <c r="B116" s="91"/>
      <c r="C116" s="91"/>
      <c r="D116" s="92"/>
      <c r="E116" s="93"/>
      <c r="F116" s="94"/>
      <c r="G116" s="95"/>
    </row>
    <row r="117" spans="1:7" s="64" customFormat="1" ht="15" hidden="1">
      <c r="A117" s="69"/>
      <c r="B117" s="70" t="s">
        <v>71</v>
      </c>
      <c r="C117" s="70"/>
      <c r="D117" s="63"/>
      <c r="G117" s="65"/>
    </row>
    <row r="118" spans="1:7" s="75" customFormat="1" ht="12" hidden="1">
      <c r="A118" s="71"/>
      <c r="B118" s="72"/>
      <c r="C118" s="73"/>
      <c r="D118" s="74" t="s">
        <v>85</v>
      </c>
      <c r="F118" s="76"/>
      <c r="G118" s="77"/>
    </row>
    <row r="119" spans="1:7" s="64" customFormat="1" ht="6.75" customHeight="1" hidden="1" thickBot="1">
      <c r="A119" s="69"/>
      <c r="B119" s="53"/>
      <c r="C119" s="70"/>
      <c r="D119" s="78"/>
      <c r="F119" s="54"/>
      <c r="G119" s="65"/>
    </row>
    <row r="120" spans="1:7" ht="13.5" hidden="1" thickBot="1">
      <c r="A120" s="66"/>
      <c r="B120" s="49" t="s">
        <v>88</v>
      </c>
      <c r="E120" s="96" t="s">
        <v>93</v>
      </c>
      <c r="F120" s="108"/>
      <c r="G120" s="68"/>
    </row>
    <row r="121" spans="1:7" ht="6.75" customHeight="1" hidden="1" thickBot="1">
      <c r="A121" s="66"/>
      <c r="F121" s="109"/>
      <c r="G121" s="68"/>
    </row>
    <row r="122" spans="1:7" ht="13.5" hidden="1" thickBot="1">
      <c r="A122" s="66"/>
      <c r="B122" s="49" t="s">
        <v>87</v>
      </c>
      <c r="E122" s="96" t="s">
        <v>93</v>
      </c>
      <c r="F122" s="108"/>
      <c r="G122" s="68"/>
    </row>
    <row r="123" spans="1:7" ht="6.75" customHeight="1" hidden="1" thickBot="1">
      <c r="A123" s="66"/>
      <c r="G123" s="68"/>
    </row>
    <row r="124" spans="1:7" ht="13.5" hidden="1" thickBot="1">
      <c r="A124" s="66"/>
      <c r="C124" s="49" t="s">
        <v>86</v>
      </c>
      <c r="F124" s="98" t="str">
        <f>IF(F122&gt;0,F120/F122,IF(F127&gt;0,F127,"N/A"))</f>
        <v>N/A</v>
      </c>
      <c r="G124" s="68"/>
    </row>
    <row r="125" spans="1:7" ht="6.75" customHeight="1" hidden="1">
      <c r="A125" s="66"/>
      <c r="G125" s="68"/>
    </row>
    <row r="126" spans="1:7" ht="13.5" hidden="1" thickBot="1">
      <c r="A126" s="66"/>
      <c r="B126" s="49" t="s">
        <v>95</v>
      </c>
      <c r="G126" s="68"/>
    </row>
    <row r="127" spans="1:7" ht="13.5" hidden="1" thickBot="1">
      <c r="A127" s="66"/>
      <c r="B127" s="49" t="s">
        <v>94</v>
      </c>
      <c r="E127" s="96" t="s">
        <v>93</v>
      </c>
      <c r="F127" s="97"/>
      <c r="G127" s="68"/>
    </row>
    <row r="128" spans="1:7" ht="6.75" customHeight="1" hidden="1">
      <c r="A128" s="66"/>
      <c r="G128" s="68"/>
    </row>
    <row r="129" spans="1:7" ht="15" hidden="1">
      <c r="A129" s="66"/>
      <c r="B129" s="182"/>
      <c r="C129" s="183"/>
      <c r="D129" s="184"/>
      <c r="G129" s="68"/>
    </row>
    <row r="130" spans="1:7" ht="15" hidden="1">
      <c r="A130" s="66"/>
      <c r="B130" s="185"/>
      <c r="C130" s="186"/>
      <c r="D130" s="187"/>
      <c r="G130" s="68"/>
    </row>
    <row r="131" spans="1:7" ht="15" hidden="1">
      <c r="A131" s="66"/>
      <c r="B131" s="185"/>
      <c r="C131" s="186"/>
      <c r="D131" s="187"/>
      <c r="G131" s="68"/>
    </row>
    <row r="132" spans="1:7" ht="15" hidden="1">
      <c r="A132" s="66"/>
      <c r="B132" s="185"/>
      <c r="C132" s="186"/>
      <c r="D132" s="187"/>
      <c r="G132" s="68"/>
    </row>
    <row r="133" spans="1:7" ht="15" hidden="1">
      <c r="A133" s="66"/>
      <c r="B133" s="185"/>
      <c r="C133" s="186"/>
      <c r="D133" s="187"/>
      <c r="G133" s="68"/>
    </row>
    <row r="134" spans="1:7" ht="15" hidden="1">
      <c r="A134" s="66"/>
      <c r="B134" s="185"/>
      <c r="C134" s="186"/>
      <c r="D134" s="187"/>
      <c r="G134" s="68"/>
    </row>
    <row r="135" spans="1:7" ht="15" hidden="1">
      <c r="A135" s="66"/>
      <c r="B135" s="188"/>
      <c r="C135" s="189"/>
      <c r="D135" s="190"/>
      <c r="G135" s="68"/>
    </row>
    <row r="136" spans="1:7" ht="6.75" customHeight="1" hidden="1" thickBot="1">
      <c r="A136" s="66"/>
      <c r="G136" s="68"/>
    </row>
    <row r="137" spans="1:7" ht="13.5" hidden="1" thickBot="1">
      <c r="A137" s="66"/>
      <c r="B137" s="49" t="s">
        <v>109</v>
      </c>
      <c r="E137" s="96" t="s">
        <v>93</v>
      </c>
      <c r="F137" s="108"/>
      <c r="G137" s="68"/>
    </row>
    <row r="138" spans="1:7" ht="6.75" customHeight="1" hidden="1" thickBot="1">
      <c r="A138" s="66"/>
      <c r="G138" s="68"/>
    </row>
    <row r="139" spans="1:7" ht="13.5" hidden="1" thickBot="1">
      <c r="A139" s="66"/>
      <c r="C139" s="67" t="s">
        <v>73</v>
      </c>
      <c r="F139" s="99" t="str">
        <f>IF(F137=0," ",IF(F127="Yes",1,IF(F127="No",0,IF(F124/F137&gt;=1,1,IF(F124/F137&gt;=0.75,0.75,IF(F124/F137&gt;=0.5,0.5,IF(F124/F137&gt;=0.25,0.25,0)))))))</f>
        <v xml:space="preserve"> </v>
      </c>
      <c r="G139" s="68"/>
    </row>
    <row r="140" spans="1:7" ht="6.75" customHeight="1" hidden="1">
      <c r="A140" s="79"/>
      <c r="B140" s="80"/>
      <c r="C140" s="80"/>
      <c r="D140" s="81"/>
      <c r="E140" s="80"/>
      <c r="F140" s="82"/>
      <c r="G140" s="83"/>
    </row>
    <row r="141" spans="1:7" s="64" customFormat="1" ht="15" hidden="1">
      <c r="A141" s="90"/>
      <c r="B141" s="91"/>
      <c r="C141" s="91"/>
      <c r="D141" s="92"/>
      <c r="E141" s="93"/>
      <c r="F141" s="94"/>
      <c r="G141" s="95"/>
    </row>
    <row r="142" spans="1:7" s="64" customFormat="1" ht="15" hidden="1">
      <c r="A142" s="69"/>
      <c r="B142" s="70" t="s">
        <v>72</v>
      </c>
      <c r="C142" s="70"/>
      <c r="D142" s="63"/>
      <c r="G142" s="65"/>
    </row>
    <row r="143" spans="1:7" s="75" customFormat="1" ht="12" hidden="1">
      <c r="A143" s="71"/>
      <c r="B143" s="72"/>
      <c r="C143" s="73"/>
      <c r="D143" s="74" t="s">
        <v>85</v>
      </c>
      <c r="F143" s="76"/>
      <c r="G143" s="77"/>
    </row>
    <row r="144" spans="1:7" s="64" customFormat="1" ht="6.75" customHeight="1" hidden="1" thickBot="1">
      <c r="A144" s="69"/>
      <c r="B144" s="53"/>
      <c r="C144" s="70"/>
      <c r="D144" s="78"/>
      <c r="F144" s="54"/>
      <c r="G144" s="65"/>
    </row>
    <row r="145" spans="1:7" ht="13.5" hidden="1" thickBot="1">
      <c r="A145" s="66"/>
      <c r="B145" s="49" t="s">
        <v>88</v>
      </c>
      <c r="E145" s="96" t="s">
        <v>93</v>
      </c>
      <c r="F145" s="108"/>
      <c r="G145" s="68"/>
    </row>
    <row r="146" spans="1:7" ht="6.75" customHeight="1" hidden="1" thickBot="1">
      <c r="A146" s="66"/>
      <c r="F146" s="109"/>
      <c r="G146" s="68"/>
    </row>
    <row r="147" spans="1:7" ht="13.5" hidden="1" thickBot="1">
      <c r="A147" s="66"/>
      <c r="B147" s="49" t="s">
        <v>87</v>
      </c>
      <c r="E147" s="96" t="s">
        <v>93</v>
      </c>
      <c r="F147" s="108"/>
      <c r="G147" s="68"/>
    </row>
    <row r="148" spans="1:7" ht="6.75" customHeight="1" hidden="1" thickBot="1">
      <c r="A148" s="66"/>
      <c r="G148" s="68"/>
    </row>
    <row r="149" spans="1:7" ht="13.5" hidden="1" thickBot="1">
      <c r="A149" s="66"/>
      <c r="C149" s="49" t="s">
        <v>86</v>
      </c>
      <c r="F149" s="98" t="str">
        <f>IF(F147&gt;0,F145/F147,IF(F152&gt;0,F152,"N/A"))</f>
        <v>N/A</v>
      </c>
      <c r="G149" s="68"/>
    </row>
    <row r="150" spans="1:7" ht="6.75" customHeight="1" hidden="1">
      <c r="A150" s="66"/>
      <c r="G150" s="68"/>
    </row>
    <row r="151" spans="1:7" ht="13.5" hidden="1" thickBot="1">
      <c r="A151" s="66"/>
      <c r="B151" s="49" t="s">
        <v>95</v>
      </c>
      <c r="G151" s="68"/>
    </row>
    <row r="152" spans="1:7" ht="13.5" hidden="1" thickBot="1">
      <c r="A152" s="66"/>
      <c r="B152" s="49" t="s">
        <v>94</v>
      </c>
      <c r="E152" s="96" t="s">
        <v>93</v>
      </c>
      <c r="F152" s="97"/>
      <c r="G152" s="68"/>
    </row>
    <row r="153" spans="1:7" ht="6.75" customHeight="1" hidden="1">
      <c r="A153" s="66"/>
      <c r="G153" s="68"/>
    </row>
    <row r="154" spans="1:7" ht="15" hidden="1">
      <c r="A154" s="66"/>
      <c r="B154" s="182"/>
      <c r="C154" s="183"/>
      <c r="D154" s="184"/>
      <c r="G154" s="68"/>
    </row>
    <row r="155" spans="1:7" ht="15" hidden="1">
      <c r="A155" s="66"/>
      <c r="B155" s="185"/>
      <c r="C155" s="186"/>
      <c r="D155" s="187"/>
      <c r="G155" s="68"/>
    </row>
    <row r="156" spans="1:7" ht="15" hidden="1">
      <c r="A156" s="66"/>
      <c r="B156" s="185"/>
      <c r="C156" s="186"/>
      <c r="D156" s="187"/>
      <c r="G156" s="68"/>
    </row>
    <row r="157" spans="1:7" ht="15" hidden="1">
      <c r="A157" s="66"/>
      <c r="B157" s="185"/>
      <c r="C157" s="186"/>
      <c r="D157" s="187"/>
      <c r="G157" s="68"/>
    </row>
    <row r="158" spans="1:7" ht="15" hidden="1">
      <c r="A158" s="66"/>
      <c r="B158" s="185"/>
      <c r="C158" s="186"/>
      <c r="D158" s="187"/>
      <c r="G158" s="68"/>
    </row>
    <row r="159" spans="1:7" ht="15" hidden="1">
      <c r="A159" s="66"/>
      <c r="B159" s="185"/>
      <c r="C159" s="186"/>
      <c r="D159" s="187"/>
      <c r="G159" s="68"/>
    </row>
    <row r="160" spans="1:7" ht="15" hidden="1">
      <c r="A160" s="66"/>
      <c r="B160" s="188"/>
      <c r="C160" s="189"/>
      <c r="D160" s="190"/>
      <c r="G160" s="68"/>
    </row>
    <row r="161" spans="1:7" ht="6.75" customHeight="1" hidden="1" thickBot="1">
      <c r="A161" s="66"/>
      <c r="G161" s="68"/>
    </row>
    <row r="162" spans="1:7" ht="13.5" hidden="1" thickBot="1">
      <c r="A162" s="66"/>
      <c r="B162" s="49" t="s">
        <v>109</v>
      </c>
      <c r="E162" s="96" t="s">
        <v>93</v>
      </c>
      <c r="F162" s="108"/>
      <c r="G162" s="68"/>
    </row>
    <row r="163" spans="1:7" ht="6.75" customHeight="1" hidden="1" thickBot="1">
      <c r="A163" s="66"/>
      <c r="G163" s="68"/>
    </row>
    <row r="164" spans="1:7" ht="13.5" hidden="1" thickBot="1">
      <c r="A164" s="66"/>
      <c r="C164" s="67" t="s">
        <v>73</v>
      </c>
      <c r="F164" s="99" t="str">
        <f>IF(F162=0," ",IF(F152="Yes",1,IF(F152="No",0,IF(F149/F162&gt;=1,1,IF(F149/F162&gt;=0.75,0.75,IF(F149/F162&gt;=0.5,0.5,IF(F149/F162&gt;=0.25,0.25,0)))))))</f>
        <v xml:space="preserve"> </v>
      </c>
      <c r="G164" s="68"/>
    </row>
    <row r="165" spans="1:7" ht="6.75" customHeight="1" hidden="1">
      <c r="A165" s="79"/>
      <c r="B165" s="80"/>
      <c r="C165" s="80"/>
      <c r="D165" s="81"/>
      <c r="E165" s="80"/>
      <c r="F165" s="82"/>
      <c r="G165" s="83"/>
    </row>
    <row r="166" spans="1:7" s="64" customFormat="1" ht="15" hidden="1">
      <c r="A166" s="90"/>
      <c r="B166" s="91"/>
      <c r="C166" s="91"/>
      <c r="D166" s="92"/>
      <c r="E166" s="93"/>
      <c r="F166" s="94"/>
      <c r="G166" s="95"/>
    </row>
    <row r="167" spans="1:7" s="64" customFormat="1" ht="15" hidden="1">
      <c r="A167" s="69"/>
      <c r="B167" s="70" t="s">
        <v>72</v>
      </c>
      <c r="C167" s="70"/>
      <c r="D167" s="63"/>
      <c r="G167" s="65"/>
    </row>
    <row r="168" spans="1:7" s="75" customFormat="1" ht="12" hidden="1">
      <c r="A168" s="71"/>
      <c r="B168" s="72"/>
      <c r="C168" s="73"/>
      <c r="D168" s="74" t="s">
        <v>85</v>
      </c>
      <c r="F168" s="76"/>
      <c r="G168" s="77"/>
    </row>
    <row r="169" spans="1:7" s="64" customFormat="1" ht="6.75" customHeight="1" hidden="1" thickBot="1">
      <c r="A169" s="69"/>
      <c r="B169" s="53"/>
      <c r="C169" s="70"/>
      <c r="D169" s="78"/>
      <c r="F169" s="54"/>
      <c r="G169" s="65"/>
    </row>
    <row r="170" spans="1:7" ht="13.5" hidden="1" thickBot="1">
      <c r="A170" s="66"/>
      <c r="B170" s="49" t="s">
        <v>88</v>
      </c>
      <c r="E170" s="96" t="s">
        <v>93</v>
      </c>
      <c r="F170" s="108"/>
      <c r="G170" s="68"/>
    </row>
    <row r="171" spans="1:7" ht="6.75" customHeight="1" hidden="1" thickBot="1">
      <c r="A171" s="66"/>
      <c r="F171" s="109"/>
      <c r="G171" s="68"/>
    </row>
    <row r="172" spans="1:7" ht="13.5" hidden="1" thickBot="1">
      <c r="A172" s="66"/>
      <c r="B172" s="49" t="s">
        <v>87</v>
      </c>
      <c r="E172" s="96" t="s">
        <v>93</v>
      </c>
      <c r="F172" s="108"/>
      <c r="G172" s="68"/>
    </row>
    <row r="173" spans="1:7" ht="6.75" customHeight="1" hidden="1" thickBot="1">
      <c r="A173" s="66"/>
      <c r="G173" s="68"/>
    </row>
    <row r="174" spans="1:7" ht="13.5" hidden="1" thickBot="1">
      <c r="A174" s="66"/>
      <c r="C174" s="49" t="s">
        <v>86</v>
      </c>
      <c r="F174" s="98" t="str">
        <f>IF(F172&gt;0,F170/F172,IF(F177&gt;0,F177,"N/A"))</f>
        <v>N/A</v>
      </c>
      <c r="G174" s="68"/>
    </row>
    <row r="175" spans="1:7" ht="6.75" customHeight="1" hidden="1">
      <c r="A175" s="66"/>
      <c r="G175" s="68"/>
    </row>
    <row r="176" spans="1:7" ht="13.5" hidden="1" thickBot="1">
      <c r="A176" s="66"/>
      <c r="B176" s="49" t="s">
        <v>95</v>
      </c>
      <c r="G176" s="68"/>
    </row>
    <row r="177" spans="1:7" ht="13.5" hidden="1" thickBot="1">
      <c r="A177" s="66"/>
      <c r="B177" s="49" t="s">
        <v>94</v>
      </c>
      <c r="E177" s="96" t="s">
        <v>93</v>
      </c>
      <c r="F177" s="97"/>
      <c r="G177" s="68"/>
    </row>
    <row r="178" spans="1:7" ht="6.75" customHeight="1" hidden="1">
      <c r="A178" s="66"/>
      <c r="G178" s="68"/>
    </row>
    <row r="179" spans="1:7" ht="15" hidden="1">
      <c r="A179" s="66"/>
      <c r="B179" s="182"/>
      <c r="C179" s="183"/>
      <c r="D179" s="184"/>
      <c r="G179" s="68"/>
    </row>
    <row r="180" spans="1:7" ht="15" hidden="1">
      <c r="A180" s="66"/>
      <c r="B180" s="185"/>
      <c r="C180" s="186"/>
      <c r="D180" s="187"/>
      <c r="G180" s="68"/>
    </row>
    <row r="181" spans="1:7" ht="15" hidden="1">
      <c r="A181" s="66"/>
      <c r="B181" s="185"/>
      <c r="C181" s="186"/>
      <c r="D181" s="187"/>
      <c r="G181" s="68"/>
    </row>
    <row r="182" spans="1:7" ht="15" hidden="1">
      <c r="A182" s="66"/>
      <c r="B182" s="185"/>
      <c r="C182" s="186"/>
      <c r="D182" s="187"/>
      <c r="G182" s="68"/>
    </row>
    <row r="183" spans="1:7" ht="15" hidden="1">
      <c r="A183" s="66"/>
      <c r="B183" s="185"/>
      <c r="C183" s="186"/>
      <c r="D183" s="187"/>
      <c r="G183" s="68"/>
    </row>
    <row r="184" spans="1:7" ht="15" hidden="1">
      <c r="A184" s="66"/>
      <c r="B184" s="185"/>
      <c r="C184" s="186"/>
      <c r="D184" s="187"/>
      <c r="G184" s="68"/>
    </row>
    <row r="185" spans="1:7" ht="15" hidden="1">
      <c r="A185" s="66"/>
      <c r="B185" s="188"/>
      <c r="C185" s="189"/>
      <c r="D185" s="190"/>
      <c r="G185" s="68"/>
    </row>
    <row r="186" spans="1:7" ht="6.75" customHeight="1" hidden="1" thickBot="1">
      <c r="A186" s="66"/>
      <c r="G186" s="68"/>
    </row>
    <row r="187" spans="1:7" ht="13.5" hidden="1" thickBot="1">
      <c r="A187" s="66"/>
      <c r="B187" s="49" t="s">
        <v>109</v>
      </c>
      <c r="E187" s="96" t="s">
        <v>93</v>
      </c>
      <c r="F187" s="108"/>
      <c r="G187" s="68"/>
    </row>
    <row r="188" spans="1:7" ht="6.75" customHeight="1" hidden="1" thickBot="1">
      <c r="A188" s="66"/>
      <c r="G188" s="68"/>
    </row>
    <row r="189" spans="1:7" ht="13.5" hidden="1" thickBot="1">
      <c r="A189" s="66"/>
      <c r="C189" s="67" t="s">
        <v>73</v>
      </c>
      <c r="F189" s="99" t="str">
        <f>IF(F187=0," ",IF(F177="Yes",1,IF(F177="No",0,IF(F174/F187&gt;=1,1,IF(F174/F187&gt;=0.75,0.75,IF(F174/F187&gt;=0.5,0.5,IF(F174/F187&gt;=0.25,0.25,0)))))))</f>
        <v xml:space="preserve"> </v>
      </c>
      <c r="G189" s="68"/>
    </row>
    <row r="190" spans="1:7" ht="6.75" customHeight="1" hidden="1">
      <c r="A190" s="79"/>
      <c r="B190" s="80"/>
      <c r="C190" s="80"/>
      <c r="D190" s="81"/>
      <c r="E190" s="80"/>
      <c r="F190" s="82"/>
      <c r="G190" s="83"/>
    </row>
    <row r="191" spans="1:7" s="64" customFormat="1" ht="15" hidden="1">
      <c r="A191" s="90"/>
      <c r="B191" s="91"/>
      <c r="C191" s="91"/>
      <c r="D191" s="92"/>
      <c r="E191" s="93"/>
      <c r="F191" s="94"/>
      <c r="G191" s="95"/>
    </row>
    <row r="192" spans="1:7" s="64" customFormat="1" ht="15" hidden="1">
      <c r="A192" s="69"/>
      <c r="B192" s="70" t="s">
        <v>72</v>
      </c>
      <c r="C192" s="70"/>
      <c r="D192" s="63"/>
      <c r="G192" s="65"/>
    </row>
    <row r="193" spans="1:7" s="75" customFormat="1" ht="12" hidden="1">
      <c r="A193" s="71"/>
      <c r="B193" s="72"/>
      <c r="C193" s="73"/>
      <c r="D193" s="74" t="s">
        <v>85</v>
      </c>
      <c r="F193" s="76"/>
      <c r="G193" s="77"/>
    </row>
    <row r="194" spans="1:7" s="64" customFormat="1" ht="6.75" customHeight="1" hidden="1" thickBot="1">
      <c r="A194" s="69"/>
      <c r="B194" s="53"/>
      <c r="C194" s="70"/>
      <c r="D194" s="78"/>
      <c r="F194" s="54"/>
      <c r="G194" s="65"/>
    </row>
    <row r="195" spans="1:7" ht="13.5" hidden="1" thickBot="1">
      <c r="A195" s="66"/>
      <c r="B195" s="49" t="s">
        <v>88</v>
      </c>
      <c r="E195" s="96" t="s">
        <v>93</v>
      </c>
      <c r="F195" s="108"/>
      <c r="G195" s="68"/>
    </row>
    <row r="196" spans="1:7" ht="6.75" customHeight="1" hidden="1" thickBot="1">
      <c r="A196" s="66"/>
      <c r="F196" s="109"/>
      <c r="G196" s="68"/>
    </row>
    <row r="197" spans="1:7" ht="13.5" hidden="1" thickBot="1">
      <c r="A197" s="66"/>
      <c r="B197" s="49" t="s">
        <v>87</v>
      </c>
      <c r="E197" s="96" t="s">
        <v>93</v>
      </c>
      <c r="F197" s="108"/>
      <c r="G197" s="68"/>
    </row>
    <row r="198" spans="1:7" ht="6.75" customHeight="1" hidden="1" thickBot="1">
      <c r="A198" s="66"/>
      <c r="G198" s="68"/>
    </row>
    <row r="199" spans="1:7" ht="13.5" hidden="1" thickBot="1">
      <c r="A199" s="66"/>
      <c r="C199" s="49" t="s">
        <v>86</v>
      </c>
      <c r="F199" s="98" t="str">
        <f>IF(F197&gt;0,F195/F197,IF(F202&gt;0,F202,"N/A"))</f>
        <v>N/A</v>
      </c>
      <c r="G199" s="68"/>
    </row>
    <row r="200" spans="1:7" ht="6.75" customHeight="1" hidden="1">
      <c r="A200" s="66"/>
      <c r="G200" s="68"/>
    </row>
    <row r="201" spans="1:7" ht="13.5" hidden="1" thickBot="1">
      <c r="A201" s="66"/>
      <c r="B201" s="49" t="s">
        <v>95</v>
      </c>
      <c r="G201" s="68"/>
    </row>
    <row r="202" spans="1:7" ht="13.5" hidden="1" thickBot="1">
      <c r="A202" s="66"/>
      <c r="B202" s="49" t="s">
        <v>94</v>
      </c>
      <c r="E202" s="96" t="s">
        <v>93</v>
      </c>
      <c r="F202" s="97"/>
      <c r="G202" s="68"/>
    </row>
    <row r="203" spans="1:7" ht="6.75" customHeight="1" hidden="1">
      <c r="A203" s="66"/>
      <c r="G203" s="68"/>
    </row>
    <row r="204" spans="1:7" ht="15" hidden="1">
      <c r="A204" s="66"/>
      <c r="B204" s="182"/>
      <c r="C204" s="183"/>
      <c r="D204" s="184"/>
      <c r="G204" s="68"/>
    </row>
    <row r="205" spans="1:7" ht="15" hidden="1">
      <c r="A205" s="66"/>
      <c r="B205" s="185"/>
      <c r="C205" s="186"/>
      <c r="D205" s="187"/>
      <c r="G205" s="68"/>
    </row>
    <row r="206" spans="1:7" ht="15" hidden="1">
      <c r="A206" s="66"/>
      <c r="B206" s="185"/>
      <c r="C206" s="186"/>
      <c r="D206" s="187"/>
      <c r="G206" s="68"/>
    </row>
    <row r="207" spans="1:7" ht="15" hidden="1">
      <c r="A207" s="66"/>
      <c r="B207" s="185"/>
      <c r="C207" s="186"/>
      <c r="D207" s="187"/>
      <c r="G207" s="68"/>
    </row>
    <row r="208" spans="1:7" ht="15" hidden="1">
      <c r="A208" s="66"/>
      <c r="B208" s="185"/>
      <c r="C208" s="186"/>
      <c r="D208" s="187"/>
      <c r="G208" s="68"/>
    </row>
    <row r="209" spans="1:7" ht="15" hidden="1">
      <c r="A209" s="66"/>
      <c r="B209" s="185"/>
      <c r="C209" s="186"/>
      <c r="D209" s="187"/>
      <c r="G209" s="68"/>
    </row>
    <row r="210" spans="1:7" ht="15" hidden="1">
      <c r="A210" s="66"/>
      <c r="B210" s="188"/>
      <c r="C210" s="189"/>
      <c r="D210" s="190"/>
      <c r="G210" s="68"/>
    </row>
    <row r="211" spans="1:7" ht="6.75" customHeight="1" hidden="1" thickBot="1">
      <c r="A211" s="66"/>
      <c r="G211" s="68"/>
    </row>
    <row r="212" spans="1:7" ht="13.5" hidden="1" thickBot="1">
      <c r="A212" s="66"/>
      <c r="B212" s="49" t="s">
        <v>109</v>
      </c>
      <c r="E212" s="96" t="s">
        <v>93</v>
      </c>
      <c r="F212" s="108"/>
      <c r="G212" s="68"/>
    </row>
    <row r="213" spans="1:7" ht="6.75" customHeight="1" hidden="1" thickBot="1">
      <c r="A213" s="66"/>
      <c r="G213" s="68"/>
    </row>
    <row r="214" spans="1:7" ht="13.5" hidden="1" thickBot="1">
      <c r="A214" s="66"/>
      <c r="C214" s="67" t="s">
        <v>73</v>
      </c>
      <c r="F214" s="99" t="str">
        <f>IF(F212=0," ",IF(F202="Yes",1,IF(F202="No",0,IF(F199/F212&gt;=1,1,IF(F199/F212&gt;=0.75,0.75,IF(F199/F212&gt;=0.5,0.5,IF(F199/F212&gt;=0.25,0.25,0)))))))</f>
        <v xml:space="preserve"> </v>
      </c>
      <c r="G214" s="68"/>
    </row>
    <row r="215" spans="1:7" ht="6.75" customHeight="1" hidden="1">
      <c r="A215" s="79"/>
      <c r="B215" s="80"/>
      <c r="C215" s="80"/>
      <c r="D215" s="81"/>
      <c r="E215" s="80"/>
      <c r="F215" s="82"/>
      <c r="G215" s="83"/>
    </row>
    <row r="216" spans="1:7" s="64" customFormat="1" ht="15" hidden="1">
      <c r="A216" s="90"/>
      <c r="B216" s="91"/>
      <c r="C216" s="91"/>
      <c r="D216" s="92"/>
      <c r="E216" s="93"/>
      <c r="F216" s="94"/>
      <c r="G216" s="95"/>
    </row>
    <row r="217" spans="1:7" s="64" customFormat="1" ht="15" hidden="1">
      <c r="A217" s="69"/>
      <c r="B217" s="70" t="s">
        <v>72</v>
      </c>
      <c r="C217" s="70"/>
      <c r="D217" s="63"/>
      <c r="G217" s="65"/>
    </row>
    <row r="218" spans="1:7" s="75" customFormat="1" ht="12" hidden="1">
      <c r="A218" s="71"/>
      <c r="B218" s="72"/>
      <c r="C218" s="73"/>
      <c r="D218" s="74" t="s">
        <v>85</v>
      </c>
      <c r="F218" s="76"/>
      <c r="G218" s="77"/>
    </row>
    <row r="219" spans="1:7" s="64" customFormat="1" ht="6.75" customHeight="1" hidden="1" thickBot="1">
      <c r="A219" s="69"/>
      <c r="B219" s="53"/>
      <c r="C219" s="70"/>
      <c r="D219" s="78"/>
      <c r="F219" s="54"/>
      <c r="G219" s="65"/>
    </row>
    <row r="220" spans="1:7" ht="13.5" hidden="1" thickBot="1">
      <c r="A220" s="66"/>
      <c r="B220" s="49" t="s">
        <v>88</v>
      </c>
      <c r="E220" s="96" t="s">
        <v>93</v>
      </c>
      <c r="F220" s="108"/>
      <c r="G220" s="68"/>
    </row>
    <row r="221" spans="1:7" ht="6.75" customHeight="1" hidden="1" thickBot="1">
      <c r="A221" s="66"/>
      <c r="F221" s="109"/>
      <c r="G221" s="68"/>
    </row>
    <row r="222" spans="1:7" ht="13.5" hidden="1" thickBot="1">
      <c r="A222" s="66"/>
      <c r="B222" s="49" t="s">
        <v>87</v>
      </c>
      <c r="E222" s="96" t="s">
        <v>93</v>
      </c>
      <c r="F222" s="108"/>
      <c r="G222" s="68"/>
    </row>
    <row r="223" spans="1:7" ht="6.75" customHeight="1" hidden="1" thickBot="1">
      <c r="A223" s="66"/>
      <c r="G223" s="68"/>
    </row>
    <row r="224" spans="1:7" ht="13.5" hidden="1" thickBot="1">
      <c r="A224" s="66"/>
      <c r="C224" s="49" t="s">
        <v>86</v>
      </c>
      <c r="F224" s="98" t="str">
        <f>IF(F222&gt;0,F220/F222,IF(F227&gt;0,F227,"N/A"))</f>
        <v>N/A</v>
      </c>
      <c r="G224" s="68"/>
    </row>
    <row r="225" spans="1:7" ht="6.75" customHeight="1" hidden="1">
      <c r="A225" s="66"/>
      <c r="G225" s="68"/>
    </row>
    <row r="226" spans="1:7" ht="13.5" hidden="1" thickBot="1">
      <c r="A226" s="66"/>
      <c r="B226" s="49" t="s">
        <v>95</v>
      </c>
      <c r="G226" s="68"/>
    </row>
    <row r="227" spans="1:7" ht="13.5" hidden="1" thickBot="1">
      <c r="A227" s="66"/>
      <c r="B227" s="49" t="s">
        <v>94</v>
      </c>
      <c r="E227" s="96" t="s">
        <v>93</v>
      </c>
      <c r="F227" s="97"/>
      <c r="G227" s="68"/>
    </row>
    <row r="228" spans="1:7" ht="6.75" customHeight="1" hidden="1">
      <c r="A228" s="66"/>
      <c r="G228" s="68"/>
    </row>
    <row r="229" spans="1:7" ht="15" hidden="1">
      <c r="A229" s="66"/>
      <c r="B229" s="182"/>
      <c r="C229" s="183"/>
      <c r="D229" s="184"/>
      <c r="G229" s="68"/>
    </row>
    <row r="230" spans="1:7" ht="15" hidden="1">
      <c r="A230" s="66"/>
      <c r="B230" s="185"/>
      <c r="C230" s="186"/>
      <c r="D230" s="187"/>
      <c r="G230" s="68"/>
    </row>
    <row r="231" spans="1:7" ht="15" hidden="1">
      <c r="A231" s="66"/>
      <c r="B231" s="185"/>
      <c r="C231" s="186"/>
      <c r="D231" s="187"/>
      <c r="G231" s="68"/>
    </row>
    <row r="232" spans="1:7" ht="15" hidden="1">
      <c r="A232" s="66"/>
      <c r="B232" s="185"/>
      <c r="C232" s="186"/>
      <c r="D232" s="187"/>
      <c r="G232" s="68"/>
    </row>
    <row r="233" spans="1:7" ht="15" hidden="1">
      <c r="A233" s="66"/>
      <c r="B233" s="185"/>
      <c r="C233" s="186"/>
      <c r="D233" s="187"/>
      <c r="G233" s="68"/>
    </row>
    <row r="234" spans="1:7" ht="15" hidden="1">
      <c r="A234" s="66"/>
      <c r="B234" s="185"/>
      <c r="C234" s="186"/>
      <c r="D234" s="187"/>
      <c r="G234" s="68"/>
    </row>
    <row r="235" spans="1:7" ht="15" hidden="1">
      <c r="A235" s="66"/>
      <c r="B235" s="188"/>
      <c r="C235" s="189"/>
      <c r="D235" s="190"/>
      <c r="G235" s="68"/>
    </row>
    <row r="236" spans="1:7" ht="6.75" customHeight="1" hidden="1" thickBot="1">
      <c r="A236" s="66"/>
      <c r="G236" s="68"/>
    </row>
    <row r="237" spans="1:7" ht="13.5" hidden="1" thickBot="1">
      <c r="A237" s="66"/>
      <c r="B237" s="49" t="s">
        <v>109</v>
      </c>
      <c r="E237" s="96" t="s">
        <v>93</v>
      </c>
      <c r="F237" s="108"/>
      <c r="G237" s="68"/>
    </row>
    <row r="238" spans="1:7" ht="6.75" customHeight="1" hidden="1" thickBot="1">
      <c r="A238" s="66"/>
      <c r="G238" s="68"/>
    </row>
    <row r="239" spans="1:7" ht="13.5" hidden="1" thickBot="1">
      <c r="A239" s="66"/>
      <c r="C239" s="67" t="s">
        <v>73</v>
      </c>
      <c r="F239" s="99" t="str">
        <f>IF(F237=0," ",IF(F227="Yes",1,IF(F227="No",0,IF(F224/F237&gt;=1,1,IF(F224/F237&gt;=0.75,0.75,IF(F224/F237&gt;=0.5,0.5,IF(F224/F237&gt;=0.25,0.25,0)))))))</f>
        <v xml:space="preserve"> </v>
      </c>
      <c r="G239" s="68"/>
    </row>
    <row r="240" spans="1:7" ht="6.75" customHeight="1" hidden="1">
      <c r="A240" s="79"/>
      <c r="B240" s="80"/>
      <c r="C240" s="80"/>
      <c r="D240" s="81"/>
      <c r="E240" s="80"/>
      <c r="F240" s="82"/>
      <c r="G240" s="83"/>
    </row>
    <row r="241" spans="1:7" s="64" customFormat="1" ht="15" hidden="1">
      <c r="A241" s="90"/>
      <c r="B241" s="91"/>
      <c r="C241" s="91"/>
      <c r="D241" s="92"/>
      <c r="E241" s="93"/>
      <c r="F241" s="94"/>
      <c r="G241" s="95"/>
    </row>
    <row r="242" spans="1:7" s="64" customFormat="1" ht="15" hidden="1">
      <c r="A242" s="69"/>
      <c r="B242" s="70" t="s">
        <v>72</v>
      </c>
      <c r="C242" s="70"/>
      <c r="D242" s="63"/>
      <c r="G242" s="65"/>
    </row>
    <row r="243" spans="1:7" s="75" customFormat="1" ht="12" hidden="1">
      <c r="A243" s="71"/>
      <c r="B243" s="72"/>
      <c r="C243" s="73"/>
      <c r="D243" s="74" t="s">
        <v>85</v>
      </c>
      <c r="F243" s="76"/>
      <c r="G243" s="77"/>
    </row>
    <row r="244" spans="1:7" s="64" customFormat="1" ht="6.75" customHeight="1" hidden="1" thickBot="1">
      <c r="A244" s="69"/>
      <c r="B244" s="53"/>
      <c r="C244" s="70"/>
      <c r="D244" s="78"/>
      <c r="F244" s="54"/>
      <c r="G244" s="65"/>
    </row>
    <row r="245" spans="1:7" ht="13.5" hidden="1" thickBot="1">
      <c r="A245" s="66"/>
      <c r="B245" s="49" t="s">
        <v>88</v>
      </c>
      <c r="E245" s="96" t="s">
        <v>93</v>
      </c>
      <c r="F245" s="108"/>
      <c r="G245" s="68"/>
    </row>
    <row r="246" spans="1:7" ht="6.75" customHeight="1" hidden="1" thickBot="1">
      <c r="A246" s="66"/>
      <c r="F246" s="109"/>
      <c r="G246" s="68"/>
    </row>
    <row r="247" spans="1:7" ht="13.5" hidden="1" thickBot="1">
      <c r="A247" s="66"/>
      <c r="B247" s="49" t="s">
        <v>87</v>
      </c>
      <c r="E247" s="96" t="s">
        <v>93</v>
      </c>
      <c r="F247" s="108"/>
      <c r="G247" s="68"/>
    </row>
    <row r="248" spans="1:7" ht="6.75" customHeight="1" hidden="1" thickBot="1">
      <c r="A248" s="66"/>
      <c r="G248" s="68"/>
    </row>
    <row r="249" spans="1:7" ht="13.5" hidden="1" thickBot="1">
      <c r="A249" s="66"/>
      <c r="C249" s="49" t="s">
        <v>86</v>
      </c>
      <c r="F249" s="98" t="str">
        <f>IF(F247&gt;0,F245/F247,IF(F252&gt;0,F252,"N/A"))</f>
        <v>N/A</v>
      </c>
      <c r="G249" s="68"/>
    </row>
    <row r="250" spans="1:7" ht="6.75" customHeight="1" hidden="1">
      <c r="A250" s="66"/>
      <c r="G250" s="68"/>
    </row>
    <row r="251" spans="1:7" ht="13.5" hidden="1" thickBot="1">
      <c r="A251" s="66"/>
      <c r="B251" s="49" t="s">
        <v>95</v>
      </c>
      <c r="G251" s="68"/>
    </row>
    <row r="252" spans="1:7" ht="13.5" hidden="1" thickBot="1">
      <c r="A252" s="66"/>
      <c r="B252" s="49" t="s">
        <v>94</v>
      </c>
      <c r="E252" s="96" t="s">
        <v>93</v>
      </c>
      <c r="F252" s="97"/>
      <c r="G252" s="68"/>
    </row>
    <row r="253" spans="1:7" ht="6.75" customHeight="1" hidden="1">
      <c r="A253" s="66"/>
      <c r="G253" s="68"/>
    </row>
    <row r="254" spans="1:7" ht="15" hidden="1">
      <c r="A254" s="66"/>
      <c r="B254" s="182"/>
      <c r="C254" s="183"/>
      <c r="D254" s="184"/>
      <c r="G254" s="68"/>
    </row>
    <row r="255" spans="1:7" ht="15" hidden="1">
      <c r="A255" s="66"/>
      <c r="B255" s="185"/>
      <c r="C255" s="186"/>
      <c r="D255" s="187"/>
      <c r="G255" s="68"/>
    </row>
    <row r="256" spans="1:7" ht="15" hidden="1">
      <c r="A256" s="66"/>
      <c r="B256" s="185"/>
      <c r="C256" s="186"/>
      <c r="D256" s="187"/>
      <c r="G256" s="68"/>
    </row>
    <row r="257" spans="1:7" ht="15" hidden="1">
      <c r="A257" s="66"/>
      <c r="B257" s="185"/>
      <c r="C257" s="186"/>
      <c r="D257" s="187"/>
      <c r="G257" s="68"/>
    </row>
    <row r="258" spans="1:7" ht="15" hidden="1">
      <c r="A258" s="66"/>
      <c r="B258" s="185"/>
      <c r="C258" s="186"/>
      <c r="D258" s="187"/>
      <c r="G258" s="68"/>
    </row>
    <row r="259" spans="1:7" ht="15" hidden="1">
      <c r="A259" s="66"/>
      <c r="B259" s="185"/>
      <c r="C259" s="186"/>
      <c r="D259" s="187"/>
      <c r="G259" s="68"/>
    </row>
    <row r="260" spans="1:7" ht="15" hidden="1">
      <c r="A260" s="66"/>
      <c r="B260" s="188"/>
      <c r="C260" s="189"/>
      <c r="D260" s="190"/>
      <c r="G260" s="68"/>
    </row>
    <row r="261" spans="1:7" ht="6.75" customHeight="1" hidden="1" thickBot="1">
      <c r="A261" s="66"/>
      <c r="G261" s="68"/>
    </row>
    <row r="262" spans="1:7" ht="13.5" hidden="1" thickBot="1">
      <c r="A262" s="66"/>
      <c r="B262" s="49" t="s">
        <v>109</v>
      </c>
      <c r="E262" s="96" t="s">
        <v>93</v>
      </c>
      <c r="F262" s="108"/>
      <c r="G262" s="68"/>
    </row>
    <row r="263" spans="1:7" ht="6.75" customHeight="1" hidden="1" thickBot="1">
      <c r="A263" s="66"/>
      <c r="G263" s="68"/>
    </row>
    <row r="264" spans="1:7" ht="13.5" hidden="1"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sheetPr>
  <dimension ref="A1:G265"/>
  <sheetViews>
    <sheetView showGridLines="0" zoomScale="90" zoomScaleNormal="90" zoomScalePageLayoutView="90" workbookViewId="0" topLeftCell="A1"/>
  </sheetViews>
  <sheetFormatPr defaultColWidth="10.00390625" defaultRowHeight="15"/>
  <cols>
    <col min="1" max="1" width="1.7109375" style="49" customWidth="1"/>
    <col min="2" max="2" width="2.140625" style="49" customWidth="1"/>
    <col min="3" max="3" width="20.8515625" style="49" customWidth="1"/>
    <col min="4" max="4" width="64.7109375" style="50" customWidth="1"/>
    <col min="5" max="5" width="2.7109375" style="49" customWidth="1"/>
    <col min="6" max="6" width="15.00390625" style="51" bestFit="1" customWidth="1"/>
    <col min="7" max="7" width="3.00390625" style="49" customWidth="1"/>
    <col min="8" max="8" width="3.140625" style="49" customWidth="1"/>
    <col min="9" max="16384" width="10.00390625" style="49"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52" t="s">
        <v>69</v>
      </c>
    </row>
    <row r="5" ht="13.5" thickBot="1"/>
    <row r="6" spans="1:7" ht="13.5" thickBot="1">
      <c r="A6" s="96" t="s">
        <v>93</v>
      </c>
      <c r="B6" s="97"/>
      <c r="C6" s="50" t="s">
        <v>81</v>
      </c>
      <c r="E6" s="50"/>
      <c r="F6" s="50"/>
      <c r="G6" s="50"/>
    </row>
    <row r="7" spans="2:3" ht="15" thickBot="1">
      <c r="B7" s="98"/>
      <c r="C7" s="53" t="s">
        <v>82</v>
      </c>
    </row>
    <row r="8" spans="2:3" ht="15" thickBot="1">
      <c r="B8" s="99"/>
      <c r="C8" s="53" t="s">
        <v>83</v>
      </c>
    </row>
    <row r="9" spans="2:3" ht="14.25">
      <c r="B9" s="54"/>
      <c r="C9" s="53" t="s">
        <v>84</v>
      </c>
    </row>
    <row r="10" spans="1:7" ht="15">
      <c r="A10" s="50"/>
      <c r="B10" s="50"/>
      <c r="C10" s="50"/>
      <c r="E10" s="50"/>
      <c r="F10" s="50"/>
      <c r="G10" s="50"/>
    </row>
    <row r="11" spans="1:7" s="61" customFormat="1" ht="15">
      <c r="A11" s="55" t="s">
        <v>69</v>
      </c>
      <c r="B11" s="56"/>
      <c r="C11" s="56"/>
      <c r="D11" s="57"/>
      <c r="E11" s="58"/>
      <c r="F11" s="59"/>
      <c r="G11" s="60"/>
    </row>
    <row r="12" spans="1:7" s="64" customFormat="1" ht="15.75" thickBot="1">
      <c r="A12" s="90"/>
      <c r="B12" s="91"/>
      <c r="C12" s="91"/>
      <c r="D12" s="92"/>
      <c r="E12" s="93"/>
      <c r="F12" s="94"/>
      <c r="G12" s="95"/>
    </row>
    <row r="13" spans="1:7" ht="13.5" thickBot="1">
      <c r="A13" s="66"/>
      <c r="B13" s="49" t="s">
        <v>107</v>
      </c>
      <c r="C13" s="67"/>
      <c r="E13" s="96" t="s">
        <v>93</v>
      </c>
      <c r="F13" s="97"/>
      <c r="G13" s="68"/>
    </row>
    <row r="14" spans="1:7" ht="13.5" thickBot="1">
      <c r="A14" s="66"/>
      <c r="C14" s="67"/>
      <c r="G14" s="68"/>
    </row>
    <row r="15" spans="1:7" ht="13.5" thickBot="1">
      <c r="A15" s="66"/>
      <c r="B15" s="49" t="s">
        <v>108</v>
      </c>
      <c r="C15" s="67"/>
      <c r="E15" s="96" t="s">
        <v>93</v>
      </c>
      <c r="F15" s="97"/>
      <c r="G15" s="68"/>
    </row>
    <row r="16" spans="1:7" s="64" customFormat="1" ht="15">
      <c r="A16" s="62"/>
      <c r="B16" s="52"/>
      <c r="C16" s="52"/>
      <c r="D16" s="63"/>
      <c r="F16" s="54"/>
      <c r="G16" s="65"/>
    </row>
    <row r="17" spans="1:7" s="64" customFormat="1" ht="15">
      <c r="A17" s="69"/>
      <c r="B17" s="70" t="s">
        <v>71</v>
      </c>
      <c r="C17" s="70"/>
      <c r="D17" s="63"/>
      <c r="G17" s="65"/>
    </row>
    <row r="18" spans="1:7" s="75" customFormat="1" ht="12">
      <c r="A18" s="71"/>
      <c r="B18" s="72"/>
      <c r="C18" s="73"/>
      <c r="D18" s="74" t="s">
        <v>85</v>
      </c>
      <c r="F18" s="76"/>
      <c r="G18" s="77"/>
    </row>
    <row r="19" spans="1:7" s="64" customFormat="1" ht="6.75" customHeight="1" thickBot="1">
      <c r="A19" s="69"/>
      <c r="B19" s="53"/>
      <c r="C19" s="70"/>
      <c r="D19" s="78"/>
      <c r="F19" s="54"/>
      <c r="G19" s="65"/>
    </row>
    <row r="20" spans="1:7" ht="13.5" thickBot="1">
      <c r="A20" s="66"/>
      <c r="B20" s="49" t="s">
        <v>88</v>
      </c>
      <c r="E20" s="96" t="s">
        <v>93</v>
      </c>
      <c r="F20" s="108"/>
      <c r="G20" s="68"/>
    </row>
    <row r="21" spans="1:7" ht="6.75" customHeight="1" thickBot="1">
      <c r="A21" s="66"/>
      <c r="F21" s="109"/>
      <c r="G21" s="68"/>
    </row>
    <row r="22" spans="1:7" ht="13.5" thickBot="1">
      <c r="A22" s="66"/>
      <c r="B22" s="49" t="s">
        <v>87</v>
      </c>
      <c r="E22" s="96" t="s">
        <v>93</v>
      </c>
      <c r="F22" s="108"/>
      <c r="G22" s="68"/>
    </row>
    <row r="23" spans="1:7" ht="6.75" customHeight="1" thickBot="1">
      <c r="A23" s="66"/>
      <c r="G23" s="68"/>
    </row>
    <row r="24" spans="1:7" ht="13.5" thickBot="1">
      <c r="A24" s="66"/>
      <c r="C24" s="49" t="s">
        <v>86</v>
      </c>
      <c r="F24" s="98" t="str">
        <f>IF(F22&gt;0,F20/F22,IF(F27&gt;0,F27,"N/A"))</f>
        <v>N/A</v>
      </c>
      <c r="G24" s="68"/>
    </row>
    <row r="25" spans="1:7" ht="6.75" customHeight="1">
      <c r="A25" s="66"/>
      <c r="G25" s="68"/>
    </row>
    <row r="26" spans="1:7" ht="13.5" thickBot="1">
      <c r="A26" s="66"/>
      <c r="B26" s="49" t="s">
        <v>95</v>
      </c>
      <c r="G26" s="68"/>
    </row>
    <row r="27" spans="1:7" ht="13.5" thickBot="1">
      <c r="A27" s="66"/>
      <c r="B27" s="49" t="s">
        <v>94</v>
      </c>
      <c r="E27" s="96" t="s">
        <v>93</v>
      </c>
      <c r="F27" s="97"/>
      <c r="G27" s="68"/>
    </row>
    <row r="28" spans="1:7" ht="6.75" customHeight="1">
      <c r="A28" s="66"/>
      <c r="G28" s="68"/>
    </row>
    <row r="29" spans="1:7" ht="15">
      <c r="A29" s="66"/>
      <c r="B29" s="182"/>
      <c r="C29" s="183"/>
      <c r="D29" s="184"/>
      <c r="G29" s="68"/>
    </row>
    <row r="30" spans="1:7" ht="15">
      <c r="A30" s="66"/>
      <c r="B30" s="185"/>
      <c r="C30" s="186"/>
      <c r="D30" s="187"/>
      <c r="G30" s="68"/>
    </row>
    <row r="31" spans="1:7" ht="15">
      <c r="A31" s="66"/>
      <c r="B31" s="185"/>
      <c r="C31" s="186"/>
      <c r="D31" s="187"/>
      <c r="G31" s="68"/>
    </row>
    <row r="32" spans="1:7" ht="15">
      <c r="A32" s="66"/>
      <c r="B32" s="185"/>
      <c r="C32" s="186"/>
      <c r="D32" s="187"/>
      <c r="G32" s="68"/>
    </row>
    <row r="33" spans="1:7" ht="15">
      <c r="A33" s="66"/>
      <c r="B33" s="185"/>
      <c r="C33" s="186"/>
      <c r="D33" s="187"/>
      <c r="G33" s="68"/>
    </row>
    <row r="34" spans="1:7" ht="15">
      <c r="A34" s="66"/>
      <c r="B34" s="185"/>
      <c r="C34" s="186"/>
      <c r="D34" s="187"/>
      <c r="G34" s="68"/>
    </row>
    <row r="35" spans="1:7" ht="15">
      <c r="A35" s="66"/>
      <c r="B35" s="188"/>
      <c r="C35" s="189"/>
      <c r="D35" s="190"/>
      <c r="G35" s="68"/>
    </row>
    <row r="36" spans="1:7" ht="6.75" customHeight="1" thickBot="1">
      <c r="A36" s="66"/>
      <c r="G36" s="68"/>
    </row>
    <row r="37" spans="1:7" ht="13.5" thickBot="1">
      <c r="A37" s="66"/>
      <c r="B37" s="49" t="s">
        <v>109</v>
      </c>
      <c r="E37" s="96" t="s">
        <v>93</v>
      </c>
      <c r="F37" s="108"/>
      <c r="G37" s="68"/>
    </row>
    <row r="38" spans="1:7" ht="6.75" customHeight="1" thickBot="1">
      <c r="A38" s="66"/>
      <c r="G38" s="68"/>
    </row>
    <row r="39" spans="1:7" ht="13.5" thickBot="1">
      <c r="A39" s="66"/>
      <c r="C39" s="67" t="s">
        <v>73</v>
      </c>
      <c r="F39" s="99" t="str">
        <f>IF(F37=0," ",IF(F27="Yes",1,IF(F27="No",0,IF(F24/F37&gt;=1,1,IF(F24/F37&gt;=0.75,0.75,IF(F24/F37&gt;=0.5,0.5,IF(F24/F37&gt;=0.25,0.25,0)))))))</f>
        <v xml:space="preserve"> </v>
      </c>
      <c r="G39" s="68"/>
    </row>
    <row r="40" spans="1:7" ht="6.75" customHeight="1">
      <c r="A40" s="79"/>
      <c r="B40" s="80"/>
      <c r="C40" s="80"/>
      <c r="D40" s="81"/>
      <c r="E40" s="80"/>
      <c r="F40" s="82"/>
      <c r="G40" s="83"/>
    </row>
    <row r="41" spans="1:7" s="64" customFormat="1" ht="15">
      <c r="A41" s="90"/>
      <c r="B41" s="91"/>
      <c r="C41" s="91"/>
      <c r="D41" s="92"/>
      <c r="E41" s="93"/>
      <c r="F41" s="94"/>
      <c r="G41" s="95"/>
    </row>
    <row r="42" spans="1:7" s="64" customFormat="1" ht="15">
      <c r="A42" s="69"/>
      <c r="B42" s="70" t="s">
        <v>71</v>
      </c>
      <c r="C42" s="70"/>
      <c r="D42" s="63"/>
      <c r="G42" s="65"/>
    </row>
    <row r="43" spans="1:7" s="75" customFormat="1" ht="12">
      <c r="A43" s="71"/>
      <c r="B43" s="72"/>
      <c r="C43" s="73"/>
      <c r="D43" s="74" t="s">
        <v>85</v>
      </c>
      <c r="F43" s="76"/>
      <c r="G43" s="77"/>
    </row>
    <row r="44" spans="1:7" s="64" customFormat="1" ht="6.75" customHeight="1" thickBot="1">
      <c r="A44" s="69"/>
      <c r="B44" s="53"/>
      <c r="C44" s="70"/>
      <c r="D44" s="78"/>
      <c r="F44" s="54"/>
      <c r="G44" s="65"/>
    </row>
    <row r="45" spans="1:7" ht="13.5" thickBot="1">
      <c r="A45" s="66"/>
      <c r="B45" s="49" t="s">
        <v>88</v>
      </c>
      <c r="E45" s="96" t="s">
        <v>93</v>
      </c>
      <c r="F45" s="108"/>
      <c r="G45" s="68"/>
    </row>
    <row r="46" spans="1:7" ht="6.75" customHeight="1" thickBot="1">
      <c r="A46" s="66"/>
      <c r="F46" s="109"/>
      <c r="G46" s="68"/>
    </row>
    <row r="47" spans="1:7" ht="13.5" thickBot="1">
      <c r="A47" s="66"/>
      <c r="B47" s="49" t="s">
        <v>87</v>
      </c>
      <c r="E47" s="96" t="s">
        <v>93</v>
      </c>
      <c r="F47" s="108"/>
      <c r="G47" s="68"/>
    </row>
    <row r="48" spans="1:7" ht="6.75" customHeight="1" thickBot="1">
      <c r="A48" s="66"/>
      <c r="G48" s="68"/>
    </row>
    <row r="49" spans="1:7" ht="13.5" thickBot="1">
      <c r="A49" s="66"/>
      <c r="C49" s="49" t="s">
        <v>86</v>
      </c>
      <c r="F49" s="98" t="str">
        <f>IF(F47&gt;0,F45/F47,IF(F52&gt;0,F52,"N/A"))</f>
        <v>N/A</v>
      </c>
      <c r="G49" s="68"/>
    </row>
    <row r="50" spans="1:7" ht="6.75" customHeight="1">
      <c r="A50" s="66"/>
      <c r="G50" s="68"/>
    </row>
    <row r="51" spans="1:7" ht="13.5" thickBot="1">
      <c r="A51" s="66"/>
      <c r="B51" s="49" t="s">
        <v>95</v>
      </c>
      <c r="G51" s="68"/>
    </row>
    <row r="52" spans="1:7" ht="13.5" thickBot="1">
      <c r="A52" s="66"/>
      <c r="B52" s="49" t="s">
        <v>94</v>
      </c>
      <c r="E52" s="96" t="s">
        <v>93</v>
      </c>
      <c r="F52" s="97"/>
      <c r="G52" s="68"/>
    </row>
    <row r="53" spans="1:7" ht="6.75" customHeight="1">
      <c r="A53" s="66"/>
      <c r="G53" s="68"/>
    </row>
    <row r="54" spans="1:7" ht="15">
      <c r="A54" s="66"/>
      <c r="B54" s="182"/>
      <c r="C54" s="183"/>
      <c r="D54" s="184"/>
      <c r="G54" s="68"/>
    </row>
    <row r="55" spans="1:7" ht="15">
      <c r="A55" s="66"/>
      <c r="B55" s="185"/>
      <c r="C55" s="186"/>
      <c r="D55" s="187"/>
      <c r="G55" s="68"/>
    </row>
    <row r="56" spans="1:7" ht="15">
      <c r="A56" s="66"/>
      <c r="B56" s="185"/>
      <c r="C56" s="186"/>
      <c r="D56" s="187"/>
      <c r="G56" s="68"/>
    </row>
    <row r="57" spans="1:7" ht="15">
      <c r="A57" s="66"/>
      <c r="B57" s="185"/>
      <c r="C57" s="186"/>
      <c r="D57" s="187"/>
      <c r="G57" s="68"/>
    </row>
    <row r="58" spans="1:7" ht="15">
      <c r="A58" s="66"/>
      <c r="B58" s="185"/>
      <c r="C58" s="186"/>
      <c r="D58" s="187"/>
      <c r="G58" s="68"/>
    </row>
    <row r="59" spans="1:7" ht="15">
      <c r="A59" s="66"/>
      <c r="B59" s="185"/>
      <c r="C59" s="186"/>
      <c r="D59" s="187"/>
      <c r="G59" s="68"/>
    </row>
    <row r="60" spans="1:7" ht="15">
      <c r="A60" s="66"/>
      <c r="B60" s="188"/>
      <c r="C60" s="189"/>
      <c r="D60" s="190"/>
      <c r="G60" s="68"/>
    </row>
    <row r="61" spans="1:7" ht="6.75" customHeight="1" thickBot="1">
      <c r="A61" s="66"/>
      <c r="G61" s="68"/>
    </row>
    <row r="62" spans="1:7" ht="13.5" thickBot="1">
      <c r="A62" s="66"/>
      <c r="B62" s="49" t="s">
        <v>109</v>
      </c>
      <c r="E62" s="96" t="s">
        <v>93</v>
      </c>
      <c r="F62" s="108"/>
      <c r="G62" s="68"/>
    </row>
    <row r="63" spans="1:7" ht="6.75" customHeight="1" thickBot="1">
      <c r="A63" s="66"/>
      <c r="G63" s="68"/>
    </row>
    <row r="64" spans="1:7" ht="13.5" thickBot="1">
      <c r="A64" s="66"/>
      <c r="C64" s="67" t="s">
        <v>73</v>
      </c>
      <c r="F64" s="99" t="str">
        <f>IF(F62=0," ",IF(F52="Yes",1,IF(F52="No",0,IF(F49/F62&gt;=1,1,IF(F49/F62&gt;=0.75,0.75,IF(F49/F62&gt;=0.5,0.5,IF(F49/F62&gt;=0.25,0.25,0)))))))</f>
        <v xml:space="preserve"> </v>
      </c>
      <c r="G64" s="68"/>
    </row>
    <row r="65" spans="1:7" ht="6.75" customHeight="1">
      <c r="A65" s="79"/>
      <c r="B65" s="80"/>
      <c r="C65" s="80"/>
      <c r="D65" s="81"/>
      <c r="E65" s="80"/>
      <c r="F65" s="82"/>
      <c r="G65" s="83"/>
    </row>
    <row r="66" spans="1:7" s="64" customFormat="1" ht="15">
      <c r="A66" s="90"/>
      <c r="B66" s="91"/>
      <c r="C66" s="91"/>
      <c r="D66" s="92"/>
      <c r="E66" s="93"/>
      <c r="F66" s="94"/>
      <c r="G66" s="95"/>
    </row>
    <row r="67" spans="1:7" s="64" customFormat="1" ht="15">
      <c r="A67" s="69"/>
      <c r="B67" s="70" t="s">
        <v>71</v>
      </c>
      <c r="C67" s="70"/>
      <c r="D67" s="63"/>
      <c r="G67" s="65"/>
    </row>
    <row r="68" spans="1:7" s="75" customFormat="1" ht="12">
      <c r="A68" s="71"/>
      <c r="B68" s="72"/>
      <c r="C68" s="73"/>
      <c r="D68" s="74" t="s">
        <v>85</v>
      </c>
      <c r="F68" s="76"/>
      <c r="G68" s="77"/>
    </row>
    <row r="69" spans="1:7" s="64" customFormat="1" ht="6.75" customHeight="1" thickBot="1">
      <c r="A69" s="69"/>
      <c r="B69" s="53"/>
      <c r="C69" s="70"/>
      <c r="D69" s="78"/>
      <c r="F69" s="54"/>
      <c r="G69" s="65"/>
    </row>
    <row r="70" spans="1:7" ht="13.5" thickBot="1">
      <c r="A70" s="66"/>
      <c r="B70" s="49" t="s">
        <v>88</v>
      </c>
      <c r="E70" s="96" t="s">
        <v>93</v>
      </c>
      <c r="F70" s="108"/>
      <c r="G70" s="68"/>
    </row>
    <row r="71" spans="1:7" ht="6.75" customHeight="1" thickBot="1">
      <c r="A71" s="66"/>
      <c r="F71" s="109"/>
      <c r="G71" s="68"/>
    </row>
    <row r="72" spans="1:7" ht="13.5" thickBot="1">
      <c r="A72" s="66"/>
      <c r="B72" s="49" t="s">
        <v>87</v>
      </c>
      <c r="E72" s="96" t="s">
        <v>93</v>
      </c>
      <c r="F72" s="108"/>
      <c r="G72" s="68"/>
    </row>
    <row r="73" spans="1:7" ht="6.75" customHeight="1" thickBot="1">
      <c r="A73" s="66"/>
      <c r="G73" s="68"/>
    </row>
    <row r="74" spans="1:7" ht="13.5" thickBot="1">
      <c r="A74" s="66"/>
      <c r="C74" s="49" t="s">
        <v>86</v>
      </c>
      <c r="F74" s="98" t="str">
        <f>IF(F72&gt;0,F70/F72,IF(F77&gt;0,F77,"N/A"))</f>
        <v>N/A</v>
      </c>
      <c r="G74" s="68"/>
    </row>
    <row r="75" spans="1:7" ht="6.75" customHeight="1">
      <c r="A75" s="66"/>
      <c r="G75" s="68"/>
    </row>
    <row r="76" spans="1:7" ht="13.5" thickBot="1">
      <c r="A76" s="66"/>
      <c r="B76" s="49" t="s">
        <v>95</v>
      </c>
      <c r="G76" s="68"/>
    </row>
    <row r="77" spans="1:7" ht="13.5" thickBot="1">
      <c r="A77" s="66"/>
      <c r="B77" s="49" t="s">
        <v>94</v>
      </c>
      <c r="E77" s="96" t="s">
        <v>93</v>
      </c>
      <c r="F77" s="97"/>
      <c r="G77" s="68"/>
    </row>
    <row r="78" spans="1:7" ht="6.75" customHeight="1">
      <c r="A78" s="66"/>
      <c r="G78" s="68"/>
    </row>
    <row r="79" spans="1:7" ht="15">
      <c r="A79" s="66"/>
      <c r="B79" s="182"/>
      <c r="C79" s="183"/>
      <c r="D79" s="184"/>
      <c r="G79" s="68"/>
    </row>
    <row r="80" spans="1:7" ht="15">
      <c r="A80" s="66"/>
      <c r="B80" s="185"/>
      <c r="C80" s="186"/>
      <c r="D80" s="187"/>
      <c r="G80" s="68"/>
    </row>
    <row r="81" spans="1:7" ht="15">
      <c r="A81" s="66"/>
      <c r="B81" s="185"/>
      <c r="C81" s="186"/>
      <c r="D81" s="187"/>
      <c r="G81" s="68"/>
    </row>
    <row r="82" spans="1:7" ht="15">
      <c r="A82" s="66"/>
      <c r="B82" s="185"/>
      <c r="C82" s="186"/>
      <c r="D82" s="187"/>
      <c r="G82" s="68"/>
    </row>
    <row r="83" spans="1:7" ht="15">
      <c r="A83" s="66"/>
      <c r="B83" s="185"/>
      <c r="C83" s="186"/>
      <c r="D83" s="187"/>
      <c r="G83" s="68"/>
    </row>
    <row r="84" spans="1:7" ht="15">
      <c r="A84" s="66"/>
      <c r="B84" s="185"/>
      <c r="C84" s="186"/>
      <c r="D84" s="187"/>
      <c r="G84" s="68"/>
    </row>
    <row r="85" spans="1:7" ht="15">
      <c r="A85" s="66"/>
      <c r="B85" s="188"/>
      <c r="C85" s="189"/>
      <c r="D85" s="190"/>
      <c r="G85" s="68"/>
    </row>
    <row r="86" spans="1:7" ht="6.75" customHeight="1" thickBot="1">
      <c r="A86" s="66"/>
      <c r="G86" s="68"/>
    </row>
    <row r="87" spans="1:7" ht="13.5" thickBot="1">
      <c r="A87" s="66"/>
      <c r="B87" s="49" t="s">
        <v>109</v>
      </c>
      <c r="E87" s="96" t="s">
        <v>93</v>
      </c>
      <c r="F87" s="108"/>
      <c r="G87" s="68"/>
    </row>
    <row r="88" spans="1:7" ht="6.75" customHeight="1" thickBot="1">
      <c r="A88" s="66"/>
      <c r="G88" s="68"/>
    </row>
    <row r="89" spans="1:7" ht="13.5" thickBot="1">
      <c r="A89" s="66"/>
      <c r="C89" s="67" t="s">
        <v>73</v>
      </c>
      <c r="F89" s="99" t="str">
        <f>IF(F87=0," ",IF(F77="Yes",1,IF(F77="No",0,IF(F74/F87&gt;=1,1,IF(F74/F87&gt;=0.75,0.75,IF(F74/F87&gt;=0.5,0.5,IF(F74/F87&gt;=0.25,0.25,0)))))))</f>
        <v xml:space="preserve"> </v>
      </c>
      <c r="G89" s="68"/>
    </row>
    <row r="90" spans="1:7" ht="6.75" customHeight="1">
      <c r="A90" s="79"/>
      <c r="B90" s="80"/>
      <c r="C90" s="80"/>
      <c r="D90" s="81"/>
      <c r="E90" s="80"/>
      <c r="F90" s="82"/>
      <c r="G90" s="83"/>
    </row>
    <row r="91" spans="1:7" s="64" customFormat="1" ht="15">
      <c r="A91" s="90"/>
      <c r="B91" s="91"/>
      <c r="C91" s="91"/>
      <c r="D91" s="92"/>
      <c r="E91" s="93"/>
      <c r="F91" s="94"/>
      <c r="G91" s="95"/>
    </row>
    <row r="92" spans="1:7" s="64" customFormat="1" ht="15">
      <c r="A92" s="69"/>
      <c r="B92" s="70" t="s">
        <v>71</v>
      </c>
      <c r="C92" s="70"/>
      <c r="D92" s="63"/>
      <c r="G92" s="65"/>
    </row>
    <row r="93" spans="1:7" s="75" customFormat="1" ht="12">
      <c r="A93" s="71"/>
      <c r="B93" s="72"/>
      <c r="C93" s="73"/>
      <c r="D93" s="74" t="s">
        <v>85</v>
      </c>
      <c r="F93" s="76"/>
      <c r="G93" s="77"/>
    </row>
    <row r="94" spans="1:7" s="64" customFormat="1" ht="6.75" customHeight="1" thickBot="1">
      <c r="A94" s="69"/>
      <c r="B94" s="53"/>
      <c r="C94" s="70"/>
      <c r="D94" s="78"/>
      <c r="F94" s="54"/>
      <c r="G94" s="65"/>
    </row>
    <row r="95" spans="1:7" ht="13.5" thickBot="1">
      <c r="A95" s="66"/>
      <c r="B95" s="49" t="s">
        <v>88</v>
      </c>
      <c r="E95" s="96" t="s">
        <v>93</v>
      </c>
      <c r="F95" s="108"/>
      <c r="G95" s="68"/>
    </row>
    <row r="96" spans="1:7" ht="6.75" customHeight="1" thickBot="1">
      <c r="A96" s="66"/>
      <c r="F96" s="109"/>
      <c r="G96" s="68"/>
    </row>
    <row r="97" spans="1:7" ht="13.5" thickBot="1">
      <c r="A97" s="66"/>
      <c r="B97" s="49" t="s">
        <v>87</v>
      </c>
      <c r="E97" s="96" t="s">
        <v>93</v>
      </c>
      <c r="F97" s="108"/>
      <c r="G97" s="68"/>
    </row>
    <row r="98" spans="1:7" ht="6.75" customHeight="1" thickBot="1">
      <c r="A98" s="66"/>
      <c r="G98" s="68"/>
    </row>
    <row r="99" spans="1:7" ht="13.5" thickBot="1">
      <c r="A99" s="66"/>
      <c r="C99" s="49" t="s">
        <v>86</v>
      </c>
      <c r="F99" s="98" t="str">
        <f>IF(F97&gt;0,F95/F97,IF(F102&gt;0,F102,"N/A"))</f>
        <v>N/A</v>
      </c>
      <c r="G99" s="68"/>
    </row>
    <row r="100" spans="1:7" ht="6.75" customHeight="1">
      <c r="A100" s="66"/>
      <c r="G100" s="68"/>
    </row>
    <row r="101" spans="1:7" ht="13.5" thickBot="1">
      <c r="A101" s="66"/>
      <c r="B101" s="49" t="s">
        <v>95</v>
      </c>
      <c r="G101" s="68"/>
    </row>
    <row r="102" spans="1:7" ht="13.5" thickBot="1">
      <c r="A102" s="66"/>
      <c r="B102" s="49" t="s">
        <v>94</v>
      </c>
      <c r="E102" s="96" t="s">
        <v>93</v>
      </c>
      <c r="F102" s="97"/>
      <c r="G102" s="68"/>
    </row>
    <row r="103" spans="1:7" ht="6.75" customHeight="1">
      <c r="A103" s="66"/>
      <c r="G103" s="68"/>
    </row>
    <row r="104" spans="1:7" ht="15">
      <c r="A104" s="66"/>
      <c r="B104" s="182"/>
      <c r="C104" s="183"/>
      <c r="D104" s="184"/>
      <c r="G104" s="68"/>
    </row>
    <row r="105" spans="1:7" ht="15">
      <c r="A105" s="66"/>
      <c r="B105" s="185"/>
      <c r="C105" s="186"/>
      <c r="D105" s="187"/>
      <c r="G105" s="68"/>
    </row>
    <row r="106" spans="1:7" ht="15">
      <c r="A106" s="66"/>
      <c r="B106" s="185"/>
      <c r="C106" s="186"/>
      <c r="D106" s="187"/>
      <c r="G106" s="68"/>
    </row>
    <row r="107" spans="1:7" ht="15">
      <c r="A107" s="66"/>
      <c r="B107" s="185"/>
      <c r="C107" s="186"/>
      <c r="D107" s="187"/>
      <c r="G107" s="68"/>
    </row>
    <row r="108" spans="1:7" ht="15">
      <c r="A108" s="66"/>
      <c r="B108" s="185"/>
      <c r="C108" s="186"/>
      <c r="D108" s="187"/>
      <c r="G108" s="68"/>
    </row>
    <row r="109" spans="1:7" ht="15">
      <c r="A109" s="66"/>
      <c r="B109" s="185"/>
      <c r="C109" s="186"/>
      <c r="D109" s="187"/>
      <c r="G109" s="68"/>
    </row>
    <row r="110" spans="1:7" ht="15">
      <c r="A110" s="66"/>
      <c r="B110" s="188"/>
      <c r="C110" s="189"/>
      <c r="D110" s="190"/>
      <c r="G110" s="68"/>
    </row>
    <row r="111" spans="1:7" ht="6.75" customHeight="1" thickBot="1">
      <c r="A111" s="66"/>
      <c r="G111" s="68"/>
    </row>
    <row r="112" spans="1:7" ht="13.5" thickBot="1">
      <c r="A112" s="66"/>
      <c r="B112" s="49" t="s">
        <v>109</v>
      </c>
      <c r="E112" s="96" t="s">
        <v>93</v>
      </c>
      <c r="F112" s="108"/>
      <c r="G112" s="68"/>
    </row>
    <row r="113" spans="1:7" ht="6.75" customHeight="1" thickBot="1">
      <c r="A113" s="66"/>
      <c r="G113" s="68"/>
    </row>
    <row r="114" spans="1:7" ht="13.5" thickBot="1">
      <c r="A114" s="66"/>
      <c r="C114" s="67" t="s">
        <v>73</v>
      </c>
      <c r="F114" s="99" t="str">
        <f>IF(F112=0," ",IF(F102="Yes",1,IF(F102="No",0,IF(F99/F112&gt;=1,1,IF(F99/F112&gt;=0.75,0.75,IF(F99/F112&gt;=0.5,0.5,IF(F99/F112&gt;=0.25,0.25,0)))))))</f>
        <v xml:space="preserve"> </v>
      </c>
      <c r="G114" s="68"/>
    </row>
    <row r="115" spans="1:7" ht="6.75" customHeight="1">
      <c r="A115" s="79"/>
      <c r="B115" s="80"/>
      <c r="C115" s="80"/>
      <c r="D115" s="81"/>
      <c r="E115" s="80"/>
      <c r="F115" s="82"/>
      <c r="G115" s="83"/>
    </row>
    <row r="116" spans="1:7" s="64" customFormat="1" ht="15">
      <c r="A116" s="90"/>
      <c r="B116" s="91"/>
      <c r="C116" s="91"/>
      <c r="D116" s="92"/>
      <c r="E116" s="93"/>
      <c r="F116" s="94"/>
      <c r="G116" s="95"/>
    </row>
    <row r="117" spans="1:7" s="64" customFormat="1" ht="15">
      <c r="A117" s="69"/>
      <c r="B117" s="70" t="s">
        <v>71</v>
      </c>
      <c r="C117" s="70"/>
      <c r="D117" s="63"/>
      <c r="G117" s="65"/>
    </row>
    <row r="118" spans="1:7" s="75" customFormat="1" ht="12">
      <c r="A118" s="71"/>
      <c r="B118" s="72"/>
      <c r="C118" s="73"/>
      <c r="D118" s="74" t="s">
        <v>85</v>
      </c>
      <c r="F118" s="76"/>
      <c r="G118" s="77"/>
    </row>
    <row r="119" spans="1:7" s="64" customFormat="1" ht="6.75" customHeight="1" thickBot="1">
      <c r="A119" s="69"/>
      <c r="B119" s="53"/>
      <c r="C119" s="70"/>
      <c r="D119" s="78"/>
      <c r="F119" s="54"/>
      <c r="G119" s="65"/>
    </row>
    <row r="120" spans="1:7" ht="13.5" thickBot="1">
      <c r="A120" s="66"/>
      <c r="B120" s="49" t="s">
        <v>88</v>
      </c>
      <c r="E120" s="96" t="s">
        <v>93</v>
      </c>
      <c r="F120" s="108"/>
      <c r="G120" s="68"/>
    </row>
    <row r="121" spans="1:7" ht="6.75" customHeight="1" thickBot="1">
      <c r="A121" s="66"/>
      <c r="F121" s="109"/>
      <c r="G121" s="68"/>
    </row>
    <row r="122" spans="1:7" ht="13.5" thickBot="1">
      <c r="A122" s="66"/>
      <c r="B122" s="49" t="s">
        <v>87</v>
      </c>
      <c r="E122" s="96" t="s">
        <v>93</v>
      </c>
      <c r="F122" s="108"/>
      <c r="G122" s="68"/>
    </row>
    <row r="123" spans="1:7" ht="6.75" customHeight="1" thickBot="1">
      <c r="A123" s="66"/>
      <c r="G123" s="68"/>
    </row>
    <row r="124" spans="1:7" ht="13.5" thickBot="1">
      <c r="A124" s="66"/>
      <c r="C124" s="49" t="s">
        <v>86</v>
      </c>
      <c r="F124" s="98" t="str">
        <f>IF(F122&gt;0,F120/F122,IF(F127&gt;0,F127,"N/A"))</f>
        <v>N/A</v>
      </c>
      <c r="G124" s="68"/>
    </row>
    <row r="125" spans="1:7" ht="6.75" customHeight="1">
      <c r="A125" s="66"/>
      <c r="G125" s="68"/>
    </row>
    <row r="126" spans="1:7" ht="13.5" thickBot="1">
      <c r="A126" s="66"/>
      <c r="B126" s="49" t="s">
        <v>95</v>
      </c>
      <c r="G126" s="68"/>
    </row>
    <row r="127" spans="1:7" ht="13.5" thickBot="1">
      <c r="A127" s="66"/>
      <c r="B127" s="49" t="s">
        <v>94</v>
      </c>
      <c r="E127" s="96" t="s">
        <v>93</v>
      </c>
      <c r="F127" s="97"/>
      <c r="G127" s="68"/>
    </row>
    <row r="128" spans="1:7" ht="6.75" customHeight="1">
      <c r="A128" s="66"/>
      <c r="G128" s="68"/>
    </row>
    <row r="129" spans="1:7" ht="15">
      <c r="A129" s="66"/>
      <c r="B129" s="182"/>
      <c r="C129" s="183"/>
      <c r="D129" s="184"/>
      <c r="G129" s="68"/>
    </row>
    <row r="130" spans="1:7" ht="15">
      <c r="A130" s="66"/>
      <c r="B130" s="185"/>
      <c r="C130" s="186"/>
      <c r="D130" s="187"/>
      <c r="G130" s="68"/>
    </row>
    <row r="131" spans="1:7" ht="15">
      <c r="A131" s="66"/>
      <c r="B131" s="185"/>
      <c r="C131" s="186"/>
      <c r="D131" s="187"/>
      <c r="G131" s="68"/>
    </row>
    <row r="132" spans="1:7" ht="15">
      <c r="A132" s="66"/>
      <c r="B132" s="185"/>
      <c r="C132" s="186"/>
      <c r="D132" s="187"/>
      <c r="G132" s="68"/>
    </row>
    <row r="133" spans="1:7" ht="15">
      <c r="A133" s="66"/>
      <c r="B133" s="185"/>
      <c r="C133" s="186"/>
      <c r="D133" s="187"/>
      <c r="G133" s="68"/>
    </row>
    <row r="134" spans="1:7" ht="15">
      <c r="A134" s="66"/>
      <c r="B134" s="185"/>
      <c r="C134" s="186"/>
      <c r="D134" s="187"/>
      <c r="G134" s="68"/>
    </row>
    <row r="135" spans="1:7" ht="15">
      <c r="A135" s="66"/>
      <c r="B135" s="188"/>
      <c r="C135" s="189"/>
      <c r="D135" s="190"/>
      <c r="G135" s="68"/>
    </row>
    <row r="136" spans="1:7" ht="6.75" customHeight="1" thickBot="1">
      <c r="A136" s="66"/>
      <c r="G136" s="68"/>
    </row>
    <row r="137" spans="1:7" ht="13.5" thickBot="1">
      <c r="A137" s="66"/>
      <c r="B137" s="49" t="s">
        <v>109</v>
      </c>
      <c r="E137" s="96" t="s">
        <v>93</v>
      </c>
      <c r="F137" s="108"/>
      <c r="G137" s="68"/>
    </row>
    <row r="138" spans="1:7" ht="6.75" customHeight="1" thickBot="1">
      <c r="A138" s="66"/>
      <c r="G138" s="68"/>
    </row>
    <row r="139" spans="1:7" ht="13.5" thickBot="1">
      <c r="A139" s="66"/>
      <c r="C139" s="67" t="s">
        <v>73</v>
      </c>
      <c r="F139" s="99" t="str">
        <f>IF(F137=0," ",IF(F127="Yes",1,IF(F127="No",0,IF(F124/F137&gt;=1,1,IF(F124/F137&gt;=0.75,0.75,IF(F124/F137&gt;=0.5,0.5,IF(F124/F137&gt;=0.25,0.25,0)))))))</f>
        <v xml:space="preserve"> </v>
      </c>
      <c r="G139" s="68"/>
    </row>
    <row r="140" spans="1:7" ht="6.75" customHeight="1">
      <c r="A140" s="79"/>
      <c r="B140" s="80"/>
      <c r="C140" s="80"/>
      <c r="D140" s="81"/>
      <c r="E140" s="80"/>
      <c r="F140" s="82"/>
      <c r="G140" s="83"/>
    </row>
    <row r="141" spans="1:7" s="64" customFormat="1" ht="15">
      <c r="A141" s="90"/>
      <c r="B141" s="91"/>
      <c r="C141" s="91"/>
      <c r="D141" s="92"/>
      <c r="E141" s="93"/>
      <c r="F141" s="94"/>
      <c r="G141" s="95"/>
    </row>
    <row r="142" spans="1:7" s="64" customFormat="1" ht="15">
      <c r="A142" s="69"/>
      <c r="B142" s="70" t="s">
        <v>72</v>
      </c>
      <c r="C142" s="70"/>
      <c r="D142" s="63"/>
      <c r="G142" s="65"/>
    </row>
    <row r="143" spans="1:7" s="75" customFormat="1" ht="12">
      <c r="A143" s="71"/>
      <c r="B143" s="72"/>
      <c r="C143" s="73"/>
      <c r="D143" s="74" t="s">
        <v>85</v>
      </c>
      <c r="F143" s="76"/>
      <c r="G143" s="77"/>
    </row>
    <row r="144" spans="1:7" s="64" customFormat="1" ht="6.75" customHeight="1" thickBot="1">
      <c r="A144" s="69"/>
      <c r="B144" s="53"/>
      <c r="C144" s="70"/>
      <c r="D144" s="78"/>
      <c r="F144" s="54"/>
      <c r="G144" s="65"/>
    </row>
    <row r="145" spans="1:7" ht="13.5" thickBot="1">
      <c r="A145" s="66"/>
      <c r="B145" s="49" t="s">
        <v>88</v>
      </c>
      <c r="E145" s="96" t="s">
        <v>93</v>
      </c>
      <c r="F145" s="108"/>
      <c r="G145" s="68"/>
    </row>
    <row r="146" spans="1:7" ht="6.75" customHeight="1" thickBot="1">
      <c r="A146" s="66"/>
      <c r="F146" s="109"/>
      <c r="G146" s="68"/>
    </row>
    <row r="147" spans="1:7" ht="13.5" thickBot="1">
      <c r="A147" s="66"/>
      <c r="B147" s="49" t="s">
        <v>87</v>
      </c>
      <c r="E147" s="96" t="s">
        <v>93</v>
      </c>
      <c r="F147" s="108"/>
      <c r="G147" s="68"/>
    </row>
    <row r="148" spans="1:7" ht="6.75" customHeight="1" thickBot="1">
      <c r="A148" s="66"/>
      <c r="G148" s="68"/>
    </row>
    <row r="149" spans="1:7" ht="13.5" thickBot="1">
      <c r="A149" s="66"/>
      <c r="C149" s="49" t="s">
        <v>86</v>
      </c>
      <c r="F149" s="98" t="str">
        <f>IF(F147&gt;0,F145/F147,IF(F152&gt;0,F152,"N/A"))</f>
        <v>N/A</v>
      </c>
      <c r="G149" s="68"/>
    </row>
    <row r="150" spans="1:7" ht="6.75" customHeight="1">
      <c r="A150" s="66"/>
      <c r="G150" s="68"/>
    </row>
    <row r="151" spans="1:7" ht="13.5" thickBot="1">
      <c r="A151" s="66"/>
      <c r="B151" s="49" t="s">
        <v>95</v>
      </c>
      <c r="G151" s="68"/>
    </row>
    <row r="152" spans="1:7" ht="13.5" thickBot="1">
      <c r="A152" s="66"/>
      <c r="B152" s="49" t="s">
        <v>94</v>
      </c>
      <c r="E152" s="96" t="s">
        <v>93</v>
      </c>
      <c r="F152" s="97"/>
      <c r="G152" s="68"/>
    </row>
    <row r="153" spans="1:7" ht="6.75" customHeight="1">
      <c r="A153" s="66"/>
      <c r="G153" s="68"/>
    </row>
    <row r="154" spans="1:7" ht="15">
      <c r="A154" s="66"/>
      <c r="B154" s="182"/>
      <c r="C154" s="183"/>
      <c r="D154" s="184"/>
      <c r="G154" s="68"/>
    </row>
    <row r="155" spans="1:7" ht="15">
      <c r="A155" s="66"/>
      <c r="B155" s="185"/>
      <c r="C155" s="186"/>
      <c r="D155" s="187"/>
      <c r="G155" s="68"/>
    </row>
    <row r="156" spans="1:7" ht="15">
      <c r="A156" s="66"/>
      <c r="B156" s="185"/>
      <c r="C156" s="186"/>
      <c r="D156" s="187"/>
      <c r="G156" s="68"/>
    </row>
    <row r="157" spans="1:7" ht="15">
      <c r="A157" s="66"/>
      <c r="B157" s="185"/>
      <c r="C157" s="186"/>
      <c r="D157" s="187"/>
      <c r="G157" s="68"/>
    </row>
    <row r="158" spans="1:7" ht="15">
      <c r="A158" s="66"/>
      <c r="B158" s="185"/>
      <c r="C158" s="186"/>
      <c r="D158" s="187"/>
      <c r="G158" s="68"/>
    </row>
    <row r="159" spans="1:7" ht="15">
      <c r="A159" s="66"/>
      <c r="B159" s="185"/>
      <c r="C159" s="186"/>
      <c r="D159" s="187"/>
      <c r="G159" s="68"/>
    </row>
    <row r="160" spans="1:7" ht="15">
      <c r="A160" s="66"/>
      <c r="B160" s="188"/>
      <c r="C160" s="189"/>
      <c r="D160" s="190"/>
      <c r="G160" s="68"/>
    </row>
    <row r="161" spans="1:7" ht="6.75" customHeight="1" thickBot="1">
      <c r="A161" s="66"/>
      <c r="G161" s="68"/>
    </row>
    <row r="162" spans="1:7" ht="13.5" thickBot="1">
      <c r="A162" s="66"/>
      <c r="B162" s="49" t="s">
        <v>109</v>
      </c>
      <c r="E162" s="96" t="s">
        <v>93</v>
      </c>
      <c r="F162" s="108"/>
      <c r="G162" s="68"/>
    </row>
    <row r="163" spans="1:7" ht="6.75" customHeight="1" thickBot="1">
      <c r="A163" s="66"/>
      <c r="G163" s="68"/>
    </row>
    <row r="164" spans="1:7" ht="13.5" thickBot="1">
      <c r="A164" s="66"/>
      <c r="C164" s="67" t="s">
        <v>73</v>
      </c>
      <c r="F164" s="99" t="str">
        <f>IF(F162=0," ",IF(F152="Yes",1,IF(F152="No",0,IF(F149/F162&gt;=1,1,IF(F149/F162&gt;=0.75,0.75,IF(F149/F162&gt;=0.5,0.5,IF(F149/F162&gt;=0.25,0.25,0)))))))</f>
        <v xml:space="preserve"> </v>
      </c>
      <c r="G164" s="68"/>
    </row>
    <row r="165" spans="1:7" ht="6.75" customHeight="1">
      <c r="A165" s="79"/>
      <c r="B165" s="80"/>
      <c r="C165" s="80"/>
      <c r="D165" s="81"/>
      <c r="E165" s="80"/>
      <c r="F165" s="82"/>
      <c r="G165" s="83"/>
    </row>
    <row r="166" spans="1:7" s="64" customFormat="1" ht="15">
      <c r="A166" s="90"/>
      <c r="B166" s="91"/>
      <c r="C166" s="91"/>
      <c r="D166" s="92"/>
      <c r="E166" s="93"/>
      <c r="F166" s="94"/>
      <c r="G166" s="95"/>
    </row>
    <row r="167" spans="1:7" s="64" customFormat="1" ht="15">
      <c r="A167" s="69"/>
      <c r="B167" s="70" t="s">
        <v>72</v>
      </c>
      <c r="C167" s="70"/>
      <c r="D167" s="63"/>
      <c r="G167" s="65"/>
    </row>
    <row r="168" spans="1:7" s="75" customFormat="1" ht="12">
      <c r="A168" s="71"/>
      <c r="B168" s="72"/>
      <c r="C168" s="73"/>
      <c r="D168" s="74" t="s">
        <v>85</v>
      </c>
      <c r="F168" s="76"/>
      <c r="G168" s="77"/>
    </row>
    <row r="169" spans="1:7" s="64" customFormat="1" ht="6.75" customHeight="1" thickBot="1">
      <c r="A169" s="69"/>
      <c r="B169" s="53"/>
      <c r="C169" s="70"/>
      <c r="D169" s="78"/>
      <c r="F169" s="54"/>
      <c r="G169" s="65"/>
    </row>
    <row r="170" spans="1:7" ht="13.5" thickBot="1">
      <c r="A170" s="66"/>
      <c r="B170" s="49" t="s">
        <v>88</v>
      </c>
      <c r="E170" s="96" t="s">
        <v>93</v>
      </c>
      <c r="F170" s="108"/>
      <c r="G170" s="68"/>
    </row>
    <row r="171" spans="1:7" ht="6.75" customHeight="1" thickBot="1">
      <c r="A171" s="66"/>
      <c r="F171" s="109"/>
      <c r="G171" s="68"/>
    </row>
    <row r="172" spans="1:7" ht="13.5" thickBot="1">
      <c r="A172" s="66"/>
      <c r="B172" s="49" t="s">
        <v>87</v>
      </c>
      <c r="E172" s="96" t="s">
        <v>93</v>
      </c>
      <c r="F172" s="108"/>
      <c r="G172" s="68"/>
    </row>
    <row r="173" spans="1:7" ht="6.75" customHeight="1" thickBot="1">
      <c r="A173" s="66"/>
      <c r="G173" s="68"/>
    </row>
    <row r="174" spans="1:7" ht="13.5" thickBot="1">
      <c r="A174" s="66"/>
      <c r="C174" s="49" t="s">
        <v>86</v>
      </c>
      <c r="F174" s="98" t="str">
        <f>IF(F172&gt;0,F170/F172,IF(F177&gt;0,F177,"N/A"))</f>
        <v>N/A</v>
      </c>
      <c r="G174" s="68"/>
    </row>
    <row r="175" spans="1:7" ht="6.75" customHeight="1">
      <c r="A175" s="66"/>
      <c r="G175" s="68"/>
    </row>
    <row r="176" spans="1:7" ht="13.5" thickBot="1">
      <c r="A176" s="66"/>
      <c r="B176" s="49" t="s">
        <v>95</v>
      </c>
      <c r="G176" s="68"/>
    </row>
    <row r="177" spans="1:7" ht="13.5" thickBot="1">
      <c r="A177" s="66"/>
      <c r="B177" s="49" t="s">
        <v>94</v>
      </c>
      <c r="E177" s="96" t="s">
        <v>93</v>
      </c>
      <c r="F177" s="97"/>
      <c r="G177" s="68"/>
    </row>
    <row r="178" spans="1:7" ht="6.75" customHeight="1">
      <c r="A178" s="66"/>
      <c r="G178" s="68"/>
    </row>
    <row r="179" spans="1:7" ht="15">
      <c r="A179" s="66"/>
      <c r="B179" s="182"/>
      <c r="C179" s="183"/>
      <c r="D179" s="184"/>
      <c r="G179" s="68"/>
    </row>
    <row r="180" spans="1:7" ht="15">
      <c r="A180" s="66"/>
      <c r="B180" s="185"/>
      <c r="C180" s="186"/>
      <c r="D180" s="187"/>
      <c r="G180" s="68"/>
    </row>
    <row r="181" spans="1:7" ht="15">
      <c r="A181" s="66"/>
      <c r="B181" s="185"/>
      <c r="C181" s="186"/>
      <c r="D181" s="187"/>
      <c r="G181" s="68"/>
    </row>
    <row r="182" spans="1:7" ht="15">
      <c r="A182" s="66"/>
      <c r="B182" s="185"/>
      <c r="C182" s="186"/>
      <c r="D182" s="187"/>
      <c r="G182" s="68"/>
    </row>
    <row r="183" spans="1:7" ht="15">
      <c r="A183" s="66"/>
      <c r="B183" s="185"/>
      <c r="C183" s="186"/>
      <c r="D183" s="187"/>
      <c r="G183" s="68"/>
    </row>
    <row r="184" spans="1:7" ht="15">
      <c r="A184" s="66"/>
      <c r="B184" s="185"/>
      <c r="C184" s="186"/>
      <c r="D184" s="187"/>
      <c r="G184" s="68"/>
    </row>
    <row r="185" spans="1:7" ht="15">
      <c r="A185" s="66"/>
      <c r="B185" s="188"/>
      <c r="C185" s="189"/>
      <c r="D185" s="190"/>
      <c r="G185" s="68"/>
    </row>
    <row r="186" spans="1:7" ht="6.75" customHeight="1" thickBot="1">
      <c r="A186" s="66"/>
      <c r="G186" s="68"/>
    </row>
    <row r="187" spans="1:7" ht="13.5" thickBot="1">
      <c r="A187" s="66"/>
      <c r="B187" s="49" t="s">
        <v>109</v>
      </c>
      <c r="E187" s="96" t="s">
        <v>93</v>
      </c>
      <c r="F187" s="108"/>
      <c r="G187" s="68"/>
    </row>
    <row r="188" spans="1:7" ht="6.75" customHeight="1" thickBot="1">
      <c r="A188" s="66"/>
      <c r="G188" s="68"/>
    </row>
    <row r="189" spans="1:7" ht="13.5" thickBot="1">
      <c r="A189" s="66"/>
      <c r="C189" s="67" t="s">
        <v>73</v>
      </c>
      <c r="F189" s="99" t="str">
        <f>IF(F187=0," ",IF(F177="Yes",1,IF(F177="No",0,IF(F174/F187&gt;=1,1,IF(F174/F187&gt;=0.75,0.75,IF(F174/F187&gt;=0.5,0.5,IF(F174/F187&gt;=0.25,0.25,0)))))))</f>
        <v xml:space="preserve"> </v>
      </c>
      <c r="G189" s="68"/>
    </row>
    <row r="190" spans="1:7" ht="6.75" customHeight="1">
      <c r="A190" s="79"/>
      <c r="B190" s="80"/>
      <c r="C190" s="80"/>
      <c r="D190" s="81"/>
      <c r="E190" s="80"/>
      <c r="F190" s="82"/>
      <c r="G190" s="83"/>
    </row>
    <row r="191" spans="1:7" s="64" customFormat="1" ht="15">
      <c r="A191" s="90"/>
      <c r="B191" s="91"/>
      <c r="C191" s="91"/>
      <c r="D191" s="92"/>
      <c r="E191" s="93"/>
      <c r="F191" s="94"/>
      <c r="G191" s="95"/>
    </row>
    <row r="192" spans="1:7" s="64" customFormat="1" ht="15">
      <c r="A192" s="69"/>
      <c r="B192" s="70" t="s">
        <v>72</v>
      </c>
      <c r="C192" s="70"/>
      <c r="D192" s="63"/>
      <c r="G192" s="65"/>
    </row>
    <row r="193" spans="1:7" s="75" customFormat="1" ht="12">
      <c r="A193" s="71"/>
      <c r="B193" s="72"/>
      <c r="C193" s="73"/>
      <c r="D193" s="74" t="s">
        <v>85</v>
      </c>
      <c r="F193" s="76"/>
      <c r="G193" s="77"/>
    </row>
    <row r="194" spans="1:7" s="64" customFormat="1" ht="6.75" customHeight="1" thickBot="1">
      <c r="A194" s="69"/>
      <c r="B194" s="53"/>
      <c r="C194" s="70"/>
      <c r="D194" s="78"/>
      <c r="F194" s="54"/>
      <c r="G194" s="65"/>
    </row>
    <row r="195" spans="1:7" ht="13.5" thickBot="1">
      <c r="A195" s="66"/>
      <c r="B195" s="49" t="s">
        <v>88</v>
      </c>
      <c r="E195" s="96" t="s">
        <v>93</v>
      </c>
      <c r="F195" s="108"/>
      <c r="G195" s="68"/>
    </row>
    <row r="196" spans="1:7" ht="6.75" customHeight="1" thickBot="1">
      <c r="A196" s="66"/>
      <c r="F196" s="109"/>
      <c r="G196" s="68"/>
    </row>
    <row r="197" spans="1:7" ht="13.5" thickBot="1">
      <c r="A197" s="66"/>
      <c r="B197" s="49" t="s">
        <v>87</v>
      </c>
      <c r="E197" s="96" t="s">
        <v>93</v>
      </c>
      <c r="F197" s="108"/>
      <c r="G197" s="68"/>
    </row>
    <row r="198" spans="1:7" ht="6.75" customHeight="1" thickBot="1">
      <c r="A198" s="66"/>
      <c r="G198" s="68"/>
    </row>
    <row r="199" spans="1:7" ht="13.5" thickBot="1">
      <c r="A199" s="66"/>
      <c r="C199" s="49" t="s">
        <v>86</v>
      </c>
      <c r="F199" s="98" t="str">
        <f>IF(F197&gt;0,F195/F197,IF(F202&gt;0,F202,"N/A"))</f>
        <v>N/A</v>
      </c>
      <c r="G199" s="68"/>
    </row>
    <row r="200" spans="1:7" ht="6.75" customHeight="1">
      <c r="A200" s="66"/>
      <c r="G200" s="68"/>
    </row>
    <row r="201" spans="1:7" ht="13.5" thickBot="1">
      <c r="A201" s="66"/>
      <c r="B201" s="49" t="s">
        <v>95</v>
      </c>
      <c r="G201" s="68"/>
    </row>
    <row r="202" spans="1:7" ht="13.5" thickBot="1">
      <c r="A202" s="66"/>
      <c r="B202" s="49" t="s">
        <v>94</v>
      </c>
      <c r="E202" s="96" t="s">
        <v>93</v>
      </c>
      <c r="F202" s="97"/>
      <c r="G202" s="68"/>
    </row>
    <row r="203" spans="1:7" ht="6.75" customHeight="1">
      <c r="A203" s="66"/>
      <c r="G203" s="68"/>
    </row>
    <row r="204" spans="1:7" ht="15">
      <c r="A204" s="66"/>
      <c r="B204" s="182"/>
      <c r="C204" s="183"/>
      <c r="D204" s="184"/>
      <c r="G204" s="68"/>
    </row>
    <row r="205" spans="1:7" ht="15">
      <c r="A205" s="66"/>
      <c r="B205" s="185"/>
      <c r="C205" s="186"/>
      <c r="D205" s="187"/>
      <c r="G205" s="68"/>
    </row>
    <row r="206" spans="1:7" ht="15">
      <c r="A206" s="66"/>
      <c r="B206" s="185"/>
      <c r="C206" s="186"/>
      <c r="D206" s="187"/>
      <c r="G206" s="68"/>
    </row>
    <row r="207" spans="1:7" ht="15">
      <c r="A207" s="66"/>
      <c r="B207" s="185"/>
      <c r="C207" s="186"/>
      <c r="D207" s="187"/>
      <c r="G207" s="68"/>
    </row>
    <row r="208" spans="1:7" ht="15">
      <c r="A208" s="66"/>
      <c r="B208" s="185"/>
      <c r="C208" s="186"/>
      <c r="D208" s="187"/>
      <c r="G208" s="68"/>
    </row>
    <row r="209" spans="1:7" ht="15">
      <c r="A209" s="66"/>
      <c r="B209" s="185"/>
      <c r="C209" s="186"/>
      <c r="D209" s="187"/>
      <c r="G209" s="68"/>
    </row>
    <row r="210" spans="1:7" ht="15">
      <c r="A210" s="66"/>
      <c r="B210" s="188"/>
      <c r="C210" s="189"/>
      <c r="D210" s="190"/>
      <c r="G210" s="68"/>
    </row>
    <row r="211" spans="1:7" ht="6.75" customHeight="1" thickBot="1">
      <c r="A211" s="66"/>
      <c r="G211" s="68"/>
    </row>
    <row r="212" spans="1:7" ht="13.5" thickBot="1">
      <c r="A212" s="66"/>
      <c r="B212" s="49" t="s">
        <v>109</v>
      </c>
      <c r="E212" s="96" t="s">
        <v>93</v>
      </c>
      <c r="F212" s="108"/>
      <c r="G212" s="68"/>
    </row>
    <row r="213" spans="1:7" ht="6.75" customHeight="1" thickBot="1">
      <c r="A213" s="66"/>
      <c r="G213" s="68"/>
    </row>
    <row r="214" spans="1:7" ht="13.5" thickBot="1">
      <c r="A214" s="66"/>
      <c r="C214" s="67" t="s">
        <v>73</v>
      </c>
      <c r="F214" s="99" t="str">
        <f>IF(F212=0," ",IF(F202="Yes",1,IF(F202="No",0,IF(F199/F212&gt;=1,1,IF(F199/F212&gt;=0.75,0.75,IF(F199/F212&gt;=0.5,0.5,IF(F199/F212&gt;=0.25,0.25,0)))))))</f>
        <v xml:space="preserve"> </v>
      </c>
      <c r="G214" s="68"/>
    </row>
    <row r="215" spans="1:7" ht="6.75" customHeight="1">
      <c r="A215" s="79"/>
      <c r="B215" s="80"/>
      <c r="C215" s="80"/>
      <c r="D215" s="81"/>
      <c r="E215" s="80"/>
      <c r="F215" s="82"/>
      <c r="G215" s="83"/>
    </row>
    <row r="216" spans="1:7" s="64" customFormat="1" ht="15">
      <c r="A216" s="90"/>
      <c r="B216" s="91"/>
      <c r="C216" s="91"/>
      <c r="D216" s="92"/>
      <c r="E216" s="93"/>
      <c r="F216" s="94"/>
      <c r="G216" s="95"/>
    </row>
    <row r="217" spans="1:7" s="64" customFormat="1" ht="15">
      <c r="A217" s="69"/>
      <c r="B217" s="70" t="s">
        <v>72</v>
      </c>
      <c r="C217" s="70"/>
      <c r="D217" s="63"/>
      <c r="G217" s="65"/>
    </row>
    <row r="218" spans="1:7" s="75" customFormat="1" ht="12">
      <c r="A218" s="71"/>
      <c r="B218" s="72"/>
      <c r="C218" s="73"/>
      <c r="D218" s="74" t="s">
        <v>85</v>
      </c>
      <c r="F218" s="76"/>
      <c r="G218" s="77"/>
    </row>
    <row r="219" spans="1:7" s="64" customFormat="1" ht="6.75" customHeight="1" thickBot="1">
      <c r="A219" s="69"/>
      <c r="B219" s="53"/>
      <c r="C219" s="70"/>
      <c r="D219" s="78"/>
      <c r="F219" s="54"/>
      <c r="G219" s="65"/>
    </row>
    <row r="220" spans="1:7" ht="13.5" thickBot="1">
      <c r="A220" s="66"/>
      <c r="B220" s="49" t="s">
        <v>88</v>
      </c>
      <c r="E220" s="96" t="s">
        <v>93</v>
      </c>
      <c r="F220" s="108"/>
      <c r="G220" s="68"/>
    </row>
    <row r="221" spans="1:7" ht="6.75" customHeight="1" thickBot="1">
      <c r="A221" s="66"/>
      <c r="F221" s="109"/>
      <c r="G221" s="68"/>
    </row>
    <row r="222" spans="1:7" ht="13.5" thickBot="1">
      <c r="A222" s="66"/>
      <c r="B222" s="49" t="s">
        <v>87</v>
      </c>
      <c r="E222" s="96" t="s">
        <v>93</v>
      </c>
      <c r="F222" s="108"/>
      <c r="G222" s="68"/>
    </row>
    <row r="223" spans="1:7" ht="6.75" customHeight="1" thickBot="1">
      <c r="A223" s="66"/>
      <c r="G223" s="68"/>
    </row>
    <row r="224" spans="1:7" ht="13.5" thickBot="1">
      <c r="A224" s="66"/>
      <c r="C224" s="49" t="s">
        <v>86</v>
      </c>
      <c r="F224" s="98" t="str">
        <f>IF(F222&gt;0,F220/F222,IF(F227&gt;0,F227,"N/A"))</f>
        <v>N/A</v>
      </c>
      <c r="G224" s="68"/>
    </row>
    <row r="225" spans="1:7" ht="6.75" customHeight="1">
      <c r="A225" s="66"/>
      <c r="G225" s="68"/>
    </row>
    <row r="226" spans="1:7" ht="13.5" thickBot="1">
      <c r="A226" s="66"/>
      <c r="B226" s="49" t="s">
        <v>95</v>
      </c>
      <c r="G226" s="68"/>
    </row>
    <row r="227" spans="1:7" ht="13.5" thickBot="1">
      <c r="A227" s="66"/>
      <c r="B227" s="49" t="s">
        <v>94</v>
      </c>
      <c r="E227" s="96" t="s">
        <v>93</v>
      </c>
      <c r="F227" s="97"/>
      <c r="G227" s="68"/>
    </row>
    <row r="228" spans="1:7" ht="6.75" customHeight="1">
      <c r="A228" s="66"/>
      <c r="G228" s="68"/>
    </row>
    <row r="229" spans="1:7" ht="15">
      <c r="A229" s="66"/>
      <c r="B229" s="182"/>
      <c r="C229" s="183"/>
      <c r="D229" s="184"/>
      <c r="G229" s="68"/>
    </row>
    <row r="230" spans="1:7" ht="15">
      <c r="A230" s="66"/>
      <c r="B230" s="185"/>
      <c r="C230" s="186"/>
      <c r="D230" s="187"/>
      <c r="G230" s="68"/>
    </row>
    <row r="231" spans="1:7" ht="15">
      <c r="A231" s="66"/>
      <c r="B231" s="185"/>
      <c r="C231" s="186"/>
      <c r="D231" s="187"/>
      <c r="G231" s="68"/>
    </row>
    <row r="232" spans="1:7" ht="15">
      <c r="A232" s="66"/>
      <c r="B232" s="185"/>
      <c r="C232" s="186"/>
      <c r="D232" s="187"/>
      <c r="G232" s="68"/>
    </row>
    <row r="233" spans="1:7" ht="15">
      <c r="A233" s="66"/>
      <c r="B233" s="185"/>
      <c r="C233" s="186"/>
      <c r="D233" s="187"/>
      <c r="G233" s="68"/>
    </row>
    <row r="234" spans="1:7" ht="15">
      <c r="A234" s="66"/>
      <c r="B234" s="185"/>
      <c r="C234" s="186"/>
      <c r="D234" s="187"/>
      <c r="G234" s="68"/>
    </row>
    <row r="235" spans="1:7" ht="15">
      <c r="A235" s="66"/>
      <c r="B235" s="188"/>
      <c r="C235" s="189"/>
      <c r="D235" s="190"/>
      <c r="G235" s="68"/>
    </row>
    <row r="236" spans="1:7" ht="6.75" customHeight="1" thickBot="1">
      <c r="A236" s="66"/>
      <c r="G236" s="68"/>
    </row>
    <row r="237" spans="1:7" ht="13.5" thickBot="1">
      <c r="A237" s="66"/>
      <c r="B237" s="49" t="s">
        <v>109</v>
      </c>
      <c r="E237" s="96" t="s">
        <v>93</v>
      </c>
      <c r="F237" s="108"/>
      <c r="G237" s="68"/>
    </row>
    <row r="238" spans="1:7" ht="6.75" customHeight="1" thickBot="1">
      <c r="A238" s="66"/>
      <c r="G238" s="68"/>
    </row>
    <row r="239" spans="1:7" ht="13.5" thickBot="1">
      <c r="A239" s="66"/>
      <c r="C239" s="67" t="s">
        <v>73</v>
      </c>
      <c r="F239" s="99" t="str">
        <f>IF(F237=0," ",IF(F227="Yes",1,IF(F227="No",0,IF(F224/F237&gt;=1,1,IF(F224/F237&gt;=0.75,0.75,IF(F224/F237&gt;=0.5,0.5,IF(F224/F237&gt;=0.25,0.25,0)))))))</f>
        <v xml:space="preserve"> </v>
      </c>
      <c r="G239" s="68"/>
    </row>
    <row r="240" spans="1:7" ht="6.75" customHeight="1">
      <c r="A240" s="79"/>
      <c r="B240" s="80"/>
      <c r="C240" s="80"/>
      <c r="D240" s="81"/>
      <c r="E240" s="80"/>
      <c r="F240" s="82"/>
      <c r="G240" s="83"/>
    </row>
    <row r="241" spans="1:7" s="64" customFormat="1" ht="15">
      <c r="A241" s="90"/>
      <c r="B241" s="91"/>
      <c r="C241" s="91"/>
      <c r="D241" s="92"/>
      <c r="E241" s="93"/>
      <c r="F241" s="94"/>
      <c r="G241" s="95"/>
    </row>
    <row r="242" spans="1:7" s="64" customFormat="1" ht="15">
      <c r="A242" s="69"/>
      <c r="B242" s="70" t="s">
        <v>72</v>
      </c>
      <c r="C242" s="70"/>
      <c r="D242" s="63"/>
      <c r="G242" s="65"/>
    </row>
    <row r="243" spans="1:7" s="75" customFormat="1" ht="12">
      <c r="A243" s="71"/>
      <c r="B243" s="72"/>
      <c r="C243" s="73"/>
      <c r="D243" s="74" t="s">
        <v>85</v>
      </c>
      <c r="F243" s="76"/>
      <c r="G243" s="77"/>
    </row>
    <row r="244" spans="1:7" s="64" customFormat="1" ht="6.75" customHeight="1" thickBot="1">
      <c r="A244" s="69"/>
      <c r="B244" s="53"/>
      <c r="C244" s="70"/>
      <c r="D244" s="78"/>
      <c r="F244" s="54"/>
      <c r="G244" s="65"/>
    </row>
    <row r="245" spans="1:7" ht="13.5" thickBot="1">
      <c r="A245" s="66"/>
      <c r="B245" s="49" t="s">
        <v>88</v>
      </c>
      <c r="E245" s="96" t="s">
        <v>93</v>
      </c>
      <c r="F245" s="108"/>
      <c r="G245" s="68"/>
    </row>
    <row r="246" spans="1:7" ht="6.75" customHeight="1" thickBot="1">
      <c r="A246" s="66"/>
      <c r="F246" s="109"/>
      <c r="G246" s="68"/>
    </row>
    <row r="247" spans="1:7" ht="13.5" thickBot="1">
      <c r="A247" s="66"/>
      <c r="B247" s="49" t="s">
        <v>87</v>
      </c>
      <c r="E247" s="96" t="s">
        <v>93</v>
      </c>
      <c r="F247" s="108"/>
      <c r="G247" s="68"/>
    </row>
    <row r="248" spans="1:7" ht="6.75" customHeight="1" thickBot="1">
      <c r="A248" s="66"/>
      <c r="G248" s="68"/>
    </row>
    <row r="249" spans="1:7" ht="13.5" thickBot="1">
      <c r="A249" s="66"/>
      <c r="C249" s="49" t="s">
        <v>86</v>
      </c>
      <c r="F249" s="98" t="str">
        <f>IF(F247&gt;0,F245/F247,IF(F252&gt;0,F252,"N/A"))</f>
        <v>N/A</v>
      </c>
      <c r="G249" s="68"/>
    </row>
    <row r="250" spans="1:7" ht="6.75" customHeight="1">
      <c r="A250" s="66"/>
      <c r="G250" s="68"/>
    </row>
    <row r="251" spans="1:7" ht="13.5" thickBot="1">
      <c r="A251" s="66"/>
      <c r="B251" s="49" t="s">
        <v>95</v>
      </c>
      <c r="G251" s="68"/>
    </row>
    <row r="252" spans="1:7" ht="13.5" thickBot="1">
      <c r="A252" s="66"/>
      <c r="B252" s="49" t="s">
        <v>94</v>
      </c>
      <c r="E252" s="96" t="s">
        <v>93</v>
      </c>
      <c r="F252" s="97"/>
      <c r="G252" s="68"/>
    </row>
    <row r="253" spans="1:7" ht="6.75" customHeight="1">
      <c r="A253" s="66"/>
      <c r="G253" s="68"/>
    </row>
    <row r="254" spans="1:7" ht="15">
      <c r="A254" s="66"/>
      <c r="B254" s="182"/>
      <c r="C254" s="183"/>
      <c r="D254" s="184"/>
      <c r="G254" s="68"/>
    </row>
    <row r="255" spans="1:7" ht="15">
      <c r="A255" s="66"/>
      <c r="B255" s="185"/>
      <c r="C255" s="186"/>
      <c r="D255" s="187"/>
      <c r="G255" s="68"/>
    </row>
    <row r="256" spans="1:7" ht="15">
      <c r="A256" s="66"/>
      <c r="B256" s="185"/>
      <c r="C256" s="186"/>
      <c r="D256" s="187"/>
      <c r="G256" s="68"/>
    </row>
    <row r="257" spans="1:7" ht="15">
      <c r="A257" s="66"/>
      <c r="B257" s="185"/>
      <c r="C257" s="186"/>
      <c r="D257" s="187"/>
      <c r="G257" s="68"/>
    </row>
    <row r="258" spans="1:7" ht="15">
      <c r="A258" s="66"/>
      <c r="B258" s="185"/>
      <c r="C258" s="186"/>
      <c r="D258" s="187"/>
      <c r="G258" s="68"/>
    </row>
    <row r="259" spans="1:7" ht="15">
      <c r="A259" s="66"/>
      <c r="B259" s="185"/>
      <c r="C259" s="186"/>
      <c r="D259" s="187"/>
      <c r="G259" s="68"/>
    </row>
    <row r="260" spans="1:7" ht="15">
      <c r="A260" s="66"/>
      <c r="B260" s="188"/>
      <c r="C260" s="189"/>
      <c r="D260" s="190"/>
      <c r="G260" s="68"/>
    </row>
    <row r="261" spans="1:7" ht="6.75" customHeight="1" thickBot="1">
      <c r="A261" s="66"/>
      <c r="G261" s="68"/>
    </row>
    <row r="262" spans="1:7" ht="13.5" thickBot="1">
      <c r="A262" s="66"/>
      <c r="B262" s="49" t="s">
        <v>109</v>
      </c>
      <c r="E262" s="96" t="s">
        <v>93</v>
      </c>
      <c r="F262" s="108"/>
      <c r="G262" s="68"/>
    </row>
    <row r="263" spans="1:7" ht="6.75" customHeight="1" thickBot="1">
      <c r="A263" s="66"/>
      <c r="G263" s="68"/>
    </row>
    <row r="264" spans="1:7" ht="13.5" thickBot="1">
      <c r="A264" s="66"/>
      <c r="C264" s="67" t="s">
        <v>73</v>
      </c>
      <c r="F264" s="99" t="str">
        <f>IF(F262=0," ",IF(F252="Yes",1,IF(F252="No",0,IF(F249/F262&gt;=1,1,IF(F249/F262&gt;=0.75,0.75,IF(F249/F262&gt;=0.5,0.5,IF(F249/F262&gt;=0.25,0.25,0)))))))</f>
        <v xml:space="preserve"> </v>
      </c>
      <c r="G264" s="68"/>
    </row>
    <row r="265" spans="1:7" ht="15">
      <c r="A265" s="79"/>
      <c r="B265" s="80"/>
      <c r="C265" s="80"/>
      <c r="D265" s="81"/>
      <c r="E265" s="80"/>
      <c r="F265" s="82"/>
      <c r="G265" s="83"/>
    </row>
  </sheetData>
  <sheetProtection selectLockedCells="1" selectUnlockedCell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sheetPr>
  <dimension ref="A1:G191"/>
  <sheetViews>
    <sheetView showGridLines="0" zoomScale="90" zoomScaleNormal="90" zoomScalePageLayoutView="90" workbookViewId="0" topLeftCell="A49">
      <selection activeCell="E63" activeCellId="12" sqref="A6 E13 E15 E19 E21 E25 E32 E34 E38 E46 E48 E53 E63"/>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spans="1:6" s="3" customFormat="1" ht="15">
      <c r="A1" s="173" t="str">
        <f>'Total Payment Amount'!A1</f>
        <v>CA 1115 Waiver - Delivery System Reform Incentive Payments (DSRIP)</v>
      </c>
      <c r="D1" s="4"/>
      <c r="F1" s="25"/>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2" t="s">
        <v>17</v>
      </c>
    </row>
    <row r="5" ht="13.5" thickBot="1"/>
    <row r="6" spans="1:7" s="49" customFormat="1" ht="13.5" thickBot="1">
      <c r="A6" s="191" t="s">
        <v>93</v>
      </c>
      <c r="B6" s="97"/>
      <c r="C6" s="50" t="s">
        <v>81</v>
      </c>
      <c r="D6" s="50"/>
      <c r="E6" s="50"/>
      <c r="F6" s="50"/>
      <c r="G6" s="50"/>
    </row>
    <row r="7" spans="2:6" s="49" customFormat="1" ht="15" thickBot="1">
      <c r="B7" s="98"/>
      <c r="C7" s="53" t="s">
        <v>82</v>
      </c>
      <c r="D7" s="50"/>
      <c r="F7" s="51"/>
    </row>
    <row r="8" spans="2:6" s="49" customFormat="1" ht="15" thickBot="1">
      <c r="B8" s="99"/>
      <c r="C8" s="53" t="s">
        <v>83</v>
      </c>
      <c r="D8" s="50"/>
      <c r="F8" s="51"/>
    </row>
    <row r="9" spans="2:6" s="49" customFormat="1" ht="14.25">
      <c r="B9" s="54"/>
      <c r="C9" s="53" t="s">
        <v>84</v>
      </c>
      <c r="D9" s="50"/>
      <c r="F9" s="51"/>
    </row>
    <row r="10" spans="1:7" s="49" customFormat="1" ht="15">
      <c r="A10" s="50"/>
      <c r="B10" s="50"/>
      <c r="C10" s="50"/>
      <c r="D10" s="50"/>
      <c r="E10" s="50"/>
      <c r="F10" s="50"/>
      <c r="G10" s="50"/>
    </row>
    <row r="11" spans="1:7" s="1" customFormat="1" ht="15">
      <c r="A11" s="9" t="s">
        <v>0</v>
      </c>
      <c r="B11" s="10"/>
      <c r="C11" s="10"/>
      <c r="D11" s="11"/>
      <c r="E11" s="12"/>
      <c r="F11" s="24"/>
      <c r="G11" s="13"/>
    </row>
    <row r="12" spans="1:7" s="64" customFormat="1" ht="15.75" thickBot="1">
      <c r="A12" s="90"/>
      <c r="B12" s="91"/>
      <c r="C12" s="91"/>
      <c r="D12" s="92"/>
      <c r="E12" s="93"/>
      <c r="F12" s="94"/>
      <c r="G12" s="95"/>
    </row>
    <row r="13" spans="1:7" s="49" customFormat="1" ht="13.5" thickBot="1">
      <c r="A13" s="66"/>
      <c r="B13" s="49" t="s">
        <v>107</v>
      </c>
      <c r="C13" s="67"/>
      <c r="D13" s="50"/>
      <c r="E13" s="191" t="s">
        <v>93</v>
      </c>
      <c r="F13" s="159">
        <v>937750</v>
      </c>
      <c r="G13" s="68"/>
    </row>
    <row r="14" spans="1:7" s="49" customFormat="1" ht="13.5" thickBot="1">
      <c r="A14" s="66"/>
      <c r="C14" s="67"/>
      <c r="D14" s="50"/>
      <c r="F14" s="51"/>
      <c r="G14" s="68"/>
    </row>
    <row r="15" spans="1:7" s="49" customFormat="1" ht="13.5" thickBot="1">
      <c r="A15" s="66"/>
      <c r="B15" s="49" t="s">
        <v>108</v>
      </c>
      <c r="C15" s="67"/>
      <c r="D15" s="50"/>
      <c r="E15" s="191" t="s">
        <v>93</v>
      </c>
      <c r="F15" s="159">
        <v>937750</v>
      </c>
      <c r="G15" s="68"/>
    </row>
    <row r="16" spans="1:7" s="3" customFormat="1" ht="15">
      <c r="A16" s="14"/>
      <c r="B16" s="2"/>
      <c r="C16" s="2"/>
      <c r="D16" s="8"/>
      <c r="F16" s="25"/>
      <c r="G16" s="15"/>
    </row>
    <row r="17" spans="1:7" s="3" customFormat="1" ht="15">
      <c r="A17" s="16"/>
      <c r="B17" s="7" t="s">
        <v>142</v>
      </c>
      <c r="C17" s="7"/>
      <c r="D17" s="8"/>
      <c r="G17" s="15"/>
    </row>
    <row r="18" spans="1:7" s="3" customFormat="1" ht="6.75" customHeight="1" thickBot="1">
      <c r="A18" s="16"/>
      <c r="B18" s="4"/>
      <c r="C18" s="7"/>
      <c r="D18" s="8"/>
      <c r="F18" s="25"/>
      <c r="G18" s="15"/>
    </row>
    <row r="19" spans="1:7" ht="13.5" thickBot="1">
      <c r="A19" s="18"/>
      <c r="B19" s="5" t="s">
        <v>14</v>
      </c>
      <c r="E19" s="191" t="s">
        <v>93</v>
      </c>
      <c r="F19" s="104"/>
      <c r="G19" s="19"/>
    </row>
    <row r="20" spans="1:7" ht="6.75" customHeight="1" thickBot="1">
      <c r="A20" s="18"/>
      <c r="G20" s="19"/>
    </row>
    <row r="21" spans="1:7" ht="13.5" thickBot="1">
      <c r="A21" s="18"/>
      <c r="B21" s="5" t="s">
        <v>15</v>
      </c>
      <c r="E21" s="191" t="s">
        <v>93</v>
      </c>
      <c r="F21" s="104"/>
      <c r="G21" s="19"/>
    </row>
    <row r="22" spans="1:7" ht="6.75" customHeight="1" thickBot="1">
      <c r="A22" s="18"/>
      <c r="G22" s="19"/>
    </row>
    <row r="23" spans="1:7" ht="13.5" thickBot="1">
      <c r="A23" s="18"/>
      <c r="C23" s="5" t="s">
        <v>16</v>
      </c>
      <c r="F23" s="98" t="str">
        <f>IF(F21=0,"",(F19/F21))</f>
        <v/>
      </c>
      <c r="G23" s="19"/>
    </row>
    <row r="24" spans="1:7" ht="6.75" customHeight="1" thickBot="1">
      <c r="A24" s="18"/>
      <c r="G24" s="19"/>
    </row>
    <row r="25" spans="1:7" ht="13.5" thickBot="1">
      <c r="A25" s="18"/>
      <c r="B25" s="5" t="s">
        <v>110</v>
      </c>
      <c r="E25" s="191" t="s">
        <v>93</v>
      </c>
      <c r="F25" s="105"/>
      <c r="G25" s="19"/>
    </row>
    <row r="26" spans="1:7" ht="6.75" customHeight="1" thickBot="1">
      <c r="A26" s="18"/>
      <c r="G26" s="19"/>
    </row>
    <row r="27" spans="1:7" ht="13.5" thickBot="1">
      <c r="A27" s="18"/>
      <c r="C27" s="33" t="s">
        <v>73</v>
      </c>
      <c r="F27" s="106" t="str">
        <f>IF(F25=0,"",(F23/F25))</f>
        <v/>
      </c>
      <c r="G27" s="19"/>
    </row>
    <row r="28" spans="1:7" s="49" customFormat="1" ht="6.75" customHeight="1">
      <c r="A28" s="79"/>
      <c r="B28" s="80"/>
      <c r="C28" s="80"/>
      <c r="D28" s="81"/>
      <c r="E28" s="80"/>
      <c r="F28" s="82"/>
      <c r="G28" s="83"/>
    </row>
    <row r="29" spans="1:7" s="3" customFormat="1" ht="12.75" customHeight="1">
      <c r="A29" s="16"/>
      <c r="B29" s="4"/>
      <c r="C29" s="4"/>
      <c r="D29" s="8"/>
      <c r="F29" s="25"/>
      <c r="G29" s="15"/>
    </row>
    <row r="30" spans="1:7" s="3" customFormat="1" ht="15">
      <c r="A30" s="16"/>
      <c r="B30" s="7" t="s">
        <v>143</v>
      </c>
      <c r="C30" s="7"/>
      <c r="D30" s="8"/>
      <c r="G30" s="15"/>
    </row>
    <row r="31" spans="1:7" s="3" customFormat="1" ht="6.75" customHeight="1" thickBot="1">
      <c r="A31" s="16"/>
      <c r="B31" s="4"/>
      <c r="C31" s="7"/>
      <c r="D31" s="8"/>
      <c r="F31" s="25"/>
      <c r="G31" s="15"/>
    </row>
    <row r="32" spans="1:7" ht="13.5" thickBot="1">
      <c r="A32" s="18"/>
      <c r="B32" s="5" t="s">
        <v>14</v>
      </c>
      <c r="E32" s="191" t="s">
        <v>93</v>
      </c>
      <c r="F32" s="104"/>
      <c r="G32" s="19"/>
    </row>
    <row r="33" spans="1:7" ht="6.75" customHeight="1" thickBot="1">
      <c r="A33" s="18"/>
      <c r="G33" s="19"/>
    </row>
    <row r="34" spans="1:7" ht="13.5" thickBot="1">
      <c r="A34" s="18"/>
      <c r="B34" s="5" t="s">
        <v>15</v>
      </c>
      <c r="E34" s="191" t="s">
        <v>93</v>
      </c>
      <c r="F34" s="104"/>
      <c r="G34" s="19"/>
    </row>
    <row r="35" spans="1:7" ht="6.75" customHeight="1" thickBot="1">
      <c r="A35" s="18"/>
      <c r="G35" s="19"/>
    </row>
    <row r="36" spans="1:7" ht="13.5" thickBot="1">
      <c r="A36" s="18"/>
      <c r="C36" s="5" t="s">
        <v>20</v>
      </c>
      <c r="F36" s="98" t="str">
        <f>IF(F34=0,"",(F32/F34))</f>
        <v/>
      </c>
      <c r="G36" s="19"/>
    </row>
    <row r="37" spans="1:7" ht="6.75" customHeight="1" thickBot="1">
      <c r="A37" s="18"/>
      <c r="G37" s="19"/>
    </row>
    <row r="38" spans="1:7" ht="13.5" thickBot="1">
      <c r="A38" s="18"/>
      <c r="B38" s="5" t="s">
        <v>110</v>
      </c>
      <c r="E38" s="191" t="s">
        <v>93</v>
      </c>
      <c r="F38" s="105"/>
      <c r="G38" s="19"/>
    </row>
    <row r="39" spans="1:7" ht="6.75" customHeight="1" thickBot="1">
      <c r="A39" s="18"/>
      <c r="G39" s="19"/>
    </row>
    <row r="40" spans="1:7" ht="13.5" thickBot="1">
      <c r="A40" s="18"/>
      <c r="C40" s="33" t="s">
        <v>73</v>
      </c>
      <c r="F40" s="99" t="str">
        <f>IF(F38=0,"",(F36/F38))</f>
        <v/>
      </c>
      <c r="G40" s="19"/>
    </row>
    <row r="41" spans="1:7" s="49" customFormat="1" ht="6.75" customHeight="1">
      <c r="A41" s="79"/>
      <c r="B41" s="80"/>
      <c r="C41" s="80"/>
      <c r="D41" s="81"/>
      <c r="E41" s="80"/>
      <c r="F41" s="82"/>
      <c r="G41" s="83"/>
    </row>
    <row r="42" spans="1:7" s="49" customFormat="1" ht="6.75" customHeight="1">
      <c r="A42" s="66"/>
      <c r="D42" s="50"/>
      <c r="F42" s="51"/>
      <c r="G42" s="68"/>
    </row>
    <row r="43" spans="1:7" s="64" customFormat="1" ht="51">
      <c r="A43" s="69"/>
      <c r="B43" s="70" t="s">
        <v>96</v>
      </c>
      <c r="C43" s="70"/>
      <c r="D43" s="162" t="s">
        <v>124</v>
      </c>
      <c r="G43" s="65"/>
    </row>
    <row r="44" spans="1:7" s="75" customFormat="1" ht="12">
      <c r="A44" s="71"/>
      <c r="B44" s="72"/>
      <c r="C44" s="73"/>
      <c r="D44" s="74"/>
      <c r="F44" s="76"/>
      <c r="G44" s="77"/>
    </row>
    <row r="45" spans="1:7" s="64" customFormat="1" ht="6.75" customHeight="1" thickBot="1">
      <c r="A45" s="69"/>
      <c r="B45" s="53"/>
      <c r="C45" s="70"/>
      <c r="D45" s="78"/>
      <c r="F45" s="54"/>
      <c r="G45" s="65"/>
    </row>
    <row r="46" spans="1:7" s="49" customFormat="1" ht="13.5" thickBot="1">
      <c r="A46" s="66"/>
      <c r="B46" s="49" t="s">
        <v>88</v>
      </c>
      <c r="D46" s="50"/>
      <c r="E46" s="191" t="s">
        <v>93</v>
      </c>
      <c r="F46" s="107"/>
      <c r="G46" s="68"/>
    </row>
    <row r="47" spans="1:7" s="49" customFormat="1" ht="6.75" customHeight="1" thickBot="1">
      <c r="A47" s="66"/>
      <c r="D47" s="50"/>
      <c r="F47" s="51"/>
      <c r="G47" s="68"/>
    </row>
    <row r="48" spans="1:7" s="49" customFormat="1" ht="13.5" thickBot="1">
      <c r="A48" s="66"/>
      <c r="B48" s="49" t="s">
        <v>87</v>
      </c>
      <c r="D48" s="50"/>
      <c r="E48" s="191" t="s">
        <v>93</v>
      </c>
      <c r="F48" s="107"/>
      <c r="G48" s="68"/>
    </row>
    <row r="49" spans="1:7" s="49" customFormat="1" ht="6.75" customHeight="1" thickBot="1">
      <c r="A49" s="66"/>
      <c r="D49" s="50"/>
      <c r="F49" s="51"/>
      <c r="G49" s="68"/>
    </row>
    <row r="50" spans="1:7" s="49" customFormat="1" ht="13.5" thickBot="1">
      <c r="A50" s="66"/>
      <c r="C50" s="49" t="s">
        <v>86</v>
      </c>
      <c r="D50" s="50"/>
      <c r="F50" s="98" t="str">
        <f>IF(F48&gt;0,F46/F48,IF(F53&gt;0,F53,"N/A"))</f>
        <v>Yes</v>
      </c>
      <c r="G50" s="68"/>
    </row>
    <row r="51" spans="1:7" s="49" customFormat="1" ht="6.75" customHeight="1">
      <c r="A51" s="66"/>
      <c r="D51" s="50"/>
      <c r="F51" s="51"/>
      <c r="G51" s="68"/>
    </row>
    <row r="52" spans="1:7" s="49" customFormat="1" ht="13.5" thickBot="1">
      <c r="A52" s="66"/>
      <c r="B52" s="49" t="s">
        <v>95</v>
      </c>
      <c r="D52" s="50"/>
      <c r="F52" s="51"/>
      <c r="G52" s="68"/>
    </row>
    <row r="53" spans="1:7" s="49" customFormat="1" ht="13.5" thickBot="1">
      <c r="A53" s="66"/>
      <c r="B53" s="49" t="s">
        <v>94</v>
      </c>
      <c r="D53" s="50"/>
      <c r="E53" s="191" t="s">
        <v>93</v>
      </c>
      <c r="F53" s="97" t="s">
        <v>37</v>
      </c>
      <c r="G53" s="68"/>
    </row>
    <row r="54" spans="1:7" s="49" customFormat="1" ht="6.75" customHeight="1">
      <c r="A54" s="66"/>
      <c r="D54" s="50"/>
      <c r="F54" s="51"/>
      <c r="G54" s="68"/>
    </row>
    <row r="55" spans="1:7" s="49" customFormat="1" ht="15">
      <c r="A55" s="66"/>
      <c r="B55" s="182" t="s">
        <v>139</v>
      </c>
      <c r="C55" s="183"/>
      <c r="D55" s="184"/>
      <c r="F55" s="51"/>
      <c r="G55" s="68"/>
    </row>
    <row r="56" spans="1:7" s="49" customFormat="1" ht="15">
      <c r="A56" s="66"/>
      <c r="B56" s="185"/>
      <c r="C56" s="186"/>
      <c r="D56" s="187"/>
      <c r="F56" s="51"/>
      <c r="G56" s="68"/>
    </row>
    <row r="57" spans="1:7" s="49" customFormat="1" ht="15">
      <c r="A57" s="66"/>
      <c r="B57" s="185"/>
      <c r="C57" s="186"/>
      <c r="D57" s="187"/>
      <c r="F57" s="51"/>
      <c r="G57" s="68"/>
    </row>
    <row r="58" spans="1:7" s="49" customFormat="1" ht="15">
      <c r="A58" s="66"/>
      <c r="B58" s="185"/>
      <c r="C58" s="186"/>
      <c r="D58" s="187"/>
      <c r="F58" s="51"/>
      <c r="G58" s="68"/>
    </row>
    <row r="59" spans="1:7" s="49" customFormat="1" ht="15">
      <c r="A59" s="66"/>
      <c r="B59" s="185"/>
      <c r="C59" s="186"/>
      <c r="D59" s="187"/>
      <c r="F59" s="51"/>
      <c r="G59" s="68"/>
    </row>
    <row r="60" spans="1:7" s="49" customFormat="1" ht="15">
      <c r="A60" s="66"/>
      <c r="B60" s="185"/>
      <c r="C60" s="186"/>
      <c r="D60" s="187"/>
      <c r="F60" s="51"/>
      <c r="G60" s="68"/>
    </row>
    <row r="61" spans="1:7" s="49" customFormat="1" ht="29.25" customHeight="1">
      <c r="A61" s="66"/>
      <c r="B61" s="188"/>
      <c r="C61" s="189"/>
      <c r="D61" s="190"/>
      <c r="F61" s="51"/>
      <c r="G61" s="68"/>
    </row>
    <row r="62" spans="1:7" s="49" customFormat="1" ht="6.75" customHeight="1" thickBot="1">
      <c r="A62" s="66"/>
      <c r="D62" s="50"/>
      <c r="F62" s="51"/>
      <c r="G62" s="68"/>
    </row>
    <row r="63" spans="1:7" s="49" customFormat="1" ht="13.5" thickBot="1">
      <c r="A63" s="66"/>
      <c r="B63" s="49" t="s">
        <v>109</v>
      </c>
      <c r="D63" s="50"/>
      <c r="E63" s="191" t="s">
        <v>93</v>
      </c>
      <c r="F63" s="108" t="s">
        <v>37</v>
      </c>
      <c r="G63" s="68"/>
    </row>
    <row r="64" spans="1:7" s="49" customFormat="1" ht="6.75" customHeight="1" thickBot="1">
      <c r="A64" s="66"/>
      <c r="D64" s="50"/>
      <c r="F64" s="51"/>
      <c r="G64" s="68"/>
    </row>
    <row r="65" spans="1:7" s="49" customFormat="1" ht="13.5" thickBot="1">
      <c r="A65" s="66"/>
      <c r="C65" s="67" t="s">
        <v>73</v>
      </c>
      <c r="D65" s="50"/>
      <c r="F65" s="99">
        <f>IF(F63=0," ",IF(F53="Yes",1,IF(F53="No",0,IF(F50/F63&gt;=1,1,IF(F50/F63&gt;=0.75,0.75,IF(F50/F63&gt;=0.5,0.5,IF(F50/F63&gt;=0.25,0.25,0)))))))</f>
        <v>1</v>
      </c>
      <c r="G65" s="68"/>
    </row>
    <row r="66" spans="1:7" s="49" customFormat="1" ht="6.75" customHeight="1">
      <c r="A66" s="79"/>
      <c r="B66" s="80"/>
      <c r="C66" s="80"/>
      <c r="D66" s="81"/>
      <c r="E66" s="80"/>
      <c r="F66" s="82"/>
      <c r="G66" s="83"/>
    </row>
    <row r="67" spans="1:7" s="64" customFormat="1" ht="15" hidden="1">
      <c r="A67" s="90"/>
      <c r="B67" s="91"/>
      <c r="C67" s="91"/>
      <c r="D67" s="92"/>
      <c r="E67" s="93"/>
      <c r="F67" s="94"/>
      <c r="G67" s="95"/>
    </row>
    <row r="68" spans="1:7" s="64" customFormat="1" ht="15" hidden="1">
      <c r="A68" s="69"/>
      <c r="B68" s="70" t="s">
        <v>96</v>
      </c>
      <c r="C68" s="70"/>
      <c r="D68" s="63"/>
      <c r="G68" s="65"/>
    </row>
    <row r="69" spans="1:7" s="75" customFormat="1" ht="12" hidden="1">
      <c r="A69" s="71"/>
      <c r="B69" s="72"/>
      <c r="C69" s="73"/>
      <c r="D69" s="74" t="s">
        <v>85</v>
      </c>
      <c r="F69" s="76"/>
      <c r="G69" s="77"/>
    </row>
    <row r="70" spans="1:7" s="64" customFormat="1" ht="6.75" customHeight="1" hidden="1" thickBot="1">
      <c r="A70" s="69"/>
      <c r="B70" s="53"/>
      <c r="C70" s="70"/>
      <c r="D70" s="78"/>
      <c r="F70" s="54"/>
      <c r="G70" s="65"/>
    </row>
    <row r="71" spans="1:7" s="49" customFormat="1" ht="13.5" hidden="1" thickBot="1">
      <c r="A71" s="66"/>
      <c r="B71" s="49" t="s">
        <v>88</v>
      </c>
      <c r="D71" s="50"/>
      <c r="E71" s="96" t="s">
        <v>93</v>
      </c>
      <c r="F71" s="107"/>
      <c r="G71" s="68"/>
    </row>
    <row r="72" spans="1:7" s="49" customFormat="1" ht="6.75" customHeight="1" hidden="1" thickBot="1">
      <c r="A72" s="66"/>
      <c r="D72" s="50"/>
      <c r="F72" s="51"/>
      <c r="G72" s="68"/>
    </row>
    <row r="73" spans="1:7" s="49" customFormat="1" ht="13.5" hidden="1" thickBot="1">
      <c r="A73" s="66"/>
      <c r="B73" s="49" t="s">
        <v>87</v>
      </c>
      <c r="D73" s="50"/>
      <c r="E73" s="96" t="s">
        <v>93</v>
      </c>
      <c r="F73" s="107"/>
      <c r="G73" s="68"/>
    </row>
    <row r="74" spans="1:7" s="49" customFormat="1" ht="6.75" customHeight="1" hidden="1" thickBot="1">
      <c r="A74" s="66"/>
      <c r="D74" s="50"/>
      <c r="F74" s="51"/>
      <c r="G74" s="68"/>
    </row>
    <row r="75" spans="1:7" s="49" customFormat="1" ht="13.5" hidden="1" thickBot="1">
      <c r="A75" s="66"/>
      <c r="C75" s="49" t="s">
        <v>86</v>
      </c>
      <c r="D75" s="50"/>
      <c r="F75" s="98" t="str">
        <f>IF(F73&gt;0,F71/F73,IF(F78&gt;0,F78,"N/A"))</f>
        <v>N/A</v>
      </c>
      <c r="G75" s="68"/>
    </row>
    <row r="76" spans="1:7" s="49" customFormat="1" ht="6.75" customHeight="1" hidden="1">
      <c r="A76" s="66"/>
      <c r="D76" s="50"/>
      <c r="F76" s="51"/>
      <c r="G76" s="68"/>
    </row>
    <row r="77" spans="1:7" s="49" customFormat="1" ht="13.5" hidden="1" thickBot="1">
      <c r="A77" s="66"/>
      <c r="B77" s="49" t="s">
        <v>95</v>
      </c>
      <c r="D77" s="50"/>
      <c r="F77" s="51"/>
      <c r="G77" s="68"/>
    </row>
    <row r="78" spans="1:7" s="49" customFormat="1" ht="13.5" hidden="1" thickBot="1">
      <c r="A78" s="66"/>
      <c r="B78" s="49" t="s">
        <v>94</v>
      </c>
      <c r="D78" s="50"/>
      <c r="E78" s="96" t="s">
        <v>93</v>
      </c>
      <c r="F78" s="97"/>
      <c r="G78" s="68"/>
    </row>
    <row r="79" spans="1:7" s="49" customFormat="1" ht="6.75" customHeight="1" hidden="1">
      <c r="A79" s="66"/>
      <c r="D79" s="50"/>
      <c r="F79" s="51"/>
      <c r="G79" s="68"/>
    </row>
    <row r="80" spans="1:7" s="49" customFormat="1" ht="15" hidden="1">
      <c r="A80" s="66"/>
      <c r="B80" s="182"/>
      <c r="C80" s="183"/>
      <c r="D80" s="184"/>
      <c r="F80" s="51"/>
      <c r="G80" s="68"/>
    </row>
    <row r="81" spans="1:7" s="49" customFormat="1" ht="15" hidden="1">
      <c r="A81" s="66"/>
      <c r="B81" s="185"/>
      <c r="C81" s="186"/>
      <c r="D81" s="187"/>
      <c r="F81" s="51"/>
      <c r="G81" s="68"/>
    </row>
    <row r="82" spans="1:7" s="49" customFormat="1" ht="15" hidden="1">
      <c r="A82" s="66"/>
      <c r="B82" s="185"/>
      <c r="C82" s="186"/>
      <c r="D82" s="187"/>
      <c r="F82" s="51"/>
      <c r="G82" s="68"/>
    </row>
    <row r="83" spans="1:7" s="49" customFormat="1" ht="15" hidden="1">
      <c r="A83" s="66"/>
      <c r="B83" s="185"/>
      <c r="C83" s="186"/>
      <c r="D83" s="187"/>
      <c r="F83" s="51"/>
      <c r="G83" s="68"/>
    </row>
    <row r="84" spans="1:7" s="49" customFormat="1" ht="15" hidden="1">
      <c r="A84" s="66"/>
      <c r="B84" s="185"/>
      <c r="C84" s="186"/>
      <c r="D84" s="187"/>
      <c r="F84" s="51"/>
      <c r="G84" s="68"/>
    </row>
    <row r="85" spans="1:7" s="49" customFormat="1" ht="15" hidden="1">
      <c r="A85" s="66"/>
      <c r="B85" s="185"/>
      <c r="C85" s="186"/>
      <c r="D85" s="187"/>
      <c r="F85" s="51"/>
      <c r="G85" s="68"/>
    </row>
    <row r="86" spans="1:7" s="49" customFormat="1" ht="15" hidden="1">
      <c r="A86" s="66"/>
      <c r="B86" s="188"/>
      <c r="C86" s="189"/>
      <c r="D86" s="190"/>
      <c r="F86" s="51"/>
      <c r="G86" s="68"/>
    </row>
    <row r="87" spans="1:7" s="49" customFormat="1" ht="6.75" customHeight="1" hidden="1" thickBot="1">
      <c r="A87" s="66"/>
      <c r="D87" s="50"/>
      <c r="F87" s="51"/>
      <c r="G87" s="68"/>
    </row>
    <row r="88" spans="1:7" s="49" customFormat="1" ht="13.5" hidden="1" thickBot="1">
      <c r="A88" s="66"/>
      <c r="B88" s="49" t="s">
        <v>109</v>
      </c>
      <c r="D88" s="50"/>
      <c r="E88" s="96" t="s">
        <v>93</v>
      </c>
      <c r="F88" s="108"/>
      <c r="G88" s="68"/>
    </row>
    <row r="89" spans="1:7" s="49" customFormat="1" ht="6.75" customHeight="1" hidden="1" thickBot="1">
      <c r="A89" s="66"/>
      <c r="D89" s="50"/>
      <c r="F89" s="51"/>
      <c r="G89" s="68"/>
    </row>
    <row r="90" spans="1:7" s="49" customFormat="1" ht="13.5" hidden="1" thickBot="1">
      <c r="A90" s="66"/>
      <c r="C90" s="67" t="s">
        <v>73</v>
      </c>
      <c r="D90" s="50"/>
      <c r="F90" s="99" t="str">
        <f>IF(F88=0," ",IF(F78="Yes",1,IF(F78="No",0,IF(F75/F88&gt;=1,1,IF(F75/F88&gt;=0.75,0.75,IF(F75/F88&gt;=0.5,0.5,IF(F75/F88&gt;=0.25,0.25,0)))))))</f>
        <v xml:space="preserve"> </v>
      </c>
      <c r="G90" s="68"/>
    </row>
    <row r="91" spans="1:7" s="49" customFormat="1" ht="6.75" customHeight="1" hidden="1">
      <c r="A91" s="79"/>
      <c r="B91" s="80"/>
      <c r="C91" s="80"/>
      <c r="D91" s="81"/>
      <c r="E91" s="80"/>
      <c r="F91" s="82"/>
      <c r="G91" s="83"/>
    </row>
    <row r="92" spans="1:7" s="64" customFormat="1" ht="15" hidden="1">
      <c r="A92" s="90"/>
      <c r="B92" s="91"/>
      <c r="C92" s="91"/>
      <c r="D92" s="92"/>
      <c r="E92" s="93"/>
      <c r="F92" s="94"/>
      <c r="G92" s="95"/>
    </row>
    <row r="93" spans="1:7" s="64" customFormat="1" ht="15" hidden="1">
      <c r="A93" s="69"/>
      <c r="B93" s="70" t="s">
        <v>96</v>
      </c>
      <c r="C93" s="70"/>
      <c r="D93" s="63"/>
      <c r="G93" s="65"/>
    </row>
    <row r="94" spans="1:7" s="75" customFormat="1" ht="12" hidden="1">
      <c r="A94" s="71"/>
      <c r="B94" s="72"/>
      <c r="C94" s="73"/>
      <c r="D94" s="74" t="s">
        <v>85</v>
      </c>
      <c r="F94" s="76"/>
      <c r="G94" s="77"/>
    </row>
    <row r="95" spans="1:7" s="64" customFormat="1" ht="6.75" customHeight="1" hidden="1" thickBot="1">
      <c r="A95" s="69"/>
      <c r="B95" s="53"/>
      <c r="C95" s="70"/>
      <c r="D95" s="78"/>
      <c r="F95" s="54"/>
      <c r="G95" s="65"/>
    </row>
    <row r="96" spans="1:7" s="49" customFormat="1" ht="13.5" hidden="1" thickBot="1">
      <c r="A96" s="66"/>
      <c r="B96" s="49" t="s">
        <v>88</v>
      </c>
      <c r="D96" s="50"/>
      <c r="E96" s="96" t="s">
        <v>93</v>
      </c>
      <c r="F96" s="107"/>
      <c r="G96" s="68"/>
    </row>
    <row r="97" spans="1:7" s="49" customFormat="1" ht="6.75" customHeight="1" hidden="1" thickBot="1">
      <c r="A97" s="66"/>
      <c r="D97" s="50"/>
      <c r="F97" s="51"/>
      <c r="G97" s="68"/>
    </row>
    <row r="98" spans="1:7" s="49" customFormat="1" ht="13.5" hidden="1" thickBot="1">
      <c r="A98" s="66"/>
      <c r="B98" s="49" t="s">
        <v>87</v>
      </c>
      <c r="D98" s="50"/>
      <c r="E98" s="96" t="s">
        <v>93</v>
      </c>
      <c r="F98" s="107"/>
      <c r="G98" s="68"/>
    </row>
    <row r="99" spans="1:7" s="49" customFormat="1" ht="6.75" customHeight="1" hidden="1" thickBot="1">
      <c r="A99" s="66"/>
      <c r="D99" s="50"/>
      <c r="F99" s="51"/>
      <c r="G99" s="68"/>
    </row>
    <row r="100" spans="1:7" s="49" customFormat="1" ht="13.5" hidden="1" thickBot="1">
      <c r="A100" s="66"/>
      <c r="C100" s="49" t="s">
        <v>86</v>
      </c>
      <c r="D100" s="50"/>
      <c r="F100" s="98" t="str">
        <f>IF(F98&gt;0,F96/F98,IF(F103&gt;0,F103,"N/A"))</f>
        <v>N/A</v>
      </c>
      <c r="G100" s="68"/>
    </row>
    <row r="101" spans="1:7" s="49" customFormat="1" ht="6.75" customHeight="1" hidden="1">
      <c r="A101" s="66"/>
      <c r="D101" s="50"/>
      <c r="F101" s="51"/>
      <c r="G101" s="68"/>
    </row>
    <row r="102" spans="1:7" s="49" customFormat="1" ht="13.5" hidden="1" thickBot="1">
      <c r="A102" s="66"/>
      <c r="B102" s="49" t="s">
        <v>95</v>
      </c>
      <c r="D102" s="50"/>
      <c r="F102" s="51"/>
      <c r="G102" s="68"/>
    </row>
    <row r="103" spans="1:7" s="49" customFormat="1" ht="13.5" hidden="1" thickBot="1">
      <c r="A103" s="66"/>
      <c r="B103" s="49" t="s">
        <v>94</v>
      </c>
      <c r="D103" s="50"/>
      <c r="E103" s="96" t="s">
        <v>93</v>
      </c>
      <c r="F103" s="97"/>
      <c r="G103" s="68"/>
    </row>
    <row r="104" spans="1:7" s="49" customFormat="1" ht="6.75" customHeight="1" hidden="1">
      <c r="A104" s="66"/>
      <c r="D104" s="50"/>
      <c r="F104" s="51"/>
      <c r="G104" s="68"/>
    </row>
    <row r="105" spans="1:7" s="49" customFormat="1" ht="15" hidden="1">
      <c r="A105" s="66"/>
      <c r="B105" s="182"/>
      <c r="C105" s="183"/>
      <c r="D105" s="184"/>
      <c r="F105" s="51"/>
      <c r="G105" s="68"/>
    </row>
    <row r="106" spans="1:7" s="49" customFormat="1" ht="15" hidden="1">
      <c r="A106" s="66"/>
      <c r="B106" s="185"/>
      <c r="C106" s="186"/>
      <c r="D106" s="187"/>
      <c r="F106" s="51"/>
      <c r="G106" s="68"/>
    </row>
    <row r="107" spans="1:7" s="49" customFormat="1" ht="15" hidden="1">
      <c r="A107" s="66"/>
      <c r="B107" s="185"/>
      <c r="C107" s="186"/>
      <c r="D107" s="187"/>
      <c r="F107" s="51"/>
      <c r="G107" s="68"/>
    </row>
    <row r="108" spans="1:7" s="49" customFormat="1" ht="15" hidden="1">
      <c r="A108" s="66"/>
      <c r="B108" s="185"/>
      <c r="C108" s="186"/>
      <c r="D108" s="187"/>
      <c r="F108" s="51"/>
      <c r="G108" s="68"/>
    </row>
    <row r="109" spans="1:7" s="49" customFormat="1" ht="15" hidden="1">
      <c r="A109" s="66"/>
      <c r="B109" s="185"/>
      <c r="C109" s="186"/>
      <c r="D109" s="187"/>
      <c r="F109" s="51"/>
      <c r="G109" s="68"/>
    </row>
    <row r="110" spans="1:7" s="49" customFormat="1" ht="15" hidden="1">
      <c r="A110" s="66"/>
      <c r="B110" s="185"/>
      <c r="C110" s="186"/>
      <c r="D110" s="187"/>
      <c r="F110" s="51"/>
      <c r="G110" s="68"/>
    </row>
    <row r="111" spans="1:7" s="49" customFormat="1" ht="15" hidden="1">
      <c r="A111" s="66"/>
      <c r="B111" s="188"/>
      <c r="C111" s="189"/>
      <c r="D111" s="190"/>
      <c r="F111" s="51"/>
      <c r="G111" s="68"/>
    </row>
    <row r="112" spans="1:7" s="49" customFormat="1" ht="6.75" customHeight="1" hidden="1" thickBot="1">
      <c r="A112" s="66"/>
      <c r="D112" s="50"/>
      <c r="F112" s="51"/>
      <c r="G112" s="68"/>
    </row>
    <row r="113" spans="1:7" s="49" customFormat="1" ht="13.5" hidden="1" thickBot="1">
      <c r="A113" s="66"/>
      <c r="B113" s="49" t="s">
        <v>109</v>
      </c>
      <c r="D113" s="50"/>
      <c r="E113" s="96" t="s">
        <v>93</v>
      </c>
      <c r="F113" s="108"/>
      <c r="G113" s="68"/>
    </row>
    <row r="114" spans="1:7" s="49" customFormat="1" ht="6.75" customHeight="1" hidden="1" thickBot="1">
      <c r="A114" s="66"/>
      <c r="D114" s="50"/>
      <c r="F114" s="51"/>
      <c r="G114" s="68"/>
    </row>
    <row r="115" spans="1:7" s="49" customFormat="1" ht="13.5" hidden="1" thickBot="1">
      <c r="A115" s="66"/>
      <c r="C115" s="67" t="s">
        <v>73</v>
      </c>
      <c r="D115" s="50"/>
      <c r="F115" s="99" t="str">
        <f>IF(F113=0," ",IF(F103="Yes",1,IF(F103="No",0,IF(F100/F113&gt;=1,1,IF(F100/F113&gt;=0.75,0.75,IF(F100/F113&gt;=0.5,0.5,IF(F100/F113&gt;=0.25,0.25,0)))))))</f>
        <v xml:space="preserve"> </v>
      </c>
      <c r="G115" s="68"/>
    </row>
    <row r="116" spans="1:7" s="49" customFormat="1" ht="6.75" customHeight="1" hidden="1">
      <c r="A116" s="79"/>
      <c r="B116" s="80"/>
      <c r="C116" s="80"/>
      <c r="D116" s="81"/>
      <c r="E116" s="80"/>
      <c r="F116" s="82"/>
      <c r="G116" s="83"/>
    </row>
    <row r="117" spans="1:7" s="64" customFormat="1" ht="15" hidden="1">
      <c r="A117" s="90"/>
      <c r="B117" s="91"/>
      <c r="C117" s="91"/>
      <c r="D117" s="92"/>
      <c r="E117" s="93"/>
      <c r="F117" s="94"/>
      <c r="G117" s="95"/>
    </row>
    <row r="118" spans="1:7" s="64" customFormat="1" ht="15" hidden="1">
      <c r="A118" s="69"/>
      <c r="B118" s="70" t="s">
        <v>96</v>
      </c>
      <c r="C118" s="70"/>
      <c r="D118" s="63"/>
      <c r="G118" s="65"/>
    </row>
    <row r="119" spans="1:7" s="75" customFormat="1" ht="12" hidden="1">
      <c r="A119" s="71"/>
      <c r="B119" s="72"/>
      <c r="C119" s="73"/>
      <c r="D119" s="74" t="s">
        <v>85</v>
      </c>
      <c r="F119" s="76"/>
      <c r="G119" s="77"/>
    </row>
    <row r="120" spans="1:7" s="64" customFormat="1" ht="6.75" customHeight="1" hidden="1" thickBot="1">
      <c r="A120" s="69"/>
      <c r="B120" s="53"/>
      <c r="C120" s="70"/>
      <c r="D120" s="78"/>
      <c r="F120" s="54"/>
      <c r="G120" s="65"/>
    </row>
    <row r="121" spans="1:7" s="49" customFormat="1" ht="13.5" hidden="1" thickBot="1">
      <c r="A121" s="66"/>
      <c r="B121" s="49" t="s">
        <v>88</v>
      </c>
      <c r="D121" s="50"/>
      <c r="E121" s="96" t="s">
        <v>93</v>
      </c>
      <c r="F121" s="107"/>
      <c r="G121" s="68"/>
    </row>
    <row r="122" spans="1:7" s="49" customFormat="1" ht="6.75" customHeight="1" hidden="1" thickBot="1">
      <c r="A122" s="66"/>
      <c r="D122" s="50"/>
      <c r="F122" s="51"/>
      <c r="G122" s="68"/>
    </row>
    <row r="123" spans="1:7" s="49" customFormat="1" ht="13.5" hidden="1" thickBot="1">
      <c r="A123" s="66"/>
      <c r="B123" s="49" t="s">
        <v>87</v>
      </c>
      <c r="D123" s="50"/>
      <c r="E123" s="96" t="s">
        <v>93</v>
      </c>
      <c r="F123" s="107"/>
      <c r="G123" s="68"/>
    </row>
    <row r="124" spans="1:7" s="49" customFormat="1" ht="6.75" customHeight="1" hidden="1" thickBot="1">
      <c r="A124" s="66"/>
      <c r="D124" s="50"/>
      <c r="F124" s="51"/>
      <c r="G124" s="68"/>
    </row>
    <row r="125" spans="1:7" s="49" customFormat="1" ht="13.5" hidden="1" thickBot="1">
      <c r="A125" s="66"/>
      <c r="C125" s="49" t="s">
        <v>86</v>
      </c>
      <c r="D125" s="50"/>
      <c r="F125" s="98" t="str">
        <f>IF(F123&gt;0,F121/F123,IF(F128&gt;0,F128,"N/A"))</f>
        <v>N/A</v>
      </c>
      <c r="G125" s="68"/>
    </row>
    <row r="126" spans="1:7" s="49" customFormat="1" ht="6.75" customHeight="1" hidden="1">
      <c r="A126" s="66"/>
      <c r="D126" s="50"/>
      <c r="F126" s="51"/>
      <c r="G126" s="68"/>
    </row>
    <row r="127" spans="1:7" s="49" customFormat="1" ht="13.5" hidden="1" thickBot="1">
      <c r="A127" s="66"/>
      <c r="B127" s="49" t="s">
        <v>95</v>
      </c>
      <c r="D127" s="50"/>
      <c r="F127" s="51"/>
      <c r="G127" s="68"/>
    </row>
    <row r="128" spans="1:7" s="49" customFormat="1" ht="13.5" hidden="1" thickBot="1">
      <c r="A128" s="66"/>
      <c r="B128" s="49" t="s">
        <v>94</v>
      </c>
      <c r="D128" s="50"/>
      <c r="E128" s="96" t="s">
        <v>93</v>
      </c>
      <c r="F128" s="97"/>
      <c r="G128" s="68"/>
    </row>
    <row r="129" spans="1:7" s="49" customFormat="1" ht="6.75" customHeight="1" hidden="1">
      <c r="A129" s="66"/>
      <c r="D129" s="50"/>
      <c r="F129" s="51"/>
      <c r="G129" s="68"/>
    </row>
    <row r="130" spans="1:7" s="49" customFormat="1" ht="15" hidden="1">
      <c r="A130" s="66"/>
      <c r="B130" s="182"/>
      <c r="C130" s="183"/>
      <c r="D130" s="184"/>
      <c r="F130" s="51"/>
      <c r="G130" s="68"/>
    </row>
    <row r="131" spans="1:7" s="49" customFormat="1" ht="15" hidden="1">
      <c r="A131" s="66"/>
      <c r="B131" s="185"/>
      <c r="C131" s="186"/>
      <c r="D131" s="187"/>
      <c r="F131" s="51"/>
      <c r="G131" s="68"/>
    </row>
    <row r="132" spans="1:7" s="49" customFormat="1" ht="15" hidden="1">
      <c r="A132" s="66"/>
      <c r="B132" s="185"/>
      <c r="C132" s="186"/>
      <c r="D132" s="187"/>
      <c r="F132" s="51"/>
      <c r="G132" s="68"/>
    </row>
    <row r="133" spans="1:7" s="49" customFormat="1" ht="15" hidden="1">
      <c r="A133" s="66"/>
      <c r="B133" s="185"/>
      <c r="C133" s="186"/>
      <c r="D133" s="187"/>
      <c r="F133" s="51"/>
      <c r="G133" s="68"/>
    </row>
    <row r="134" spans="1:7" s="49" customFormat="1" ht="15" hidden="1">
      <c r="A134" s="66"/>
      <c r="B134" s="185"/>
      <c r="C134" s="186"/>
      <c r="D134" s="187"/>
      <c r="F134" s="51"/>
      <c r="G134" s="68"/>
    </row>
    <row r="135" spans="1:7" s="49" customFormat="1" ht="15" hidden="1">
      <c r="A135" s="66"/>
      <c r="B135" s="185"/>
      <c r="C135" s="186"/>
      <c r="D135" s="187"/>
      <c r="F135" s="51"/>
      <c r="G135" s="68"/>
    </row>
    <row r="136" spans="1:7" s="49" customFormat="1" ht="15" hidden="1">
      <c r="A136" s="66"/>
      <c r="B136" s="188"/>
      <c r="C136" s="189"/>
      <c r="D136" s="190"/>
      <c r="F136" s="51"/>
      <c r="G136" s="68"/>
    </row>
    <row r="137" spans="1:7" s="49" customFormat="1" ht="6.75" customHeight="1" hidden="1" thickBot="1">
      <c r="A137" s="66"/>
      <c r="D137" s="50"/>
      <c r="F137" s="51"/>
      <c r="G137" s="68"/>
    </row>
    <row r="138" spans="1:7" s="49" customFormat="1" ht="13.5" hidden="1" thickBot="1">
      <c r="A138" s="66"/>
      <c r="B138" s="49" t="s">
        <v>109</v>
      </c>
      <c r="D138" s="50"/>
      <c r="E138" s="96" t="s">
        <v>93</v>
      </c>
      <c r="F138" s="108"/>
      <c r="G138" s="68"/>
    </row>
    <row r="139" spans="1:7" s="49" customFormat="1" ht="6.75" customHeight="1" hidden="1" thickBot="1">
      <c r="A139" s="66"/>
      <c r="D139" s="50"/>
      <c r="F139" s="51"/>
      <c r="G139" s="68"/>
    </row>
    <row r="140" spans="1:7" s="49" customFormat="1" ht="13.5" hidden="1" thickBot="1">
      <c r="A140" s="66"/>
      <c r="C140" s="67" t="s">
        <v>73</v>
      </c>
      <c r="D140" s="50"/>
      <c r="F140" s="99" t="str">
        <f>IF(F138=0," ",IF(F128="Yes",1,IF(F128="No",0,IF(F125/F138&gt;=1,1,IF(F125/F138&gt;=0.75,0.75,IF(F125/F138&gt;=0.5,0.5,IF(F125/F138&gt;=0.25,0.25,0)))))))</f>
        <v xml:space="preserve"> </v>
      </c>
      <c r="G140" s="68"/>
    </row>
    <row r="141" spans="1:7" s="49" customFormat="1" ht="6.75" customHeight="1" hidden="1">
      <c r="A141" s="79"/>
      <c r="B141" s="80"/>
      <c r="C141" s="80"/>
      <c r="D141" s="81"/>
      <c r="E141" s="80"/>
      <c r="F141" s="82"/>
      <c r="G141" s="83"/>
    </row>
    <row r="142" spans="1:7" s="64" customFormat="1" ht="15" hidden="1">
      <c r="A142" s="90"/>
      <c r="B142" s="91"/>
      <c r="C142" s="91"/>
      <c r="D142" s="92"/>
      <c r="E142" s="93"/>
      <c r="F142" s="94"/>
      <c r="G142" s="95"/>
    </row>
    <row r="143" spans="1:7" s="64" customFormat="1" ht="15" hidden="1">
      <c r="A143" s="69"/>
      <c r="B143" s="70" t="s">
        <v>96</v>
      </c>
      <c r="C143" s="70"/>
      <c r="D143" s="63"/>
      <c r="G143" s="65"/>
    </row>
    <row r="144" spans="1:7" s="75" customFormat="1" ht="12" hidden="1">
      <c r="A144" s="71"/>
      <c r="B144" s="72"/>
      <c r="C144" s="73"/>
      <c r="D144" s="74" t="s">
        <v>85</v>
      </c>
      <c r="F144" s="76"/>
      <c r="G144" s="77"/>
    </row>
    <row r="145" spans="1:7" s="64" customFormat="1" ht="6.75" customHeight="1" hidden="1" thickBot="1">
      <c r="A145" s="69"/>
      <c r="B145" s="53"/>
      <c r="C145" s="70"/>
      <c r="D145" s="78"/>
      <c r="F145" s="54"/>
      <c r="G145" s="65"/>
    </row>
    <row r="146" spans="1:7" s="49" customFormat="1" ht="13.5" hidden="1" thickBot="1">
      <c r="A146" s="66"/>
      <c r="B146" s="49" t="s">
        <v>88</v>
      </c>
      <c r="D146" s="50"/>
      <c r="E146" s="96" t="s">
        <v>93</v>
      </c>
      <c r="F146" s="107"/>
      <c r="G146" s="68"/>
    </row>
    <row r="147" spans="1:7" s="49" customFormat="1" ht="6.75" customHeight="1" hidden="1" thickBot="1">
      <c r="A147" s="66"/>
      <c r="D147" s="50"/>
      <c r="F147" s="51"/>
      <c r="G147" s="68"/>
    </row>
    <row r="148" spans="1:7" s="49" customFormat="1" ht="13.5" hidden="1" thickBot="1">
      <c r="A148" s="66"/>
      <c r="B148" s="49" t="s">
        <v>87</v>
      </c>
      <c r="D148" s="50"/>
      <c r="E148" s="96" t="s">
        <v>93</v>
      </c>
      <c r="F148" s="107"/>
      <c r="G148" s="68"/>
    </row>
    <row r="149" spans="1:7" s="49" customFormat="1" ht="6.75" customHeight="1" hidden="1" thickBot="1">
      <c r="A149" s="66"/>
      <c r="D149" s="50"/>
      <c r="F149" s="51"/>
      <c r="G149" s="68"/>
    </row>
    <row r="150" spans="1:7" s="49" customFormat="1" ht="13.5" hidden="1" thickBot="1">
      <c r="A150" s="66"/>
      <c r="C150" s="49" t="s">
        <v>86</v>
      </c>
      <c r="D150" s="50"/>
      <c r="F150" s="98" t="str">
        <f>IF(F148&gt;0,F146/F148,IF(F153&gt;0,F153,"N/A"))</f>
        <v>N/A</v>
      </c>
      <c r="G150" s="68"/>
    </row>
    <row r="151" spans="1:7" s="49" customFormat="1" ht="6.75" customHeight="1" hidden="1">
      <c r="A151" s="66"/>
      <c r="D151" s="50"/>
      <c r="F151" s="51"/>
      <c r="G151" s="68"/>
    </row>
    <row r="152" spans="1:7" s="49" customFormat="1" ht="13.5" hidden="1" thickBot="1">
      <c r="A152" s="66"/>
      <c r="B152" s="49" t="s">
        <v>95</v>
      </c>
      <c r="D152" s="50"/>
      <c r="F152" s="51"/>
      <c r="G152" s="68"/>
    </row>
    <row r="153" spans="1:7" s="49" customFormat="1" ht="13.5" hidden="1" thickBot="1">
      <c r="A153" s="66"/>
      <c r="B153" s="49" t="s">
        <v>94</v>
      </c>
      <c r="D153" s="50"/>
      <c r="E153" s="96" t="s">
        <v>93</v>
      </c>
      <c r="F153" s="97"/>
      <c r="G153" s="68"/>
    </row>
    <row r="154" spans="1:7" s="49" customFormat="1" ht="6.75" customHeight="1" hidden="1">
      <c r="A154" s="66"/>
      <c r="D154" s="50"/>
      <c r="F154" s="51"/>
      <c r="G154" s="68"/>
    </row>
    <row r="155" spans="1:7" s="49" customFormat="1" ht="15" hidden="1">
      <c r="A155" s="66"/>
      <c r="B155" s="182"/>
      <c r="C155" s="183"/>
      <c r="D155" s="184"/>
      <c r="F155" s="51"/>
      <c r="G155" s="68"/>
    </row>
    <row r="156" spans="1:7" s="49" customFormat="1" ht="15" hidden="1">
      <c r="A156" s="66"/>
      <c r="B156" s="185"/>
      <c r="C156" s="186"/>
      <c r="D156" s="187"/>
      <c r="F156" s="51"/>
      <c r="G156" s="68"/>
    </row>
    <row r="157" spans="1:7" s="49" customFormat="1" ht="15" hidden="1">
      <c r="A157" s="66"/>
      <c r="B157" s="185"/>
      <c r="C157" s="186"/>
      <c r="D157" s="187"/>
      <c r="F157" s="51"/>
      <c r="G157" s="68"/>
    </row>
    <row r="158" spans="1:7" s="49" customFormat="1" ht="15" hidden="1">
      <c r="A158" s="66"/>
      <c r="B158" s="185"/>
      <c r="C158" s="186"/>
      <c r="D158" s="187"/>
      <c r="F158" s="51"/>
      <c r="G158" s="68"/>
    </row>
    <row r="159" spans="1:7" s="49" customFormat="1" ht="15" hidden="1">
      <c r="A159" s="66"/>
      <c r="B159" s="185"/>
      <c r="C159" s="186"/>
      <c r="D159" s="187"/>
      <c r="F159" s="51"/>
      <c r="G159" s="68"/>
    </row>
    <row r="160" spans="1:7" s="49" customFormat="1" ht="15" hidden="1">
      <c r="A160" s="66"/>
      <c r="B160" s="185"/>
      <c r="C160" s="186"/>
      <c r="D160" s="187"/>
      <c r="F160" s="51"/>
      <c r="G160" s="68"/>
    </row>
    <row r="161" spans="1:7" s="49" customFormat="1" ht="15" hidden="1">
      <c r="A161" s="66"/>
      <c r="B161" s="188"/>
      <c r="C161" s="189"/>
      <c r="D161" s="190"/>
      <c r="F161" s="51"/>
      <c r="G161" s="68"/>
    </row>
    <row r="162" spans="1:7" s="49" customFormat="1" ht="6.75" customHeight="1" hidden="1" thickBot="1">
      <c r="A162" s="66"/>
      <c r="D162" s="50"/>
      <c r="F162" s="51"/>
      <c r="G162" s="68"/>
    </row>
    <row r="163" spans="1:7" s="49" customFormat="1" ht="13.5" hidden="1" thickBot="1">
      <c r="A163" s="66"/>
      <c r="B163" s="49" t="s">
        <v>109</v>
      </c>
      <c r="D163" s="50"/>
      <c r="E163" s="96" t="s">
        <v>93</v>
      </c>
      <c r="F163" s="108"/>
      <c r="G163" s="68"/>
    </row>
    <row r="164" spans="1:7" s="49" customFormat="1" ht="6.75" customHeight="1" hidden="1" thickBot="1">
      <c r="A164" s="66"/>
      <c r="D164" s="50"/>
      <c r="F164" s="51"/>
      <c r="G164" s="68"/>
    </row>
    <row r="165" spans="1:7" s="49" customFormat="1" ht="13.5" hidden="1" thickBot="1">
      <c r="A165" s="66"/>
      <c r="C165" s="67" t="s">
        <v>73</v>
      </c>
      <c r="D165" s="50"/>
      <c r="F165" s="99" t="str">
        <f>IF(F163=0," ",IF(F153="Yes",1,IF(F153="No",0,IF(F150/F163&gt;=1,1,IF(F150/F163&gt;=0.75,0.75,IF(F150/F163&gt;=0.5,0.5,IF(F150/F163&gt;=0.25,0.25,0)))))))</f>
        <v xml:space="preserve"> </v>
      </c>
      <c r="G165" s="68"/>
    </row>
    <row r="166" spans="1:7" s="49" customFormat="1" ht="6.75" customHeight="1" hidden="1">
      <c r="A166" s="79"/>
      <c r="B166" s="80"/>
      <c r="C166" s="80"/>
      <c r="D166" s="81"/>
      <c r="E166" s="80"/>
      <c r="F166" s="82"/>
      <c r="G166" s="83"/>
    </row>
    <row r="167" spans="1:7" s="64" customFormat="1" ht="15" hidden="1">
      <c r="A167" s="90"/>
      <c r="B167" s="91"/>
      <c r="C167" s="91"/>
      <c r="D167" s="92"/>
      <c r="E167" s="93"/>
      <c r="F167" s="94"/>
      <c r="G167" s="95"/>
    </row>
    <row r="168" spans="1:7" s="64" customFormat="1" ht="15" hidden="1">
      <c r="A168" s="69"/>
      <c r="B168" s="70" t="s">
        <v>96</v>
      </c>
      <c r="C168" s="70"/>
      <c r="D168" s="63"/>
      <c r="G168" s="65"/>
    </row>
    <row r="169" spans="1:7" s="75" customFormat="1" ht="12" hidden="1">
      <c r="A169" s="71"/>
      <c r="B169" s="72"/>
      <c r="C169" s="73"/>
      <c r="D169" s="74" t="s">
        <v>85</v>
      </c>
      <c r="F169" s="76"/>
      <c r="G169" s="77"/>
    </row>
    <row r="170" spans="1:7" s="64" customFormat="1" ht="6.75" customHeight="1" hidden="1" thickBot="1">
      <c r="A170" s="69"/>
      <c r="B170" s="53"/>
      <c r="C170" s="70"/>
      <c r="D170" s="63"/>
      <c r="F170" s="54"/>
      <c r="G170" s="65"/>
    </row>
    <row r="171" spans="1:7" s="49" customFormat="1" ht="13.5" hidden="1" thickBot="1">
      <c r="A171" s="66"/>
      <c r="B171" s="49" t="s">
        <v>88</v>
      </c>
      <c r="D171" s="50"/>
      <c r="E171" s="96" t="s">
        <v>93</v>
      </c>
      <c r="F171" s="107"/>
      <c r="G171" s="68"/>
    </row>
    <row r="172" spans="1:7" s="49" customFormat="1" ht="6.75" customHeight="1" hidden="1" thickBot="1">
      <c r="A172" s="66"/>
      <c r="D172" s="50"/>
      <c r="F172" s="51"/>
      <c r="G172" s="68"/>
    </row>
    <row r="173" spans="1:7" s="49" customFormat="1" ht="13.5" hidden="1" thickBot="1">
      <c r="A173" s="66"/>
      <c r="B173" s="49" t="s">
        <v>87</v>
      </c>
      <c r="D173" s="50"/>
      <c r="E173" s="96" t="s">
        <v>93</v>
      </c>
      <c r="F173" s="107"/>
      <c r="G173" s="68"/>
    </row>
    <row r="174" spans="1:7" s="49" customFormat="1" ht="6.75" customHeight="1" hidden="1" thickBot="1">
      <c r="A174" s="66"/>
      <c r="D174" s="50"/>
      <c r="F174" s="51"/>
      <c r="G174" s="68"/>
    </row>
    <row r="175" spans="1:7" s="49" customFormat="1" ht="13.5" hidden="1" thickBot="1">
      <c r="A175" s="66"/>
      <c r="C175" s="49" t="s">
        <v>86</v>
      </c>
      <c r="D175" s="50"/>
      <c r="F175" s="98" t="str">
        <f>IF(F173&gt;0,F171/F173,IF(F178&gt;0,F178,"N/A"))</f>
        <v>N/A</v>
      </c>
      <c r="G175" s="68"/>
    </row>
    <row r="176" spans="1:7" s="49" customFormat="1" ht="6.75" customHeight="1" hidden="1">
      <c r="A176" s="66"/>
      <c r="D176" s="50"/>
      <c r="F176" s="51"/>
      <c r="G176" s="68"/>
    </row>
    <row r="177" spans="1:7" s="49" customFormat="1" ht="13.5" hidden="1" thickBot="1">
      <c r="A177" s="66"/>
      <c r="B177" s="49" t="s">
        <v>95</v>
      </c>
      <c r="D177" s="50"/>
      <c r="F177" s="51"/>
      <c r="G177" s="68"/>
    </row>
    <row r="178" spans="1:7" s="49" customFormat="1" ht="13.5" hidden="1" thickBot="1">
      <c r="A178" s="66"/>
      <c r="B178" s="49" t="s">
        <v>94</v>
      </c>
      <c r="D178" s="50"/>
      <c r="E178" s="96" t="s">
        <v>93</v>
      </c>
      <c r="F178" s="97"/>
      <c r="G178" s="68"/>
    </row>
    <row r="179" spans="1:7" s="49" customFormat="1" ht="6.75" customHeight="1" hidden="1">
      <c r="A179" s="66"/>
      <c r="D179" s="50"/>
      <c r="F179" s="51"/>
      <c r="G179" s="68"/>
    </row>
    <row r="180" spans="1:7" s="49" customFormat="1" ht="15" hidden="1">
      <c r="A180" s="66"/>
      <c r="B180" s="182"/>
      <c r="C180" s="183"/>
      <c r="D180" s="184"/>
      <c r="F180" s="51"/>
      <c r="G180" s="68"/>
    </row>
    <row r="181" spans="1:7" s="49" customFormat="1" ht="15" hidden="1">
      <c r="A181" s="66"/>
      <c r="B181" s="185"/>
      <c r="C181" s="186"/>
      <c r="D181" s="187"/>
      <c r="F181" s="51"/>
      <c r="G181" s="68"/>
    </row>
    <row r="182" spans="1:7" s="49" customFormat="1" ht="15" hidden="1">
      <c r="A182" s="66"/>
      <c r="B182" s="185"/>
      <c r="C182" s="186"/>
      <c r="D182" s="187"/>
      <c r="F182" s="51"/>
      <c r="G182" s="68"/>
    </row>
    <row r="183" spans="1:7" s="49" customFormat="1" ht="15" hidden="1">
      <c r="A183" s="66"/>
      <c r="B183" s="185"/>
      <c r="C183" s="186"/>
      <c r="D183" s="187"/>
      <c r="F183" s="51"/>
      <c r="G183" s="68"/>
    </row>
    <row r="184" spans="1:7" s="49" customFormat="1" ht="15" hidden="1">
      <c r="A184" s="66"/>
      <c r="B184" s="185"/>
      <c r="C184" s="186"/>
      <c r="D184" s="187"/>
      <c r="F184" s="51"/>
      <c r="G184" s="68"/>
    </row>
    <row r="185" spans="1:7" s="49" customFormat="1" ht="15" hidden="1">
      <c r="A185" s="66"/>
      <c r="B185" s="185"/>
      <c r="C185" s="186"/>
      <c r="D185" s="187"/>
      <c r="F185" s="51"/>
      <c r="G185" s="68"/>
    </row>
    <row r="186" spans="1:7" s="49" customFormat="1" ht="15" hidden="1">
      <c r="A186" s="66"/>
      <c r="B186" s="188"/>
      <c r="C186" s="189"/>
      <c r="D186" s="190"/>
      <c r="F186" s="51"/>
      <c r="G186" s="68"/>
    </row>
    <row r="187" spans="1:7" s="49" customFormat="1" ht="6.75" customHeight="1" hidden="1" thickBot="1">
      <c r="A187" s="66"/>
      <c r="D187" s="50"/>
      <c r="F187" s="51"/>
      <c r="G187" s="68"/>
    </row>
    <row r="188" spans="1:7" s="49" customFormat="1" ht="13.5" hidden="1" thickBot="1">
      <c r="A188" s="66"/>
      <c r="B188" s="49" t="s">
        <v>109</v>
      </c>
      <c r="D188" s="50"/>
      <c r="E188" s="96" t="s">
        <v>93</v>
      </c>
      <c r="F188" s="108"/>
      <c r="G188" s="68"/>
    </row>
    <row r="189" spans="1:7" s="49" customFormat="1" ht="6.75" customHeight="1" hidden="1" thickBot="1">
      <c r="A189" s="66"/>
      <c r="D189" s="50"/>
      <c r="F189" s="51"/>
      <c r="G189" s="68"/>
    </row>
    <row r="190" spans="1:7" s="49" customFormat="1" ht="13.5" hidden="1" thickBot="1">
      <c r="A190" s="66"/>
      <c r="C190" s="67" t="s">
        <v>73</v>
      </c>
      <c r="D190" s="50"/>
      <c r="F190" s="99" t="str">
        <f>IF(F188=0," ",IF(F178="Yes",1,IF(F178="No",0,IF(F175/F188&gt;=1,1,IF(F175/F188&gt;=0.75,0.75,IF(F175/F188&gt;=0.5,0.5,IF(F175/F188&gt;=0.25,0.25,0)))))))</f>
        <v xml:space="preserve"> </v>
      </c>
      <c r="G190" s="68"/>
    </row>
    <row r="191" spans="1:7" s="49" customFormat="1" ht="15" hidden="1">
      <c r="A191" s="79"/>
      <c r="B191" s="80"/>
      <c r="C191" s="80"/>
      <c r="D191" s="81"/>
      <c r="E191" s="80"/>
      <c r="F191" s="82"/>
      <c r="G191" s="83"/>
    </row>
    <row r="192" ht="15" hidden="1"/>
  </sheetData>
  <mergeCells count="6">
    <mergeCell ref="B155:D161"/>
    <mergeCell ref="B180:D186"/>
    <mergeCell ref="B55:D61"/>
    <mergeCell ref="B80:D86"/>
    <mergeCell ref="B105:D111"/>
    <mergeCell ref="B130:D136"/>
  </mergeCells>
  <dataValidations count="1">
    <dataValidation type="list" showInputMessage="1" showErrorMessage="1" sqref="F53 F153 F128 F103 F78 F178">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2" manualBreakCount="2">
    <brk id="66" max="16383" man="1"/>
    <brk id="14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sheetPr>
  <dimension ref="A1:G191"/>
  <sheetViews>
    <sheetView showGridLines="0" zoomScale="90" zoomScaleNormal="90" zoomScalePageLayoutView="90" workbookViewId="0" topLeftCell="A51">
      <selection activeCell="E63" activeCellId="12" sqref="A6 E13 E15 E19 E21 E25 E32 E34 E38 E46 E48 E53 E63"/>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spans="1:6" s="3" customFormat="1" ht="15">
      <c r="A1" s="173" t="str">
        <f>'Total Payment Amount'!A1</f>
        <v>CA 1115 Waiver - Delivery System Reform Incentive Payments (DSRIP)</v>
      </c>
      <c r="D1" s="4"/>
      <c r="F1" s="25"/>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2" t="s">
        <v>102</v>
      </c>
    </row>
    <row r="5" ht="13.5" thickBot="1"/>
    <row r="6" spans="1:7" s="49" customFormat="1" ht="13.5" thickBot="1">
      <c r="A6" s="191" t="s">
        <v>93</v>
      </c>
      <c r="B6" s="97"/>
      <c r="C6" s="50" t="s">
        <v>81</v>
      </c>
      <c r="D6" s="50"/>
      <c r="E6" s="50"/>
      <c r="F6" s="50"/>
      <c r="G6" s="50"/>
    </row>
    <row r="7" spans="2:6" s="49" customFormat="1" ht="15" thickBot="1">
      <c r="B7" s="98"/>
      <c r="C7" s="53" t="s">
        <v>82</v>
      </c>
      <c r="D7" s="50"/>
      <c r="F7" s="51"/>
    </row>
    <row r="8" spans="2:6" s="49" customFormat="1" ht="15" thickBot="1">
      <c r="B8" s="99"/>
      <c r="C8" s="53" t="s">
        <v>83</v>
      </c>
      <c r="D8" s="50"/>
      <c r="F8" s="51"/>
    </row>
    <row r="9" spans="2:6" s="49" customFormat="1" ht="14.25">
      <c r="B9" s="54"/>
      <c r="C9" s="53" t="s">
        <v>84</v>
      </c>
      <c r="D9" s="50"/>
      <c r="F9" s="51"/>
    </row>
    <row r="10" spans="1:7" s="49" customFormat="1" ht="15">
      <c r="A10" s="50"/>
      <c r="B10" s="50"/>
      <c r="C10" s="50"/>
      <c r="D10" s="50"/>
      <c r="E10" s="50"/>
      <c r="F10" s="50"/>
      <c r="G10" s="50"/>
    </row>
    <row r="11" spans="1:7" s="1" customFormat="1" ht="15">
      <c r="A11" s="9" t="s">
        <v>19</v>
      </c>
      <c r="B11" s="10"/>
      <c r="C11" s="10"/>
      <c r="D11" s="11"/>
      <c r="E11" s="12"/>
      <c r="F11" s="24"/>
      <c r="G11" s="13"/>
    </row>
    <row r="12" spans="1:7" s="64" customFormat="1" ht="15.75" thickBot="1">
      <c r="A12" s="90"/>
      <c r="B12" s="91"/>
      <c r="C12" s="91"/>
      <c r="D12" s="92"/>
      <c r="E12" s="93"/>
      <c r="F12" s="94"/>
      <c r="G12" s="95"/>
    </row>
    <row r="13" spans="1:7" s="49" customFormat="1" ht="13.5" thickBot="1">
      <c r="A13" s="66"/>
      <c r="B13" s="49" t="s">
        <v>107</v>
      </c>
      <c r="C13" s="67"/>
      <c r="D13" s="50"/>
      <c r="E13" s="191" t="s">
        <v>93</v>
      </c>
      <c r="F13" s="159">
        <v>937750</v>
      </c>
      <c r="G13" s="68"/>
    </row>
    <row r="14" spans="1:7" s="49" customFormat="1" ht="13.5" thickBot="1">
      <c r="A14" s="66"/>
      <c r="C14" s="67"/>
      <c r="D14" s="50"/>
      <c r="F14" s="51"/>
      <c r="G14" s="68"/>
    </row>
    <row r="15" spans="1:7" s="49" customFormat="1" ht="13.5" thickBot="1">
      <c r="A15" s="66"/>
      <c r="B15" s="49" t="s">
        <v>108</v>
      </c>
      <c r="C15" s="67"/>
      <c r="D15" s="50"/>
      <c r="E15" s="191" t="s">
        <v>93</v>
      </c>
      <c r="F15" s="159">
        <v>937750</v>
      </c>
      <c r="G15" s="68"/>
    </row>
    <row r="16" spans="1:7" s="3" customFormat="1" ht="15">
      <c r="A16" s="14"/>
      <c r="B16" s="2"/>
      <c r="C16" s="2"/>
      <c r="D16" s="8"/>
      <c r="F16" s="25"/>
      <c r="G16" s="15"/>
    </row>
    <row r="17" spans="1:7" s="3" customFormat="1" ht="15">
      <c r="A17" s="16"/>
      <c r="B17" s="7" t="s">
        <v>144</v>
      </c>
      <c r="C17" s="7"/>
      <c r="D17" s="8"/>
      <c r="G17" s="15"/>
    </row>
    <row r="18" spans="1:7" s="3" customFormat="1" ht="6.75" customHeight="1" thickBot="1">
      <c r="A18" s="16"/>
      <c r="B18" s="4"/>
      <c r="C18" s="7"/>
      <c r="D18" s="8"/>
      <c r="F18" s="25"/>
      <c r="G18" s="15"/>
    </row>
    <row r="19" spans="1:7" ht="13.5" thickBot="1">
      <c r="A19" s="18"/>
      <c r="B19" s="5" t="s">
        <v>14</v>
      </c>
      <c r="E19" s="191" t="s">
        <v>93</v>
      </c>
      <c r="F19" s="107"/>
      <c r="G19" s="19"/>
    </row>
    <row r="20" spans="1:7" ht="6.75" customHeight="1" thickBot="1">
      <c r="A20" s="18"/>
      <c r="G20" s="19"/>
    </row>
    <row r="21" spans="1:7" ht="13.5" thickBot="1">
      <c r="A21" s="18"/>
      <c r="B21" s="5" t="s">
        <v>15</v>
      </c>
      <c r="E21" s="191" t="s">
        <v>93</v>
      </c>
      <c r="F21" s="107"/>
      <c r="G21" s="19"/>
    </row>
    <row r="22" spans="1:7" ht="6.75" customHeight="1" thickBot="1">
      <c r="A22" s="18"/>
      <c r="G22" s="19"/>
    </row>
    <row r="23" spans="1:7" ht="13.5" thickBot="1">
      <c r="A23" s="18"/>
      <c r="C23" s="5" t="s">
        <v>16</v>
      </c>
      <c r="F23" s="98" t="str">
        <f>IF(F21=0,"",(F19/F21))</f>
        <v/>
      </c>
      <c r="G23" s="19"/>
    </row>
    <row r="24" spans="1:7" ht="6.75" customHeight="1" thickBot="1">
      <c r="A24" s="18"/>
      <c r="G24" s="19"/>
    </row>
    <row r="25" spans="1:7" ht="13.5" thickBot="1">
      <c r="A25" s="18"/>
      <c r="B25" s="5" t="s">
        <v>110</v>
      </c>
      <c r="E25" s="191" t="s">
        <v>93</v>
      </c>
      <c r="F25" s="108"/>
      <c r="G25" s="19"/>
    </row>
    <row r="26" spans="1:7" ht="6.75" customHeight="1" thickBot="1">
      <c r="A26" s="18"/>
      <c r="G26" s="19"/>
    </row>
    <row r="27" spans="1:7" ht="13.5" thickBot="1">
      <c r="A27" s="18"/>
      <c r="C27" s="33" t="s">
        <v>73</v>
      </c>
      <c r="F27" s="99" t="str">
        <f>IF(F25=0," ",(F23/F25))</f>
        <v xml:space="preserve"> </v>
      </c>
      <c r="G27" s="19"/>
    </row>
    <row r="28" spans="1:7" s="49" customFormat="1" ht="6.75" customHeight="1">
      <c r="A28" s="79"/>
      <c r="B28" s="80"/>
      <c r="C28" s="80"/>
      <c r="D28" s="81"/>
      <c r="E28" s="80"/>
      <c r="F28" s="82"/>
      <c r="G28" s="83"/>
    </row>
    <row r="29" spans="1:7" s="3" customFormat="1" ht="12.75" customHeight="1">
      <c r="A29" s="16"/>
      <c r="B29" s="4"/>
      <c r="C29" s="4"/>
      <c r="D29" s="8"/>
      <c r="F29" s="25"/>
      <c r="G29" s="15"/>
    </row>
    <row r="30" spans="1:7" s="3" customFormat="1" ht="15">
      <c r="A30" s="16"/>
      <c r="B30" s="7" t="s">
        <v>145</v>
      </c>
      <c r="C30" s="7"/>
      <c r="D30" s="8"/>
      <c r="G30" s="15"/>
    </row>
    <row r="31" spans="1:7" s="3" customFormat="1" ht="6.75" customHeight="1" thickBot="1">
      <c r="A31" s="16"/>
      <c r="B31" s="4"/>
      <c r="C31" s="7"/>
      <c r="D31" s="8"/>
      <c r="F31" s="25"/>
      <c r="G31" s="15"/>
    </row>
    <row r="32" spans="1:7" ht="13.5" thickBot="1">
      <c r="A32" s="18"/>
      <c r="B32" s="5" t="s">
        <v>14</v>
      </c>
      <c r="E32" s="191" t="s">
        <v>93</v>
      </c>
      <c r="F32" s="107"/>
      <c r="G32" s="19"/>
    </row>
    <row r="33" spans="1:7" ht="6.75" customHeight="1" thickBot="1">
      <c r="A33" s="18"/>
      <c r="G33" s="19"/>
    </row>
    <row r="34" spans="1:7" ht="13.5" thickBot="1">
      <c r="A34" s="18"/>
      <c r="B34" s="5" t="s">
        <v>15</v>
      </c>
      <c r="E34" s="191" t="s">
        <v>93</v>
      </c>
      <c r="F34" s="107"/>
      <c r="G34" s="19"/>
    </row>
    <row r="35" spans="1:7" ht="6.75" customHeight="1" thickBot="1">
      <c r="A35" s="18"/>
      <c r="G35" s="19"/>
    </row>
    <row r="36" spans="1:7" ht="13.5" thickBot="1">
      <c r="A36" s="18"/>
      <c r="C36" s="5" t="s">
        <v>21</v>
      </c>
      <c r="F36" s="98" t="str">
        <f>IF(F34=0,"",(F32/F34))</f>
        <v/>
      </c>
      <c r="G36" s="19"/>
    </row>
    <row r="37" spans="1:7" ht="6.75" customHeight="1" thickBot="1">
      <c r="A37" s="18"/>
      <c r="G37" s="19"/>
    </row>
    <row r="38" spans="1:7" ht="13.5" thickBot="1">
      <c r="A38" s="18"/>
      <c r="B38" s="5" t="s">
        <v>110</v>
      </c>
      <c r="E38" s="191" t="s">
        <v>93</v>
      </c>
      <c r="F38" s="108"/>
      <c r="G38" s="19"/>
    </row>
    <row r="39" spans="1:7" ht="6.75" customHeight="1" thickBot="1">
      <c r="A39" s="18"/>
      <c r="G39" s="19"/>
    </row>
    <row r="40" spans="1:7" ht="13.5" thickBot="1">
      <c r="A40" s="18"/>
      <c r="C40" s="33" t="s">
        <v>73</v>
      </c>
      <c r="F40" s="99" t="str">
        <f>IF(F38=0,"",(F36/F38))</f>
        <v/>
      </c>
      <c r="G40" s="19"/>
    </row>
    <row r="41" spans="1:7" s="49" customFormat="1" ht="6.75" customHeight="1">
      <c r="A41" s="79"/>
      <c r="B41" s="80"/>
      <c r="C41" s="80"/>
      <c r="D41" s="81"/>
      <c r="E41" s="80"/>
      <c r="F41" s="82"/>
      <c r="G41" s="83"/>
    </row>
    <row r="42" spans="1:7" s="49" customFormat="1" ht="6.75" customHeight="1">
      <c r="A42" s="66"/>
      <c r="D42" s="50"/>
      <c r="F42" s="51"/>
      <c r="G42" s="68"/>
    </row>
    <row r="43" spans="1:7" s="64" customFormat="1" ht="63.75">
      <c r="A43" s="69"/>
      <c r="B43" s="70" t="s">
        <v>96</v>
      </c>
      <c r="C43" s="70"/>
      <c r="D43" s="162" t="s">
        <v>123</v>
      </c>
      <c r="G43" s="65"/>
    </row>
    <row r="44" spans="1:7" s="75" customFormat="1" ht="12">
      <c r="A44" s="71"/>
      <c r="B44" s="72"/>
      <c r="C44" s="73"/>
      <c r="D44" s="74" t="s">
        <v>85</v>
      </c>
      <c r="F44" s="76"/>
      <c r="G44" s="77"/>
    </row>
    <row r="45" spans="1:7" s="64" customFormat="1" ht="6.75" customHeight="1" thickBot="1">
      <c r="A45" s="69"/>
      <c r="B45" s="53"/>
      <c r="C45" s="70"/>
      <c r="D45" s="78"/>
      <c r="F45" s="54"/>
      <c r="G45" s="65"/>
    </row>
    <row r="46" spans="1:7" s="49" customFormat="1" ht="13.5" thickBot="1">
      <c r="A46" s="66"/>
      <c r="B46" s="49" t="s">
        <v>88</v>
      </c>
      <c r="D46" s="50"/>
      <c r="E46" s="191" t="s">
        <v>93</v>
      </c>
      <c r="F46" s="107"/>
      <c r="G46" s="68"/>
    </row>
    <row r="47" spans="1:7" s="49" customFormat="1" ht="6.75" customHeight="1" thickBot="1">
      <c r="A47" s="66"/>
      <c r="D47" s="50"/>
      <c r="F47" s="51"/>
      <c r="G47" s="68"/>
    </row>
    <row r="48" spans="1:7" s="49" customFormat="1" ht="13.5" thickBot="1">
      <c r="A48" s="66"/>
      <c r="B48" s="49" t="s">
        <v>87</v>
      </c>
      <c r="D48" s="50"/>
      <c r="E48" s="191" t="s">
        <v>93</v>
      </c>
      <c r="F48" s="107"/>
      <c r="G48" s="68"/>
    </row>
    <row r="49" spans="1:7" s="49" customFormat="1" ht="6.75" customHeight="1" thickBot="1">
      <c r="A49" s="66"/>
      <c r="D49" s="50"/>
      <c r="F49" s="51"/>
      <c r="G49" s="68"/>
    </row>
    <row r="50" spans="1:7" s="49" customFormat="1" ht="13.5" thickBot="1">
      <c r="A50" s="66"/>
      <c r="C50" s="49" t="s">
        <v>86</v>
      </c>
      <c r="D50" s="50"/>
      <c r="F50" s="98" t="str">
        <f>IF(F48&gt;0,F46/F48,IF(F53&gt;0,F53,"N/A"))</f>
        <v>Yes</v>
      </c>
      <c r="G50" s="68"/>
    </row>
    <row r="51" spans="1:7" s="49" customFormat="1" ht="6.75" customHeight="1">
      <c r="A51" s="66"/>
      <c r="D51" s="50"/>
      <c r="F51" s="51"/>
      <c r="G51" s="68"/>
    </row>
    <row r="52" spans="1:7" s="49" customFormat="1" ht="13.5" thickBot="1">
      <c r="A52" s="66"/>
      <c r="B52" s="49" t="s">
        <v>95</v>
      </c>
      <c r="D52" s="50"/>
      <c r="F52" s="51"/>
      <c r="G52" s="68"/>
    </row>
    <row r="53" spans="1:7" s="49" customFormat="1" ht="13.5" thickBot="1">
      <c r="A53" s="66"/>
      <c r="B53" s="49" t="s">
        <v>94</v>
      </c>
      <c r="D53" s="50"/>
      <c r="E53" s="191" t="s">
        <v>93</v>
      </c>
      <c r="F53" s="97" t="s">
        <v>37</v>
      </c>
      <c r="G53" s="68"/>
    </row>
    <row r="54" spans="1:7" s="49" customFormat="1" ht="6.75" customHeight="1">
      <c r="A54" s="66"/>
      <c r="D54" s="50"/>
      <c r="F54" s="51"/>
      <c r="G54" s="68"/>
    </row>
    <row r="55" spans="1:7" s="49" customFormat="1" ht="15">
      <c r="A55" s="66"/>
      <c r="B55" s="182" t="s">
        <v>141</v>
      </c>
      <c r="C55" s="183"/>
      <c r="D55" s="184"/>
      <c r="F55" s="51"/>
      <c r="G55" s="68"/>
    </row>
    <row r="56" spans="1:7" s="49" customFormat="1" ht="15">
      <c r="A56" s="66"/>
      <c r="B56" s="185"/>
      <c r="C56" s="186"/>
      <c r="D56" s="187"/>
      <c r="F56" s="51"/>
      <c r="G56" s="68"/>
    </row>
    <row r="57" spans="1:7" s="49" customFormat="1" ht="15">
      <c r="A57" s="66"/>
      <c r="B57" s="185"/>
      <c r="C57" s="186"/>
      <c r="D57" s="187"/>
      <c r="F57" s="51"/>
      <c r="G57" s="68"/>
    </row>
    <row r="58" spans="1:7" s="49" customFormat="1" ht="15">
      <c r="A58" s="66"/>
      <c r="B58" s="185"/>
      <c r="C58" s="186"/>
      <c r="D58" s="187"/>
      <c r="F58" s="51"/>
      <c r="G58" s="68"/>
    </row>
    <row r="59" spans="1:7" s="49" customFormat="1" ht="15">
      <c r="A59" s="66"/>
      <c r="B59" s="185"/>
      <c r="C59" s="186"/>
      <c r="D59" s="187"/>
      <c r="F59" s="51"/>
      <c r="G59" s="68"/>
    </row>
    <row r="60" spans="1:7" s="49" customFormat="1" ht="15">
      <c r="A60" s="66"/>
      <c r="B60" s="185"/>
      <c r="C60" s="186"/>
      <c r="D60" s="187"/>
      <c r="F60" s="51"/>
      <c r="G60" s="68"/>
    </row>
    <row r="61" spans="1:7" s="49" customFormat="1" ht="57" customHeight="1">
      <c r="A61" s="66"/>
      <c r="B61" s="188"/>
      <c r="C61" s="189"/>
      <c r="D61" s="190"/>
      <c r="F61" s="51"/>
      <c r="G61" s="68"/>
    </row>
    <row r="62" spans="1:7" s="49" customFormat="1" ht="6.75" customHeight="1" thickBot="1">
      <c r="A62" s="66"/>
      <c r="D62" s="50"/>
      <c r="F62" s="51"/>
      <c r="G62" s="68"/>
    </row>
    <row r="63" spans="1:7" s="49" customFormat="1" ht="13.5" thickBot="1">
      <c r="A63" s="66"/>
      <c r="B63" s="49" t="s">
        <v>109</v>
      </c>
      <c r="D63" s="50"/>
      <c r="E63" s="191" t="s">
        <v>93</v>
      </c>
      <c r="F63" s="108" t="s">
        <v>111</v>
      </c>
      <c r="G63" s="68"/>
    </row>
    <row r="64" spans="1:7" s="49" customFormat="1" ht="6.75" customHeight="1" thickBot="1">
      <c r="A64" s="66"/>
      <c r="D64" s="50"/>
      <c r="F64" s="51"/>
      <c r="G64" s="68"/>
    </row>
    <row r="65" spans="1:7" s="49" customFormat="1" ht="33.75" customHeight="1" thickBot="1">
      <c r="A65" s="66"/>
      <c r="C65" s="67" t="s">
        <v>73</v>
      </c>
      <c r="D65" s="50"/>
      <c r="F65" s="99">
        <f>IF(F63=0," ",IF(F53="Yes",1,IF(F53="No",0,IF(F50/F63&gt;=1,1,IF(F50/F63&gt;=0.75,0.75,IF(F50/F63&gt;=0.5,0.5,IF(F50/F63&gt;=0.25,0.25,0)))))))</f>
        <v>1</v>
      </c>
      <c r="G65" s="68"/>
    </row>
    <row r="66" spans="1:7" s="49" customFormat="1" ht="6.75" customHeight="1">
      <c r="A66" s="79"/>
      <c r="B66" s="80"/>
      <c r="C66" s="80"/>
      <c r="D66" s="81"/>
      <c r="E66" s="80"/>
      <c r="F66" s="82"/>
      <c r="G66" s="83"/>
    </row>
    <row r="67" spans="1:7" s="64" customFormat="1" ht="15" hidden="1">
      <c r="A67" s="90"/>
      <c r="B67" s="91"/>
      <c r="C67" s="91"/>
      <c r="D67" s="92"/>
      <c r="E67" s="93"/>
      <c r="F67" s="94"/>
      <c r="G67" s="95"/>
    </row>
    <row r="68" spans="1:7" s="64" customFormat="1" ht="15" hidden="1">
      <c r="A68" s="69"/>
      <c r="B68" s="70" t="s">
        <v>96</v>
      </c>
      <c r="C68" s="70"/>
      <c r="D68" s="63"/>
      <c r="G68" s="65"/>
    </row>
    <row r="69" spans="1:7" s="75" customFormat="1" ht="12" hidden="1">
      <c r="A69" s="71"/>
      <c r="B69" s="72"/>
      <c r="C69" s="73"/>
      <c r="D69" s="74" t="s">
        <v>85</v>
      </c>
      <c r="F69" s="76"/>
      <c r="G69" s="77"/>
    </row>
    <row r="70" spans="1:7" s="64" customFormat="1" ht="6.75" customHeight="1" hidden="1" thickBot="1">
      <c r="A70" s="69"/>
      <c r="B70" s="53"/>
      <c r="C70" s="70"/>
      <c r="D70" s="78"/>
      <c r="F70" s="54"/>
      <c r="G70" s="65"/>
    </row>
    <row r="71" spans="1:7" s="49" customFormat="1" ht="13.5" hidden="1" thickBot="1">
      <c r="A71" s="66"/>
      <c r="B71" s="49" t="s">
        <v>88</v>
      </c>
      <c r="D71" s="50"/>
      <c r="E71" s="96" t="s">
        <v>93</v>
      </c>
      <c r="F71" s="107"/>
      <c r="G71" s="68"/>
    </row>
    <row r="72" spans="1:7" s="49" customFormat="1" ht="6.75" customHeight="1" hidden="1" thickBot="1">
      <c r="A72" s="66"/>
      <c r="D72" s="50"/>
      <c r="F72" s="51"/>
      <c r="G72" s="68"/>
    </row>
    <row r="73" spans="1:7" s="49" customFormat="1" ht="13.5" hidden="1" thickBot="1">
      <c r="A73" s="66"/>
      <c r="B73" s="49" t="s">
        <v>87</v>
      </c>
      <c r="D73" s="50"/>
      <c r="E73" s="96" t="s">
        <v>93</v>
      </c>
      <c r="F73" s="107"/>
      <c r="G73" s="68"/>
    </row>
    <row r="74" spans="1:7" s="49" customFormat="1" ht="6.75" customHeight="1" hidden="1" thickBot="1">
      <c r="A74" s="66"/>
      <c r="D74" s="50"/>
      <c r="F74" s="51"/>
      <c r="G74" s="68"/>
    </row>
    <row r="75" spans="1:7" s="49" customFormat="1" ht="13.5" hidden="1" thickBot="1">
      <c r="A75" s="66"/>
      <c r="C75" s="49" t="s">
        <v>86</v>
      </c>
      <c r="D75" s="50"/>
      <c r="F75" s="98" t="str">
        <f>IF(F73&gt;0,F71/F73,IF(F78&gt;0,F78,"N/A"))</f>
        <v>N/A</v>
      </c>
      <c r="G75" s="68"/>
    </row>
    <row r="76" spans="1:7" s="49" customFormat="1" ht="6.75" customHeight="1" hidden="1">
      <c r="A76" s="66"/>
      <c r="D76" s="50"/>
      <c r="F76" s="51"/>
      <c r="G76" s="68"/>
    </row>
    <row r="77" spans="1:7" s="49" customFormat="1" ht="13.5" hidden="1" thickBot="1">
      <c r="A77" s="66"/>
      <c r="B77" s="49" t="s">
        <v>95</v>
      </c>
      <c r="D77" s="50"/>
      <c r="F77" s="51"/>
      <c r="G77" s="68"/>
    </row>
    <row r="78" spans="1:7" s="49" customFormat="1" ht="13.5" hidden="1" thickBot="1">
      <c r="A78" s="66"/>
      <c r="B78" s="49" t="s">
        <v>94</v>
      </c>
      <c r="D78" s="50"/>
      <c r="E78" s="96" t="s">
        <v>93</v>
      </c>
      <c r="F78" s="97"/>
      <c r="G78" s="68"/>
    </row>
    <row r="79" spans="1:7" s="49" customFormat="1" ht="6.75" customHeight="1" hidden="1">
      <c r="A79" s="66"/>
      <c r="D79" s="50"/>
      <c r="F79" s="51"/>
      <c r="G79" s="68"/>
    </row>
    <row r="80" spans="1:7" s="49" customFormat="1" ht="15" hidden="1">
      <c r="A80" s="66"/>
      <c r="B80" s="182"/>
      <c r="C80" s="183"/>
      <c r="D80" s="184"/>
      <c r="F80" s="51"/>
      <c r="G80" s="68"/>
    </row>
    <row r="81" spans="1:7" s="49" customFormat="1" ht="15" hidden="1">
      <c r="A81" s="66"/>
      <c r="B81" s="185"/>
      <c r="C81" s="186"/>
      <c r="D81" s="187"/>
      <c r="F81" s="51"/>
      <c r="G81" s="68"/>
    </row>
    <row r="82" spans="1:7" s="49" customFormat="1" ht="15" hidden="1">
      <c r="A82" s="66"/>
      <c r="B82" s="185"/>
      <c r="C82" s="186"/>
      <c r="D82" s="187"/>
      <c r="F82" s="51"/>
      <c r="G82" s="68"/>
    </row>
    <row r="83" spans="1:7" s="49" customFormat="1" ht="15" hidden="1">
      <c r="A83" s="66"/>
      <c r="B83" s="185"/>
      <c r="C83" s="186"/>
      <c r="D83" s="187"/>
      <c r="F83" s="51"/>
      <c r="G83" s="68"/>
    </row>
    <row r="84" spans="1:7" s="49" customFormat="1" ht="15" hidden="1">
      <c r="A84" s="66"/>
      <c r="B84" s="185"/>
      <c r="C84" s="186"/>
      <c r="D84" s="187"/>
      <c r="F84" s="51"/>
      <c r="G84" s="68"/>
    </row>
    <row r="85" spans="1:7" s="49" customFormat="1" ht="15" hidden="1">
      <c r="A85" s="66"/>
      <c r="B85" s="185"/>
      <c r="C85" s="186"/>
      <c r="D85" s="187"/>
      <c r="F85" s="51"/>
      <c r="G85" s="68"/>
    </row>
    <row r="86" spans="1:7" s="49" customFormat="1" ht="15" hidden="1">
      <c r="A86" s="66"/>
      <c r="B86" s="188"/>
      <c r="C86" s="189"/>
      <c r="D86" s="190"/>
      <c r="F86" s="51"/>
      <c r="G86" s="68"/>
    </row>
    <row r="87" spans="1:7" s="49" customFormat="1" ht="6.75" customHeight="1" hidden="1" thickBot="1">
      <c r="A87" s="66"/>
      <c r="D87" s="50"/>
      <c r="F87" s="51"/>
      <c r="G87" s="68"/>
    </row>
    <row r="88" spans="1:7" s="49" customFormat="1" ht="13.5" hidden="1" thickBot="1">
      <c r="A88" s="66"/>
      <c r="B88" s="49" t="s">
        <v>109</v>
      </c>
      <c r="D88" s="50"/>
      <c r="E88" s="96" t="s">
        <v>93</v>
      </c>
      <c r="F88" s="108"/>
      <c r="G88" s="68"/>
    </row>
    <row r="89" spans="1:7" s="49" customFormat="1" ht="6.75" customHeight="1" hidden="1" thickBot="1">
      <c r="A89" s="66"/>
      <c r="D89" s="50"/>
      <c r="F89" s="51"/>
      <c r="G89" s="68"/>
    </row>
    <row r="90" spans="1:7" s="49" customFormat="1" ht="13.5" hidden="1" thickBot="1">
      <c r="A90" s="66"/>
      <c r="C90" s="67" t="s">
        <v>73</v>
      </c>
      <c r="D90" s="50"/>
      <c r="F90" s="99" t="str">
        <f>IF(F88=0," ",IF(F78="Yes",1,IF(F78="No",0,IF(F75/F88&gt;=1,1,IF(F75/F88&gt;=0.75,0.75,IF(F75/F88&gt;=0.5,0.5,IF(F75/F88&gt;=0.25,0.25,0)))))))</f>
        <v xml:space="preserve"> </v>
      </c>
      <c r="G90" s="68"/>
    </row>
    <row r="91" spans="1:7" s="49" customFormat="1" ht="6.75" customHeight="1" hidden="1">
      <c r="A91" s="79"/>
      <c r="B91" s="80"/>
      <c r="C91" s="80"/>
      <c r="D91" s="81"/>
      <c r="E91" s="80"/>
      <c r="F91" s="82"/>
      <c r="G91" s="83"/>
    </row>
    <row r="92" spans="1:7" s="64" customFormat="1" ht="15" hidden="1">
      <c r="A92" s="90"/>
      <c r="B92" s="91"/>
      <c r="C92" s="91"/>
      <c r="D92" s="92"/>
      <c r="E92" s="93"/>
      <c r="F92" s="94"/>
      <c r="G92" s="95"/>
    </row>
    <row r="93" spans="1:7" s="64" customFormat="1" ht="15" hidden="1">
      <c r="A93" s="69"/>
      <c r="B93" s="70" t="s">
        <v>96</v>
      </c>
      <c r="C93" s="70"/>
      <c r="D93" s="63"/>
      <c r="G93" s="65"/>
    </row>
    <row r="94" spans="1:7" s="75" customFormat="1" ht="12" hidden="1">
      <c r="A94" s="71"/>
      <c r="B94" s="72"/>
      <c r="C94" s="73"/>
      <c r="D94" s="74" t="s">
        <v>85</v>
      </c>
      <c r="F94" s="76"/>
      <c r="G94" s="77"/>
    </row>
    <row r="95" spans="1:7" s="64" customFormat="1" ht="6.75" customHeight="1" hidden="1" thickBot="1">
      <c r="A95" s="69"/>
      <c r="B95" s="53"/>
      <c r="C95" s="70"/>
      <c r="D95" s="78"/>
      <c r="F95" s="54"/>
      <c r="G95" s="65"/>
    </row>
    <row r="96" spans="1:7" s="49" customFormat="1" ht="13.5" hidden="1" thickBot="1">
      <c r="A96" s="66"/>
      <c r="B96" s="49" t="s">
        <v>88</v>
      </c>
      <c r="D96" s="50"/>
      <c r="E96" s="96" t="s">
        <v>93</v>
      </c>
      <c r="F96" s="107"/>
      <c r="G96" s="68"/>
    </row>
    <row r="97" spans="1:7" s="49" customFormat="1" ht="6.75" customHeight="1" hidden="1" thickBot="1">
      <c r="A97" s="66"/>
      <c r="D97" s="50"/>
      <c r="F97" s="51"/>
      <c r="G97" s="68"/>
    </row>
    <row r="98" spans="1:7" s="49" customFormat="1" ht="13.5" hidden="1" thickBot="1">
      <c r="A98" s="66"/>
      <c r="B98" s="49" t="s">
        <v>87</v>
      </c>
      <c r="D98" s="50"/>
      <c r="E98" s="96" t="s">
        <v>93</v>
      </c>
      <c r="F98" s="107"/>
      <c r="G98" s="68"/>
    </row>
    <row r="99" spans="1:7" s="49" customFormat="1" ht="6.75" customHeight="1" hidden="1" thickBot="1">
      <c r="A99" s="66"/>
      <c r="D99" s="50"/>
      <c r="F99" s="51"/>
      <c r="G99" s="68"/>
    </row>
    <row r="100" spans="1:7" s="49" customFormat="1" ht="13.5" hidden="1" thickBot="1">
      <c r="A100" s="66"/>
      <c r="C100" s="49" t="s">
        <v>86</v>
      </c>
      <c r="D100" s="50"/>
      <c r="F100" s="98" t="str">
        <f>IF(F98&gt;0,F96/F98,IF(F103&gt;0,F103,"N/A"))</f>
        <v>N/A</v>
      </c>
      <c r="G100" s="68"/>
    </row>
    <row r="101" spans="1:7" s="49" customFormat="1" ht="6.75" customHeight="1" hidden="1">
      <c r="A101" s="66"/>
      <c r="D101" s="50"/>
      <c r="F101" s="51"/>
      <c r="G101" s="68"/>
    </row>
    <row r="102" spans="1:7" s="49" customFormat="1" ht="13.5" hidden="1" thickBot="1">
      <c r="A102" s="66"/>
      <c r="B102" s="49" t="s">
        <v>95</v>
      </c>
      <c r="D102" s="50"/>
      <c r="F102" s="51"/>
      <c r="G102" s="68"/>
    </row>
    <row r="103" spans="1:7" s="49" customFormat="1" ht="13.5" hidden="1" thickBot="1">
      <c r="A103" s="66"/>
      <c r="B103" s="49" t="s">
        <v>94</v>
      </c>
      <c r="D103" s="50"/>
      <c r="E103" s="96" t="s">
        <v>93</v>
      </c>
      <c r="F103" s="97"/>
      <c r="G103" s="68"/>
    </row>
    <row r="104" spans="1:7" s="49" customFormat="1" ht="6.75" customHeight="1" hidden="1">
      <c r="A104" s="66"/>
      <c r="D104" s="50"/>
      <c r="F104" s="51"/>
      <c r="G104" s="68"/>
    </row>
    <row r="105" spans="1:7" s="49" customFormat="1" ht="15" hidden="1">
      <c r="A105" s="66"/>
      <c r="B105" s="182"/>
      <c r="C105" s="183"/>
      <c r="D105" s="184"/>
      <c r="F105" s="51"/>
      <c r="G105" s="68"/>
    </row>
    <row r="106" spans="1:7" s="49" customFormat="1" ht="15" hidden="1">
      <c r="A106" s="66"/>
      <c r="B106" s="185"/>
      <c r="C106" s="186"/>
      <c r="D106" s="187"/>
      <c r="F106" s="51"/>
      <c r="G106" s="68"/>
    </row>
    <row r="107" spans="1:7" s="49" customFormat="1" ht="15" hidden="1">
      <c r="A107" s="66"/>
      <c r="B107" s="185"/>
      <c r="C107" s="186"/>
      <c r="D107" s="187"/>
      <c r="F107" s="51"/>
      <c r="G107" s="68"/>
    </row>
    <row r="108" spans="1:7" s="49" customFormat="1" ht="15" hidden="1">
      <c r="A108" s="66"/>
      <c r="B108" s="185"/>
      <c r="C108" s="186"/>
      <c r="D108" s="187"/>
      <c r="F108" s="51"/>
      <c r="G108" s="68"/>
    </row>
    <row r="109" spans="1:7" s="49" customFormat="1" ht="15" hidden="1">
      <c r="A109" s="66"/>
      <c r="B109" s="185"/>
      <c r="C109" s="186"/>
      <c r="D109" s="187"/>
      <c r="F109" s="51"/>
      <c r="G109" s="68"/>
    </row>
    <row r="110" spans="1:7" s="49" customFormat="1" ht="15" hidden="1">
      <c r="A110" s="66"/>
      <c r="B110" s="185"/>
      <c r="C110" s="186"/>
      <c r="D110" s="187"/>
      <c r="F110" s="51"/>
      <c r="G110" s="68"/>
    </row>
    <row r="111" spans="1:7" s="49" customFormat="1" ht="15" hidden="1">
      <c r="A111" s="66"/>
      <c r="B111" s="188"/>
      <c r="C111" s="189"/>
      <c r="D111" s="190"/>
      <c r="F111" s="51"/>
      <c r="G111" s="68"/>
    </row>
    <row r="112" spans="1:7" s="49" customFormat="1" ht="6.75" customHeight="1" hidden="1" thickBot="1">
      <c r="A112" s="66"/>
      <c r="D112" s="50"/>
      <c r="F112" s="51"/>
      <c r="G112" s="68"/>
    </row>
    <row r="113" spans="1:7" s="49" customFormat="1" ht="13.5" hidden="1" thickBot="1">
      <c r="A113" s="66"/>
      <c r="B113" s="49" t="s">
        <v>109</v>
      </c>
      <c r="D113" s="50"/>
      <c r="E113" s="96" t="s">
        <v>93</v>
      </c>
      <c r="F113" s="108"/>
      <c r="G113" s="68"/>
    </row>
    <row r="114" spans="1:7" s="49" customFormat="1" ht="6.75" customHeight="1" hidden="1" thickBot="1">
      <c r="A114" s="66"/>
      <c r="D114" s="50"/>
      <c r="F114" s="51"/>
      <c r="G114" s="68"/>
    </row>
    <row r="115" spans="1:7" s="49" customFormat="1" ht="13.5" hidden="1" thickBot="1">
      <c r="A115" s="66"/>
      <c r="C115" s="67" t="s">
        <v>73</v>
      </c>
      <c r="D115" s="50"/>
      <c r="F115" s="99" t="str">
        <f>IF(F113=0," ",IF(F103="Yes",1,IF(F103="No",0,IF(F100/F113&gt;=1,1,IF(F100/F113&gt;=0.75,0.75,IF(F100/F113&gt;=0.5,0.5,IF(F100/F113&gt;=0.25,0.25,0)))))))</f>
        <v xml:space="preserve"> </v>
      </c>
      <c r="G115" s="68"/>
    </row>
    <row r="116" spans="1:7" s="49" customFormat="1" ht="6.75" customHeight="1" hidden="1">
      <c r="A116" s="79"/>
      <c r="B116" s="80"/>
      <c r="C116" s="80"/>
      <c r="D116" s="81"/>
      <c r="E116" s="80"/>
      <c r="F116" s="82"/>
      <c r="G116" s="83"/>
    </row>
    <row r="117" spans="1:7" s="64" customFormat="1" ht="15" hidden="1">
      <c r="A117" s="90"/>
      <c r="B117" s="91"/>
      <c r="C117" s="91"/>
      <c r="D117" s="92"/>
      <c r="E117" s="93"/>
      <c r="F117" s="94"/>
      <c r="G117" s="95"/>
    </row>
    <row r="118" spans="1:7" s="64" customFormat="1" ht="15" hidden="1">
      <c r="A118" s="69"/>
      <c r="B118" s="70" t="s">
        <v>96</v>
      </c>
      <c r="C118" s="70"/>
      <c r="D118" s="63"/>
      <c r="G118" s="65"/>
    </row>
    <row r="119" spans="1:7" s="75" customFormat="1" ht="12" hidden="1">
      <c r="A119" s="71"/>
      <c r="B119" s="72"/>
      <c r="C119" s="73"/>
      <c r="D119" s="74" t="s">
        <v>85</v>
      </c>
      <c r="F119" s="76"/>
      <c r="G119" s="77"/>
    </row>
    <row r="120" spans="1:7" s="64" customFormat="1" ht="6.75" customHeight="1" hidden="1" thickBot="1">
      <c r="A120" s="69"/>
      <c r="B120" s="53"/>
      <c r="C120" s="70"/>
      <c r="D120" s="78"/>
      <c r="F120" s="54"/>
      <c r="G120" s="65"/>
    </row>
    <row r="121" spans="1:7" s="49" customFormat="1" ht="13.5" hidden="1" thickBot="1">
      <c r="A121" s="66"/>
      <c r="B121" s="49" t="s">
        <v>88</v>
      </c>
      <c r="D121" s="50"/>
      <c r="E121" s="96" t="s">
        <v>93</v>
      </c>
      <c r="F121" s="107"/>
      <c r="G121" s="68"/>
    </row>
    <row r="122" spans="1:7" s="49" customFormat="1" ht="6.75" customHeight="1" hidden="1" thickBot="1">
      <c r="A122" s="66"/>
      <c r="D122" s="50"/>
      <c r="F122" s="51"/>
      <c r="G122" s="68"/>
    </row>
    <row r="123" spans="1:7" s="49" customFormat="1" ht="13.5" hidden="1" thickBot="1">
      <c r="A123" s="66"/>
      <c r="B123" s="49" t="s">
        <v>87</v>
      </c>
      <c r="D123" s="50"/>
      <c r="E123" s="96" t="s">
        <v>93</v>
      </c>
      <c r="F123" s="107"/>
      <c r="G123" s="68"/>
    </row>
    <row r="124" spans="1:7" s="49" customFormat="1" ht="6.75" customHeight="1" hidden="1" thickBot="1">
      <c r="A124" s="66"/>
      <c r="D124" s="50"/>
      <c r="F124" s="51"/>
      <c r="G124" s="68"/>
    </row>
    <row r="125" spans="1:7" s="49" customFormat="1" ht="13.5" hidden="1" thickBot="1">
      <c r="A125" s="66"/>
      <c r="C125" s="49" t="s">
        <v>86</v>
      </c>
      <c r="D125" s="50"/>
      <c r="F125" s="98" t="str">
        <f>IF(F123&gt;0,F121/F123,IF(F128&gt;0,F128,"N/A"))</f>
        <v>N/A</v>
      </c>
      <c r="G125" s="68"/>
    </row>
    <row r="126" spans="1:7" s="49" customFormat="1" ht="6.75" customHeight="1" hidden="1">
      <c r="A126" s="66"/>
      <c r="D126" s="50"/>
      <c r="F126" s="51"/>
      <c r="G126" s="68"/>
    </row>
    <row r="127" spans="1:7" s="49" customFormat="1" ht="13.5" hidden="1" thickBot="1">
      <c r="A127" s="66"/>
      <c r="B127" s="49" t="s">
        <v>95</v>
      </c>
      <c r="D127" s="50"/>
      <c r="F127" s="51"/>
      <c r="G127" s="68"/>
    </row>
    <row r="128" spans="1:7" s="49" customFormat="1" ht="13.5" hidden="1" thickBot="1">
      <c r="A128" s="66"/>
      <c r="B128" s="49" t="s">
        <v>94</v>
      </c>
      <c r="D128" s="50"/>
      <c r="E128" s="96" t="s">
        <v>93</v>
      </c>
      <c r="F128" s="97"/>
      <c r="G128" s="68"/>
    </row>
    <row r="129" spans="1:7" s="49" customFormat="1" ht="6.75" customHeight="1" hidden="1">
      <c r="A129" s="66"/>
      <c r="D129" s="50"/>
      <c r="F129" s="51"/>
      <c r="G129" s="68"/>
    </row>
    <row r="130" spans="1:7" s="49" customFormat="1" ht="15" hidden="1">
      <c r="A130" s="66"/>
      <c r="B130" s="182"/>
      <c r="C130" s="183"/>
      <c r="D130" s="184"/>
      <c r="F130" s="51"/>
      <c r="G130" s="68"/>
    </row>
    <row r="131" spans="1:7" s="49" customFormat="1" ht="15" hidden="1">
      <c r="A131" s="66"/>
      <c r="B131" s="185"/>
      <c r="C131" s="186"/>
      <c r="D131" s="187"/>
      <c r="F131" s="51"/>
      <c r="G131" s="68"/>
    </row>
    <row r="132" spans="1:7" s="49" customFormat="1" ht="15" hidden="1">
      <c r="A132" s="66"/>
      <c r="B132" s="185"/>
      <c r="C132" s="186"/>
      <c r="D132" s="187"/>
      <c r="F132" s="51"/>
      <c r="G132" s="68"/>
    </row>
    <row r="133" spans="1:7" s="49" customFormat="1" ht="15" hidden="1">
      <c r="A133" s="66"/>
      <c r="B133" s="185"/>
      <c r="C133" s="186"/>
      <c r="D133" s="187"/>
      <c r="F133" s="51"/>
      <c r="G133" s="68"/>
    </row>
    <row r="134" spans="1:7" s="49" customFormat="1" ht="15" hidden="1">
      <c r="A134" s="66"/>
      <c r="B134" s="185"/>
      <c r="C134" s="186"/>
      <c r="D134" s="187"/>
      <c r="F134" s="51"/>
      <c r="G134" s="68"/>
    </row>
    <row r="135" spans="1:7" s="49" customFormat="1" ht="15" hidden="1">
      <c r="A135" s="66"/>
      <c r="B135" s="185"/>
      <c r="C135" s="186"/>
      <c r="D135" s="187"/>
      <c r="F135" s="51"/>
      <c r="G135" s="68"/>
    </row>
    <row r="136" spans="1:7" s="49" customFormat="1" ht="15" hidden="1">
      <c r="A136" s="66"/>
      <c r="B136" s="188"/>
      <c r="C136" s="189"/>
      <c r="D136" s="190"/>
      <c r="F136" s="51"/>
      <c r="G136" s="68"/>
    </row>
    <row r="137" spans="1:7" s="49" customFormat="1" ht="6.75" customHeight="1" hidden="1" thickBot="1">
      <c r="A137" s="66"/>
      <c r="D137" s="50"/>
      <c r="F137" s="51"/>
      <c r="G137" s="68"/>
    </row>
    <row r="138" spans="1:7" s="49" customFormat="1" ht="13.5" hidden="1" thickBot="1">
      <c r="A138" s="66"/>
      <c r="B138" s="49" t="s">
        <v>109</v>
      </c>
      <c r="D138" s="50"/>
      <c r="E138" s="96" t="s">
        <v>93</v>
      </c>
      <c r="F138" s="108"/>
      <c r="G138" s="68"/>
    </row>
    <row r="139" spans="1:7" s="49" customFormat="1" ht="6.75" customHeight="1" hidden="1" thickBot="1">
      <c r="A139" s="66"/>
      <c r="D139" s="50"/>
      <c r="F139" s="51"/>
      <c r="G139" s="68"/>
    </row>
    <row r="140" spans="1:7" s="49" customFormat="1" ht="13.5" hidden="1" thickBot="1">
      <c r="A140" s="66"/>
      <c r="C140" s="67" t="s">
        <v>73</v>
      </c>
      <c r="D140" s="50"/>
      <c r="F140" s="99" t="str">
        <f>IF(F138=0," ",IF(F128="Yes",1,IF(F128="No",0,IF(F125/F138&gt;=1,1,IF(F125/F138&gt;=0.75,0.75,IF(F125/F138&gt;=0.5,0.5,IF(F125/F138&gt;=0.25,0.25,0)))))))</f>
        <v xml:space="preserve"> </v>
      </c>
      <c r="G140" s="68"/>
    </row>
    <row r="141" spans="1:7" s="49" customFormat="1" ht="6.75" customHeight="1" hidden="1">
      <c r="A141" s="79"/>
      <c r="B141" s="80"/>
      <c r="C141" s="80"/>
      <c r="D141" s="81"/>
      <c r="E141" s="80"/>
      <c r="F141" s="82"/>
      <c r="G141" s="83"/>
    </row>
    <row r="142" spans="1:7" s="64" customFormat="1" ht="15" hidden="1">
      <c r="A142" s="90"/>
      <c r="B142" s="91"/>
      <c r="C142" s="91"/>
      <c r="D142" s="92"/>
      <c r="E142" s="93"/>
      <c r="F142" s="94"/>
      <c r="G142" s="95"/>
    </row>
    <row r="143" spans="1:7" s="64" customFormat="1" ht="15" hidden="1">
      <c r="A143" s="69"/>
      <c r="B143" s="70" t="s">
        <v>96</v>
      </c>
      <c r="C143" s="70"/>
      <c r="D143" s="63"/>
      <c r="G143" s="65"/>
    </row>
    <row r="144" spans="1:7" s="75" customFormat="1" ht="12" hidden="1">
      <c r="A144" s="71"/>
      <c r="B144" s="72"/>
      <c r="C144" s="73"/>
      <c r="D144" s="74" t="s">
        <v>85</v>
      </c>
      <c r="F144" s="76"/>
      <c r="G144" s="77"/>
    </row>
    <row r="145" spans="1:7" s="64" customFormat="1" ht="6.75" customHeight="1" hidden="1" thickBot="1">
      <c r="A145" s="69"/>
      <c r="B145" s="53"/>
      <c r="C145" s="70"/>
      <c r="D145" s="78"/>
      <c r="F145" s="54"/>
      <c r="G145" s="65"/>
    </row>
    <row r="146" spans="1:7" s="49" customFormat="1" ht="13.5" hidden="1" thickBot="1">
      <c r="A146" s="66"/>
      <c r="B146" s="49" t="s">
        <v>88</v>
      </c>
      <c r="D146" s="50"/>
      <c r="E146" s="96" t="s">
        <v>93</v>
      </c>
      <c r="F146" s="107"/>
      <c r="G146" s="68"/>
    </row>
    <row r="147" spans="1:7" s="49" customFormat="1" ht="6.75" customHeight="1" hidden="1" thickBot="1">
      <c r="A147" s="66"/>
      <c r="D147" s="50"/>
      <c r="F147" s="51"/>
      <c r="G147" s="68"/>
    </row>
    <row r="148" spans="1:7" s="49" customFormat="1" ht="13.5" hidden="1" thickBot="1">
      <c r="A148" s="66"/>
      <c r="B148" s="49" t="s">
        <v>87</v>
      </c>
      <c r="D148" s="50"/>
      <c r="E148" s="96" t="s">
        <v>93</v>
      </c>
      <c r="F148" s="107"/>
      <c r="G148" s="68"/>
    </row>
    <row r="149" spans="1:7" s="49" customFormat="1" ht="6.75" customHeight="1" hidden="1" thickBot="1">
      <c r="A149" s="66"/>
      <c r="D149" s="50"/>
      <c r="F149" s="51"/>
      <c r="G149" s="68"/>
    </row>
    <row r="150" spans="1:7" s="49" customFormat="1" ht="13.5" hidden="1" thickBot="1">
      <c r="A150" s="66"/>
      <c r="C150" s="49" t="s">
        <v>86</v>
      </c>
      <c r="D150" s="50"/>
      <c r="F150" s="98" t="str">
        <f>IF(F148&gt;0,F146/F148,IF(F153&gt;0,F153,"N/A"))</f>
        <v>N/A</v>
      </c>
      <c r="G150" s="68"/>
    </row>
    <row r="151" spans="1:7" s="49" customFormat="1" ht="6.75" customHeight="1" hidden="1">
      <c r="A151" s="66"/>
      <c r="D151" s="50"/>
      <c r="F151" s="51"/>
      <c r="G151" s="68"/>
    </row>
    <row r="152" spans="1:7" s="49" customFormat="1" ht="13.5" hidden="1" thickBot="1">
      <c r="A152" s="66"/>
      <c r="B152" s="49" t="s">
        <v>95</v>
      </c>
      <c r="D152" s="50"/>
      <c r="F152" s="51"/>
      <c r="G152" s="68"/>
    </row>
    <row r="153" spans="1:7" s="49" customFormat="1" ht="13.5" hidden="1" thickBot="1">
      <c r="A153" s="66"/>
      <c r="B153" s="49" t="s">
        <v>94</v>
      </c>
      <c r="D153" s="50"/>
      <c r="E153" s="96" t="s">
        <v>93</v>
      </c>
      <c r="F153" s="97"/>
      <c r="G153" s="68"/>
    </row>
    <row r="154" spans="1:7" s="49" customFormat="1" ht="6.75" customHeight="1" hidden="1">
      <c r="A154" s="66"/>
      <c r="D154" s="50"/>
      <c r="F154" s="51"/>
      <c r="G154" s="68"/>
    </row>
    <row r="155" spans="1:7" s="49" customFormat="1" ht="15" hidden="1">
      <c r="A155" s="66"/>
      <c r="B155" s="182"/>
      <c r="C155" s="183"/>
      <c r="D155" s="184"/>
      <c r="F155" s="51"/>
      <c r="G155" s="68"/>
    </row>
    <row r="156" spans="1:7" s="49" customFormat="1" ht="15" hidden="1">
      <c r="A156" s="66"/>
      <c r="B156" s="185"/>
      <c r="C156" s="186"/>
      <c r="D156" s="187"/>
      <c r="F156" s="51"/>
      <c r="G156" s="68"/>
    </row>
    <row r="157" spans="1:7" s="49" customFormat="1" ht="15" hidden="1">
      <c r="A157" s="66"/>
      <c r="B157" s="185"/>
      <c r="C157" s="186"/>
      <c r="D157" s="187"/>
      <c r="F157" s="51"/>
      <c r="G157" s="68"/>
    </row>
    <row r="158" spans="1:7" s="49" customFormat="1" ht="15" hidden="1">
      <c r="A158" s="66"/>
      <c r="B158" s="185"/>
      <c r="C158" s="186"/>
      <c r="D158" s="187"/>
      <c r="F158" s="51"/>
      <c r="G158" s="68"/>
    </row>
    <row r="159" spans="1:7" s="49" customFormat="1" ht="15" hidden="1">
      <c r="A159" s="66"/>
      <c r="B159" s="185"/>
      <c r="C159" s="186"/>
      <c r="D159" s="187"/>
      <c r="F159" s="51"/>
      <c r="G159" s="68"/>
    </row>
    <row r="160" spans="1:7" s="49" customFormat="1" ht="15" hidden="1">
      <c r="A160" s="66"/>
      <c r="B160" s="185"/>
      <c r="C160" s="186"/>
      <c r="D160" s="187"/>
      <c r="F160" s="51"/>
      <c r="G160" s="68"/>
    </row>
    <row r="161" spans="1:7" s="49" customFormat="1" ht="15" hidden="1">
      <c r="A161" s="66"/>
      <c r="B161" s="188"/>
      <c r="C161" s="189"/>
      <c r="D161" s="190"/>
      <c r="F161" s="51"/>
      <c r="G161" s="68"/>
    </row>
    <row r="162" spans="1:7" s="49" customFormat="1" ht="6.75" customHeight="1" hidden="1" thickBot="1">
      <c r="A162" s="66"/>
      <c r="D162" s="50"/>
      <c r="F162" s="51"/>
      <c r="G162" s="68"/>
    </row>
    <row r="163" spans="1:7" s="49" customFormat="1" ht="13.5" hidden="1" thickBot="1">
      <c r="A163" s="66"/>
      <c r="B163" s="49" t="s">
        <v>109</v>
      </c>
      <c r="D163" s="50"/>
      <c r="E163" s="96" t="s">
        <v>93</v>
      </c>
      <c r="F163" s="108"/>
      <c r="G163" s="68"/>
    </row>
    <row r="164" spans="1:7" s="49" customFormat="1" ht="6.75" customHeight="1" hidden="1" thickBot="1">
      <c r="A164" s="66"/>
      <c r="D164" s="50"/>
      <c r="F164" s="51"/>
      <c r="G164" s="68"/>
    </row>
    <row r="165" spans="1:7" s="49" customFormat="1" ht="13.5" hidden="1" thickBot="1">
      <c r="A165" s="66"/>
      <c r="C165" s="67" t="s">
        <v>73</v>
      </c>
      <c r="D165" s="50"/>
      <c r="F165" s="99" t="str">
        <f>IF(F163=0," ",IF(F153="Yes",1,IF(F153="No",0,IF(F150/F163&gt;=1,1,IF(F150/F163&gt;=0.75,0.75,IF(F150/F163&gt;=0.5,0.5,IF(F150/F163&gt;=0.25,0.25,0)))))))</f>
        <v xml:space="preserve"> </v>
      </c>
      <c r="G165" s="68"/>
    </row>
    <row r="166" spans="1:7" s="49" customFormat="1" ht="6.75" customHeight="1" hidden="1">
      <c r="A166" s="79"/>
      <c r="B166" s="80"/>
      <c r="C166" s="80"/>
      <c r="D166" s="81"/>
      <c r="E166" s="80"/>
      <c r="F166" s="82"/>
      <c r="G166" s="83"/>
    </row>
    <row r="167" spans="1:7" s="64" customFormat="1" ht="15" hidden="1">
      <c r="A167" s="90"/>
      <c r="B167" s="91"/>
      <c r="C167" s="91"/>
      <c r="D167" s="92"/>
      <c r="E167" s="93"/>
      <c r="F167" s="94"/>
      <c r="G167" s="95"/>
    </row>
    <row r="168" spans="1:7" s="64" customFormat="1" ht="15" hidden="1">
      <c r="A168" s="69"/>
      <c r="B168" s="70" t="s">
        <v>96</v>
      </c>
      <c r="C168" s="70"/>
      <c r="D168" s="63"/>
      <c r="G168" s="65"/>
    </row>
    <row r="169" spans="1:7" s="75" customFormat="1" ht="12" hidden="1">
      <c r="A169" s="71"/>
      <c r="B169" s="72"/>
      <c r="C169" s="73"/>
      <c r="D169" s="74" t="s">
        <v>85</v>
      </c>
      <c r="F169" s="76"/>
      <c r="G169" s="77"/>
    </row>
    <row r="170" spans="1:7" s="64" customFormat="1" ht="6.75" customHeight="1" hidden="1" thickBot="1">
      <c r="A170" s="69"/>
      <c r="B170" s="53"/>
      <c r="C170" s="70"/>
      <c r="D170" s="63"/>
      <c r="F170" s="54"/>
      <c r="G170" s="65"/>
    </row>
    <row r="171" spans="1:7" s="49" customFormat="1" ht="13.5" hidden="1" thickBot="1">
      <c r="A171" s="66"/>
      <c r="B171" s="49" t="s">
        <v>88</v>
      </c>
      <c r="D171" s="50"/>
      <c r="E171" s="96" t="s">
        <v>93</v>
      </c>
      <c r="F171" s="107"/>
      <c r="G171" s="68"/>
    </row>
    <row r="172" spans="1:7" s="49" customFormat="1" ht="6.75" customHeight="1" hidden="1" thickBot="1">
      <c r="A172" s="66"/>
      <c r="D172" s="50"/>
      <c r="F172" s="51"/>
      <c r="G172" s="68"/>
    </row>
    <row r="173" spans="1:7" s="49" customFormat="1" ht="13.5" hidden="1" thickBot="1">
      <c r="A173" s="66"/>
      <c r="B173" s="49" t="s">
        <v>87</v>
      </c>
      <c r="D173" s="50"/>
      <c r="E173" s="96" t="s">
        <v>93</v>
      </c>
      <c r="F173" s="107"/>
      <c r="G173" s="68"/>
    </row>
    <row r="174" spans="1:7" s="49" customFormat="1" ht="6.75" customHeight="1" hidden="1" thickBot="1">
      <c r="A174" s="66"/>
      <c r="D174" s="50"/>
      <c r="F174" s="51"/>
      <c r="G174" s="68"/>
    </row>
    <row r="175" spans="1:7" s="49" customFormat="1" ht="13.5" hidden="1" thickBot="1">
      <c r="A175" s="66"/>
      <c r="C175" s="49" t="s">
        <v>86</v>
      </c>
      <c r="D175" s="50"/>
      <c r="F175" s="98" t="str">
        <f>IF(F173&gt;0,F171/F173,IF(F178&gt;0,F178,"N/A"))</f>
        <v>N/A</v>
      </c>
      <c r="G175" s="68"/>
    </row>
    <row r="176" spans="1:7" s="49" customFormat="1" ht="6.75" customHeight="1" hidden="1">
      <c r="A176" s="66"/>
      <c r="D176" s="50"/>
      <c r="F176" s="51"/>
      <c r="G176" s="68"/>
    </row>
    <row r="177" spans="1:7" s="49" customFormat="1" ht="13.5" hidden="1" thickBot="1">
      <c r="A177" s="66"/>
      <c r="B177" s="49" t="s">
        <v>95</v>
      </c>
      <c r="D177" s="50"/>
      <c r="F177" s="51"/>
      <c r="G177" s="68"/>
    </row>
    <row r="178" spans="1:7" s="49" customFormat="1" ht="13.5" hidden="1" thickBot="1">
      <c r="A178" s="66"/>
      <c r="B178" s="49" t="s">
        <v>94</v>
      </c>
      <c r="D178" s="50"/>
      <c r="E178" s="96" t="s">
        <v>93</v>
      </c>
      <c r="F178" s="97"/>
      <c r="G178" s="68"/>
    </row>
    <row r="179" spans="1:7" s="49" customFormat="1" ht="6.75" customHeight="1" hidden="1">
      <c r="A179" s="66"/>
      <c r="D179" s="50"/>
      <c r="F179" s="51"/>
      <c r="G179" s="68"/>
    </row>
    <row r="180" spans="1:7" s="49" customFormat="1" ht="15" hidden="1">
      <c r="A180" s="66"/>
      <c r="B180" s="182"/>
      <c r="C180" s="183"/>
      <c r="D180" s="184"/>
      <c r="F180" s="51"/>
      <c r="G180" s="68"/>
    </row>
    <row r="181" spans="1:7" s="49" customFormat="1" ht="15" hidden="1">
      <c r="A181" s="66"/>
      <c r="B181" s="185"/>
      <c r="C181" s="186"/>
      <c r="D181" s="187"/>
      <c r="F181" s="51"/>
      <c r="G181" s="68"/>
    </row>
    <row r="182" spans="1:7" s="49" customFormat="1" ht="15" hidden="1">
      <c r="A182" s="66"/>
      <c r="B182" s="185"/>
      <c r="C182" s="186"/>
      <c r="D182" s="187"/>
      <c r="F182" s="51"/>
      <c r="G182" s="68"/>
    </row>
    <row r="183" spans="1:7" s="49" customFormat="1" ht="15" hidden="1">
      <c r="A183" s="66"/>
      <c r="B183" s="185"/>
      <c r="C183" s="186"/>
      <c r="D183" s="187"/>
      <c r="F183" s="51"/>
      <c r="G183" s="68"/>
    </row>
    <row r="184" spans="1:7" s="49" customFormat="1" ht="15" hidden="1">
      <c r="A184" s="66"/>
      <c r="B184" s="185"/>
      <c r="C184" s="186"/>
      <c r="D184" s="187"/>
      <c r="F184" s="51"/>
      <c r="G184" s="68"/>
    </row>
    <row r="185" spans="1:7" s="49" customFormat="1" ht="15" hidden="1">
      <c r="A185" s="66"/>
      <c r="B185" s="185"/>
      <c r="C185" s="186"/>
      <c r="D185" s="187"/>
      <c r="F185" s="51"/>
      <c r="G185" s="68"/>
    </row>
    <row r="186" spans="1:7" s="49" customFormat="1" ht="15" hidden="1">
      <c r="A186" s="66"/>
      <c r="B186" s="188"/>
      <c r="C186" s="189"/>
      <c r="D186" s="190"/>
      <c r="F186" s="51"/>
      <c r="G186" s="68"/>
    </row>
    <row r="187" spans="1:7" s="49" customFormat="1" ht="6.75" customHeight="1" hidden="1" thickBot="1">
      <c r="A187" s="66"/>
      <c r="D187" s="50"/>
      <c r="F187" s="51"/>
      <c r="G187" s="68"/>
    </row>
    <row r="188" spans="1:7" s="49" customFormat="1" ht="13.5" hidden="1" thickBot="1">
      <c r="A188" s="66"/>
      <c r="B188" s="49" t="s">
        <v>109</v>
      </c>
      <c r="D188" s="50"/>
      <c r="E188" s="96" t="s">
        <v>93</v>
      </c>
      <c r="F188" s="108"/>
      <c r="G188" s="68"/>
    </row>
    <row r="189" spans="1:7" s="49" customFormat="1" ht="6.75" customHeight="1" hidden="1" thickBot="1">
      <c r="A189" s="66"/>
      <c r="D189" s="50"/>
      <c r="F189" s="51"/>
      <c r="G189" s="68"/>
    </row>
    <row r="190" spans="1:7" s="49" customFormat="1" ht="13.5" hidden="1" thickBot="1">
      <c r="A190" s="66"/>
      <c r="C190" s="67" t="s">
        <v>73</v>
      </c>
      <c r="D190" s="50"/>
      <c r="F190" s="99" t="str">
        <f>IF(F188=0," ",IF(F178="Yes",1,IF(F178="No",0,IF(F175/F188&gt;=1,1,IF(F175/F188&gt;=0.75,0.75,IF(F175/F188&gt;=0.5,0.5,IF(F175/F188&gt;=0.25,0.25,0)))))))</f>
        <v xml:space="preserve"> </v>
      </c>
      <c r="G190" s="68"/>
    </row>
    <row r="191" spans="1:7" s="49" customFormat="1" ht="15" hidden="1">
      <c r="A191" s="79"/>
      <c r="B191" s="80"/>
      <c r="C191" s="80"/>
      <c r="D191" s="81"/>
      <c r="E191" s="80"/>
      <c r="F191" s="82"/>
      <c r="G191" s="83"/>
    </row>
    <row r="192" ht="15" hidden="1"/>
  </sheetData>
  <mergeCells count="6">
    <mergeCell ref="B155:D161"/>
    <mergeCell ref="B180:D186"/>
    <mergeCell ref="B55:D61"/>
    <mergeCell ref="B80:D86"/>
    <mergeCell ref="B105:D111"/>
    <mergeCell ref="B130:D136"/>
  </mergeCells>
  <dataValidations count="1">
    <dataValidation type="list" showInputMessage="1" showErrorMessage="1" sqref="F53 F153 F128 F103 F78 F178">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2" manualBreakCount="2">
    <brk id="66" max="16383" man="1"/>
    <brk id="14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sheetPr>
  <dimension ref="A1:G178"/>
  <sheetViews>
    <sheetView showGridLines="0" zoomScale="90" zoomScaleNormal="90" zoomScalePageLayoutView="90" workbookViewId="0" topLeftCell="A34">
      <selection activeCell="E50" activeCellId="9" sqref="A6 E13 E15 E19 E21 E25 E33 E35 E40 E50"/>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spans="1:6" s="3" customFormat="1" ht="15">
      <c r="A1" s="173" t="str">
        <f>'Total Payment Amount'!A1</f>
        <v>CA 1115 Waiver - Delivery System Reform Incentive Payments (DSRIP)</v>
      </c>
      <c r="D1" s="4"/>
      <c r="F1" s="25"/>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2" t="s">
        <v>2</v>
      </c>
    </row>
    <row r="5" ht="13.5" thickBot="1"/>
    <row r="6" spans="1:7" s="49" customFormat="1" ht="13.5" thickBot="1">
      <c r="A6" s="191" t="s">
        <v>93</v>
      </c>
      <c r="B6" s="97"/>
      <c r="C6" s="50" t="s">
        <v>81</v>
      </c>
      <c r="D6" s="50"/>
      <c r="E6" s="50"/>
      <c r="F6" s="50"/>
      <c r="G6" s="50"/>
    </row>
    <row r="7" spans="2:6" s="49" customFormat="1" ht="15" thickBot="1">
      <c r="B7" s="98"/>
      <c r="C7" s="53" t="s">
        <v>82</v>
      </c>
      <c r="D7" s="50"/>
      <c r="F7" s="51"/>
    </row>
    <row r="8" spans="2:6" s="49" customFormat="1" ht="15" thickBot="1">
      <c r="B8" s="99"/>
      <c r="C8" s="53" t="s">
        <v>83</v>
      </c>
      <c r="D8" s="50"/>
      <c r="F8" s="51"/>
    </row>
    <row r="9" spans="2:6" s="49" customFormat="1" ht="14.25">
      <c r="B9" s="54"/>
      <c r="C9" s="53" t="s">
        <v>84</v>
      </c>
      <c r="D9" s="50"/>
      <c r="F9" s="51"/>
    </row>
    <row r="10" spans="1:7" s="49" customFormat="1" ht="15">
      <c r="A10" s="50"/>
      <c r="B10" s="50"/>
      <c r="C10" s="50"/>
      <c r="D10" s="50"/>
      <c r="E10" s="50"/>
      <c r="F10" s="50"/>
      <c r="G10" s="50"/>
    </row>
    <row r="11" spans="1:7" s="1" customFormat="1" ht="15">
      <c r="A11" s="9" t="s">
        <v>2</v>
      </c>
      <c r="B11" s="10"/>
      <c r="C11" s="10"/>
      <c r="D11" s="11"/>
      <c r="E11" s="12"/>
      <c r="F11" s="24"/>
      <c r="G11" s="13"/>
    </row>
    <row r="12" spans="1:7" s="64" customFormat="1" ht="15.75" thickBot="1">
      <c r="A12" s="90"/>
      <c r="B12" s="91"/>
      <c r="C12" s="91"/>
      <c r="D12" s="92"/>
      <c r="E12" s="93"/>
      <c r="F12" s="94"/>
      <c r="G12" s="95"/>
    </row>
    <row r="13" spans="1:7" s="49" customFormat="1" ht="13.5" thickBot="1">
      <c r="A13" s="66"/>
      <c r="B13" s="49" t="s">
        <v>107</v>
      </c>
      <c r="C13" s="67"/>
      <c r="D13" s="50"/>
      <c r="E13" s="191" t="s">
        <v>93</v>
      </c>
      <c r="F13" s="159">
        <v>937750</v>
      </c>
      <c r="G13" s="68"/>
    </row>
    <row r="14" spans="1:7" s="49" customFormat="1" ht="13.5" thickBot="1">
      <c r="A14" s="66"/>
      <c r="C14" s="67"/>
      <c r="D14" s="50"/>
      <c r="F14" s="51"/>
      <c r="G14" s="68"/>
    </row>
    <row r="15" spans="1:7" s="49" customFormat="1" ht="13.5" thickBot="1">
      <c r="A15" s="66"/>
      <c r="B15" s="49" t="s">
        <v>108</v>
      </c>
      <c r="C15" s="67"/>
      <c r="D15" s="50"/>
      <c r="E15" s="191" t="s">
        <v>93</v>
      </c>
      <c r="F15" s="159">
        <v>937750</v>
      </c>
      <c r="G15" s="68"/>
    </row>
    <row r="16" spans="1:7" s="3" customFormat="1" ht="15">
      <c r="A16" s="14"/>
      <c r="B16" s="2"/>
      <c r="C16" s="2"/>
      <c r="D16" s="8"/>
      <c r="F16" s="25"/>
      <c r="G16" s="15"/>
    </row>
    <row r="17" spans="1:7" s="3" customFormat="1" ht="15">
      <c r="A17" s="16"/>
      <c r="B17" s="7" t="s">
        <v>146</v>
      </c>
      <c r="C17" s="7"/>
      <c r="D17" s="8"/>
      <c r="G17" s="15"/>
    </row>
    <row r="18" spans="1:7" s="3" customFormat="1" ht="6.75" customHeight="1" thickBot="1">
      <c r="A18" s="16"/>
      <c r="B18" s="4"/>
      <c r="C18" s="7"/>
      <c r="D18" s="8"/>
      <c r="F18" s="25"/>
      <c r="G18" s="15"/>
    </row>
    <row r="19" spans="1:7" ht="13.5" thickBot="1">
      <c r="A19" s="18"/>
      <c r="B19" s="5" t="s">
        <v>14</v>
      </c>
      <c r="E19" s="191" t="s">
        <v>93</v>
      </c>
      <c r="F19" s="107"/>
      <c r="G19" s="19"/>
    </row>
    <row r="20" spans="1:7" ht="6.75" customHeight="1" thickBot="1">
      <c r="A20" s="18"/>
      <c r="G20" s="19"/>
    </row>
    <row r="21" spans="1:7" ht="13.5" thickBot="1">
      <c r="A21" s="18"/>
      <c r="B21" s="5" t="s">
        <v>15</v>
      </c>
      <c r="E21" s="191" t="s">
        <v>93</v>
      </c>
      <c r="F21" s="107"/>
      <c r="G21" s="19"/>
    </row>
    <row r="22" spans="1:7" ht="6.75" customHeight="1" thickBot="1">
      <c r="A22" s="18"/>
      <c r="G22" s="19"/>
    </row>
    <row r="23" spans="1:7" ht="13.5" thickBot="1">
      <c r="A23" s="18"/>
      <c r="C23" s="5" t="s">
        <v>22</v>
      </c>
      <c r="F23" s="98" t="str">
        <f>IF(F21=0,"",(F19/F21))</f>
        <v/>
      </c>
      <c r="G23" s="19"/>
    </row>
    <row r="24" spans="1:7" ht="6.75" customHeight="1" thickBot="1">
      <c r="A24" s="18"/>
      <c r="G24" s="19"/>
    </row>
    <row r="25" spans="1:7" ht="13.5" thickBot="1">
      <c r="A25" s="18"/>
      <c r="B25" s="5" t="s">
        <v>110</v>
      </c>
      <c r="E25" s="191" t="s">
        <v>93</v>
      </c>
      <c r="F25" s="108"/>
      <c r="G25" s="19"/>
    </row>
    <row r="26" spans="1:7" ht="6.75" customHeight="1" thickBot="1">
      <c r="A26" s="18"/>
      <c r="G26" s="19"/>
    </row>
    <row r="27" spans="1:7" ht="13.5" thickBot="1">
      <c r="A27" s="18"/>
      <c r="C27" s="33" t="s">
        <v>73</v>
      </c>
      <c r="F27" s="99" t="str">
        <f>IF(F25=0,"",(F23/F25))</f>
        <v/>
      </c>
      <c r="G27" s="19"/>
    </row>
    <row r="28" spans="1:7" s="49" customFormat="1" ht="6.75" customHeight="1">
      <c r="A28" s="79"/>
      <c r="B28" s="80"/>
      <c r="C28" s="80"/>
      <c r="D28" s="81"/>
      <c r="E28" s="80"/>
      <c r="F28" s="82"/>
      <c r="G28" s="83"/>
    </row>
    <row r="29" spans="1:7" s="49" customFormat="1" ht="6.75" customHeight="1">
      <c r="A29" s="66"/>
      <c r="D29" s="50"/>
      <c r="F29" s="51"/>
      <c r="G29" s="68"/>
    </row>
    <row r="30" spans="1:7" s="64" customFormat="1" ht="38.25">
      <c r="A30" s="69"/>
      <c r="B30" s="70" t="s">
        <v>96</v>
      </c>
      <c r="C30" s="70"/>
      <c r="D30" s="162" t="s">
        <v>122</v>
      </c>
      <c r="G30" s="65"/>
    </row>
    <row r="31" spans="1:7" s="75" customFormat="1" ht="12">
      <c r="A31" s="71"/>
      <c r="B31" s="72"/>
      <c r="C31" s="73"/>
      <c r="D31" s="74" t="s">
        <v>85</v>
      </c>
      <c r="F31" s="76"/>
      <c r="G31" s="77"/>
    </row>
    <row r="32" spans="1:7" s="64" customFormat="1" ht="6.75" customHeight="1" thickBot="1">
      <c r="A32" s="69"/>
      <c r="B32" s="53"/>
      <c r="C32" s="70"/>
      <c r="D32" s="78"/>
      <c r="F32" s="54"/>
      <c r="G32" s="65"/>
    </row>
    <row r="33" spans="1:7" s="49" customFormat="1" ht="13.5" thickBot="1">
      <c r="A33" s="66"/>
      <c r="B33" s="49" t="s">
        <v>88</v>
      </c>
      <c r="D33" s="50"/>
      <c r="E33" s="191" t="s">
        <v>93</v>
      </c>
      <c r="F33" s="107"/>
      <c r="G33" s="68"/>
    </row>
    <row r="34" spans="1:7" s="49" customFormat="1" ht="6.75" customHeight="1" thickBot="1">
      <c r="A34" s="66"/>
      <c r="D34" s="50"/>
      <c r="F34" s="51"/>
      <c r="G34" s="68"/>
    </row>
    <row r="35" spans="1:7" s="49" customFormat="1" ht="13.5" thickBot="1">
      <c r="A35" s="66"/>
      <c r="B35" s="49" t="s">
        <v>87</v>
      </c>
      <c r="D35" s="50"/>
      <c r="E35" s="191" t="s">
        <v>93</v>
      </c>
      <c r="F35" s="107"/>
      <c r="G35" s="68"/>
    </row>
    <row r="36" spans="1:7" s="49" customFormat="1" ht="6.75" customHeight="1" thickBot="1">
      <c r="A36" s="66"/>
      <c r="D36" s="50"/>
      <c r="F36" s="51"/>
      <c r="G36" s="68"/>
    </row>
    <row r="37" spans="1:7" s="49" customFormat="1" ht="13.5" thickBot="1">
      <c r="A37" s="66"/>
      <c r="C37" s="49" t="s">
        <v>86</v>
      </c>
      <c r="D37" s="50"/>
      <c r="F37" s="98" t="str">
        <f>IF(F35&gt;0,F33/F35,IF(F40&gt;0,F40,"N/A"))</f>
        <v>Yes</v>
      </c>
      <c r="G37" s="68"/>
    </row>
    <row r="38" spans="1:7" s="49" customFormat="1" ht="6.75" customHeight="1">
      <c r="A38" s="66"/>
      <c r="D38" s="50"/>
      <c r="F38" s="51"/>
      <c r="G38" s="68"/>
    </row>
    <row r="39" spans="1:7" s="49" customFormat="1" ht="13.5" thickBot="1">
      <c r="A39" s="66"/>
      <c r="B39" s="49" t="s">
        <v>95</v>
      </c>
      <c r="D39" s="50"/>
      <c r="F39" s="51"/>
      <c r="G39" s="68"/>
    </row>
    <row r="40" spans="1:7" s="49" customFormat="1" ht="13.5" thickBot="1">
      <c r="A40" s="66"/>
      <c r="B40" s="49" t="s">
        <v>94</v>
      </c>
      <c r="D40" s="50"/>
      <c r="E40" s="191" t="s">
        <v>93</v>
      </c>
      <c r="F40" s="97" t="s">
        <v>37</v>
      </c>
      <c r="G40" s="68"/>
    </row>
    <row r="41" spans="1:7" s="49" customFormat="1" ht="6.75" customHeight="1">
      <c r="A41" s="66"/>
      <c r="D41" s="50"/>
      <c r="F41" s="51"/>
      <c r="G41" s="68"/>
    </row>
    <row r="42" spans="1:7" s="49" customFormat="1" ht="15">
      <c r="A42" s="66"/>
      <c r="B42" s="182" t="s">
        <v>129</v>
      </c>
      <c r="C42" s="183"/>
      <c r="D42" s="184"/>
      <c r="F42" s="51"/>
      <c r="G42" s="68"/>
    </row>
    <row r="43" spans="1:7" s="49" customFormat="1" ht="15">
      <c r="A43" s="66"/>
      <c r="B43" s="185"/>
      <c r="C43" s="186"/>
      <c r="D43" s="187"/>
      <c r="F43" s="51"/>
      <c r="G43" s="68"/>
    </row>
    <row r="44" spans="1:7" s="49" customFormat="1" ht="15">
      <c r="A44" s="66"/>
      <c r="B44" s="185"/>
      <c r="C44" s="186"/>
      <c r="D44" s="187"/>
      <c r="F44" s="51"/>
      <c r="G44" s="68"/>
    </row>
    <row r="45" spans="1:7" s="49" customFormat="1" ht="15">
      <c r="A45" s="66"/>
      <c r="B45" s="185"/>
      <c r="C45" s="186"/>
      <c r="D45" s="187"/>
      <c r="F45" s="51"/>
      <c r="G45" s="68"/>
    </row>
    <row r="46" spans="1:7" s="49" customFormat="1" ht="15">
      <c r="A46" s="66"/>
      <c r="B46" s="185"/>
      <c r="C46" s="186"/>
      <c r="D46" s="187"/>
      <c r="F46" s="51"/>
      <c r="G46" s="68"/>
    </row>
    <row r="47" spans="1:7" s="49" customFormat="1" ht="15">
      <c r="A47" s="66"/>
      <c r="B47" s="185"/>
      <c r="C47" s="186"/>
      <c r="D47" s="187"/>
      <c r="F47" s="51"/>
      <c r="G47" s="68"/>
    </row>
    <row r="48" spans="1:7" s="49" customFormat="1" ht="15">
      <c r="A48" s="66"/>
      <c r="B48" s="188"/>
      <c r="C48" s="189"/>
      <c r="D48" s="190"/>
      <c r="F48" s="51"/>
      <c r="G48" s="68"/>
    </row>
    <row r="49" spans="1:7" s="49" customFormat="1" ht="6.75" customHeight="1" thickBot="1">
      <c r="A49" s="66"/>
      <c r="D49" s="50"/>
      <c r="F49" s="51"/>
      <c r="G49" s="68"/>
    </row>
    <row r="50" spans="1:7" s="49" customFormat="1" ht="13.5" thickBot="1">
      <c r="A50" s="66"/>
      <c r="B50" s="49" t="s">
        <v>109</v>
      </c>
      <c r="D50" s="50"/>
      <c r="E50" s="191" t="s">
        <v>93</v>
      </c>
      <c r="F50" s="108" t="s">
        <v>37</v>
      </c>
      <c r="G50" s="68"/>
    </row>
    <row r="51" spans="1:7" s="49" customFormat="1" ht="6.75" customHeight="1" thickBot="1">
      <c r="A51" s="66"/>
      <c r="D51" s="50"/>
      <c r="F51" s="51"/>
      <c r="G51" s="68"/>
    </row>
    <row r="52" spans="1:7" s="49" customFormat="1" ht="13.5" thickBot="1">
      <c r="A52" s="66"/>
      <c r="C52" s="67" t="s">
        <v>73</v>
      </c>
      <c r="D52" s="50"/>
      <c r="F52" s="99">
        <f>IF(F50=0," ",IF(F40="Yes",1,IF(F40="No",0,IF(F37/F50&gt;=1,1,IF(F37/F50&gt;=0.75,0.75,IF(F37/F50&gt;=0.5,0.5,IF(F37/F50&gt;=0.25,0.25,0)))))))</f>
        <v>1</v>
      </c>
      <c r="G52" s="68"/>
    </row>
    <row r="53" spans="1:7" s="49" customFormat="1" ht="6.75" customHeight="1">
      <c r="A53" s="79"/>
      <c r="B53" s="80"/>
      <c r="C53" s="80"/>
      <c r="D53" s="81"/>
      <c r="E53" s="80"/>
      <c r="F53" s="82"/>
      <c r="G53" s="83"/>
    </row>
    <row r="54" spans="1:7" s="64" customFormat="1" ht="15" hidden="1">
      <c r="A54" s="90"/>
      <c r="B54" s="91"/>
      <c r="C54" s="91"/>
      <c r="D54" s="92"/>
      <c r="E54" s="93"/>
      <c r="F54" s="94"/>
      <c r="G54" s="95"/>
    </row>
    <row r="55" spans="1:7" s="64" customFormat="1" ht="15" hidden="1">
      <c r="A55" s="69"/>
      <c r="B55" s="70" t="s">
        <v>96</v>
      </c>
      <c r="C55" s="70"/>
      <c r="D55" s="63"/>
      <c r="G55" s="65"/>
    </row>
    <row r="56" spans="1:7" s="75" customFormat="1" ht="12" hidden="1">
      <c r="A56" s="71"/>
      <c r="B56" s="72"/>
      <c r="C56" s="73"/>
      <c r="D56" s="74" t="s">
        <v>85</v>
      </c>
      <c r="F56" s="76"/>
      <c r="G56" s="77"/>
    </row>
    <row r="57" spans="1:7" s="64" customFormat="1" ht="6.75" customHeight="1" hidden="1" thickBot="1">
      <c r="A57" s="69"/>
      <c r="B57" s="53"/>
      <c r="C57" s="70"/>
      <c r="D57" s="78"/>
      <c r="F57" s="54"/>
      <c r="G57" s="65"/>
    </row>
    <row r="58" spans="1:7" s="49" customFormat="1" ht="13.5" hidden="1" thickBot="1">
      <c r="A58" s="66"/>
      <c r="B58" s="49" t="s">
        <v>88</v>
      </c>
      <c r="D58" s="50"/>
      <c r="E58" s="96" t="s">
        <v>93</v>
      </c>
      <c r="F58" s="107"/>
      <c r="G58" s="68"/>
    </row>
    <row r="59" spans="1:7" s="49" customFormat="1" ht="6.75" customHeight="1" hidden="1" thickBot="1">
      <c r="A59" s="66"/>
      <c r="D59" s="50"/>
      <c r="F59" s="51"/>
      <c r="G59" s="68"/>
    </row>
    <row r="60" spans="1:7" s="49" customFormat="1" ht="13.5" hidden="1" thickBot="1">
      <c r="A60" s="66"/>
      <c r="B60" s="49" t="s">
        <v>87</v>
      </c>
      <c r="D60" s="50"/>
      <c r="E60" s="96" t="s">
        <v>93</v>
      </c>
      <c r="F60" s="107"/>
      <c r="G60" s="68"/>
    </row>
    <row r="61" spans="1:7" s="49" customFormat="1" ht="6.75" customHeight="1" hidden="1" thickBot="1">
      <c r="A61" s="66"/>
      <c r="D61" s="50"/>
      <c r="F61" s="51"/>
      <c r="G61" s="68"/>
    </row>
    <row r="62" spans="1:7" s="49" customFormat="1" ht="13.5" hidden="1" thickBot="1">
      <c r="A62" s="66"/>
      <c r="C62" s="49" t="s">
        <v>86</v>
      </c>
      <c r="D62" s="50"/>
      <c r="F62" s="98" t="str">
        <f>IF(F60&gt;0,F58/F60,IF(F65&gt;0,F65,"N/A"))</f>
        <v>N/A</v>
      </c>
      <c r="G62" s="68"/>
    </row>
    <row r="63" spans="1:7" s="49" customFormat="1" ht="6.75" customHeight="1" hidden="1">
      <c r="A63" s="66"/>
      <c r="D63" s="50"/>
      <c r="F63" s="51"/>
      <c r="G63" s="68"/>
    </row>
    <row r="64" spans="1:7" s="49" customFormat="1" ht="13.5" hidden="1" thickBot="1">
      <c r="A64" s="66"/>
      <c r="B64" s="49" t="s">
        <v>95</v>
      </c>
      <c r="D64" s="50"/>
      <c r="F64" s="51"/>
      <c r="G64" s="68"/>
    </row>
    <row r="65" spans="1:7" s="49" customFormat="1" ht="13.5" hidden="1" thickBot="1">
      <c r="A65" s="66"/>
      <c r="B65" s="49" t="s">
        <v>94</v>
      </c>
      <c r="D65" s="50"/>
      <c r="E65" s="96" t="s">
        <v>93</v>
      </c>
      <c r="F65" s="97"/>
      <c r="G65" s="68"/>
    </row>
    <row r="66" spans="1:7" s="49" customFormat="1" ht="6.75" customHeight="1" hidden="1">
      <c r="A66" s="66"/>
      <c r="D66" s="50"/>
      <c r="F66" s="51"/>
      <c r="G66" s="68"/>
    </row>
    <row r="67" spans="1:7" s="49" customFormat="1" ht="15" hidden="1">
      <c r="A67" s="66"/>
      <c r="B67" s="182"/>
      <c r="C67" s="183"/>
      <c r="D67" s="184"/>
      <c r="F67" s="51"/>
      <c r="G67" s="68"/>
    </row>
    <row r="68" spans="1:7" s="49" customFormat="1" ht="15" hidden="1">
      <c r="A68" s="66"/>
      <c r="B68" s="185"/>
      <c r="C68" s="186"/>
      <c r="D68" s="187"/>
      <c r="F68" s="51"/>
      <c r="G68" s="68"/>
    </row>
    <row r="69" spans="1:7" s="49" customFormat="1" ht="15" hidden="1">
      <c r="A69" s="66"/>
      <c r="B69" s="185"/>
      <c r="C69" s="186"/>
      <c r="D69" s="187"/>
      <c r="F69" s="51"/>
      <c r="G69" s="68"/>
    </row>
    <row r="70" spans="1:7" s="49" customFormat="1" ht="15" hidden="1">
      <c r="A70" s="66"/>
      <c r="B70" s="185"/>
      <c r="C70" s="186"/>
      <c r="D70" s="187"/>
      <c r="F70" s="51"/>
      <c r="G70" s="68"/>
    </row>
    <row r="71" spans="1:7" s="49" customFormat="1" ht="15" hidden="1">
      <c r="A71" s="66"/>
      <c r="B71" s="185"/>
      <c r="C71" s="186"/>
      <c r="D71" s="187"/>
      <c r="F71" s="51"/>
      <c r="G71" s="68"/>
    </row>
    <row r="72" spans="1:7" s="49" customFormat="1" ht="15" hidden="1">
      <c r="A72" s="66"/>
      <c r="B72" s="185"/>
      <c r="C72" s="186"/>
      <c r="D72" s="187"/>
      <c r="F72" s="51"/>
      <c r="G72" s="68"/>
    </row>
    <row r="73" spans="1:7" s="49" customFormat="1" ht="15" hidden="1">
      <c r="A73" s="66"/>
      <c r="B73" s="188"/>
      <c r="C73" s="189"/>
      <c r="D73" s="190"/>
      <c r="F73" s="51"/>
      <c r="G73" s="68"/>
    </row>
    <row r="74" spans="1:7" s="49" customFormat="1" ht="6.75" customHeight="1" hidden="1" thickBot="1">
      <c r="A74" s="66"/>
      <c r="D74" s="50"/>
      <c r="F74" s="51"/>
      <c r="G74" s="68"/>
    </row>
    <row r="75" spans="1:7" s="49" customFormat="1" ht="13.5" hidden="1" thickBot="1">
      <c r="A75" s="66"/>
      <c r="B75" s="49" t="s">
        <v>109</v>
      </c>
      <c r="D75" s="50"/>
      <c r="E75" s="96" t="s">
        <v>93</v>
      </c>
      <c r="F75" s="108"/>
      <c r="G75" s="68"/>
    </row>
    <row r="76" spans="1:7" s="49" customFormat="1" ht="6.75" customHeight="1" hidden="1" thickBot="1">
      <c r="A76" s="66"/>
      <c r="D76" s="50"/>
      <c r="F76" s="51"/>
      <c r="G76" s="68"/>
    </row>
    <row r="77" spans="1:7" s="49" customFormat="1" ht="13.5" hidden="1" thickBot="1">
      <c r="A77" s="66"/>
      <c r="C77" s="67" t="s">
        <v>73</v>
      </c>
      <c r="D77" s="50"/>
      <c r="F77" s="99" t="str">
        <f>IF(F75=0," ",IF(F65="Yes",1,IF(F65="No",0,IF(F62/F75&gt;=1,1,IF(F62/F75&gt;=0.75,0.75,IF(F62/F75&gt;=0.5,0.5,IF(F62/F75&gt;=0.25,0.25,0)))))))</f>
        <v xml:space="preserve"> </v>
      </c>
      <c r="G77" s="68"/>
    </row>
    <row r="78" spans="1:7" s="49" customFormat="1" ht="6.75" customHeight="1" hidden="1">
      <c r="A78" s="79"/>
      <c r="B78" s="80"/>
      <c r="C78" s="80"/>
      <c r="D78" s="81"/>
      <c r="E78" s="80"/>
      <c r="F78" s="82"/>
      <c r="G78" s="83"/>
    </row>
    <row r="79" spans="1:7" s="64" customFormat="1" ht="15" hidden="1">
      <c r="A79" s="90"/>
      <c r="B79" s="91"/>
      <c r="C79" s="91"/>
      <c r="D79" s="92"/>
      <c r="E79" s="93"/>
      <c r="F79" s="94"/>
      <c r="G79" s="95"/>
    </row>
    <row r="80" spans="1:7" s="64" customFormat="1" ht="15" hidden="1">
      <c r="A80" s="69"/>
      <c r="B80" s="70" t="s">
        <v>96</v>
      </c>
      <c r="C80" s="70"/>
      <c r="D80" s="63"/>
      <c r="G80" s="65"/>
    </row>
    <row r="81" spans="1:7" s="75" customFormat="1" ht="12" hidden="1">
      <c r="A81" s="71"/>
      <c r="B81" s="72"/>
      <c r="C81" s="73"/>
      <c r="D81" s="74" t="s">
        <v>85</v>
      </c>
      <c r="F81" s="76"/>
      <c r="G81" s="77"/>
    </row>
    <row r="82" spans="1:7" s="64" customFormat="1" ht="6.75" customHeight="1" hidden="1" thickBot="1">
      <c r="A82" s="69"/>
      <c r="B82" s="53"/>
      <c r="C82" s="70"/>
      <c r="D82" s="78"/>
      <c r="F82" s="54"/>
      <c r="G82" s="65"/>
    </row>
    <row r="83" spans="1:7" s="49" customFormat="1" ht="13.5" hidden="1" thickBot="1">
      <c r="A83" s="66"/>
      <c r="B83" s="49" t="s">
        <v>88</v>
      </c>
      <c r="D83" s="50"/>
      <c r="E83" s="96" t="s">
        <v>93</v>
      </c>
      <c r="F83" s="107"/>
      <c r="G83" s="68"/>
    </row>
    <row r="84" spans="1:7" s="49" customFormat="1" ht="6.75" customHeight="1" hidden="1" thickBot="1">
      <c r="A84" s="66"/>
      <c r="D84" s="50"/>
      <c r="F84" s="51"/>
      <c r="G84" s="68"/>
    </row>
    <row r="85" spans="1:7" s="49" customFormat="1" ht="13.5" hidden="1" thickBot="1">
      <c r="A85" s="66"/>
      <c r="B85" s="49" t="s">
        <v>87</v>
      </c>
      <c r="D85" s="50"/>
      <c r="E85" s="96" t="s">
        <v>93</v>
      </c>
      <c r="F85" s="107"/>
      <c r="G85" s="68"/>
    </row>
    <row r="86" spans="1:7" s="49" customFormat="1" ht="6.75" customHeight="1" hidden="1" thickBot="1">
      <c r="A86" s="66"/>
      <c r="D86" s="50"/>
      <c r="F86" s="51"/>
      <c r="G86" s="68"/>
    </row>
    <row r="87" spans="1:7" s="49" customFormat="1" ht="13.5" hidden="1" thickBot="1">
      <c r="A87" s="66"/>
      <c r="C87" s="49" t="s">
        <v>86</v>
      </c>
      <c r="D87" s="50"/>
      <c r="F87" s="98" t="str">
        <f>IF(F85&gt;0,F83/F85,IF(F90&gt;0,F90,"N/A"))</f>
        <v>N/A</v>
      </c>
      <c r="G87" s="68"/>
    </row>
    <row r="88" spans="1:7" s="49" customFormat="1" ht="6.75" customHeight="1" hidden="1">
      <c r="A88" s="66"/>
      <c r="D88" s="50"/>
      <c r="F88" s="51"/>
      <c r="G88" s="68"/>
    </row>
    <row r="89" spans="1:7" s="49" customFormat="1" ht="13.5" hidden="1" thickBot="1">
      <c r="A89" s="66"/>
      <c r="B89" s="49" t="s">
        <v>95</v>
      </c>
      <c r="D89" s="50"/>
      <c r="F89" s="51"/>
      <c r="G89" s="68"/>
    </row>
    <row r="90" spans="1:7" s="49" customFormat="1" ht="13.5" hidden="1" thickBot="1">
      <c r="A90" s="66"/>
      <c r="B90" s="49" t="s">
        <v>94</v>
      </c>
      <c r="D90" s="50"/>
      <c r="E90" s="96" t="s">
        <v>93</v>
      </c>
      <c r="F90" s="97"/>
      <c r="G90" s="68"/>
    </row>
    <row r="91" spans="1:7" s="49" customFormat="1" ht="6.75" customHeight="1" hidden="1">
      <c r="A91" s="66"/>
      <c r="D91" s="50"/>
      <c r="F91" s="51"/>
      <c r="G91" s="68"/>
    </row>
    <row r="92" spans="1:7" s="49" customFormat="1" ht="15" hidden="1">
      <c r="A92" s="66"/>
      <c r="B92" s="182"/>
      <c r="C92" s="183"/>
      <c r="D92" s="184"/>
      <c r="F92" s="51"/>
      <c r="G92" s="68"/>
    </row>
    <row r="93" spans="1:7" s="49" customFormat="1" ht="15" hidden="1">
      <c r="A93" s="66"/>
      <c r="B93" s="185"/>
      <c r="C93" s="186"/>
      <c r="D93" s="187"/>
      <c r="F93" s="51"/>
      <c r="G93" s="68"/>
    </row>
    <row r="94" spans="1:7" s="49" customFormat="1" ht="15" hidden="1">
      <c r="A94" s="66"/>
      <c r="B94" s="185"/>
      <c r="C94" s="186"/>
      <c r="D94" s="187"/>
      <c r="F94" s="51"/>
      <c r="G94" s="68"/>
    </row>
    <row r="95" spans="1:7" s="49" customFormat="1" ht="15" hidden="1">
      <c r="A95" s="66"/>
      <c r="B95" s="185"/>
      <c r="C95" s="186"/>
      <c r="D95" s="187"/>
      <c r="F95" s="51"/>
      <c r="G95" s="68"/>
    </row>
    <row r="96" spans="1:7" s="49" customFormat="1" ht="15" hidden="1">
      <c r="A96" s="66"/>
      <c r="B96" s="185"/>
      <c r="C96" s="186"/>
      <c r="D96" s="187"/>
      <c r="F96" s="51"/>
      <c r="G96" s="68"/>
    </row>
    <row r="97" spans="1:7" s="49" customFormat="1" ht="15" hidden="1">
      <c r="A97" s="66"/>
      <c r="B97" s="185"/>
      <c r="C97" s="186"/>
      <c r="D97" s="187"/>
      <c r="F97" s="51"/>
      <c r="G97" s="68"/>
    </row>
    <row r="98" spans="1:7" s="49" customFormat="1" ht="15" hidden="1">
      <c r="A98" s="66"/>
      <c r="B98" s="188"/>
      <c r="C98" s="189"/>
      <c r="D98" s="190"/>
      <c r="F98" s="51"/>
      <c r="G98" s="68"/>
    </row>
    <row r="99" spans="1:7" s="49" customFormat="1" ht="6.75" customHeight="1" hidden="1" thickBot="1">
      <c r="A99" s="66"/>
      <c r="D99" s="50"/>
      <c r="F99" s="51"/>
      <c r="G99" s="68"/>
    </row>
    <row r="100" spans="1:7" s="49" customFormat="1" ht="13.5" hidden="1" thickBot="1">
      <c r="A100" s="66"/>
      <c r="B100" s="49" t="s">
        <v>109</v>
      </c>
      <c r="D100" s="50"/>
      <c r="E100" s="96" t="s">
        <v>93</v>
      </c>
      <c r="F100" s="108"/>
      <c r="G100" s="68"/>
    </row>
    <row r="101" spans="1:7" s="49" customFormat="1" ht="6.75" customHeight="1" hidden="1" thickBot="1">
      <c r="A101" s="66"/>
      <c r="D101" s="50"/>
      <c r="F101" s="51"/>
      <c r="G101" s="68"/>
    </row>
    <row r="102" spans="1:7" s="49" customFormat="1" ht="13.5" hidden="1" thickBot="1">
      <c r="A102" s="66"/>
      <c r="C102" s="67" t="s">
        <v>73</v>
      </c>
      <c r="D102" s="50"/>
      <c r="F102" s="99" t="str">
        <f>IF(F100=0," ",IF(F90="Yes",1,IF(F90="No",0,IF(F87/F100&gt;=1,1,IF(F87/F100&gt;=0.75,0.75,IF(F87/F100&gt;=0.5,0.5,IF(F87/F100&gt;=0.25,0.25,0)))))))</f>
        <v xml:space="preserve"> </v>
      </c>
      <c r="G102" s="68"/>
    </row>
    <row r="103" spans="1:7" s="49" customFormat="1" ht="6.75" customHeight="1" hidden="1">
      <c r="A103" s="79"/>
      <c r="B103" s="80"/>
      <c r="C103" s="80"/>
      <c r="D103" s="81"/>
      <c r="E103" s="80"/>
      <c r="F103" s="82"/>
      <c r="G103" s="83"/>
    </row>
    <row r="104" spans="1:7" s="64" customFormat="1" ht="15" hidden="1">
      <c r="A104" s="90"/>
      <c r="B104" s="91"/>
      <c r="C104" s="91"/>
      <c r="D104" s="92"/>
      <c r="E104" s="93"/>
      <c r="F104" s="94"/>
      <c r="G104" s="95"/>
    </row>
    <row r="105" spans="1:7" s="64" customFormat="1" ht="15" hidden="1">
      <c r="A105" s="69"/>
      <c r="B105" s="70" t="s">
        <v>96</v>
      </c>
      <c r="C105" s="70"/>
      <c r="D105" s="63"/>
      <c r="G105" s="65"/>
    </row>
    <row r="106" spans="1:7" s="75" customFormat="1" ht="12" hidden="1">
      <c r="A106" s="71"/>
      <c r="B106" s="72"/>
      <c r="C106" s="73"/>
      <c r="D106" s="74" t="s">
        <v>85</v>
      </c>
      <c r="F106" s="76"/>
      <c r="G106" s="77"/>
    </row>
    <row r="107" spans="1:7" s="64" customFormat="1" ht="6.75" customHeight="1" hidden="1" thickBot="1">
      <c r="A107" s="69"/>
      <c r="B107" s="53"/>
      <c r="C107" s="70"/>
      <c r="D107" s="78"/>
      <c r="F107" s="54"/>
      <c r="G107" s="65"/>
    </row>
    <row r="108" spans="1:7" s="49" customFormat="1" ht="13.5" hidden="1" thickBot="1">
      <c r="A108" s="66"/>
      <c r="B108" s="49" t="s">
        <v>88</v>
      </c>
      <c r="D108" s="50"/>
      <c r="E108" s="96" t="s">
        <v>93</v>
      </c>
      <c r="F108" s="107"/>
      <c r="G108" s="68"/>
    </row>
    <row r="109" spans="1:7" s="49" customFormat="1" ht="6.75" customHeight="1" hidden="1" thickBot="1">
      <c r="A109" s="66"/>
      <c r="D109" s="50"/>
      <c r="F109" s="51"/>
      <c r="G109" s="68"/>
    </row>
    <row r="110" spans="1:7" s="49" customFormat="1" ht="13.5" hidden="1" thickBot="1">
      <c r="A110" s="66"/>
      <c r="B110" s="49" t="s">
        <v>87</v>
      </c>
      <c r="D110" s="50"/>
      <c r="E110" s="96" t="s">
        <v>93</v>
      </c>
      <c r="F110" s="107"/>
      <c r="G110" s="68"/>
    </row>
    <row r="111" spans="1:7" s="49" customFormat="1" ht="6.75" customHeight="1" hidden="1" thickBot="1">
      <c r="A111" s="66"/>
      <c r="D111" s="50"/>
      <c r="F111" s="51"/>
      <c r="G111" s="68"/>
    </row>
    <row r="112" spans="1:7" s="49" customFormat="1" ht="13.5" hidden="1" thickBot="1">
      <c r="A112" s="66"/>
      <c r="C112" s="49" t="s">
        <v>86</v>
      </c>
      <c r="D112" s="50"/>
      <c r="F112" s="98" t="str">
        <f>IF(F110&gt;0,F108/F110,IF(F115&gt;0,F115,"N/A"))</f>
        <v>N/A</v>
      </c>
      <c r="G112" s="68"/>
    </row>
    <row r="113" spans="1:7" s="49" customFormat="1" ht="6.75" customHeight="1" hidden="1">
      <c r="A113" s="66"/>
      <c r="D113" s="50"/>
      <c r="F113" s="51"/>
      <c r="G113" s="68"/>
    </row>
    <row r="114" spans="1:7" s="49" customFormat="1" ht="13.5" hidden="1" thickBot="1">
      <c r="A114" s="66"/>
      <c r="B114" s="49" t="s">
        <v>95</v>
      </c>
      <c r="D114" s="50"/>
      <c r="F114" s="51"/>
      <c r="G114" s="68"/>
    </row>
    <row r="115" spans="1:7" s="49" customFormat="1" ht="13.5" hidden="1" thickBot="1">
      <c r="A115" s="66"/>
      <c r="B115" s="49" t="s">
        <v>94</v>
      </c>
      <c r="D115" s="50"/>
      <c r="E115" s="96" t="s">
        <v>93</v>
      </c>
      <c r="F115" s="97"/>
      <c r="G115" s="68"/>
    </row>
    <row r="116" spans="1:7" s="49" customFormat="1" ht="6.75" customHeight="1" hidden="1">
      <c r="A116" s="66"/>
      <c r="D116" s="50"/>
      <c r="F116" s="51"/>
      <c r="G116" s="68"/>
    </row>
    <row r="117" spans="1:7" s="49" customFormat="1" ht="15" hidden="1">
      <c r="A117" s="66"/>
      <c r="B117" s="182"/>
      <c r="C117" s="183"/>
      <c r="D117" s="184"/>
      <c r="F117" s="51"/>
      <c r="G117" s="68"/>
    </row>
    <row r="118" spans="1:7" s="49" customFormat="1" ht="15" hidden="1">
      <c r="A118" s="66"/>
      <c r="B118" s="185"/>
      <c r="C118" s="186"/>
      <c r="D118" s="187"/>
      <c r="F118" s="51"/>
      <c r="G118" s="68"/>
    </row>
    <row r="119" spans="1:7" s="49" customFormat="1" ht="15" hidden="1">
      <c r="A119" s="66"/>
      <c r="B119" s="185"/>
      <c r="C119" s="186"/>
      <c r="D119" s="187"/>
      <c r="F119" s="51"/>
      <c r="G119" s="68"/>
    </row>
    <row r="120" spans="1:7" s="49" customFormat="1" ht="15" hidden="1">
      <c r="A120" s="66"/>
      <c r="B120" s="185"/>
      <c r="C120" s="186"/>
      <c r="D120" s="187"/>
      <c r="F120" s="51"/>
      <c r="G120" s="68"/>
    </row>
    <row r="121" spans="1:7" s="49" customFormat="1" ht="15" hidden="1">
      <c r="A121" s="66"/>
      <c r="B121" s="185"/>
      <c r="C121" s="186"/>
      <c r="D121" s="187"/>
      <c r="F121" s="51"/>
      <c r="G121" s="68"/>
    </row>
    <row r="122" spans="1:7" s="49" customFormat="1" ht="15" hidden="1">
      <c r="A122" s="66"/>
      <c r="B122" s="185"/>
      <c r="C122" s="186"/>
      <c r="D122" s="187"/>
      <c r="F122" s="51"/>
      <c r="G122" s="68"/>
    </row>
    <row r="123" spans="1:7" s="49" customFormat="1" ht="15" hidden="1">
      <c r="A123" s="66"/>
      <c r="B123" s="188"/>
      <c r="C123" s="189"/>
      <c r="D123" s="190"/>
      <c r="F123" s="51"/>
      <c r="G123" s="68"/>
    </row>
    <row r="124" spans="1:7" s="49" customFormat="1" ht="6.75" customHeight="1" hidden="1" thickBot="1">
      <c r="A124" s="66"/>
      <c r="D124" s="50"/>
      <c r="F124" s="51"/>
      <c r="G124" s="68"/>
    </row>
    <row r="125" spans="1:7" s="49" customFormat="1" ht="13.5" hidden="1" thickBot="1">
      <c r="A125" s="66"/>
      <c r="B125" s="49" t="s">
        <v>109</v>
      </c>
      <c r="D125" s="50"/>
      <c r="E125" s="96" t="s">
        <v>93</v>
      </c>
      <c r="F125" s="108"/>
      <c r="G125" s="68"/>
    </row>
    <row r="126" spans="1:7" s="49" customFormat="1" ht="6.75" customHeight="1" hidden="1" thickBot="1">
      <c r="A126" s="66"/>
      <c r="D126" s="50"/>
      <c r="F126" s="51"/>
      <c r="G126" s="68"/>
    </row>
    <row r="127" spans="1:7" s="49" customFormat="1" ht="13.5" hidden="1" thickBot="1">
      <c r="A127" s="66"/>
      <c r="C127" s="67" t="s">
        <v>73</v>
      </c>
      <c r="D127" s="50"/>
      <c r="F127" s="99" t="str">
        <f>IF(F125=0," ",IF(F115="Yes",1,IF(F115="No",0,IF(F112/F125&gt;=1,1,IF(F112/F125&gt;=0.75,0.75,IF(F112/F125&gt;=0.5,0.5,IF(F112/F125&gt;=0.25,0.25,0)))))))</f>
        <v xml:space="preserve"> </v>
      </c>
      <c r="G127" s="68"/>
    </row>
    <row r="128" spans="1:7" s="49" customFormat="1" ht="6.75" customHeight="1" hidden="1">
      <c r="A128" s="79"/>
      <c r="B128" s="80"/>
      <c r="C128" s="80"/>
      <c r="D128" s="81"/>
      <c r="E128" s="80"/>
      <c r="F128" s="82"/>
      <c r="G128" s="83"/>
    </row>
    <row r="129" spans="1:7" s="64" customFormat="1" ht="15" hidden="1">
      <c r="A129" s="90"/>
      <c r="B129" s="91"/>
      <c r="C129" s="91"/>
      <c r="D129" s="92"/>
      <c r="E129" s="93"/>
      <c r="F129" s="94"/>
      <c r="G129" s="95"/>
    </row>
    <row r="130" spans="1:7" s="64" customFormat="1" ht="15" hidden="1">
      <c r="A130" s="69"/>
      <c r="B130" s="70" t="s">
        <v>96</v>
      </c>
      <c r="C130" s="70"/>
      <c r="D130" s="63"/>
      <c r="G130" s="65"/>
    </row>
    <row r="131" spans="1:7" s="75" customFormat="1" ht="12" hidden="1">
      <c r="A131" s="71"/>
      <c r="B131" s="72"/>
      <c r="C131" s="73"/>
      <c r="D131" s="74" t="s">
        <v>85</v>
      </c>
      <c r="F131" s="76"/>
      <c r="G131" s="77"/>
    </row>
    <row r="132" spans="1:7" s="64" customFormat="1" ht="6.75" customHeight="1" hidden="1" thickBot="1">
      <c r="A132" s="69"/>
      <c r="B132" s="53"/>
      <c r="C132" s="70"/>
      <c r="D132" s="78"/>
      <c r="F132" s="54"/>
      <c r="G132" s="65"/>
    </row>
    <row r="133" spans="1:7" s="49" customFormat="1" ht="13.5" hidden="1" thickBot="1">
      <c r="A133" s="66"/>
      <c r="B133" s="49" t="s">
        <v>88</v>
      </c>
      <c r="D133" s="50"/>
      <c r="E133" s="96" t="s">
        <v>93</v>
      </c>
      <c r="F133" s="107"/>
      <c r="G133" s="68"/>
    </row>
    <row r="134" spans="1:7" s="49" customFormat="1" ht="6.75" customHeight="1" hidden="1" thickBot="1">
      <c r="A134" s="66"/>
      <c r="D134" s="50"/>
      <c r="F134" s="51"/>
      <c r="G134" s="68"/>
    </row>
    <row r="135" spans="1:7" s="49" customFormat="1" ht="13.5" hidden="1" thickBot="1">
      <c r="A135" s="66"/>
      <c r="B135" s="49" t="s">
        <v>87</v>
      </c>
      <c r="D135" s="50"/>
      <c r="E135" s="96" t="s">
        <v>93</v>
      </c>
      <c r="F135" s="107"/>
      <c r="G135" s="68"/>
    </row>
    <row r="136" spans="1:7" s="49" customFormat="1" ht="6.75" customHeight="1" hidden="1" thickBot="1">
      <c r="A136" s="66"/>
      <c r="D136" s="50"/>
      <c r="F136" s="51"/>
      <c r="G136" s="68"/>
    </row>
    <row r="137" spans="1:7" s="49" customFormat="1" ht="13.5" hidden="1" thickBot="1">
      <c r="A137" s="66"/>
      <c r="C137" s="49" t="s">
        <v>86</v>
      </c>
      <c r="D137" s="50"/>
      <c r="F137" s="98" t="str">
        <f>IF(F135&gt;0,F133/F135,IF(F140&gt;0,F140,"N/A"))</f>
        <v>N/A</v>
      </c>
      <c r="G137" s="68"/>
    </row>
    <row r="138" spans="1:7" s="49" customFormat="1" ht="6.75" customHeight="1" hidden="1">
      <c r="A138" s="66"/>
      <c r="D138" s="50"/>
      <c r="F138" s="51"/>
      <c r="G138" s="68"/>
    </row>
    <row r="139" spans="1:7" s="49" customFormat="1" ht="13.5" hidden="1" thickBot="1">
      <c r="A139" s="66"/>
      <c r="B139" s="49" t="s">
        <v>95</v>
      </c>
      <c r="D139" s="50"/>
      <c r="F139" s="51"/>
      <c r="G139" s="68"/>
    </row>
    <row r="140" spans="1:7" s="49" customFormat="1" ht="13.5" hidden="1" thickBot="1">
      <c r="A140" s="66"/>
      <c r="B140" s="49" t="s">
        <v>94</v>
      </c>
      <c r="D140" s="50"/>
      <c r="E140" s="96" t="s">
        <v>93</v>
      </c>
      <c r="F140" s="97"/>
      <c r="G140" s="68"/>
    </row>
    <row r="141" spans="1:7" s="49" customFormat="1" ht="6.75" customHeight="1" hidden="1">
      <c r="A141" s="66"/>
      <c r="D141" s="50"/>
      <c r="F141" s="51"/>
      <c r="G141" s="68"/>
    </row>
    <row r="142" spans="1:7" s="49" customFormat="1" ht="15" hidden="1">
      <c r="A142" s="66"/>
      <c r="B142" s="182"/>
      <c r="C142" s="183"/>
      <c r="D142" s="184"/>
      <c r="F142" s="51"/>
      <c r="G142" s="68"/>
    </row>
    <row r="143" spans="1:7" s="49" customFormat="1" ht="15" hidden="1">
      <c r="A143" s="66"/>
      <c r="B143" s="185"/>
      <c r="C143" s="186"/>
      <c r="D143" s="187"/>
      <c r="F143" s="51"/>
      <c r="G143" s="68"/>
    </row>
    <row r="144" spans="1:7" s="49" customFormat="1" ht="15" hidden="1">
      <c r="A144" s="66"/>
      <c r="B144" s="185"/>
      <c r="C144" s="186"/>
      <c r="D144" s="187"/>
      <c r="F144" s="51"/>
      <c r="G144" s="68"/>
    </row>
    <row r="145" spans="1:7" s="49" customFormat="1" ht="15" hidden="1">
      <c r="A145" s="66"/>
      <c r="B145" s="185"/>
      <c r="C145" s="186"/>
      <c r="D145" s="187"/>
      <c r="F145" s="51"/>
      <c r="G145" s="68"/>
    </row>
    <row r="146" spans="1:7" s="49" customFormat="1" ht="15" hidden="1">
      <c r="A146" s="66"/>
      <c r="B146" s="185"/>
      <c r="C146" s="186"/>
      <c r="D146" s="187"/>
      <c r="F146" s="51"/>
      <c r="G146" s="68"/>
    </row>
    <row r="147" spans="1:7" s="49" customFormat="1" ht="15" hidden="1">
      <c r="A147" s="66"/>
      <c r="B147" s="185"/>
      <c r="C147" s="186"/>
      <c r="D147" s="187"/>
      <c r="F147" s="51"/>
      <c r="G147" s="68"/>
    </row>
    <row r="148" spans="1:7" s="49" customFormat="1" ht="15" hidden="1">
      <c r="A148" s="66"/>
      <c r="B148" s="188"/>
      <c r="C148" s="189"/>
      <c r="D148" s="190"/>
      <c r="F148" s="51"/>
      <c r="G148" s="68"/>
    </row>
    <row r="149" spans="1:7" s="49" customFormat="1" ht="6.75" customHeight="1" hidden="1" thickBot="1">
      <c r="A149" s="66"/>
      <c r="D149" s="50"/>
      <c r="F149" s="51"/>
      <c r="G149" s="68"/>
    </row>
    <row r="150" spans="1:7" s="49" customFormat="1" ht="13.5" hidden="1" thickBot="1">
      <c r="A150" s="66"/>
      <c r="B150" s="49" t="s">
        <v>109</v>
      </c>
      <c r="D150" s="50"/>
      <c r="E150" s="96" t="s">
        <v>93</v>
      </c>
      <c r="F150" s="108"/>
      <c r="G150" s="68"/>
    </row>
    <row r="151" spans="1:7" s="49" customFormat="1" ht="6.75" customHeight="1" hidden="1" thickBot="1">
      <c r="A151" s="66"/>
      <c r="D151" s="50"/>
      <c r="F151" s="51"/>
      <c r="G151" s="68"/>
    </row>
    <row r="152" spans="1:7" s="49" customFormat="1" ht="13.5" hidden="1" thickBot="1">
      <c r="A152" s="66"/>
      <c r="C152" s="67" t="s">
        <v>73</v>
      </c>
      <c r="D152" s="50"/>
      <c r="F152" s="99" t="str">
        <f>IF(F150=0," ",IF(F140="Yes",1,IF(F140="No",0,IF(F137/F150&gt;=1,1,IF(F137/F150&gt;=0.75,0.75,IF(F137/F150&gt;=0.5,0.5,IF(F137/F150&gt;=0.25,0.25,0)))))))</f>
        <v xml:space="preserve"> </v>
      </c>
      <c r="G152" s="68"/>
    </row>
    <row r="153" spans="1:7" s="49" customFormat="1" ht="6.75" customHeight="1" hidden="1">
      <c r="A153" s="79"/>
      <c r="B153" s="80"/>
      <c r="C153" s="80"/>
      <c r="D153" s="81"/>
      <c r="E153" s="80"/>
      <c r="F153" s="82"/>
      <c r="G153" s="83"/>
    </row>
    <row r="154" spans="1:7" s="64" customFormat="1" ht="15" hidden="1">
      <c r="A154" s="90"/>
      <c r="B154" s="91"/>
      <c r="C154" s="91"/>
      <c r="D154" s="92"/>
      <c r="E154" s="93"/>
      <c r="F154" s="94"/>
      <c r="G154" s="95"/>
    </row>
    <row r="155" spans="1:7" s="64" customFormat="1" ht="15" hidden="1">
      <c r="A155" s="69"/>
      <c r="B155" s="70" t="s">
        <v>96</v>
      </c>
      <c r="C155" s="70"/>
      <c r="D155" s="63"/>
      <c r="G155" s="65"/>
    </row>
    <row r="156" spans="1:7" s="75" customFormat="1" ht="12" hidden="1">
      <c r="A156" s="71"/>
      <c r="B156" s="72"/>
      <c r="C156" s="73"/>
      <c r="D156" s="74" t="s">
        <v>85</v>
      </c>
      <c r="F156" s="76"/>
      <c r="G156" s="77"/>
    </row>
    <row r="157" spans="1:7" s="64" customFormat="1" ht="6.75" customHeight="1" hidden="1" thickBot="1">
      <c r="A157" s="69"/>
      <c r="B157" s="53"/>
      <c r="C157" s="70"/>
      <c r="D157" s="78"/>
      <c r="F157" s="54"/>
      <c r="G157" s="65"/>
    </row>
    <row r="158" spans="1:7" s="49" customFormat="1" ht="13.5" hidden="1" thickBot="1">
      <c r="A158" s="66"/>
      <c r="B158" s="49" t="s">
        <v>88</v>
      </c>
      <c r="D158" s="50"/>
      <c r="E158" s="96" t="s">
        <v>93</v>
      </c>
      <c r="F158" s="107"/>
      <c r="G158" s="68"/>
    </row>
    <row r="159" spans="1:7" s="49" customFormat="1" ht="6.75" customHeight="1" hidden="1" thickBot="1">
      <c r="A159" s="66"/>
      <c r="D159" s="50"/>
      <c r="F159" s="51"/>
      <c r="G159" s="68"/>
    </row>
    <row r="160" spans="1:7" s="49" customFormat="1" ht="13.5" hidden="1" thickBot="1">
      <c r="A160" s="66"/>
      <c r="B160" s="49" t="s">
        <v>87</v>
      </c>
      <c r="D160" s="50"/>
      <c r="E160" s="96" t="s">
        <v>93</v>
      </c>
      <c r="F160" s="107"/>
      <c r="G160" s="68"/>
    </row>
    <row r="161" spans="1:7" s="49" customFormat="1" ht="6.75" customHeight="1" hidden="1" thickBot="1">
      <c r="A161" s="66"/>
      <c r="D161" s="50"/>
      <c r="F161" s="51"/>
      <c r="G161" s="68"/>
    </row>
    <row r="162" spans="1:7" s="49" customFormat="1" ht="13.5" hidden="1" thickBot="1">
      <c r="A162" s="66"/>
      <c r="C162" s="49" t="s">
        <v>86</v>
      </c>
      <c r="D162" s="50"/>
      <c r="F162" s="98" t="str">
        <f>IF(F160&gt;0,F158/F160,IF(F165&gt;0,F165,"N/A"))</f>
        <v>N/A</v>
      </c>
      <c r="G162" s="68"/>
    </row>
    <row r="163" spans="1:7" s="49" customFormat="1" ht="6.75" customHeight="1" hidden="1">
      <c r="A163" s="66"/>
      <c r="D163" s="50"/>
      <c r="F163" s="51"/>
      <c r="G163" s="68"/>
    </row>
    <row r="164" spans="1:7" s="49" customFormat="1" ht="13.5" hidden="1" thickBot="1">
      <c r="A164" s="66"/>
      <c r="B164" s="49" t="s">
        <v>95</v>
      </c>
      <c r="D164" s="50"/>
      <c r="F164" s="51"/>
      <c r="G164" s="68"/>
    </row>
    <row r="165" spans="1:7" s="49" customFormat="1" ht="13.5" hidden="1" thickBot="1">
      <c r="A165" s="66"/>
      <c r="B165" s="49" t="s">
        <v>94</v>
      </c>
      <c r="D165" s="50"/>
      <c r="E165" s="96" t="s">
        <v>93</v>
      </c>
      <c r="F165" s="97"/>
      <c r="G165" s="68"/>
    </row>
    <row r="166" spans="1:7" s="49" customFormat="1" ht="6.75" customHeight="1" hidden="1">
      <c r="A166" s="66"/>
      <c r="D166" s="50"/>
      <c r="F166" s="51"/>
      <c r="G166" s="68"/>
    </row>
    <row r="167" spans="1:7" s="49" customFormat="1" ht="15" hidden="1">
      <c r="A167" s="66"/>
      <c r="B167" s="182"/>
      <c r="C167" s="183"/>
      <c r="D167" s="184"/>
      <c r="F167" s="51"/>
      <c r="G167" s="68"/>
    </row>
    <row r="168" spans="1:7" s="49" customFormat="1" ht="15" hidden="1">
      <c r="A168" s="66"/>
      <c r="B168" s="185"/>
      <c r="C168" s="186"/>
      <c r="D168" s="187"/>
      <c r="F168" s="51"/>
      <c r="G168" s="68"/>
    </row>
    <row r="169" spans="1:7" s="49" customFormat="1" ht="15" hidden="1">
      <c r="A169" s="66"/>
      <c r="B169" s="185"/>
      <c r="C169" s="186"/>
      <c r="D169" s="187"/>
      <c r="F169" s="51"/>
      <c r="G169" s="68"/>
    </row>
    <row r="170" spans="1:7" s="49" customFormat="1" ht="15" hidden="1">
      <c r="A170" s="66"/>
      <c r="B170" s="185"/>
      <c r="C170" s="186"/>
      <c r="D170" s="187"/>
      <c r="F170" s="51"/>
      <c r="G170" s="68"/>
    </row>
    <row r="171" spans="1:7" s="49" customFormat="1" ht="15" hidden="1">
      <c r="A171" s="66"/>
      <c r="B171" s="185"/>
      <c r="C171" s="186"/>
      <c r="D171" s="187"/>
      <c r="F171" s="51"/>
      <c r="G171" s="68"/>
    </row>
    <row r="172" spans="1:7" s="49" customFormat="1" ht="15" hidden="1">
      <c r="A172" s="66"/>
      <c r="B172" s="185"/>
      <c r="C172" s="186"/>
      <c r="D172" s="187"/>
      <c r="F172" s="51"/>
      <c r="G172" s="68"/>
    </row>
    <row r="173" spans="1:7" s="49" customFormat="1" ht="15" hidden="1">
      <c r="A173" s="66"/>
      <c r="B173" s="188"/>
      <c r="C173" s="189"/>
      <c r="D173" s="190"/>
      <c r="F173" s="51"/>
      <c r="G173" s="68"/>
    </row>
    <row r="174" spans="1:7" s="49" customFormat="1" ht="6.75" customHeight="1" hidden="1" thickBot="1">
      <c r="A174" s="66"/>
      <c r="D174" s="50"/>
      <c r="F174" s="51"/>
      <c r="G174" s="68"/>
    </row>
    <row r="175" spans="1:7" s="49" customFormat="1" ht="13.5" hidden="1" thickBot="1">
      <c r="A175" s="66"/>
      <c r="B175" s="49" t="s">
        <v>109</v>
      </c>
      <c r="D175" s="50"/>
      <c r="E175" s="96" t="s">
        <v>93</v>
      </c>
      <c r="F175" s="108"/>
      <c r="G175" s="68"/>
    </row>
    <row r="176" spans="1:7" s="49" customFormat="1" ht="6.75" customHeight="1" hidden="1" thickBot="1">
      <c r="A176" s="66"/>
      <c r="D176" s="50"/>
      <c r="F176" s="51"/>
      <c r="G176" s="68"/>
    </row>
    <row r="177" spans="1:7" s="49" customFormat="1" ht="13.5" hidden="1" thickBot="1">
      <c r="A177" s="66"/>
      <c r="C177" s="67" t="s">
        <v>73</v>
      </c>
      <c r="D177" s="50"/>
      <c r="F177" s="99" t="str">
        <f>IF(F175=0," ",IF(F165="Yes",1,IF(F165="No",0,IF(F162/F175&gt;=1,1,IF(F162/F175&gt;=0.75,0.75,IF(F162/F175&gt;=0.5,0.5,IF(F162/F175&gt;=0.25,0.25,0)))))))</f>
        <v xml:space="preserve"> </v>
      </c>
      <c r="G177" s="68"/>
    </row>
    <row r="178" spans="1:7" s="49" customFormat="1" ht="15" hidden="1">
      <c r="A178" s="79"/>
      <c r="B178" s="80"/>
      <c r="C178" s="80"/>
      <c r="D178" s="81"/>
      <c r="E178" s="80"/>
      <c r="F178" s="82"/>
      <c r="G178" s="83"/>
    </row>
    <row r="179" ht="15" hidden="1"/>
    <row r="180" ht="15" hidden="1"/>
  </sheetData>
  <mergeCells count="6">
    <mergeCell ref="B142:D148"/>
    <mergeCell ref="B167:D173"/>
    <mergeCell ref="B42:D48"/>
    <mergeCell ref="B67:D73"/>
    <mergeCell ref="B92:D98"/>
    <mergeCell ref="B117:D123"/>
  </mergeCells>
  <dataValidations count="1">
    <dataValidation type="list" showInputMessage="1" showErrorMessage="1" sqref="F40 F140 F115 F90 F65 F16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2" manualBreakCount="2">
    <brk id="78" max="16383" man="1"/>
    <brk id="1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sheetPr>
  <dimension ref="A1:G178"/>
  <sheetViews>
    <sheetView showGridLines="0" tabSelected="1" zoomScale="90" zoomScaleNormal="90" zoomScalePageLayoutView="90" workbookViewId="0" topLeftCell="A36">
      <selection activeCell="E50" activeCellId="9" sqref="A6 E13 E15 E19 E21 E25 E33 E35 E40 E50"/>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spans="1:6" s="3" customFormat="1" ht="15">
      <c r="A1" s="173" t="str">
        <f>'Total Payment Amount'!A1</f>
        <v>CA 1115 Waiver - Delivery System Reform Incentive Payments (DSRIP)</v>
      </c>
      <c r="D1" s="4"/>
      <c r="F1" s="25"/>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2" t="s">
        <v>3</v>
      </c>
    </row>
    <row r="5" ht="13.5" thickBot="1"/>
    <row r="6" spans="1:7" s="49" customFormat="1" ht="13.5" thickBot="1">
      <c r="A6" s="191" t="s">
        <v>93</v>
      </c>
      <c r="B6" s="97"/>
      <c r="C6" s="50" t="s">
        <v>81</v>
      </c>
      <c r="D6" s="50"/>
      <c r="E6" s="50"/>
      <c r="F6" s="50"/>
      <c r="G6" s="50"/>
    </row>
    <row r="7" spans="2:6" s="49" customFormat="1" ht="15" thickBot="1">
      <c r="B7" s="98"/>
      <c r="C7" s="53" t="s">
        <v>82</v>
      </c>
      <c r="D7" s="50"/>
      <c r="F7" s="51"/>
    </row>
    <row r="8" spans="2:6" s="49" customFormat="1" ht="15" thickBot="1">
      <c r="B8" s="99"/>
      <c r="C8" s="53" t="s">
        <v>83</v>
      </c>
      <c r="D8" s="50"/>
      <c r="F8" s="51"/>
    </row>
    <row r="9" spans="2:6" s="49" customFormat="1" ht="14.25">
      <c r="B9" s="54"/>
      <c r="C9" s="53" t="s">
        <v>84</v>
      </c>
      <c r="D9" s="50"/>
      <c r="F9" s="51"/>
    </row>
    <row r="10" spans="1:7" s="49" customFormat="1" ht="15">
      <c r="A10" s="50"/>
      <c r="B10" s="50"/>
      <c r="C10" s="50"/>
      <c r="D10" s="50"/>
      <c r="E10" s="50"/>
      <c r="F10" s="50"/>
      <c r="G10" s="50"/>
    </row>
    <row r="11" spans="1:7" s="1" customFormat="1" ht="15">
      <c r="A11" s="9" t="s">
        <v>3</v>
      </c>
      <c r="B11" s="10"/>
      <c r="C11" s="10"/>
      <c r="D11" s="11"/>
      <c r="E11" s="12"/>
      <c r="F11" s="24"/>
      <c r="G11" s="13"/>
    </row>
    <row r="12" spans="1:7" s="64" customFormat="1" ht="15.75" thickBot="1">
      <c r="A12" s="90"/>
      <c r="B12" s="91"/>
      <c r="C12" s="91"/>
      <c r="D12" s="92"/>
      <c r="E12" s="93"/>
      <c r="F12" s="94"/>
      <c r="G12" s="95"/>
    </row>
    <row r="13" spans="1:7" s="49" customFormat="1" ht="13.5" thickBot="1">
      <c r="A13" s="66"/>
      <c r="B13" s="49" t="s">
        <v>107</v>
      </c>
      <c r="C13" s="67"/>
      <c r="D13" s="50"/>
      <c r="E13" s="191" t="s">
        <v>93</v>
      </c>
      <c r="F13" s="159">
        <v>937750</v>
      </c>
      <c r="G13" s="68"/>
    </row>
    <row r="14" spans="1:7" s="49" customFormat="1" ht="13.5" thickBot="1">
      <c r="A14" s="66"/>
      <c r="C14" s="67"/>
      <c r="D14" s="50"/>
      <c r="F14" s="51"/>
      <c r="G14" s="68"/>
    </row>
    <row r="15" spans="1:7" s="49" customFormat="1" ht="13.5" thickBot="1">
      <c r="A15" s="66"/>
      <c r="B15" s="49" t="s">
        <v>108</v>
      </c>
      <c r="C15" s="67"/>
      <c r="D15" s="50"/>
      <c r="E15" s="191" t="s">
        <v>93</v>
      </c>
      <c r="F15" s="159">
        <v>937750</v>
      </c>
      <c r="G15" s="68"/>
    </row>
    <row r="16" spans="1:7" s="3" customFormat="1" ht="15">
      <c r="A16" s="14"/>
      <c r="B16" s="2"/>
      <c r="C16" s="2"/>
      <c r="D16" s="8"/>
      <c r="F16" s="25"/>
      <c r="G16" s="15"/>
    </row>
    <row r="17" spans="1:7" s="3" customFormat="1" ht="15">
      <c r="A17" s="16"/>
      <c r="B17" s="7" t="s">
        <v>147</v>
      </c>
      <c r="C17" s="7"/>
      <c r="D17" s="8"/>
      <c r="G17" s="15"/>
    </row>
    <row r="18" spans="1:7" s="3" customFormat="1" ht="6.75" customHeight="1" thickBot="1">
      <c r="A18" s="16"/>
      <c r="B18" s="4"/>
      <c r="C18" s="7"/>
      <c r="D18" s="8"/>
      <c r="F18" s="25"/>
      <c r="G18" s="15"/>
    </row>
    <row r="19" spans="1:7" ht="13.5" thickBot="1">
      <c r="A19" s="18"/>
      <c r="B19" s="5" t="s">
        <v>14</v>
      </c>
      <c r="E19" s="191" t="s">
        <v>93</v>
      </c>
      <c r="F19" s="107"/>
      <c r="G19" s="19"/>
    </row>
    <row r="20" spans="1:7" ht="6.75" customHeight="1" thickBot="1">
      <c r="A20" s="18"/>
      <c r="G20" s="19"/>
    </row>
    <row r="21" spans="1:7" ht="13.5" thickBot="1">
      <c r="A21" s="18"/>
      <c r="B21" s="5" t="s">
        <v>15</v>
      </c>
      <c r="E21" s="191" t="s">
        <v>93</v>
      </c>
      <c r="F21" s="107"/>
      <c r="G21" s="19"/>
    </row>
    <row r="22" spans="1:7" ht="6.75" customHeight="1" thickBot="1">
      <c r="A22" s="18"/>
      <c r="G22" s="19"/>
    </row>
    <row r="23" spans="1:7" ht="13.5" thickBot="1">
      <c r="A23" s="18"/>
      <c r="C23" s="5" t="s">
        <v>23</v>
      </c>
      <c r="F23" s="98" t="str">
        <f>IF(F21=0,"",(F19/F21))</f>
        <v/>
      </c>
      <c r="G23" s="19"/>
    </row>
    <row r="24" spans="1:7" ht="6.75" customHeight="1" thickBot="1">
      <c r="A24" s="18"/>
      <c r="G24" s="19"/>
    </row>
    <row r="25" spans="1:7" ht="13.5" thickBot="1">
      <c r="A25" s="18"/>
      <c r="B25" s="5" t="s">
        <v>110</v>
      </c>
      <c r="E25" s="191" t="s">
        <v>93</v>
      </c>
      <c r="F25" s="105"/>
      <c r="G25" s="19"/>
    </row>
    <row r="26" spans="1:7" ht="6.75" customHeight="1" thickBot="1">
      <c r="A26" s="18"/>
      <c r="G26" s="19"/>
    </row>
    <row r="27" spans="1:7" ht="13.5" thickBot="1">
      <c r="A27" s="18"/>
      <c r="C27" s="33" t="s">
        <v>73</v>
      </c>
      <c r="F27" s="99" t="str">
        <f>IF(F25=0,"",(F23/F25))</f>
        <v/>
      </c>
      <c r="G27" s="19"/>
    </row>
    <row r="28" spans="1:7" s="49" customFormat="1" ht="6.75" customHeight="1">
      <c r="A28" s="79"/>
      <c r="B28" s="80"/>
      <c r="C28" s="80"/>
      <c r="D28" s="81"/>
      <c r="E28" s="80"/>
      <c r="F28" s="82"/>
      <c r="G28" s="83"/>
    </row>
    <row r="29" spans="1:7" s="49" customFormat="1" ht="6.75" customHeight="1">
      <c r="A29" s="66"/>
      <c r="D29" s="50"/>
      <c r="F29" s="51"/>
      <c r="G29" s="68"/>
    </row>
    <row r="30" spans="1:7" s="64" customFormat="1" ht="51">
      <c r="A30" s="69"/>
      <c r="B30" s="70" t="s">
        <v>96</v>
      </c>
      <c r="C30" s="70"/>
      <c r="D30" s="166" t="s">
        <v>121</v>
      </c>
      <c r="G30" s="65"/>
    </row>
    <row r="31" spans="1:7" s="75" customFormat="1" ht="12">
      <c r="A31" s="71"/>
      <c r="B31" s="72"/>
      <c r="C31" s="73"/>
      <c r="D31" s="74" t="s">
        <v>85</v>
      </c>
      <c r="F31" s="76"/>
      <c r="G31" s="77"/>
    </row>
    <row r="32" spans="1:7" s="64" customFormat="1" ht="6.75" customHeight="1" thickBot="1">
      <c r="A32" s="69"/>
      <c r="B32" s="53"/>
      <c r="C32" s="70"/>
      <c r="D32" s="78"/>
      <c r="F32" s="54"/>
      <c r="G32" s="65"/>
    </row>
    <row r="33" spans="1:7" s="49" customFormat="1" ht="13.5" thickBot="1">
      <c r="A33" s="66"/>
      <c r="B33" s="49" t="s">
        <v>88</v>
      </c>
      <c r="D33" s="50"/>
      <c r="E33" s="191" t="s">
        <v>93</v>
      </c>
      <c r="F33" s="107"/>
      <c r="G33" s="68"/>
    </row>
    <row r="34" spans="1:7" s="49" customFormat="1" ht="6.75" customHeight="1" thickBot="1">
      <c r="A34" s="66"/>
      <c r="D34" s="50"/>
      <c r="F34" s="51"/>
      <c r="G34" s="68"/>
    </row>
    <row r="35" spans="1:7" s="49" customFormat="1" ht="13.5" thickBot="1">
      <c r="A35" s="66"/>
      <c r="B35" s="49" t="s">
        <v>87</v>
      </c>
      <c r="D35" s="50"/>
      <c r="E35" s="191" t="s">
        <v>93</v>
      </c>
      <c r="F35" s="107"/>
      <c r="G35" s="68"/>
    </row>
    <row r="36" spans="1:7" s="49" customFormat="1" ht="6.75" customHeight="1" thickBot="1">
      <c r="A36" s="66"/>
      <c r="D36" s="50"/>
      <c r="F36" s="51"/>
      <c r="G36" s="68"/>
    </row>
    <row r="37" spans="1:7" s="49" customFormat="1" ht="13.5" thickBot="1">
      <c r="A37" s="66"/>
      <c r="C37" s="49" t="s">
        <v>86</v>
      </c>
      <c r="D37" s="50"/>
      <c r="F37" s="98" t="str">
        <f>IF(F35&gt;0,F33/F35,IF(F40&gt;0,F40,"N/A"))</f>
        <v>yes</v>
      </c>
      <c r="G37" s="68"/>
    </row>
    <row r="38" spans="1:7" s="49" customFormat="1" ht="6.75" customHeight="1">
      <c r="A38" s="66"/>
      <c r="D38" s="50"/>
      <c r="F38" s="51"/>
      <c r="G38" s="68"/>
    </row>
    <row r="39" spans="1:7" s="49" customFormat="1" ht="13.5" thickBot="1">
      <c r="A39" s="66"/>
      <c r="B39" s="49" t="s">
        <v>95</v>
      </c>
      <c r="D39" s="50"/>
      <c r="F39" s="51"/>
      <c r="G39" s="68"/>
    </row>
    <row r="40" spans="1:7" s="49" customFormat="1" ht="13.5" thickBot="1">
      <c r="A40" s="66"/>
      <c r="B40" s="49" t="s">
        <v>94</v>
      </c>
      <c r="D40" s="50"/>
      <c r="E40" s="191" t="s">
        <v>93</v>
      </c>
      <c r="F40" s="97" t="s">
        <v>111</v>
      </c>
      <c r="G40" s="68"/>
    </row>
    <row r="41" spans="1:7" s="49" customFormat="1" ht="6.75" customHeight="1">
      <c r="A41" s="66"/>
      <c r="D41" s="50"/>
      <c r="F41" s="51"/>
      <c r="G41" s="68"/>
    </row>
    <row r="42" spans="1:7" s="49" customFormat="1" ht="15">
      <c r="A42" s="66"/>
      <c r="B42" s="182" t="s">
        <v>140</v>
      </c>
      <c r="C42" s="183"/>
      <c r="D42" s="184"/>
      <c r="F42" s="51"/>
      <c r="G42" s="68"/>
    </row>
    <row r="43" spans="1:7" s="49" customFormat="1" ht="15">
      <c r="A43" s="66"/>
      <c r="B43" s="185"/>
      <c r="C43" s="186"/>
      <c r="D43" s="187"/>
      <c r="F43" s="51"/>
      <c r="G43" s="68"/>
    </row>
    <row r="44" spans="1:7" s="49" customFormat="1" ht="15">
      <c r="A44" s="66"/>
      <c r="B44" s="185"/>
      <c r="C44" s="186"/>
      <c r="D44" s="187"/>
      <c r="F44" s="51"/>
      <c r="G44" s="68"/>
    </row>
    <row r="45" spans="1:7" s="49" customFormat="1" ht="15">
      <c r="A45" s="66"/>
      <c r="B45" s="185"/>
      <c r="C45" s="186"/>
      <c r="D45" s="187"/>
      <c r="F45" s="51"/>
      <c r="G45" s="68"/>
    </row>
    <row r="46" spans="1:7" s="49" customFormat="1" ht="15">
      <c r="A46" s="66"/>
      <c r="B46" s="185"/>
      <c r="C46" s="186"/>
      <c r="D46" s="187"/>
      <c r="F46" s="51"/>
      <c r="G46" s="68"/>
    </row>
    <row r="47" spans="1:7" s="49" customFormat="1" ht="15">
      <c r="A47" s="66"/>
      <c r="B47" s="185"/>
      <c r="C47" s="186"/>
      <c r="D47" s="187"/>
      <c r="F47" s="51"/>
      <c r="G47" s="68"/>
    </row>
    <row r="48" spans="1:7" s="49" customFormat="1" ht="27" customHeight="1">
      <c r="A48" s="66"/>
      <c r="B48" s="188"/>
      <c r="C48" s="189"/>
      <c r="D48" s="190"/>
      <c r="F48" s="51"/>
      <c r="G48" s="68"/>
    </row>
    <row r="49" spans="1:7" s="49" customFormat="1" ht="6.75" customHeight="1" thickBot="1">
      <c r="A49" s="66"/>
      <c r="D49" s="50"/>
      <c r="F49" s="51"/>
      <c r="G49" s="68"/>
    </row>
    <row r="50" spans="1:7" s="49" customFormat="1" ht="13.5" thickBot="1">
      <c r="A50" s="66"/>
      <c r="B50" s="49" t="s">
        <v>109</v>
      </c>
      <c r="D50" s="50"/>
      <c r="E50" s="191" t="s">
        <v>93</v>
      </c>
      <c r="F50" s="108" t="s">
        <v>111</v>
      </c>
      <c r="G50" s="68"/>
    </row>
    <row r="51" spans="1:7" s="49" customFormat="1" ht="6.75" customHeight="1" thickBot="1">
      <c r="A51" s="66"/>
      <c r="D51" s="50"/>
      <c r="F51" s="51"/>
      <c r="G51" s="68"/>
    </row>
    <row r="52" spans="1:7" s="49" customFormat="1" ht="13.5" thickBot="1">
      <c r="A52" s="66"/>
      <c r="C52" s="67" t="s">
        <v>73</v>
      </c>
      <c r="D52" s="50"/>
      <c r="F52" s="99">
        <f>IF(F50=0," ",IF(F40="Yes",1,IF(F40="No",0,IF(F37/F50&gt;=1,1,IF(F37/F50&gt;=0.75,0.75,IF(F37/F50&gt;=0.5,0.5,IF(F37/F50&gt;=0.25,0.25,0)))))))</f>
        <v>1</v>
      </c>
      <c r="G52" s="68"/>
    </row>
    <row r="53" spans="1:7" s="49" customFormat="1" ht="6.75" customHeight="1">
      <c r="A53" s="79"/>
      <c r="B53" s="80"/>
      <c r="C53" s="80"/>
      <c r="D53" s="81"/>
      <c r="E53" s="80"/>
      <c r="F53" s="82"/>
      <c r="G53" s="83"/>
    </row>
    <row r="54" spans="1:7" s="64" customFormat="1" ht="15" hidden="1">
      <c r="A54" s="90"/>
      <c r="B54" s="91"/>
      <c r="C54" s="91"/>
      <c r="D54" s="92"/>
      <c r="E54" s="93"/>
      <c r="F54" s="94"/>
      <c r="G54" s="95"/>
    </row>
    <row r="55" spans="1:7" s="64" customFormat="1" ht="15" hidden="1">
      <c r="A55" s="69"/>
      <c r="B55" s="70" t="s">
        <v>96</v>
      </c>
      <c r="C55" s="70"/>
      <c r="D55" s="63"/>
      <c r="G55" s="65"/>
    </row>
    <row r="56" spans="1:7" s="75" customFormat="1" ht="12" hidden="1">
      <c r="A56" s="71"/>
      <c r="B56" s="72"/>
      <c r="C56" s="73"/>
      <c r="D56" s="74" t="s">
        <v>85</v>
      </c>
      <c r="F56" s="76"/>
      <c r="G56" s="77"/>
    </row>
    <row r="57" spans="1:7" s="64" customFormat="1" ht="6.75" customHeight="1" hidden="1" thickBot="1">
      <c r="A57" s="69"/>
      <c r="B57" s="53"/>
      <c r="C57" s="70"/>
      <c r="D57" s="78"/>
      <c r="F57" s="54"/>
      <c r="G57" s="65"/>
    </row>
    <row r="58" spans="1:7" s="49" customFormat="1" ht="13.5" hidden="1" thickBot="1">
      <c r="A58" s="66"/>
      <c r="B58" s="49" t="s">
        <v>88</v>
      </c>
      <c r="D58" s="50"/>
      <c r="E58" s="96" t="s">
        <v>93</v>
      </c>
      <c r="F58" s="107"/>
      <c r="G58" s="68"/>
    </row>
    <row r="59" spans="1:7" s="49" customFormat="1" ht="6.75" customHeight="1" hidden="1" thickBot="1">
      <c r="A59" s="66"/>
      <c r="D59" s="50"/>
      <c r="F59" s="51"/>
      <c r="G59" s="68"/>
    </row>
    <row r="60" spans="1:7" s="49" customFormat="1" ht="13.5" hidden="1" thickBot="1">
      <c r="A60" s="66"/>
      <c r="B60" s="49" t="s">
        <v>87</v>
      </c>
      <c r="D60" s="50"/>
      <c r="E60" s="96" t="s">
        <v>93</v>
      </c>
      <c r="F60" s="107"/>
      <c r="G60" s="68"/>
    </row>
    <row r="61" spans="1:7" s="49" customFormat="1" ht="6.75" customHeight="1" hidden="1" thickBot="1">
      <c r="A61" s="66"/>
      <c r="D61" s="50"/>
      <c r="F61" s="51"/>
      <c r="G61" s="68"/>
    </row>
    <row r="62" spans="1:7" s="49" customFormat="1" ht="13.5" hidden="1" thickBot="1">
      <c r="A62" s="66"/>
      <c r="C62" s="49" t="s">
        <v>86</v>
      </c>
      <c r="D62" s="50"/>
      <c r="F62" s="98" t="str">
        <f>IF(F60&gt;0,F58/F60,IF(F65&gt;0,F65,"N/A"))</f>
        <v>N/A</v>
      </c>
      <c r="G62" s="68"/>
    </row>
    <row r="63" spans="1:7" s="49" customFormat="1" ht="6.75" customHeight="1" hidden="1">
      <c r="A63" s="66"/>
      <c r="D63" s="50"/>
      <c r="F63" s="51"/>
      <c r="G63" s="68"/>
    </row>
    <row r="64" spans="1:7" s="49" customFormat="1" ht="13.5" hidden="1" thickBot="1">
      <c r="A64" s="66"/>
      <c r="B64" s="49" t="s">
        <v>95</v>
      </c>
      <c r="D64" s="50"/>
      <c r="F64" s="51"/>
      <c r="G64" s="68"/>
    </row>
    <row r="65" spans="1:7" s="49" customFormat="1" ht="13.5" hidden="1" thickBot="1">
      <c r="A65" s="66"/>
      <c r="B65" s="49" t="s">
        <v>94</v>
      </c>
      <c r="D65" s="50"/>
      <c r="E65" s="96" t="s">
        <v>93</v>
      </c>
      <c r="F65" s="97"/>
      <c r="G65" s="68"/>
    </row>
    <row r="66" spans="1:7" s="49" customFormat="1" ht="6.75" customHeight="1" hidden="1">
      <c r="A66" s="66"/>
      <c r="D66" s="50"/>
      <c r="F66" s="51"/>
      <c r="G66" s="68"/>
    </row>
    <row r="67" spans="1:7" s="49" customFormat="1" ht="15" hidden="1">
      <c r="A67" s="66"/>
      <c r="B67" s="182"/>
      <c r="C67" s="183"/>
      <c r="D67" s="184"/>
      <c r="F67" s="51"/>
      <c r="G67" s="68"/>
    </row>
    <row r="68" spans="1:7" s="49" customFormat="1" ht="15" hidden="1">
      <c r="A68" s="66"/>
      <c r="B68" s="185"/>
      <c r="C68" s="186"/>
      <c r="D68" s="187"/>
      <c r="F68" s="51"/>
      <c r="G68" s="68"/>
    </row>
    <row r="69" spans="1:7" s="49" customFormat="1" ht="15" hidden="1">
      <c r="A69" s="66"/>
      <c r="B69" s="185"/>
      <c r="C69" s="186"/>
      <c r="D69" s="187"/>
      <c r="F69" s="51"/>
      <c r="G69" s="68"/>
    </row>
    <row r="70" spans="1:7" s="49" customFormat="1" ht="15" hidden="1">
      <c r="A70" s="66"/>
      <c r="B70" s="185"/>
      <c r="C70" s="186"/>
      <c r="D70" s="187"/>
      <c r="F70" s="51"/>
      <c r="G70" s="68"/>
    </row>
    <row r="71" spans="1:7" s="49" customFormat="1" ht="15" hidden="1">
      <c r="A71" s="66"/>
      <c r="B71" s="185"/>
      <c r="C71" s="186"/>
      <c r="D71" s="187"/>
      <c r="F71" s="51"/>
      <c r="G71" s="68"/>
    </row>
    <row r="72" spans="1:7" s="49" customFormat="1" ht="15" hidden="1">
      <c r="A72" s="66"/>
      <c r="B72" s="185"/>
      <c r="C72" s="186"/>
      <c r="D72" s="187"/>
      <c r="F72" s="51"/>
      <c r="G72" s="68"/>
    </row>
    <row r="73" spans="1:7" s="49" customFormat="1" ht="15" hidden="1">
      <c r="A73" s="66"/>
      <c r="B73" s="188"/>
      <c r="C73" s="189"/>
      <c r="D73" s="190"/>
      <c r="F73" s="51"/>
      <c r="G73" s="68"/>
    </row>
    <row r="74" spans="1:7" s="49" customFormat="1" ht="6.75" customHeight="1" hidden="1" thickBot="1">
      <c r="A74" s="66"/>
      <c r="D74" s="50"/>
      <c r="F74" s="51"/>
      <c r="G74" s="68"/>
    </row>
    <row r="75" spans="1:7" s="49" customFormat="1" ht="13.5" hidden="1" thickBot="1">
      <c r="A75" s="66"/>
      <c r="B75" s="49" t="s">
        <v>109</v>
      </c>
      <c r="D75" s="50"/>
      <c r="E75" s="96" t="s">
        <v>93</v>
      </c>
      <c r="F75" s="108"/>
      <c r="G75" s="68"/>
    </row>
    <row r="76" spans="1:7" s="49" customFormat="1" ht="6.75" customHeight="1" hidden="1" thickBot="1">
      <c r="A76" s="66"/>
      <c r="D76" s="50"/>
      <c r="F76" s="51"/>
      <c r="G76" s="68"/>
    </row>
    <row r="77" spans="1:7" s="49" customFormat="1" ht="13.5" hidden="1" thickBot="1">
      <c r="A77" s="66"/>
      <c r="C77" s="67" t="s">
        <v>73</v>
      </c>
      <c r="D77" s="50"/>
      <c r="F77" s="99" t="str">
        <f>IF(F75=0," ",IF(F65="Yes",1,IF(F65="No",0,IF(F62/F75&gt;=1,1,IF(F62/F75&gt;=0.75,0.75,IF(F62/F75&gt;=0.5,0.5,IF(F62/F75&gt;=0.25,0.25,0)))))))</f>
        <v xml:space="preserve"> </v>
      </c>
      <c r="G77" s="68"/>
    </row>
    <row r="78" spans="1:7" s="49" customFormat="1" ht="6.75" customHeight="1" hidden="1">
      <c r="A78" s="79"/>
      <c r="B78" s="80"/>
      <c r="C78" s="80"/>
      <c r="D78" s="81"/>
      <c r="E78" s="80"/>
      <c r="F78" s="82"/>
      <c r="G78" s="83"/>
    </row>
    <row r="79" spans="1:7" s="64" customFormat="1" ht="15" hidden="1">
      <c r="A79" s="90"/>
      <c r="B79" s="91"/>
      <c r="C79" s="91"/>
      <c r="D79" s="92"/>
      <c r="E79" s="93"/>
      <c r="F79" s="94"/>
      <c r="G79" s="95"/>
    </row>
    <row r="80" spans="1:7" s="64" customFormat="1" ht="15" hidden="1">
      <c r="A80" s="69"/>
      <c r="B80" s="70" t="s">
        <v>96</v>
      </c>
      <c r="C80" s="70"/>
      <c r="D80" s="63"/>
      <c r="G80" s="65"/>
    </row>
    <row r="81" spans="1:7" s="75" customFormat="1" ht="12" hidden="1">
      <c r="A81" s="71"/>
      <c r="B81" s="72"/>
      <c r="C81" s="73"/>
      <c r="D81" s="74" t="s">
        <v>85</v>
      </c>
      <c r="F81" s="76"/>
      <c r="G81" s="77"/>
    </row>
    <row r="82" spans="1:7" s="64" customFormat="1" ht="6.75" customHeight="1" hidden="1" thickBot="1">
      <c r="A82" s="69"/>
      <c r="B82" s="53"/>
      <c r="C82" s="70"/>
      <c r="D82" s="78"/>
      <c r="F82" s="54"/>
      <c r="G82" s="65"/>
    </row>
    <row r="83" spans="1:7" s="49" customFormat="1" ht="13.5" hidden="1" thickBot="1">
      <c r="A83" s="66"/>
      <c r="B83" s="49" t="s">
        <v>88</v>
      </c>
      <c r="D83" s="50"/>
      <c r="E83" s="96" t="s">
        <v>93</v>
      </c>
      <c r="F83" s="107"/>
      <c r="G83" s="68"/>
    </row>
    <row r="84" spans="1:7" s="49" customFormat="1" ht="6.75" customHeight="1" hidden="1" thickBot="1">
      <c r="A84" s="66"/>
      <c r="D84" s="50"/>
      <c r="F84" s="51"/>
      <c r="G84" s="68"/>
    </row>
    <row r="85" spans="1:7" s="49" customFormat="1" ht="13.5" hidden="1" thickBot="1">
      <c r="A85" s="66"/>
      <c r="B85" s="49" t="s">
        <v>87</v>
      </c>
      <c r="D85" s="50"/>
      <c r="E85" s="96" t="s">
        <v>93</v>
      </c>
      <c r="F85" s="107"/>
      <c r="G85" s="68"/>
    </row>
    <row r="86" spans="1:7" s="49" customFormat="1" ht="6.75" customHeight="1" hidden="1" thickBot="1">
      <c r="A86" s="66"/>
      <c r="D86" s="50"/>
      <c r="F86" s="51"/>
      <c r="G86" s="68"/>
    </row>
    <row r="87" spans="1:7" s="49" customFormat="1" ht="13.5" hidden="1" thickBot="1">
      <c r="A87" s="66"/>
      <c r="C87" s="49" t="s">
        <v>86</v>
      </c>
      <c r="D87" s="50"/>
      <c r="F87" s="98" t="str">
        <f>IF(F85&gt;0,F83/F85,IF(F90&gt;0,F90,"N/A"))</f>
        <v>N/A</v>
      </c>
      <c r="G87" s="68"/>
    </row>
    <row r="88" spans="1:7" s="49" customFormat="1" ht="6.75" customHeight="1" hidden="1">
      <c r="A88" s="66"/>
      <c r="D88" s="50"/>
      <c r="F88" s="51"/>
      <c r="G88" s="68"/>
    </row>
    <row r="89" spans="1:7" s="49" customFormat="1" ht="13.5" hidden="1" thickBot="1">
      <c r="A89" s="66"/>
      <c r="B89" s="49" t="s">
        <v>95</v>
      </c>
      <c r="D89" s="50"/>
      <c r="F89" s="51"/>
      <c r="G89" s="68"/>
    </row>
    <row r="90" spans="1:7" s="49" customFormat="1" ht="13.5" hidden="1" thickBot="1">
      <c r="A90" s="66"/>
      <c r="B90" s="49" t="s">
        <v>94</v>
      </c>
      <c r="D90" s="50"/>
      <c r="E90" s="96" t="s">
        <v>93</v>
      </c>
      <c r="F90" s="97"/>
      <c r="G90" s="68"/>
    </row>
    <row r="91" spans="1:7" s="49" customFormat="1" ht="6.75" customHeight="1" hidden="1">
      <c r="A91" s="66"/>
      <c r="D91" s="50"/>
      <c r="F91" s="51"/>
      <c r="G91" s="68"/>
    </row>
    <row r="92" spans="1:7" s="49" customFormat="1" ht="15" hidden="1">
      <c r="A92" s="66"/>
      <c r="B92" s="182"/>
      <c r="C92" s="183"/>
      <c r="D92" s="184"/>
      <c r="F92" s="51"/>
      <c r="G92" s="68"/>
    </row>
    <row r="93" spans="1:7" s="49" customFormat="1" ht="15" hidden="1">
      <c r="A93" s="66"/>
      <c r="B93" s="185"/>
      <c r="C93" s="186"/>
      <c r="D93" s="187"/>
      <c r="F93" s="51"/>
      <c r="G93" s="68"/>
    </row>
    <row r="94" spans="1:7" s="49" customFormat="1" ht="15" hidden="1">
      <c r="A94" s="66"/>
      <c r="B94" s="185"/>
      <c r="C94" s="186"/>
      <c r="D94" s="187"/>
      <c r="F94" s="51"/>
      <c r="G94" s="68"/>
    </row>
    <row r="95" spans="1:7" s="49" customFormat="1" ht="15" hidden="1">
      <c r="A95" s="66"/>
      <c r="B95" s="185"/>
      <c r="C95" s="186"/>
      <c r="D95" s="187"/>
      <c r="F95" s="51"/>
      <c r="G95" s="68"/>
    </row>
    <row r="96" spans="1:7" s="49" customFormat="1" ht="15" hidden="1">
      <c r="A96" s="66"/>
      <c r="B96" s="185"/>
      <c r="C96" s="186"/>
      <c r="D96" s="187"/>
      <c r="F96" s="51"/>
      <c r="G96" s="68"/>
    </row>
    <row r="97" spans="1:7" s="49" customFormat="1" ht="15" hidden="1">
      <c r="A97" s="66"/>
      <c r="B97" s="185"/>
      <c r="C97" s="186"/>
      <c r="D97" s="187"/>
      <c r="F97" s="51"/>
      <c r="G97" s="68"/>
    </row>
    <row r="98" spans="1:7" s="49" customFormat="1" ht="15" hidden="1">
      <c r="A98" s="66"/>
      <c r="B98" s="188"/>
      <c r="C98" s="189"/>
      <c r="D98" s="190"/>
      <c r="F98" s="51"/>
      <c r="G98" s="68"/>
    </row>
    <row r="99" spans="1:7" s="49" customFormat="1" ht="6.75" customHeight="1" hidden="1" thickBot="1">
      <c r="A99" s="66"/>
      <c r="D99" s="50"/>
      <c r="F99" s="51"/>
      <c r="G99" s="68"/>
    </row>
    <row r="100" spans="1:7" s="49" customFormat="1" ht="13.5" hidden="1" thickBot="1">
      <c r="A100" s="66"/>
      <c r="B100" s="49" t="s">
        <v>109</v>
      </c>
      <c r="D100" s="50"/>
      <c r="E100" s="96" t="s">
        <v>93</v>
      </c>
      <c r="F100" s="108"/>
      <c r="G100" s="68"/>
    </row>
    <row r="101" spans="1:7" s="49" customFormat="1" ht="6.75" customHeight="1" hidden="1" thickBot="1">
      <c r="A101" s="66"/>
      <c r="D101" s="50"/>
      <c r="F101" s="51"/>
      <c r="G101" s="68"/>
    </row>
    <row r="102" spans="1:7" s="49" customFormat="1" ht="13.5" hidden="1" thickBot="1">
      <c r="A102" s="66"/>
      <c r="C102" s="67" t="s">
        <v>73</v>
      </c>
      <c r="D102" s="50"/>
      <c r="F102" s="99" t="str">
        <f>IF(F100=0," ",IF(F90="Yes",1,IF(F90="No",0,IF(F87/F100&gt;=1,1,IF(F87/F100&gt;=0.75,0.75,IF(F87/F100&gt;=0.5,0.5,IF(F87/F100&gt;=0.25,0.25,0)))))))</f>
        <v xml:space="preserve"> </v>
      </c>
      <c r="G102" s="68"/>
    </row>
    <row r="103" spans="1:7" s="49" customFormat="1" ht="6.75" customHeight="1" hidden="1">
      <c r="A103" s="79"/>
      <c r="B103" s="80"/>
      <c r="C103" s="80"/>
      <c r="D103" s="81"/>
      <c r="E103" s="80"/>
      <c r="F103" s="82"/>
      <c r="G103" s="83"/>
    </row>
    <row r="104" spans="1:7" s="64" customFormat="1" ht="15" hidden="1">
      <c r="A104" s="90"/>
      <c r="B104" s="91"/>
      <c r="C104" s="91"/>
      <c r="D104" s="92"/>
      <c r="E104" s="93"/>
      <c r="F104" s="94"/>
      <c r="G104" s="95"/>
    </row>
    <row r="105" spans="1:7" s="64" customFormat="1" ht="15" hidden="1">
      <c r="A105" s="69"/>
      <c r="B105" s="70" t="s">
        <v>96</v>
      </c>
      <c r="C105" s="70"/>
      <c r="D105" s="63"/>
      <c r="G105" s="65"/>
    </row>
    <row r="106" spans="1:7" s="75" customFormat="1" ht="12" hidden="1">
      <c r="A106" s="71"/>
      <c r="B106" s="72"/>
      <c r="C106" s="73"/>
      <c r="D106" s="74" t="s">
        <v>85</v>
      </c>
      <c r="F106" s="76"/>
      <c r="G106" s="77"/>
    </row>
    <row r="107" spans="1:7" s="64" customFormat="1" ht="6.75" customHeight="1" hidden="1" thickBot="1">
      <c r="A107" s="69"/>
      <c r="B107" s="53"/>
      <c r="C107" s="70"/>
      <c r="D107" s="78"/>
      <c r="F107" s="54"/>
      <c r="G107" s="65"/>
    </row>
    <row r="108" spans="1:7" s="49" customFormat="1" ht="13.5" hidden="1" thickBot="1">
      <c r="A108" s="66"/>
      <c r="B108" s="49" t="s">
        <v>88</v>
      </c>
      <c r="D108" s="50"/>
      <c r="E108" s="96" t="s">
        <v>93</v>
      </c>
      <c r="F108" s="107"/>
      <c r="G108" s="68"/>
    </row>
    <row r="109" spans="1:7" s="49" customFormat="1" ht="6.75" customHeight="1" hidden="1" thickBot="1">
      <c r="A109" s="66"/>
      <c r="D109" s="50"/>
      <c r="F109" s="51"/>
      <c r="G109" s="68"/>
    </row>
    <row r="110" spans="1:7" s="49" customFormat="1" ht="13.5" hidden="1" thickBot="1">
      <c r="A110" s="66"/>
      <c r="B110" s="49" t="s">
        <v>87</v>
      </c>
      <c r="D110" s="50"/>
      <c r="E110" s="96" t="s">
        <v>93</v>
      </c>
      <c r="F110" s="107"/>
      <c r="G110" s="68"/>
    </row>
    <row r="111" spans="1:7" s="49" customFormat="1" ht="6.75" customHeight="1" hidden="1" thickBot="1">
      <c r="A111" s="66"/>
      <c r="D111" s="50"/>
      <c r="F111" s="51"/>
      <c r="G111" s="68"/>
    </row>
    <row r="112" spans="1:7" s="49" customFormat="1" ht="13.5" hidden="1" thickBot="1">
      <c r="A112" s="66"/>
      <c r="C112" s="49" t="s">
        <v>86</v>
      </c>
      <c r="D112" s="50"/>
      <c r="F112" s="98" t="str">
        <f>IF(F110&gt;0,F108/F110,IF(F115&gt;0,F115,"N/A"))</f>
        <v>N/A</v>
      </c>
      <c r="G112" s="68"/>
    </row>
    <row r="113" spans="1:7" s="49" customFormat="1" ht="6.75" customHeight="1" hidden="1">
      <c r="A113" s="66"/>
      <c r="D113" s="50"/>
      <c r="F113" s="51"/>
      <c r="G113" s="68"/>
    </row>
    <row r="114" spans="1:7" s="49" customFormat="1" ht="13.5" hidden="1" thickBot="1">
      <c r="A114" s="66"/>
      <c r="B114" s="49" t="s">
        <v>95</v>
      </c>
      <c r="D114" s="50"/>
      <c r="F114" s="51"/>
      <c r="G114" s="68"/>
    </row>
    <row r="115" spans="1:7" s="49" customFormat="1" ht="13.5" hidden="1" thickBot="1">
      <c r="A115" s="66"/>
      <c r="B115" s="49" t="s">
        <v>94</v>
      </c>
      <c r="D115" s="50"/>
      <c r="E115" s="96" t="s">
        <v>93</v>
      </c>
      <c r="F115" s="97"/>
      <c r="G115" s="68"/>
    </row>
    <row r="116" spans="1:7" s="49" customFormat="1" ht="6.75" customHeight="1" hidden="1">
      <c r="A116" s="66"/>
      <c r="D116" s="50"/>
      <c r="F116" s="51"/>
      <c r="G116" s="68"/>
    </row>
    <row r="117" spans="1:7" s="49" customFormat="1" ht="15" hidden="1">
      <c r="A117" s="66"/>
      <c r="B117" s="182"/>
      <c r="C117" s="183"/>
      <c r="D117" s="184"/>
      <c r="F117" s="51"/>
      <c r="G117" s="68"/>
    </row>
    <row r="118" spans="1:7" s="49" customFormat="1" ht="15" hidden="1">
      <c r="A118" s="66"/>
      <c r="B118" s="185"/>
      <c r="C118" s="186"/>
      <c r="D118" s="187"/>
      <c r="F118" s="51"/>
      <c r="G118" s="68"/>
    </row>
    <row r="119" spans="1:7" s="49" customFormat="1" ht="15" hidden="1">
      <c r="A119" s="66"/>
      <c r="B119" s="185"/>
      <c r="C119" s="186"/>
      <c r="D119" s="187"/>
      <c r="F119" s="51"/>
      <c r="G119" s="68"/>
    </row>
    <row r="120" spans="1:7" s="49" customFormat="1" ht="15" hidden="1">
      <c r="A120" s="66"/>
      <c r="B120" s="185"/>
      <c r="C120" s="186"/>
      <c r="D120" s="187"/>
      <c r="F120" s="51"/>
      <c r="G120" s="68"/>
    </row>
    <row r="121" spans="1:7" s="49" customFormat="1" ht="15" hidden="1">
      <c r="A121" s="66"/>
      <c r="B121" s="185"/>
      <c r="C121" s="186"/>
      <c r="D121" s="187"/>
      <c r="F121" s="51"/>
      <c r="G121" s="68"/>
    </row>
    <row r="122" spans="1:7" s="49" customFormat="1" ht="15" hidden="1">
      <c r="A122" s="66"/>
      <c r="B122" s="185"/>
      <c r="C122" s="186"/>
      <c r="D122" s="187"/>
      <c r="F122" s="51"/>
      <c r="G122" s="68"/>
    </row>
    <row r="123" spans="1:7" s="49" customFormat="1" ht="15" hidden="1">
      <c r="A123" s="66"/>
      <c r="B123" s="188"/>
      <c r="C123" s="189"/>
      <c r="D123" s="190"/>
      <c r="F123" s="51"/>
      <c r="G123" s="68"/>
    </row>
    <row r="124" spans="1:7" s="49" customFormat="1" ht="6.75" customHeight="1" hidden="1" thickBot="1">
      <c r="A124" s="66"/>
      <c r="D124" s="50"/>
      <c r="F124" s="51"/>
      <c r="G124" s="68"/>
    </row>
    <row r="125" spans="1:7" s="49" customFormat="1" ht="13.5" hidden="1" thickBot="1">
      <c r="A125" s="66"/>
      <c r="B125" s="49" t="s">
        <v>109</v>
      </c>
      <c r="D125" s="50"/>
      <c r="E125" s="96" t="s">
        <v>93</v>
      </c>
      <c r="F125" s="108"/>
      <c r="G125" s="68"/>
    </row>
    <row r="126" spans="1:7" s="49" customFormat="1" ht="6.75" customHeight="1" hidden="1" thickBot="1">
      <c r="A126" s="66"/>
      <c r="D126" s="50"/>
      <c r="F126" s="51"/>
      <c r="G126" s="68"/>
    </row>
    <row r="127" spans="1:7" s="49" customFormat="1" ht="13.5" hidden="1" thickBot="1">
      <c r="A127" s="66"/>
      <c r="C127" s="67" t="s">
        <v>73</v>
      </c>
      <c r="D127" s="50"/>
      <c r="F127" s="99" t="str">
        <f>IF(F125=0," ",IF(F115="Yes",1,IF(F115="No",0,IF(F112/F125&gt;=1,1,IF(F112/F125&gt;=0.75,0.75,IF(F112/F125&gt;=0.5,0.5,IF(F112/F125&gt;=0.25,0.25,0)))))))</f>
        <v xml:space="preserve"> </v>
      </c>
      <c r="G127" s="68"/>
    </row>
    <row r="128" spans="1:7" s="49" customFormat="1" ht="6.75" customHeight="1" hidden="1">
      <c r="A128" s="79"/>
      <c r="B128" s="80"/>
      <c r="C128" s="80"/>
      <c r="D128" s="81"/>
      <c r="E128" s="80"/>
      <c r="F128" s="82"/>
      <c r="G128" s="83"/>
    </row>
    <row r="129" spans="1:7" s="64" customFormat="1" ht="15" hidden="1">
      <c r="A129" s="90"/>
      <c r="B129" s="91"/>
      <c r="C129" s="91"/>
      <c r="D129" s="92"/>
      <c r="E129" s="93"/>
      <c r="F129" s="94"/>
      <c r="G129" s="95"/>
    </row>
    <row r="130" spans="1:7" s="64" customFormat="1" ht="15" hidden="1">
      <c r="A130" s="69"/>
      <c r="B130" s="70" t="s">
        <v>96</v>
      </c>
      <c r="C130" s="70"/>
      <c r="D130" s="63"/>
      <c r="G130" s="65"/>
    </row>
    <row r="131" spans="1:7" s="75" customFormat="1" ht="12" hidden="1">
      <c r="A131" s="71"/>
      <c r="B131" s="72"/>
      <c r="C131" s="73"/>
      <c r="D131" s="74" t="s">
        <v>85</v>
      </c>
      <c r="F131" s="76"/>
      <c r="G131" s="77"/>
    </row>
    <row r="132" spans="1:7" s="64" customFormat="1" ht="6.75" customHeight="1" hidden="1" thickBot="1">
      <c r="A132" s="69"/>
      <c r="B132" s="53"/>
      <c r="C132" s="70"/>
      <c r="D132" s="78"/>
      <c r="F132" s="54"/>
      <c r="G132" s="65"/>
    </row>
    <row r="133" spans="1:7" s="49" customFormat="1" ht="13.5" hidden="1" thickBot="1">
      <c r="A133" s="66"/>
      <c r="B133" s="49" t="s">
        <v>88</v>
      </c>
      <c r="D133" s="50"/>
      <c r="E133" s="96" t="s">
        <v>93</v>
      </c>
      <c r="F133" s="107"/>
      <c r="G133" s="68"/>
    </row>
    <row r="134" spans="1:7" s="49" customFormat="1" ht="6.75" customHeight="1" hidden="1" thickBot="1">
      <c r="A134" s="66"/>
      <c r="D134" s="50"/>
      <c r="F134" s="51"/>
      <c r="G134" s="68"/>
    </row>
    <row r="135" spans="1:7" s="49" customFormat="1" ht="13.5" hidden="1" thickBot="1">
      <c r="A135" s="66"/>
      <c r="B135" s="49" t="s">
        <v>87</v>
      </c>
      <c r="D135" s="50"/>
      <c r="E135" s="96" t="s">
        <v>93</v>
      </c>
      <c r="F135" s="107"/>
      <c r="G135" s="68"/>
    </row>
    <row r="136" spans="1:7" s="49" customFormat="1" ht="6.75" customHeight="1" hidden="1" thickBot="1">
      <c r="A136" s="66"/>
      <c r="D136" s="50"/>
      <c r="F136" s="51"/>
      <c r="G136" s="68"/>
    </row>
    <row r="137" spans="1:7" s="49" customFormat="1" ht="13.5" hidden="1" thickBot="1">
      <c r="A137" s="66"/>
      <c r="C137" s="49" t="s">
        <v>86</v>
      </c>
      <c r="D137" s="50"/>
      <c r="F137" s="98" t="str">
        <f>IF(F135&gt;0,F133/F135,IF(F140&gt;0,F140,"N/A"))</f>
        <v>N/A</v>
      </c>
      <c r="G137" s="68"/>
    </row>
    <row r="138" spans="1:7" s="49" customFormat="1" ht="6.75" customHeight="1" hidden="1">
      <c r="A138" s="66"/>
      <c r="D138" s="50"/>
      <c r="F138" s="51"/>
      <c r="G138" s="68"/>
    </row>
    <row r="139" spans="1:7" s="49" customFormat="1" ht="13.5" hidden="1" thickBot="1">
      <c r="A139" s="66"/>
      <c r="B139" s="49" t="s">
        <v>95</v>
      </c>
      <c r="D139" s="50"/>
      <c r="F139" s="51"/>
      <c r="G139" s="68"/>
    </row>
    <row r="140" spans="1:7" s="49" customFormat="1" ht="13.5" hidden="1" thickBot="1">
      <c r="A140" s="66"/>
      <c r="B140" s="49" t="s">
        <v>94</v>
      </c>
      <c r="D140" s="50"/>
      <c r="E140" s="96" t="s">
        <v>93</v>
      </c>
      <c r="F140" s="97"/>
      <c r="G140" s="68"/>
    </row>
    <row r="141" spans="1:7" s="49" customFormat="1" ht="6.75" customHeight="1" hidden="1">
      <c r="A141" s="66"/>
      <c r="D141" s="50"/>
      <c r="F141" s="51"/>
      <c r="G141" s="68"/>
    </row>
    <row r="142" spans="1:7" s="49" customFormat="1" ht="15" hidden="1">
      <c r="A142" s="66"/>
      <c r="B142" s="182"/>
      <c r="C142" s="183"/>
      <c r="D142" s="184"/>
      <c r="F142" s="51"/>
      <c r="G142" s="68"/>
    </row>
    <row r="143" spans="1:7" s="49" customFormat="1" ht="15" hidden="1">
      <c r="A143" s="66"/>
      <c r="B143" s="185"/>
      <c r="C143" s="186"/>
      <c r="D143" s="187"/>
      <c r="F143" s="51"/>
      <c r="G143" s="68"/>
    </row>
    <row r="144" spans="1:7" s="49" customFormat="1" ht="15" hidden="1">
      <c r="A144" s="66"/>
      <c r="B144" s="185"/>
      <c r="C144" s="186"/>
      <c r="D144" s="187"/>
      <c r="F144" s="51"/>
      <c r="G144" s="68"/>
    </row>
    <row r="145" spans="1:7" s="49" customFormat="1" ht="15" hidden="1">
      <c r="A145" s="66"/>
      <c r="B145" s="185"/>
      <c r="C145" s="186"/>
      <c r="D145" s="187"/>
      <c r="F145" s="51"/>
      <c r="G145" s="68"/>
    </row>
    <row r="146" spans="1:7" s="49" customFormat="1" ht="15" hidden="1">
      <c r="A146" s="66"/>
      <c r="B146" s="185"/>
      <c r="C146" s="186"/>
      <c r="D146" s="187"/>
      <c r="F146" s="51"/>
      <c r="G146" s="68"/>
    </row>
    <row r="147" spans="1:7" s="49" customFormat="1" ht="15" hidden="1">
      <c r="A147" s="66"/>
      <c r="B147" s="185"/>
      <c r="C147" s="186"/>
      <c r="D147" s="187"/>
      <c r="F147" s="51"/>
      <c r="G147" s="68"/>
    </row>
    <row r="148" spans="1:7" s="49" customFormat="1" ht="15" hidden="1">
      <c r="A148" s="66"/>
      <c r="B148" s="188"/>
      <c r="C148" s="189"/>
      <c r="D148" s="190"/>
      <c r="F148" s="51"/>
      <c r="G148" s="68"/>
    </row>
    <row r="149" spans="1:7" s="49" customFormat="1" ht="6.75" customHeight="1" hidden="1" thickBot="1">
      <c r="A149" s="66"/>
      <c r="D149" s="50"/>
      <c r="F149" s="51"/>
      <c r="G149" s="68"/>
    </row>
    <row r="150" spans="1:7" s="49" customFormat="1" ht="13.5" hidden="1" thickBot="1">
      <c r="A150" s="66"/>
      <c r="B150" s="49" t="s">
        <v>109</v>
      </c>
      <c r="D150" s="50"/>
      <c r="E150" s="96" t="s">
        <v>93</v>
      </c>
      <c r="F150" s="108"/>
      <c r="G150" s="68"/>
    </row>
    <row r="151" spans="1:7" s="49" customFormat="1" ht="6.75" customHeight="1" hidden="1" thickBot="1">
      <c r="A151" s="66"/>
      <c r="D151" s="50"/>
      <c r="F151" s="51"/>
      <c r="G151" s="68"/>
    </row>
    <row r="152" spans="1:7" s="49" customFormat="1" ht="13.5" hidden="1" thickBot="1">
      <c r="A152" s="66"/>
      <c r="C152" s="67" t="s">
        <v>73</v>
      </c>
      <c r="D152" s="50"/>
      <c r="F152" s="99" t="str">
        <f>IF(F150=0," ",IF(F140="Yes",1,IF(F140="No",0,IF(F137/F150&gt;=1,1,IF(F137/F150&gt;=0.75,0.75,IF(F137/F150&gt;=0.5,0.5,IF(F137/F150&gt;=0.25,0.25,0)))))))</f>
        <v xml:space="preserve"> </v>
      </c>
      <c r="G152" s="68"/>
    </row>
    <row r="153" spans="1:7" s="49" customFormat="1" ht="6.75" customHeight="1" hidden="1">
      <c r="A153" s="79"/>
      <c r="B153" s="80"/>
      <c r="C153" s="80"/>
      <c r="D153" s="81"/>
      <c r="E153" s="80"/>
      <c r="F153" s="82"/>
      <c r="G153" s="83"/>
    </row>
    <row r="154" spans="1:7" s="64" customFormat="1" ht="15" hidden="1">
      <c r="A154" s="90"/>
      <c r="B154" s="91"/>
      <c r="C154" s="91"/>
      <c r="D154" s="92"/>
      <c r="E154" s="93"/>
      <c r="F154" s="94"/>
      <c r="G154" s="95"/>
    </row>
    <row r="155" spans="1:7" s="64" customFormat="1" ht="15" hidden="1">
      <c r="A155" s="69"/>
      <c r="B155" s="70" t="s">
        <v>96</v>
      </c>
      <c r="C155" s="70"/>
      <c r="D155" s="63"/>
      <c r="G155" s="65"/>
    </row>
    <row r="156" spans="1:7" s="75" customFormat="1" ht="12" hidden="1">
      <c r="A156" s="71"/>
      <c r="B156" s="72"/>
      <c r="C156" s="73"/>
      <c r="D156" s="74" t="s">
        <v>85</v>
      </c>
      <c r="F156" s="76"/>
      <c r="G156" s="77"/>
    </row>
    <row r="157" spans="1:7" s="64" customFormat="1" ht="6.75" customHeight="1" hidden="1" thickBot="1">
      <c r="A157" s="69"/>
      <c r="B157" s="53"/>
      <c r="C157" s="70"/>
      <c r="D157" s="78"/>
      <c r="F157" s="54"/>
      <c r="G157" s="65"/>
    </row>
    <row r="158" spans="1:7" s="49" customFormat="1" ht="13.5" hidden="1" thickBot="1">
      <c r="A158" s="66"/>
      <c r="B158" s="49" t="s">
        <v>88</v>
      </c>
      <c r="D158" s="50"/>
      <c r="E158" s="96" t="s">
        <v>93</v>
      </c>
      <c r="F158" s="107"/>
      <c r="G158" s="68"/>
    </row>
    <row r="159" spans="1:7" s="49" customFormat="1" ht="6.75" customHeight="1" hidden="1" thickBot="1">
      <c r="A159" s="66"/>
      <c r="D159" s="50"/>
      <c r="F159" s="51"/>
      <c r="G159" s="68"/>
    </row>
    <row r="160" spans="1:7" s="49" customFormat="1" ht="13.5" hidden="1" thickBot="1">
      <c r="A160" s="66"/>
      <c r="B160" s="49" t="s">
        <v>87</v>
      </c>
      <c r="D160" s="50"/>
      <c r="E160" s="96" t="s">
        <v>93</v>
      </c>
      <c r="F160" s="107"/>
      <c r="G160" s="68"/>
    </row>
    <row r="161" spans="1:7" s="49" customFormat="1" ht="6.75" customHeight="1" hidden="1" thickBot="1">
      <c r="A161" s="66"/>
      <c r="D161" s="50"/>
      <c r="F161" s="51"/>
      <c r="G161" s="68"/>
    </row>
    <row r="162" spans="1:7" s="49" customFormat="1" ht="13.5" hidden="1" thickBot="1">
      <c r="A162" s="66"/>
      <c r="C162" s="49" t="s">
        <v>86</v>
      </c>
      <c r="D162" s="50"/>
      <c r="F162" s="98" t="str">
        <f>IF(F160&gt;0,F158/F160,IF(F165&gt;0,F165,"N/A"))</f>
        <v>N/A</v>
      </c>
      <c r="G162" s="68"/>
    </row>
    <row r="163" spans="1:7" s="49" customFormat="1" ht="6.75" customHeight="1" hidden="1">
      <c r="A163" s="66"/>
      <c r="D163" s="50"/>
      <c r="F163" s="51"/>
      <c r="G163" s="68"/>
    </row>
    <row r="164" spans="1:7" s="49" customFormat="1" ht="13.5" hidden="1" thickBot="1">
      <c r="A164" s="66"/>
      <c r="B164" s="49" t="s">
        <v>95</v>
      </c>
      <c r="D164" s="50"/>
      <c r="F164" s="51"/>
      <c r="G164" s="68"/>
    </row>
    <row r="165" spans="1:7" s="49" customFormat="1" ht="13.5" hidden="1" thickBot="1">
      <c r="A165" s="66"/>
      <c r="B165" s="49" t="s">
        <v>94</v>
      </c>
      <c r="D165" s="50"/>
      <c r="E165" s="96" t="s">
        <v>93</v>
      </c>
      <c r="F165" s="97"/>
      <c r="G165" s="68"/>
    </row>
    <row r="166" spans="1:7" s="49" customFormat="1" ht="6.75" customHeight="1" hidden="1">
      <c r="A166" s="66"/>
      <c r="D166" s="50"/>
      <c r="F166" s="51"/>
      <c r="G166" s="68"/>
    </row>
    <row r="167" spans="1:7" s="49" customFormat="1" ht="15" hidden="1">
      <c r="A167" s="66"/>
      <c r="B167" s="182"/>
      <c r="C167" s="183"/>
      <c r="D167" s="184"/>
      <c r="F167" s="51"/>
      <c r="G167" s="68"/>
    </row>
    <row r="168" spans="1:7" s="49" customFormat="1" ht="15" hidden="1">
      <c r="A168" s="66"/>
      <c r="B168" s="185"/>
      <c r="C168" s="186"/>
      <c r="D168" s="187"/>
      <c r="F168" s="51"/>
      <c r="G168" s="68"/>
    </row>
    <row r="169" spans="1:7" s="49" customFormat="1" ht="15" hidden="1">
      <c r="A169" s="66"/>
      <c r="B169" s="185"/>
      <c r="C169" s="186"/>
      <c r="D169" s="187"/>
      <c r="F169" s="51"/>
      <c r="G169" s="68"/>
    </row>
    <row r="170" spans="1:7" s="49" customFormat="1" ht="15" hidden="1">
      <c r="A170" s="66"/>
      <c r="B170" s="185"/>
      <c r="C170" s="186"/>
      <c r="D170" s="187"/>
      <c r="F170" s="51"/>
      <c r="G170" s="68"/>
    </row>
    <row r="171" spans="1:7" s="49" customFormat="1" ht="15" hidden="1">
      <c r="A171" s="66"/>
      <c r="B171" s="185"/>
      <c r="C171" s="186"/>
      <c r="D171" s="187"/>
      <c r="F171" s="51"/>
      <c r="G171" s="68"/>
    </row>
    <row r="172" spans="1:7" s="49" customFormat="1" ht="15" hidden="1">
      <c r="A172" s="66"/>
      <c r="B172" s="185"/>
      <c r="C172" s="186"/>
      <c r="D172" s="187"/>
      <c r="F172" s="51"/>
      <c r="G172" s="68"/>
    </row>
    <row r="173" spans="1:7" s="49" customFormat="1" ht="15" hidden="1">
      <c r="A173" s="66"/>
      <c r="B173" s="188"/>
      <c r="C173" s="189"/>
      <c r="D173" s="190"/>
      <c r="F173" s="51"/>
      <c r="G173" s="68"/>
    </row>
    <row r="174" spans="1:7" s="49" customFormat="1" ht="6.75" customHeight="1" hidden="1" thickBot="1">
      <c r="A174" s="66"/>
      <c r="D174" s="50"/>
      <c r="F174" s="51"/>
      <c r="G174" s="68"/>
    </row>
    <row r="175" spans="1:7" s="49" customFormat="1" ht="13.5" hidden="1" thickBot="1">
      <c r="A175" s="66"/>
      <c r="B175" s="49" t="s">
        <v>109</v>
      </c>
      <c r="D175" s="50"/>
      <c r="E175" s="96" t="s">
        <v>93</v>
      </c>
      <c r="F175" s="108"/>
      <c r="G175" s="68"/>
    </row>
    <row r="176" spans="1:7" s="49" customFormat="1" ht="6.75" customHeight="1" hidden="1" thickBot="1">
      <c r="A176" s="66"/>
      <c r="D176" s="50"/>
      <c r="F176" s="51"/>
      <c r="G176" s="68"/>
    </row>
    <row r="177" spans="1:7" s="49" customFormat="1" ht="13.5" hidden="1" thickBot="1">
      <c r="A177" s="66"/>
      <c r="C177" s="67" t="s">
        <v>73</v>
      </c>
      <c r="D177" s="50"/>
      <c r="F177" s="99" t="str">
        <f>IF(F175=0," ",IF(F165="Yes",1,IF(F165="No",0,IF(F162/F175&gt;=1,1,IF(F162/F175&gt;=0.75,0.75,IF(F162/F175&gt;=0.5,0.5,IF(F162/F175&gt;=0.25,0.25,0)))))))</f>
        <v xml:space="preserve"> </v>
      </c>
      <c r="G177" s="68"/>
    </row>
    <row r="178" spans="1:7" s="49" customFormat="1" ht="15" hidden="1">
      <c r="A178" s="79"/>
      <c r="B178" s="80"/>
      <c r="C178" s="80"/>
      <c r="D178" s="81"/>
      <c r="E178" s="80"/>
      <c r="F178" s="82"/>
      <c r="G178" s="83"/>
    </row>
    <row r="179" ht="15" hidden="1"/>
  </sheetData>
  <mergeCells count="6">
    <mergeCell ref="B142:D148"/>
    <mergeCell ref="B167:D173"/>
    <mergeCell ref="B42:D48"/>
    <mergeCell ref="B67:D73"/>
    <mergeCell ref="B92:D98"/>
    <mergeCell ref="B117:D123"/>
  </mergeCells>
  <dataValidations count="1">
    <dataValidation type="list" showInputMessage="1" showErrorMessage="1" sqref="F40 F140 F115 F90 F65 F16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2" manualBreakCount="2">
    <brk id="78" max="16383" man="1"/>
    <brk id="153" max="16383" man="1"/>
  </rowBreak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sheetPr>
  <dimension ref="A1:G269"/>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2" t="s">
        <v>4</v>
      </c>
    </row>
    <row r="5" ht="13.5" thickBot="1"/>
    <row r="6" spans="1:7" s="49" customFormat="1" ht="13.5" thickBot="1">
      <c r="A6" s="96" t="s">
        <v>93</v>
      </c>
      <c r="B6" s="97"/>
      <c r="C6" s="50" t="s">
        <v>81</v>
      </c>
      <c r="D6" s="50"/>
      <c r="E6" s="50"/>
      <c r="F6" s="50"/>
      <c r="G6" s="50"/>
    </row>
    <row r="7" spans="2:6" s="49" customFormat="1" ht="15" thickBot="1">
      <c r="B7" s="98"/>
      <c r="C7" s="53" t="s">
        <v>82</v>
      </c>
      <c r="D7" s="50"/>
      <c r="F7" s="51"/>
    </row>
    <row r="8" spans="2:6" s="49" customFormat="1" ht="15" thickBot="1">
      <c r="B8" s="99"/>
      <c r="C8" s="53" t="s">
        <v>83</v>
      </c>
      <c r="D8" s="50"/>
      <c r="F8" s="51"/>
    </row>
    <row r="9" spans="2:6" s="49" customFormat="1" ht="14.25">
      <c r="B9" s="54"/>
      <c r="C9" s="53" t="s">
        <v>84</v>
      </c>
      <c r="D9" s="50"/>
      <c r="F9" s="51"/>
    </row>
    <row r="10" spans="1:7" s="49" customFormat="1" ht="15">
      <c r="A10" s="50"/>
      <c r="B10" s="50"/>
      <c r="C10" s="50"/>
      <c r="D10" s="50"/>
      <c r="E10" s="50"/>
      <c r="F10" s="50"/>
      <c r="G10" s="50"/>
    </row>
    <row r="11" spans="1:7" s="1" customFormat="1" ht="15">
      <c r="A11" s="9" t="s">
        <v>4</v>
      </c>
      <c r="B11" s="10"/>
      <c r="C11" s="10"/>
      <c r="D11" s="11"/>
      <c r="E11" s="12"/>
      <c r="F11" s="24"/>
      <c r="G11" s="13"/>
    </row>
    <row r="12" spans="1:7" s="64" customFormat="1" ht="15.75" thickBot="1">
      <c r="A12" s="90"/>
      <c r="B12" s="91"/>
      <c r="C12" s="91"/>
      <c r="D12" s="92"/>
      <c r="E12" s="93"/>
      <c r="F12" s="94"/>
      <c r="G12" s="95"/>
    </row>
    <row r="13" spans="1:7" s="49" customFormat="1" ht="13.5" thickBot="1">
      <c r="A13" s="66"/>
      <c r="B13" s="49" t="s">
        <v>107</v>
      </c>
      <c r="C13" s="67"/>
      <c r="D13" s="50"/>
      <c r="E13" s="96" t="s">
        <v>93</v>
      </c>
      <c r="F13" s="97"/>
      <c r="G13" s="68"/>
    </row>
    <row r="14" spans="1:7" s="49" customFormat="1" ht="13.5" thickBot="1">
      <c r="A14" s="66"/>
      <c r="C14" s="67"/>
      <c r="D14" s="50"/>
      <c r="F14" s="51"/>
      <c r="G14" s="68"/>
    </row>
    <row r="15" spans="1:7" s="49" customFormat="1" ht="13.5" thickBot="1">
      <c r="A15" s="66"/>
      <c r="B15" s="49" t="s">
        <v>108</v>
      </c>
      <c r="C15" s="67"/>
      <c r="D15" s="50"/>
      <c r="E15" s="96" t="s">
        <v>93</v>
      </c>
      <c r="F15" s="97"/>
      <c r="G15" s="68"/>
    </row>
    <row r="16" spans="1:7" s="3" customFormat="1" ht="15">
      <c r="A16" s="14"/>
      <c r="B16" s="2"/>
      <c r="C16" s="2"/>
      <c r="D16" s="8"/>
      <c r="F16" s="25"/>
      <c r="G16" s="15"/>
    </row>
    <row r="17" spans="1:7" s="3" customFormat="1" ht="15">
      <c r="A17" s="16"/>
      <c r="B17" s="7" t="s">
        <v>27</v>
      </c>
      <c r="C17" s="7"/>
      <c r="D17" s="8"/>
      <c r="G17" s="15"/>
    </row>
    <row r="18" spans="1:7" s="3" customFormat="1" ht="6.75" customHeight="1" thickBot="1">
      <c r="A18" s="16"/>
      <c r="B18" s="4"/>
      <c r="C18" s="7"/>
      <c r="D18" s="8"/>
      <c r="F18" s="25"/>
      <c r="G18" s="15"/>
    </row>
    <row r="19" spans="1:7" ht="13.5" thickBot="1">
      <c r="A19" s="18"/>
      <c r="B19" s="5" t="s">
        <v>14</v>
      </c>
      <c r="E19" s="96" t="s">
        <v>93</v>
      </c>
      <c r="F19" s="107"/>
      <c r="G19" s="19"/>
    </row>
    <row r="20" spans="1:7" ht="6.75" customHeight="1" thickBot="1">
      <c r="A20" s="18"/>
      <c r="G20" s="19"/>
    </row>
    <row r="21" spans="1:7" ht="13.5" thickBot="1">
      <c r="A21" s="18"/>
      <c r="B21" s="5" t="s">
        <v>15</v>
      </c>
      <c r="E21" s="96" t="s">
        <v>93</v>
      </c>
      <c r="F21" s="107"/>
      <c r="G21" s="19"/>
    </row>
    <row r="22" spans="1:7" ht="6.75" customHeight="1" thickBot="1">
      <c r="A22" s="18"/>
      <c r="G22" s="19"/>
    </row>
    <row r="23" spans="1:7" ht="13.5" thickBot="1">
      <c r="A23" s="18"/>
      <c r="C23" s="5" t="s">
        <v>16</v>
      </c>
      <c r="F23" s="98" t="str">
        <f>IF(F21=0,"",(F19/F21))</f>
        <v/>
      </c>
      <c r="G23" s="19"/>
    </row>
    <row r="24" spans="1:7" ht="6.75" customHeight="1" thickBot="1">
      <c r="A24" s="18"/>
      <c r="G24" s="19"/>
    </row>
    <row r="25" spans="1:7" ht="13.5" thickBot="1">
      <c r="A25" s="18"/>
      <c r="B25" s="5" t="s">
        <v>110</v>
      </c>
      <c r="E25" s="96" t="s">
        <v>93</v>
      </c>
      <c r="F25" s="97"/>
      <c r="G25" s="19"/>
    </row>
    <row r="26" spans="1:7" ht="6.75" customHeight="1" thickBot="1">
      <c r="A26" s="18"/>
      <c r="G26" s="19"/>
    </row>
    <row r="27" spans="1:7" ht="13.5" thickBot="1">
      <c r="A27" s="18"/>
      <c r="C27" s="33" t="s">
        <v>73</v>
      </c>
      <c r="F27" s="99" t="str">
        <f>IF(F25=0,"",(F23/F25))</f>
        <v/>
      </c>
      <c r="G27" s="19"/>
    </row>
    <row r="28" spans="1:7" s="49" customFormat="1" ht="6.75" customHeight="1">
      <c r="A28" s="79"/>
      <c r="B28" s="80"/>
      <c r="C28" s="80"/>
      <c r="D28" s="81"/>
      <c r="E28" s="80"/>
      <c r="F28" s="82"/>
      <c r="G28" s="83"/>
    </row>
    <row r="29" spans="1:7" s="3" customFormat="1" ht="15">
      <c r="A29" s="14"/>
      <c r="B29" s="2"/>
      <c r="C29" s="2"/>
      <c r="D29" s="8"/>
      <c r="F29" s="25"/>
      <c r="G29" s="15"/>
    </row>
    <row r="30" spans="1:7" s="3" customFormat="1" ht="15">
      <c r="A30" s="16"/>
      <c r="B30" s="7" t="s">
        <v>28</v>
      </c>
      <c r="C30" s="7"/>
      <c r="D30" s="8"/>
      <c r="G30" s="15"/>
    </row>
    <row r="31" spans="1:7" s="3" customFormat="1" ht="6.75" customHeight="1" thickBot="1">
      <c r="A31" s="16"/>
      <c r="B31" s="4"/>
      <c r="C31" s="7"/>
      <c r="D31" s="8"/>
      <c r="F31" s="25"/>
      <c r="G31" s="15"/>
    </row>
    <row r="32" spans="1:7" ht="13.5" thickBot="1">
      <c r="A32" s="18"/>
      <c r="B32" s="5" t="s">
        <v>14</v>
      </c>
      <c r="E32" s="96" t="s">
        <v>93</v>
      </c>
      <c r="F32" s="107"/>
      <c r="G32" s="19"/>
    </row>
    <row r="33" spans="1:7" ht="6.75" customHeight="1" thickBot="1">
      <c r="A33" s="18"/>
      <c r="G33" s="19"/>
    </row>
    <row r="34" spans="1:7" ht="13.5" thickBot="1">
      <c r="A34" s="18"/>
      <c r="B34" s="5" t="s">
        <v>15</v>
      </c>
      <c r="E34" s="96" t="s">
        <v>93</v>
      </c>
      <c r="F34" s="107"/>
      <c r="G34" s="19"/>
    </row>
    <row r="35" spans="1:7" ht="6.75" customHeight="1" thickBot="1">
      <c r="A35" s="18"/>
      <c r="G35" s="19"/>
    </row>
    <row r="36" spans="1:7" ht="13.5" thickBot="1">
      <c r="A36" s="18"/>
      <c r="C36" s="5" t="s">
        <v>16</v>
      </c>
      <c r="F36" s="98" t="str">
        <f>IF(F34=0,"",(F32/F34))</f>
        <v/>
      </c>
      <c r="G36" s="19"/>
    </row>
    <row r="37" spans="1:7" ht="6.75" customHeight="1" thickBot="1">
      <c r="A37" s="18"/>
      <c r="G37" s="19"/>
    </row>
    <row r="38" spans="1:7" ht="13.5" thickBot="1">
      <c r="A38" s="18"/>
      <c r="B38" s="5" t="s">
        <v>110</v>
      </c>
      <c r="E38" s="96" t="s">
        <v>93</v>
      </c>
      <c r="F38" s="97"/>
      <c r="G38" s="19"/>
    </row>
    <row r="39" spans="1:7" ht="6.75" customHeight="1" thickBot="1">
      <c r="A39" s="18"/>
      <c r="G39" s="19"/>
    </row>
    <row r="40" spans="1:7" ht="13.5" thickBot="1">
      <c r="A40" s="18"/>
      <c r="C40" s="33" t="s">
        <v>73</v>
      </c>
      <c r="F40" s="99" t="str">
        <f>IF(F38=0,"",(F36/F38))</f>
        <v/>
      </c>
      <c r="G40" s="19"/>
    </row>
    <row r="41" spans="1:7" s="49" customFormat="1" ht="6.75" customHeight="1">
      <c r="A41" s="79"/>
      <c r="B41" s="80"/>
      <c r="C41" s="80"/>
      <c r="D41" s="81"/>
      <c r="E41" s="80"/>
      <c r="F41" s="82"/>
      <c r="G41" s="83"/>
    </row>
    <row r="42" spans="1:7" s="3" customFormat="1" ht="15">
      <c r="A42" s="14"/>
      <c r="B42" s="2"/>
      <c r="C42" s="2"/>
      <c r="D42" s="8"/>
      <c r="F42" s="25"/>
      <c r="G42" s="15"/>
    </row>
    <row r="43" spans="1:7" s="3" customFormat="1" ht="15">
      <c r="A43" s="16"/>
      <c r="B43" s="7" t="s">
        <v>29</v>
      </c>
      <c r="C43" s="7"/>
      <c r="D43" s="8"/>
      <c r="G43" s="15"/>
    </row>
    <row r="44" spans="1:7" s="3" customFormat="1" ht="6.75" customHeight="1" thickBot="1">
      <c r="A44" s="16"/>
      <c r="B44" s="4"/>
      <c r="C44" s="7"/>
      <c r="D44" s="8"/>
      <c r="F44" s="25"/>
      <c r="G44" s="15"/>
    </row>
    <row r="45" spans="1:7" ht="13.5" thickBot="1">
      <c r="A45" s="18"/>
      <c r="B45" s="5" t="s">
        <v>14</v>
      </c>
      <c r="E45" s="96" t="s">
        <v>93</v>
      </c>
      <c r="F45" s="107"/>
      <c r="G45" s="19"/>
    </row>
    <row r="46" spans="1:7" ht="6.75" customHeight="1" thickBot="1">
      <c r="A46" s="18"/>
      <c r="G46" s="19"/>
    </row>
    <row r="47" spans="1:7" ht="13.5" thickBot="1">
      <c r="A47" s="18"/>
      <c r="B47" s="5" t="s">
        <v>15</v>
      </c>
      <c r="E47" s="96" t="s">
        <v>93</v>
      </c>
      <c r="F47" s="107"/>
      <c r="G47" s="19"/>
    </row>
    <row r="48" spans="1:7" ht="6.75" customHeight="1" thickBot="1">
      <c r="A48" s="18"/>
      <c r="G48" s="19"/>
    </row>
    <row r="49" spans="1:7" ht="13.5" thickBot="1">
      <c r="A49" s="18"/>
      <c r="C49" s="5" t="s">
        <v>16</v>
      </c>
      <c r="F49" s="98" t="str">
        <f>IF(F47=0,"",(F45/F47))</f>
        <v/>
      </c>
      <c r="G49" s="19"/>
    </row>
    <row r="50" spans="1:7" ht="6.75" customHeight="1" thickBot="1">
      <c r="A50" s="18"/>
      <c r="G50" s="19"/>
    </row>
    <row r="51" spans="1:7" ht="13.5" thickBot="1">
      <c r="A51" s="18"/>
      <c r="B51" s="5" t="s">
        <v>110</v>
      </c>
      <c r="E51" s="96" t="s">
        <v>93</v>
      </c>
      <c r="F51" s="97"/>
      <c r="G51" s="19"/>
    </row>
    <row r="52" spans="1:7" ht="6.75" customHeight="1" thickBot="1">
      <c r="A52" s="18"/>
      <c r="G52" s="19"/>
    </row>
    <row r="53" spans="1:7" ht="13.5" thickBot="1">
      <c r="A53" s="18"/>
      <c r="C53" s="33" t="s">
        <v>73</v>
      </c>
      <c r="F53" s="99" t="str">
        <f>IF(F51=0,"",(F49/F51))</f>
        <v/>
      </c>
      <c r="G53" s="19"/>
    </row>
    <row r="54" spans="1:7" s="49" customFormat="1" ht="6.75" customHeight="1">
      <c r="A54" s="79"/>
      <c r="B54" s="80"/>
      <c r="C54" s="80"/>
      <c r="D54" s="81"/>
      <c r="E54" s="80"/>
      <c r="F54" s="82"/>
      <c r="G54" s="83"/>
    </row>
    <row r="55" spans="1:7" s="3" customFormat="1" ht="15">
      <c r="A55" s="14"/>
      <c r="B55" s="2"/>
      <c r="C55" s="2"/>
      <c r="D55" s="8"/>
      <c r="F55" s="25"/>
      <c r="G55" s="15"/>
    </row>
    <row r="56" spans="1:7" s="3" customFormat="1" ht="15">
      <c r="A56" s="16"/>
      <c r="B56" s="7" t="s">
        <v>30</v>
      </c>
      <c r="C56" s="7"/>
      <c r="D56" s="8"/>
      <c r="G56" s="15"/>
    </row>
    <row r="57" spans="1:7" s="3" customFormat="1" ht="6.75" customHeight="1" thickBot="1">
      <c r="A57" s="16"/>
      <c r="B57" s="4"/>
      <c r="C57" s="7"/>
      <c r="D57" s="8"/>
      <c r="F57" s="25"/>
      <c r="G57" s="15"/>
    </row>
    <row r="58" spans="1:7" ht="13.5" thickBot="1">
      <c r="A58" s="18"/>
      <c r="B58" s="5" t="s">
        <v>14</v>
      </c>
      <c r="E58" s="96" t="s">
        <v>93</v>
      </c>
      <c r="F58" s="107"/>
      <c r="G58" s="19"/>
    </row>
    <row r="59" spans="1:7" ht="6.75" customHeight="1" thickBot="1">
      <c r="A59" s="18"/>
      <c r="G59" s="19"/>
    </row>
    <row r="60" spans="1:7" ht="13.5" thickBot="1">
      <c r="A60" s="18"/>
      <c r="B60" s="5" t="s">
        <v>15</v>
      </c>
      <c r="E60" s="96" t="s">
        <v>93</v>
      </c>
      <c r="F60" s="107"/>
      <c r="G60" s="19"/>
    </row>
    <row r="61" spans="1:7" ht="6.75" customHeight="1" thickBot="1">
      <c r="A61" s="18"/>
      <c r="G61" s="19"/>
    </row>
    <row r="62" spans="1:7" ht="13.5" thickBot="1">
      <c r="A62" s="18"/>
      <c r="C62" s="5" t="s">
        <v>16</v>
      </c>
      <c r="F62" s="98" t="str">
        <f>IF(F60=0,"",(F58/F60))</f>
        <v/>
      </c>
      <c r="G62" s="19"/>
    </row>
    <row r="63" spans="1:7" ht="6.75" customHeight="1" thickBot="1">
      <c r="A63" s="18"/>
      <c r="G63" s="19"/>
    </row>
    <row r="64" spans="1:7" ht="13.5" thickBot="1">
      <c r="A64" s="18"/>
      <c r="B64" s="5" t="s">
        <v>110</v>
      </c>
      <c r="E64" s="96" t="s">
        <v>93</v>
      </c>
      <c r="F64" s="97"/>
      <c r="G64" s="19"/>
    </row>
    <row r="65" spans="1:7" ht="6.75" customHeight="1" thickBot="1">
      <c r="A65" s="18"/>
      <c r="G65" s="19"/>
    </row>
    <row r="66" spans="1:7" ht="13.5" thickBot="1">
      <c r="A66" s="18"/>
      <c r="C66" s="33" t="s">
        <v>73</v>
      </c>
      <c r="F66" s="99" t="str">
        <f>IF(F64=0,"",(F62/F64))</f>
        <v/>
      </c>
      <c r="G66" s="19"/>
    </row>
    <row r="67" spans="1:7" s="49" customFormat="1" ht="6.75" customHeight="1">
      <c r="A67" s="79"/>
      <c r="B67" s="80"/>
      <c r="C67" s="80"/>
      <c r="D67" s="81"/>
      <c r="E67" s="80"/>
      <c r="F67" s="82"/>
      <c r="G67" s="83"/>
    </row>
    <row r="68" spans="1:7" s="3" customFormat="1" ht="15">
      <c r="A68" s="14"/>
      <c r="B68" s="2"/>
      <c r="C68" s="2"/>
      <c r="D68" s="8"/>
      <c r="F68" s="25"/>
      <c r="G68" s="15"/>
    </row>
    <row r="69" spans="1:7" s="3" customFormat="1" ht="15">
      <c r="A69" s="16"/>
      <c r="B69" s="7" t="s">
        <v>31</v>
      </c>
      <c r="C69" s="7"/>
      <c r="D69" s="8"/>
      <c r="G69" s="15"/>
    </row>
    <row r="70" spans="1:7" s="3" customFormat="1" ht="6.75" customHeight="1" thickBot="1">
      <c r="A70" s="16"/>
      <c r="B70" s="4"/>
      <c r="C70" s="7"/>
      <c r="D70" s="8"/>
      <c r="F70" s="25"/>
      <c r="G70" s="15"/>
    </row>
    <row r="71" spans="1:7" ht="13.5" thickBot="1">
      <c r="A71" s="18"/>
      <c r="B71" s="5" t="s">
        <v>14</v>
      </c>
      <c r="E71" s="96" t="s">
        <v>93</v>
      </c>
      <c r="F71" s="107"/>
      <c r="G71" s="19"/>
    </row>
    <row r="72" spans="1:7" ht="6.75" customHeight="1" thickBot="1">
      <c r="A72" s="18"/>
      <c r="G72" s="19"/>
    </row>
    <row r="73" spans="1:7" ht="13.5" thickBot="1">
      <c r="A73" s="18"/>
      <c r="B73" s="5" t="s">
        <v>15</v>
      </c>
      <c r="E73" s="96" t="s">
        <v>93</v>
      </c>
      <c r="F73" s="107"/>
      <c r="G73" s="19"/>
    </row>
    <row r="74" spans="1:7" ht="6.75" customHeight="1" thickBot="1">
      <c r="A74" s="18"/>
      <c r="G74" s="19"/>
    </row>
    <row r="75" spans="1:7" ht="13.5" thickBot="1">
      <c r="A75" s="18"/>
      <c r="C75" s="5" t="s">
        <v>16</v>
      </c>
      <c r="F75" s="98" t="str">
        <f>IF(F73=0,"",(F71/F73))</f>
        <v/>
      </c>
      <c r="G75" s="19"/>
    </row>
    <row r="76" spans="1:7" ht="6.75" customHeight="1" thickBot="1">
      <c r="A76" s="18"/>
      <c r="G76" s="19"/>
    </row>
    <row r="77" spans="1:7" ht="13.5" thickBot="1">
      <c r="A77" s="18"/>
      <c r="B77" s="5" t="s">
        <v>110</v>
      </c>
      <c r="E77" s="96" t="s">
        <v>93</v>
      </c>
      <c r="F77" s="97"/>
      <c r="G77" s="19"/>
    </row>
    <row r="78" spans="1:7" ht="6.75" customHeight="1" thickBot="1">
      <c r="A78" s="18"/>
      <c r="G78" s="19"/>
    </row>
    <row r="79" spans="1:7" ht="13.5" thickBot="1">
      <c r="A79" s="18"/>
      <c r="C79" s="33" t="s">
        <v>73</v>
      </c>
      <c r="F79" s="99" t="str">
        <f>IF(F77=0,"",(F75/F77))</f>
        <v/>
      </c>
      <c r="G79" s="19"/>
    </row>
    <row r="80" spans="1:7" s="49" customFormat="1" ht="6.75" customHeight="1">
      <c r="A80" s="79"/>
      <c r="B80" s="80"/>
      <c r="C80" s="80"/>
      <c r="D80" s="81"/>
      <c r="E80" s="80"/>
      <c r="F80" s="82"/>
      <c r="G80" s="83"/>
    </row>
    <row r="81" spans="1:7" s="3" customFormat="1" ht="15">
      <c r="A81" s="14"/>
      <c r="B81" s="2"/>
      <c r="C81" s="2"/>
      <c r="D81" s="8"/>
      <c r="F81" s="25"/>
      <c r="G81" s="15"/>
    </row>
    <row r="82" spans="1:7" s="3" customFormat="1" ht="15">
      <c r="A82" s="16"/>
      <c r="B82" s="7" t="s">
        <v>36</v>
      </c>
      <c r="C82" s="7"/>
      <c r="D82" s="8"/>
      <c r="G82" s="15"/>
    </row>
    <row r="83" spans="1:7" s="3" customFormat="1" ht="6.75" customHeight="1" thickBot="1">
      <c r="A83" s="16"/>
      <c r="B83" s="4"/>
      <c r="C83" s="7"/>
      <c r="D83" s="8"/>
      <c r="F83" s="25"/>
      <c r="G83" s="15"/>
    </row>
    <row r="84" spans="1:7" ht="13.5" thickBot="1">
      <c r="A84" s="18"/>
      <c r="B84" s="5" t="s">
        <v>14</v>
      </c>
      <c r="E84" s="96" t="s">
        <v>93</v>
      </c>
      <c r="F84" s="107"/>
      <c r="G84" s="19"/>
    </row>
    <row r="85" spans="1:7" ht="6.75" customHeight="1" thickBot="1">
      <c r="A85" s="18"/>
      <c r="G85" s="19"/>
    </row>
    <row r="86" spans="1:7" ht="13.5" thickBot="1">
      <c r="A86" s="18"/>
      <c r="B86" s="5" t="s">
        <v>15</v>
      </c>
      <c r="E86" s="96" t="s">
        <v>93</v>
      </c>
      <c r="F86" s="107"/>
      <c r="G86" s="19"/>
    </row>
    <row r="87" spans="1:7" ht="6.75" customHeight="1" thickBot="1">
      <c r="A87" s="18"/>
      <c r="G87" s="19"/>
    </row>
    <row r="88" spans="1:7" ht="13.5" thickBot="1">
      <c r="A88" s="18"/>
      <c r="C88" s="5" t="s">
        <v>16</v>
      </c>
      <c r="F88" s="98" t="str">
        <f>IF(F86=0,"",(F84/F86))</f>
        <v/>
      </c>
      <c r="G88" s="19"/>
    </row>
    <row r="89" spans="1:7" ht="6.75" customHeight="1" thickBot="1">
      <c r="A89" s="18"/>
      <c r="G89" s="19"/>
    </row>
    <row r="90" spans="1:7" ht="13.5" thickBot="1">
      <c r="A90" s="18"/>
      <c r="B90" s="5" t="s">
        <v>110</v>
      </c>
      <c r="E90" s="96" t="s">
        <v>93</v>
      </c>
      <c r="F90" s="97"/>
      <c r="G90" s="19"/>
    </row>
    <row r="91" spans="1:7" ht="6.75" customHeight="1" thickBot="1">
      <c r="A91" s="18"/>
      <c r="G91" s="19"/>
    </row>
    <row r="92" spans="1:7" ht="13.5" thickBot="1">
      <c r="A92" s="18"/>
      <c r="C92" s="33" t="s">
        <v>73</v>
      </c>
      <c r="F92" s="99" t="str">
        <f>IF(F90=0,"",(F88/F90))</f>
        <v/>
      </c>
      <c r="G92" s="19"/>
    </row>
    <row r="93" spans="1:7" s="49" customFormat="1" ht="6.75" customHeight="1">
      <c r="A93" s="79"/>
      <c r="B93" s="80"/>
      <c r="C93" s="80"/>
      <c r="D93" s="81"/>
      <c r="E93" s="80"/>
      <c r="F93" s="82"/>
      <c r="G93" s="83"/>
    </row>
    <row r="94" spans="1:7" s="3" customFormat="1" ht="15">
      <c r="A94" s="14"/>
      <c r="B94" s="2"/>
      <c r="C94" s="2"/>
      <c r="D94" s="8"/>
      <c r="F94" s="25"/>
      <c r="G94" s="15"/>
    </row>
    <row r="95" spans="1:7" s="3" customFormat="1" ht="15">
      <c r="A95" s="16"/>
      <c r="B95" s="7" t="s">
        <v>32</v>
      </c>
      <c r="C95" s="7"/>
      <c r="D95" s="8"/>
      <c r="G95" s="15"/>
    </row>
    <row r="96" spans="1:7" s="3" customFormat="1" ht="6.75" customHeight="1" thickBot="1">
      <c r="A96" s="16"/>
      <c r="B96" s="4"/>
      <c r="C96" s="7"/>
      <c r="D96" s="8"/>
      <c r="F96" s="25"/>
      <c r="G96" s="15"/>
    </row>
    <row r="97" spans="1:7" ht="13.5" thickBot="1">
      <c r="A97" s="18"/>
      <c r="B97" s="5" t="s">
        <v>14</v>
      </c>
      <c r="E97" s="96" t="s">
        <v>93</v>
      </c>
      <c r="F97" s="107"/>
      <c r="G97" s="19"/>
    </row>
    <row r="98" spans="1:7" ht="6.75" customHeight="1" thickBot="1">
      <c r="A98" s="18"/>
      <c r="G98" s="19"/>
    </row>
    <row r="99" spans="1:7" ht="13.5" thickBot="1">
      <c r="A99" s="18"/>
      <c r="B99" s="5" t="s">
        <v>15</v>
      </c>
      <c r="E99" s="96" t="s">
        <v>93</v>
      </c>
      <c r="F99" s="107"/>
      <c r="G99" s="19"/>
    </row>
    <row r="100" spans="1:7" ht="6.75" customHeight="1" thickBot="1">
      <c r="A100" s="18"/>
      <c r="G100" s="19"/>
    </row>
    <row r="101" spans="1:7" ht="13.5" thickBot="1">
      <c r="A101" s="18"/>
      <c r="C101" s="5" t="s">
        <v>16</v>
      </c>
      <c r="F101" s="98" t="str">
        <f>IF(F99=0,"",(F97/F99))</f>
        <v/>
      </c>
      <c r="G101" s="19"/>
    </row>
    <row r="102" spans="1:7" ht="6.75" customHeight="1" thickBot="1">
      <c r="A102" s="18"/>
      <c r="G102" s="19"/>
    </row>
    <row r="103" spans="1:7" ht="13.5" thickBot="1">
      <c r="A103" s="18"/>
      <c r="B103" s="5" t="s">
        <v>110</v>
      </c>
      <c r="E103" s="96" t="s">
        <v>93</v>
      </c>
      <c r="F103" s="97"/>
      <c r="G103" s="19"/>
    </row>
    <row r="104" spans="1:7" ht="6.75" customHeight="1" thickBot="1">
      <c r="A104" s="18"/>
      <c r="G104" s="19"/>
    </row>
    <row r="105" spans="1:7" ht="13.5" thickBot="1">
      <c r="A105" s="18"/>
      <c r="C105" s="33" t="s">
        <v>73</v>
      </c>
      <c r="F105" s="99" t="str">
        <f>IF(F103=0,"",(F101/F103))</f>
        <v/>
      </c>
      <c r="G105" s="19"/>
    </row>
    <row r="106" spans="1:7" s="49" customFormat="1" ht="6.75" customHeight="1">
      <c r="A106" s="79"/>
      <c r="B106" s="80"/>
      <c r="C106" s="80"/>
      <c r="D106" s="81"/>
      <c r="E106" s="80"/>
      <c r="F106" s="82"/>
      <c r="G106" s="83"/>
    </row>
    <row r="107" spans="1:7" s="3" customFormat="1" ht="12.75" customHeight="1">
      <c r="A107" s="16"/>
      <c r="B107" s="4"/>
      <c r="C107" s="4"/>
      <c r="D107" s="8"/>
      <c r="F107" s="25"/>
      <c r="G107" s="15"/>
    </row>
    <row r="108" spans="1:7" s="3" customFormat="1" ht="15">
      <c r="A108" s="16"/>
      <c r="B108" s="7" t="s">
        <v>33</v>
      </c>
      <c r="C108" s="7"/>
      <c r="D108" s="8"/>
      <c r="G108" s="15"/>
    </row>
    <row r="109" spans="1:7" s="3" customFormat="1" ht="6.75" customHeight="1" thickBot="1">
      <c r="A109" s="16"/>
      <c r="B109" s="4"/>
      <c r="C109" s="7"/>
      <c r="D109" s="8"/>
      <c r="F109" s="25"/>
      <c r="G109" s="15"/>
    </row>
    <row r="110" spans="1:7" ht="13.5" thickBot="1">
      <c r="A110" s="18"/>
      <c r="B110" s="5" t="s">
        <v>14</v>
      </c>
      <c r="E110" s="96" t="s">
        <v>93</v>
      </c>
      <c r="F110" s="107"/>
      <c r="G110" s="19"/>
    </row>
    <row r="111" spans="1:7" ht="6.75" customHeight="1" thickBot="1">
      <c r="A111" s="18"/>
      <c r="G111" s="19"/>
    </row>
    <row r="112" spans="1:7" ht="13.5" thickBot="1">
      <c r="A112" s="18"/>
      <c r="B112" s="5" t="s">
        <v>15</v>
      </c>
      <c r="E112" s="96" t="s">
        <v>93</v>
      </c>
      <c r="F112" s="107"/>
      <c r="G112" s="19"/>
    </row>
    <row r="113" spans="1:7" ht="6.75" customHeight="1" thickBot="1">
      <c r="A113" s="18"/>
      <c r="G113" s="19"/>
    </row>
    <row r="114" spans="1:7" ht="13.5" thickBot="1">
      <c r="A114" s="18"/>
      <c r="C114" s="5" t="s">
        <v>34</v>
      </c>
      <c r="F114" s="98" t="str">
        <f>IF(F112=0,"",(F110/F112))</f>
        <v/>
      </c>
      <c r="G114" s="19"/>
    </row>
    <row r="115" spans="1:7" ht="6.75" customHeight="1" thickBot="1">
      <c r="A115" s="18"/>
      <c r="G115" s="19"/>
    </row>
    <row r="116" spans="1:7" ht="13.5" thickBot="1">
      <c r="A116" s="18"/>
      <c r="B116" s="5" t="s">
        <v>110</v>
      </c>
      <c r="E116" s="96" t="s">
        <v>93</v>
      </c>
      <c r="F116" s="97"/>
      <c r="G116" s="19"/>
    </row>
    <row r="117" spans="1:7" ht="6.75" customHeight="1" thickBot="1">
      <c r="A117" s="18"/>
      <c r="G117" s="19"/>
    </row>
    <row r="118" spans="1:7" ht="13.5" thickBot="1">
      <c r="A118" s="18"/>
      <c r="C118" s="33" t="s">
        <v>73</v>
      </c>
      <c r="F118" s="99" t="str">
        <f>IF(F116=0,"",(F114/F116))</f>
        <v/>
      </c>
      <c r="G118" s="19"/>
    </row>
    <row r="119" spans="1:7" s="49" customFormat="1" ht="6.75" customHeight="1">
      <c r="A119" s="79"/>
      <c r="B119" s="80"/>
      <c r="C119" s="80"/>
      <c r="D119" s="81"/>
      <c r="E119" s="80"/>
      <c r="F119" s="82"/>
      <c r="G119" s="83"/>
    </row>
    <row r="120" spans="1:7" s="49" customFormat="1" ht="6.75" customHeight="1">
      <c r="A120" s="66"/>
      <c r="D120" s="50"/>
      <c r="F120" s="51"/>
      <c r="G120" s="68"/>
    </row>
    <row r="121" spans="1:7" s="64" customFormat="1" ht="15">
      <c r="A121" s="69"/>
      <c r="B121" s="70" t="s">
        <v>96</v>
      </c>
      <c r="C121" s="70"/>
      <c r="D121" s="63"/>
      <c r="G121" s="65"/>
    </row>
    <row r="122" spans="1:7" s="75" customFormat="1" ht="12">
      <c r="A122" s="71"/>
      <c r="B122" s="72"/>
      <c r="C122" s="73"/>
      <c r="D122" s="74" t="s">
        <v>85</v>
      </c>
      <c r="F122" s="76"/>
      <c r="G122" s="77"/>
    </row>
    <row r="123" spans="1:7" s="64" customFormat="1" ht="6.75" customHeight="1" thickBot="1">
      <c r="A123" s="69"/>
      <c r="B123" s="53"/>
      <c r="C123" s="70"/>
      <c r="D123" s="78"/>
      <c r="F123" s="54"/>
      <c r="G123" s="65"/>
    </row>
    <row r="124" spans="1:7" s="49" customFormat="1" ht="13.5" thickBot="1">
      <c r="A124" s="66"/>
      <c r="B124" s="49" t="s">
        <v>88</v>
      </c>
      <c r="D124" s="50"/>
      <c r="E124" s="96" t="s">
        <v>93</v>
      </c>
      <c r="F124" s="107"/>
      <c r="G124" s="68"/>
    </row>
    <row r="125" spans="1:7" s="49" customFormat="1" ht="6.75" customHeight="1" thickBot="1">
      <c r="A125" s="66"/>
      <c r="D125" s="50"/>
      <c r="F125" s="51"/>
      <c r="G125" s="68"/>
    </row>
    <row r="126" spans="1:7" s="49" customFormat="1" ht="13.5" thickBot="1">
      <c r="A126" s="66"/>
      <c r="B126" s="49" t="s">
        <v>87</v>
      </c>
      <c r="D126" s="50"/>
      <c r="E126" s="96" t="s">
        <v>93</v>
      </c>
      <c r="F126" s="107"/>
      <c r="G126" s="68"/>
    </row>
    <row r="127" spans="1:7" s="49" customFormat="1" ht="6.75" customHeight="1" thickBot="1">
      <c r="A127" s="66"/>
      <c r="D127" s="50"/>
      <c r="F127" s="51"/>
      <c r="G127" s="68"/>
    </row>
    <row r="128" spans="1:7" s="49" customFormat="1" ht="13.5" thickBot="1">
      <c r="A128" s="66"/>
      <c r="C128" s="49" t="s">
        <v>86</v>
      </c>
      <c r="D128" s="50"/>
      <c r="F128" s="98" t="str">
        <f>IF(F126&gt;0,F124/F126,IF(F131&gt;0,F131,"N/A"))</f>
        <v>N/A</v>
      </c>
      <c r="G128" s="68"/>
    </row>
    <row r="129" spans="1:7" s="49" customFormat="1" ht="6.75" customHeight="1">
      <c r="A129" s="66"/>
      <c r="D129" s="50"/>
      <c r="F129" s="51"/>
      <c r="G129" s="68"/>
    </row>
    <row r="130" spans="1:7" s="49" customFormat="1" ht="13.5" thickBot="1">
      <c r="A130" s="66"/>
      <c r="B130" s="49" t="s">
        <v>95</v>
      </c>
      <c r="D130" s="50"/>
      <c r="F130" s="51"/>
      <c r="G130" s="68"/>
    </row>
    <row r="131" spans="1:7" s="49" customFormat="1" ht="13.5" thickBot="1">
      <c r="A131" s="66"/>
      <c r="B131" s="49" t="s">
        <v>94</v>
      </c>
      <c r="D131" s="50"/>
      <c r="E131" s="96" t="s">
        <v>93</v>
      </c>
      <c r="F131" s="97"/>
      <c r="G131" s="68"/>
    </row>
    <row r="132" spans="1:7" s="49" customFormat="1" ht="6.75" customHeight="1">
      <c r="A132" s="66"/>
      <c r="D132" s="50"/>
      <c r="F132" s="51"/>
      <c r="G132" s="68"/>
    </row>
    <row r="133" spans="1:7" s="49" customFormat="1" ht="15">
      <c r="A133" s="66"/>
      <c r="B133" s="182"/>
      <c r="C133" s="183"/>
      <c r="D133" s="184"/>
      <c r="F133" s="51"/>
      <c r="G133" s="68"/>
    </row>
    <row r="134" spans="1:7" s="49" customFormat="1" ht="15">
      <c r="A134" s="66"/>
      <c r="B134" s="185"/>
      <c r="C134" s="186"/>
      <c r="D134" s="187"/>
      <c r="F134" s="51"/>
      <c r="G134" s="68"/>
    </row>
    <row r="135" spans="1:7" s="49" customFormat="1" ht="15">
      <c r="A135" s="66"/>
      <c r="B135" s="185"/>
      <c r="C135" s="186"/>
      <c r="D135" s="187"/>
      <c r="F135" s="51"/>
      <c r="G135" s="68"/>
    </row>
    <row r="136" spans="1:7" s="49" customFormat="1" ht="15">
      <c r="A136" s="66"/>
      <c r="B136" s="185"/>
      <c r="C136" s="186"/>
      <c r="D136" s="187"/>
      <c r="F136" s="51"/>
      <c r="G136" s="68"/>
    </row>
    <row r="137" spans="1:7" s="49" customFormat="1" ht="15">
      <c r="A137" s="66"/>
      <c r="B137" s="185"/>
      <c r="C137" s="186"/>
      <c r="D137" s="187"/>
      <c r="F137" s="51"/>
      <c r="G137" s="68"/>
    </row>
    <row r="138" spans="1:7" s="49" customFormat="1" ht="15">
      <c r="A138" s="66"/>
      <c r="B138" s="185"/>
      <c r="C138" s="186"/>
      <c r="D138" s="187"/>
      <c r="F138" s="51"/>
      <c r="G138" s="68"/>
    </row>
    <row r="139" spans="1:7" s="49" customFormat="1" ht="15">
      <c r="A139" s="66"/>
      <c r="B139" s="188"/>
      <c r="C139" s="189"/>
      <c r="D139" s="190"/>
      <c r="F139" s="51"/>
      <c r="G139" s="68"/>
    </row>
    <row r="140" spans="1:7" s="49" customFormat="1" ht="6.75" customHeight="1" thickBot="1">
      <c r="A140" s="66"/>
      <c r="D140" s="50"/>
      <c r="F140" s="51"/>
      <c r="G140" s="68"/>
    </row>
    <row r="141" spans="1:7" s="49" customFormat="1" ht="13.5" thickBot="1">
      <c r="A141" s="66"/>
      <c r="B141" s="49" t="s">
        <v>109</v>
      </c>
      <c r="D141" s="50"/>
      <c r="E141" s="96" t="s">
        <v>93</v>
      </c>
      <c r="F141" s="108"/>
      <c r="G141" s="68"/>
    </row>
    <row r="142" spans="1:7" s="49" customFormat="1" ht="6.75" customHeight="1" thickBot="1">
      <c r="A142" s="66"/>
      <c r="D142" s="50"/>
      <c r="F142" s="51"/>
      <c r="G142" s="68"/>
    </row>
    <row r="143" spans="1:7" s="49" customFormat="1" ht="13.5" thickBot="1">
      <c r="A143" s="66"/>
      <c r="C143" s="67" t="s">
        <v>73</v>
      </c>
      <c r="D143" s="50"/>
      <c r="F143" s="99" t="str">
        <f>IF(F141=0," ",IF(F131="Yes",1,IF(F131="No",0,IF(F128/F141&gt;=1,1,IF(F128/F141&gt;=0.75,0.75,IF(F128/F141&gt;=0.5,0.5,IF(F128/F141&gt;=0.25,0.25,0)))))))</f>
        <v xml:space="preserve"> </v>
      </c>
      <c r="G143" s="68"/>
    </row>
    <row r="144" spans="1:7" s="49" customFormat="1" ht="6.75" customHeight="1">
      <c r="A144" s="79"/>
      <c r="B144" s="80"/>
      <c r="C144" s="80"/>
      <c r="D144" s="81"/>
      <c r="E144" s="80"/>
      <c r="F144" s="82"/>
      <c r="G144" s="83"/>
    </row>
    <row r="145" spans="1:7" s="64" customFormat="1" ht="15">
      <c r="A145" s="90"/>
      <c r="B145" s="91"/>
      <c r="C145" s="91"/>
      <c r="D145" s="92"/>
      <c r="E145" s="93"/>
      <c r="F145" s="94"/>
      <c r="G145" s="95"/>
    </row>
    <row r="146" spans="1:7" s="64" customFormat="1" ht="15">
      <c r="A146" s="69"/>
      <c r="B146" s="70" t="s">
        <v>96</v>
      </c>
      <c r="C146" s="70"/>
      <c r="D146" s="63"/>
      <c r="G146" s="65"/>
    </row>
    <row r="147" spans="1:7" s="75" customFormat="1" ht="12">
      <c r="A147" s="71"/>
      <c r="B147" s="72"/>
      <c r="C147" s="73"/>
      <c r="D147" s="74" t="s">
        <v>85</v>
      </c>
      <c r="F147" s="76"/>
      <c r="G147" s="77"/>
    </row>
    <row r="148" spans="1:7" s="64" customFormat="1" ht="6.75" customHeight="1" thickBot="1">
      <c r="A148" s="69"/>
      <c r="B148" s="53"/>
      <c r="C148" s="70"/>
      <c r="D148" s="78"/>
      <c r="F148" s="54"/>
      <c r="G148" s="65"/>
    </row>
    <row r="149" spans="1:7" s="49" customFormat="1" ht="13.5" thickBot="1">
      <c r="A149" s="66"/>
      <c r="B149" s="49" t="s">
        <v>88</v>
      </c>
      <c r="D149" s="50"/>
      <c r="E149" s="96" t="s">
        <v>93</v>
      </c>
      <c r="F149" s="107"/>
      <c r="G149" s="68"/>
    </row>
    <row r="150" spans="1:7" s="49" customFormat="1" ht="6.75" customHeight="1" thickBot="1">
      <c r="A150" s="66"/>
      <c r="D150" s="50"/>
      <c r="F150" s="51"/>
      <c r="G150" s="68"/>
    </row>
    <row r="151" spans="1:7" s="49" customFormat="1" ht="13.5" thickBot="1">
      <c r="A151" s="66"/>
      <c r="B151" s="49" t="s">
        <v>87</v>
      </c>
      <c r="D151" s="50"/>
      <c r="E151" s="96" t="s">
        <v>93</v>
      </c>
      <c r="F151" s="107"/>
      <c r="G151" s="68"/>
    </row>
    <row r="152" spans="1:7" s="49" customFormat="1" ht="6.75" customHeight="1" thickBot="1">
      <c r="A152" s="66"/>
      <c r="D152" s="50"/>
      <c r="F152" s="51"/>
      <c r="G152" s="68"/>
    </row>
    <row r="153" spans="1:7" s="49" customFormat="1" ht="13.5" thickBot="1">
      <c r="A153" s="66"/>
      <c r="C153" s="49" t="s">
        <v>86</v>
      </c>
      <c r="D153" s="50"/>
      <c r="F153" s="98" t="str">
        <f>IF(F151&gt;0,F149/F151,IF(F156&gt;0,F156,"N/A"))</f>
        <v>N/A</v>
      </c>
      <c r="G153" s="68"/>
    </row>
    <row r="154" spans="1:7" s="49" customFormat="1" ht="6.75" customHeight="1">
      <c r="A154" s="66"/>
      <c r="D154" s="50"/>
      <c r="F154" s="51"/>
      <c r="G154" s="68"/>
    </row>
    <row r="155" spans="1:7" s="49" customFormat="1" ht="13.5" thickBot="1">
      <c r="A155" s="66"/>
      <c r="B155" s="49" t="s">
        <v>95</v>
      </c>
      <c r="D155" s="50"/>
      <c r="F155" s="51"/>
      <c r="G155" s="68"/>
    </row>
    <row r="156" spans="1:7" s="49" customFormat="1" ht="13.5" thickBot="1">
      <c r="A156" s="66"/>
      <c r="B156" s="49" t="s">
        <v>94</v>
      </c>
      <c r="D156" s="50"/>
      <c r="E156" s="96" t="s">
        <v>93</v>
      </c>
      <c r="F156" s="97"/>
      <c r="G156" s="68"/>
    </row>
    <row r="157" spans="1:7" s="49" customFormat="1" ht="6.75" customHeight="1">
      <c r="A157" s="66"/>
      <c r="D157" s="50"/>
      <c r="F157" s="51"/>
      <c r="G157" s="68"/>
    </row>
    <row r="158" spans="1:7" s="49" customFormat="1" ht="15">
      <c r="A158" s="66"/>
      <c r="B158" s="182"/>
      <c r="C158" s="183"/>
      <c r="D158" s="184"/>
      <c r="F158" s="51"/>
      <c r="G158" s="68"/>
    </row>
    <row r="159" spans="1:7" s="49" customFormat="1" ht="15">
      <c r="A159" s="66"/>
      <c r="B159" s="185"/>
      <c r="C159" s="186"/>
      <c r="D159" s="187"/>
      <c r="F159" s="51"/>
      <c r="G159" s="68"/>
    </row>
    <row r="160" spans="1:7" s="49" customFormat="1" ht="15">
      <c r="A160" s="66"/>
      <c r="B160" s="185"/>
      <c r="C160" s="186"/>
      <c r="D160" s="187"/>
      <c r="F160" s="51"/>
      <c r="G160" s="68"/>
    </row>
    <row r="161" spans="1:7" s="49" customFormat="1" ht="15">
      <c r="A161" s="66"/>
      <c r="B161" s="185"/>
      <c r="C161" s="186"/>
      <c r="D161" s="187"/>
      <c r="F161" s="51"/>
      <c r="G161" s="68"/>
    </row>
    <row r="162" spans="1:7" s="49" customFormat="1" ht="15">
      <c r="A162" s="66"/>
      <c r="B162" s="185"/>
      <c r="C162" s="186"/>
      <c r="D162" s="187"/>
      <c r="F162" s="51"/>
      <c r="G162" s="68"/>
    </row>
    <row r="163" spans="1:7" s="49" customFormat="1" ht="15">
      <c r="A163" s="66"/>
      <c r="B163" s="185"/>
      <c r="C163" s="186"/>
      <c r="D163" s="187"/>
      <c r="F163" s="51"/>
      <c r="G163" s="68"/>
    </row>
    <row r="164" spans="1:7" s="49" customFormat="1" ht="15">
      <c r="A164" s="66"/>
      <c r="B164" s="188"/>
      <c r="C164" s="189"/>
      <c r="D164" s="190"/>
      <c r="F164" s="51"/>
      <c r="G164" s="68"/>
    </row>
    <row r="165" spans="1:7" s="49" customFormat="1" ht="6.75" customHeight="1" thickBot="1">
      <c r="A165" s="66"/>
      <c r="D165" s="50"/>
      <c r="F165" s="51"/>
      <c r="G165" s="68"/>
    </row>
    <row r="166" spans="1:7" s="49" customFormat="1" ht="13.5" thickBot="1">
      <c r="A166" s="66"/>
      <c r="B166" s="49" t="s">
        <v>109</v>
      </c>
      <c r="D166" s="50"/>
      <c r="E166" s="96" t="s">
        <v>93</v>
      </c>
      <c r="F166" s="108"/>
      <c r="G166" s="68"/>
    </row>
    <row r="167" spans="1:7" s="49" customFormat="1" ht="6.75" customHeight="1" thickBot="1">
      <c r="A167" s="66"/>
      <c r="D167" s="50"/>
      <c r="F167" s="51"/>
      <c r="G167" s="68"/>
    </row>
    <row r="168" spans="1:7" s="49" customFormat="1" ht="13.5" thickBot="1">
      <c r="A168" s="66"/>
      <c r="C168" s="67" t="s">
        <v>73</v>
      </c>
      <c r="D168" s="50"/>
      <c r="F168" s="99" t="str">
        <f>IF(F166=0," ",IF(F156="Yes",1,IF(F156="No",0,IF(F153/F166&gt;=1,1,IF(F153/F166&gt;=0.75,0.75,IF(F153/F166&gt;=0.5,0.5,IF(F153/F166&gt;=0.25,0.25,0)))))))</f>
        <v xml:space="preserve"> </v>
      </c>
      <c r="G168" s="68"/>
    </row>
    <row r="169" spans="1:7" s="49" customFormat="1" ht="6.75" customHeight="1">
      <c r="A169" s="79"/>
      <c r="B169" s="80"/>
      <c r="C169" s="80"/>
      <c r="D169" s="81"/>
      <c r="E169" s="80"/>
      <c r="F169" s="82"/>
      <c r="G169" s="83"/>
    </row>
    <row r="170" spans="1:7" s="64" customFormat="1" ht="15">
      <c r="A170" s="90"/>
      <c r="B170" s="91"/>
      <c r="C170" s="91"/>
      <c r="D170" s="92"/>
      <c r="E170" s="93"/>
      <c r="F170" s="94"/>
      <c r="G170" s="95"/>
    </row>
    <row r="171" spans="1:7" s="64" customFormat="1" ht="15">
      <c r="A171" s="69"/>
      <c r="B171" s="70" t="s">
        <v>96</v>
      </c>
      <c r="C171" s="70"/>
      <c r="D171" s="63"/>
      <c r="G171" s="65"/>
    </row>
    <row r="172" spans="1:7" s="75" customFormat="1" ht="12">
      <c r="A172" s="71"/>
      <c r="B172" s="72"/>
      <c r="C172" s="73"/>
      <c r="D172" s="74" t="s">
        <v>85</v>
      </c>
      <c r="F172" s="76"/>
      <c r="G172" s="77"/>
    </row>
    <row r="173" spans="1:7" s="64" customFormat="1" ht="6.75" customHeight="1" thickBot="1">
      <c r="A173" s="69"/>
      <c r="B173" s="53"/>
      <c r="C173" s="70"/>
      <c r="D173" s="78"/>
      <c r="F173" s="54"/>
      <c r="G173" s="65"/>
    </row>
    <row r="174" spans="1:7" s="49" customFormat="1" ht="13.5" thickBot="1">
      <c r="A174" s="66"/>
      <c r="B174" s="49" t="s">
        <v>88</v>
      </c>
      <c r="D174" s="50"/>
      <c r="E174" s="96" t="s">
        <v>93</v>
      </c>
      <c r="F174" s="107"/>
      <c r="G174" s="68"/>
    </row>
    <row r="175" spans="1:7" s="49" customFormat="1" ht="6.75" customHeight="1" thickBot="1">
      <c r="A175" s="66"/>
      <c r="D175" s="50"/>
      <c r="F175" s="51"/>
      <c r="G175" s="68"/>
    </row>
    <row r="176" spans="1:7" s="49" customFormat="1" ht="13.5" thickBot="1">
      <c r="A176" s="66"/>
      <c r="B176" s="49" t="s">
        <v>87</v>
      </c>
      <c r="D176" s="50"/>
      <c r="E176" s="96" t="s">
        <v>93</v>
      </c>
      <c r="F176" s="107"/>
      <c r="G176" s="68"/>
    </row>
    <row r="177" spans="1:7" s="49" customFormat="1" ht="6.75" customHeight="1" thickBot="1">
      <c r="A177" s="66"/>
      <c r="D177" s="50"/>
      <c r="F177" s="51"/>
      <c r="G177" s="68"/>
    </row>
    <row r="178" spans="1:7" s="49" customFormat="1" ht="13.5" thickBot="1">
      <c r="A178" s="66"/>
      <c r="C178" s="49" t="s">
        <v>86</v>
      </c>
      <c r="D178" s="50"/>
      <c r="F178" s="98" t="str">
        <f>IF(F176&gt;0,F174/F176,IF(F181&gt;0,F181,"N/A"))</f>
        <v>N/A</v>
      </c>
      <c r="G178" s="68"/>
    </row>
    <row r="179" spans="1:7" s="49" customFormat="1" ht="6.75" customHeight="1">
      <c r="A179" s="66"/>
      <c r="D179" s="50"/>
      <c r="F179" s="51"/>
      <c r="G179" s="68"/>
    </row>
    <row r="180" spans="1:7" s="49" customFormat="1" ht="13.5" thickBot="1">
      <c r="A180" s="66"/>
      <c r="B180" s="49" t="s">
        <v>95</v>
      </c>
      <c r="D180" s="50"/>
      <c r="F180" s="51"/>
      <c r="G180" s="68"/>
    </row>
    <row r="181" spans="1:7" s="49" customFormat="1" ht="13.5" thickBot="1">
      <c r="A181" s="66"/>
      <c r="B181" s="49" t="s">
        <v>94</v>
      </c>
      <c r="D181" s="50"/>
      <c r="E181" s="96" t="s">
        <v>93</v>
      </c>
      <c r="F181" s="97"/>
      <c r="G181" s="68"/>
    </row>
    <row r="182" spans="1:7" s="49" customFormat="1" ht="6.75" customHeight="1">
      <c r="A182" s="66"/>
      <c r="D182" s="50"/>
      <c r="F182" s="51"/>
      <c r="G182" s="68"/>
    </row>
    <row r="183" spans="1:7" s="49" customFormat="1" ht="15">
      <c r="A183" s="66"/>
      <c r="B183" s="182"/>
      <c r="C183" s="183"/>
      <c r="D183" s="184"/>
      <c r="F183" s="51"/>
      <c r="G183" s="68"/>
    </row>
    <row r="184" spans="1:7" s="49" customFormat="1" ht="15">
      <c r="A184" s="66"/>
      <c r="B184" s="185"/>
      <c r="C184" s="186"/>
      <c r="D184" s="187"/>
      <c r="F184" s="51"/>
      <c r="G184" s="68"/>
    </row>
    <row r="185" spans="1:7" s="49" customFormat="1" ht="15">
      <c r="A185" s="66"/>
      <c r="B185" s="185"/>
      <c r="C185" s="186"/>
      <c r="D185" s="187"/>
      <c r="F185" s="51"/>
      <c r="G185" s="68"/>
    </row>
    <row r="186" spans="1:7" s="49" customFormat="1" ht="15">
      <c r="A186" s="66"/>
      <c r="B186" s="185"/>
      <c r="C186" s="186"/>
      <c r="D186" s="187"/>
      <c r="F186" s="51"/>
      <c r="G186" s="68"/>
    </row>
    <row r="187" spans="1:7" s="49" customFormat="1" ht="15">
      <c r="A187" s="66"/>
      <c r="B187" s="185"/>
      <c r="C187" s="186"/>
      <c r="D187" s="187"/>
      <c r="F187" s="51"/>
      <c r="G187" s="68"/>
    </row>
    <row r="188" spans="1:7" s="49" customFormat="1" ht="15">
      <c r="A188" s="66"/>
      <c r="B188" s="185"/>
      <c r="C188" s="186"/>
      <c r="D188" s="187"/>
      <c r="F188" s="51"/>
      <c r="G188" s="68"/>
    </row>
    <row r="189" spans="1:7" s="49" customFormat="1" ht="15">
      <c r="A189" s="66"/>
      <c r="B189" s="188"/>
      <c r="C189" s="189"/>
      <c r="D189" s="190"/>
      <c r="F189" s="51"/>
      <c r="G189" s="68"/>
    </row>
    <row r="190" spans="1:7" s="49" customFormat="1" ht="6.75" customHeight="1" thickBot="1">
      <c r="A190" s="66"/>
      <c r="D190" s="50"/>
      <c r="F190" s="51"/>
      <c r="G190" s="68"/>
    </row>
    <row r="191" spans="1:7" s="49" customFormat="1" ht="13.5" thickBot="1">
      <c r="A191" s="66"/>
      <c r="B191" s="49" t="s">
        <v>109</v>
      </c>
      <c r="D191" s="50"/>
      <c r="E191" s="96" t="s">
        <v>93</v>
      </c>
      <c r="F191" s="108"/>
      <c r="G191" s="68"/>
    </row>
    <row r="192" spans="1:7" s="49" customFormat="1" ht="6.75" customHeight="1" thickBot="1">
      <c r="A192" s="66"/>
      <c r="D192" s="50"/>
      <c r="F192" s="51"/>
      <c r="G192" s="68"/>
    </row>
    <row r="193" spans="1:7" s="49" customFormat="1" ht="13.5" thickBot="1">
      <c r="A193" s="66"/>
      <c r="C193" s="67" t="s">
        <v>73</v>
      </c>
      <c r="D193" s="50"/>
      <c r="F193" s="99" t="str">
        <f>IF(F191=0," ",IF(F181="Yes",1,IF(F181="No",0,IF(F178/F191&gt;=1,1,IF(F178/F191&gt;=0.75,0.75,IF(F178/F191&gt;=0.5,0.5,IF(F178/F191&gt;=0.25,0.25,0)))))))</f>
        <v xml:space="preserve"> </v>
      </c>
      <c r="G193" s="68"/>
    </row>
    <row r="194" spans="1:7" s="49" customFormat="1" ht="6.75" customHeight="1">
      <c r="A194" s="79"/>
      <c r="B194" s="80"/>
      <c r="C194" s="80"/>
      <c r="D194" s="81"/>
      <c r="E194" s="80"/>
      <c r="F194" s="82"/>
      <c r="G194" s="83"/>
    </row>
    <row r="195" spans="1:7" s="64" customFormat="1" ht="15">
      <c r="A195" s="90"/>
      <c r="B195" s="91"/>
      <c r="C195" s="91"/>
      <c r="D195" s="92"/>
      <c r="E195" s="93"/>
      <c r="F195" s="94"/>
      <c r="G195" s="95"/>
    </row>
    <row r="196" spans="1:7" s="64" customFormat="1" ht="15">
      <c r="A196" s="69"/>
      <c r="B196" s="70" t="s">
        <v>96</v>
      </c>
      <c r="C196" s="70"/>
      <c r="D196" s="63"/>
      <c r="G196" s="65"/>
    </row>
    <row r="197" spans="1:7" s="75" customFormat="1" ht="12">
      <c r="A197" s="71"/>
      <c r="B197" s="72"/>
      <c r="C197" s="73"/>
      <c r="D197" s="74" t="s">
        <v>85</v>
      </c>
      <c r="F197" s="76"/>
      <c r="G197" s="77"/>
    </row>
    <row r="198" spans="1:7" s="64" customFormat="1" ht="6.75" customHeight="1" thickBot="1">
      <c r="A198" s="69"/>
      <c r="B198" s="53"/>
      <c r="C198" s="70"/>
      <c r="D198" s="78"/>
      <c r="F198" s="54"/>
      <c r="G198" s="65"/>
    </row>
    <row r="199" spans="1:7" s="49" customFormat="1" ht="13.5" thickBot="1">
      <c r="A199" s="66"/>
      <c r="B199" s="49" t="s">
        <v>88</v>
      </c>
      <c r="D199" s="50"/>
      <c r="E199" s="96" t="s">
        <v>93</v>
      </c>
      <c r="F199" s="107"/>
      <c r="G199" s="68"/>
    </row>
    <row r="200" spans="1:7" s="49" customFormat="1" ht="6.75" customHeight="1" thickBot="1">
      <c r="A200" s="66"/>
      <c r="D200" s="50"/>
      <c r="F200" s="51"/>
      <c r="G200" s="68"/>
    </row>
    <row r="201" spans="1:7" s="49" customFormat="1" ht="13.5" thickBot="1">
      <c r="A201" s="66"/>
      <c r="B201" s="49" t="s">
        <v>87</v>
      </c>
      <c r="D201" s="50"/>
      <c r="E201" s="96" t="s">
        <v>93</v>
      </c>
      <c r="F201" s="107"/>
      <c r="G201" s="68"/>
    </row>
    <row r="202" spans="1:7" s="49" customFormat="1" ht="6.75" customHeight="1" thickBot="1">
      <c r="A202" s="66"/>
      <c r="D202" s="50"/>
      <c r="F202" s="51"/>
      <c r="G202" s="68"/>
    </row>
    <row r="203" spans="1:7" s="49" customFormat="1" ht="13.5" thickBot="1">
      <c r="A203" s="66"/>
      <c r="C203" s="49" t="s">
        <v>86</v>
      </c>
      <c r="D203" s="50"/>
      <c r="F203" s="98" t="str">
        <f>IF(F201&gt;0,F199/F201,IF(F206&gt;0,F206,"N/A"))</f>
        <v>N/A</v>
      </c>
      <c r="G203" s="68"/>
    </row>
    <row r="204" spans="1:7" s="49" customFormat="1" ht="6.75" customHeight="1">
      <c r="A204" s="66"/>
      <c r="D204" s="50"/>
      <c r="F204" s="51"/>
      <c r="G204" s="68"/>
    </row>
    <row r="205" spans="1:7" s="49" customFormat="1" ht="13.5" thickBot="1">
      <c r="A205" s="66"/>
      <c r="B205" s="49" t="s">
        <v>95</v>
      </c>
      <c r="D205" s="50"/>
      <c r="F205" s="51"/>
      <c r="G205" s="68"/>
    </row>
    <row r="206" spans="1:7" s="49" customFormat="1" ht="13.5" thickBot="1">
      <c r="A206" s="66"/>
      <c r="B206" s="49" t="s">
        <v>94</v>
      </c>
      <c r="D206" s="50"/>
      <c r="E206" s="96" t="s">
        <v>93</v>
      </c>
      <c r="F206" s="97"/>
      <c r="G206" s="68"/>
    </row>
    <row r="207" spans="1:7" s="49" customFormat="1" ht="6.75" customHeight="1">
      <c r="A207" s="66"/>
      <c r="D207" s="50"/>
      <c r="F207" s="51"/>
      <c r="G207" s="68"/>
    </row>
    <row r="208" spans="1:7" s="49" customFormat="1" ht="15">
      <c r="A208" s="66"/>
      <c r="B208" s="182"/>
      <c r="C208" s="183"/>
      <c r="D208" s="184"/>
      <c r="F208" s="51"/>
      <c r="G208" s="68"/>
    </row>
    <row r="209" spans="1:7" s="49" customFormat="1" ht="15">
      <c r="A209" s="66"/>
      <c r="B209" s="185"/>
      <c r="C209" s="186"/>
      <c r="D209" s="187"/>
      <c r="F209" s="51"/>
      <c r="G209" s="68"/>
    </row>
    <row r="210" spans="1:7" s="49" customFormat="1" ht="15">
      <c r="A210" s="66"/>
      <c r="B210" s="185"/>
      <c r="C210" s="186"/>
      <c r="D210" s="187"/>
      <c r="F210" s="51"/>
      <c r="G210" s="68"/>
    </row>
    <row r="211" spans="1:7" s="49" customFormat="1" ht="15">
      <c r="A211" s="66"/>
      <c r="B211" s="185"/>
      <c r="C211" s="186"/>
      <c r="D211" s="187"/>
      <c r="F211" s="51"/>
      <c r="G211" s="68"/>
    </row>
    <row r="212" spans="1:7" s="49" customFormat="1" ht="15">
      <c r="A212" s="66"/>
      <c r="B212" s="185"/>
      <c r="C212" s="186"/>
      <c r="D212" s="187"/>
      <c r="F212" s="51"/>
      <c r="G212" s="68"/>
    </row>
    <row r="213" spans="1:7" s="49" customFormat="1" ht="15">
      <c r="A213" s="66"/>
      <c r="B213" s="185"/>
      <c r="C213" s="186"/>
      <c r="D213" s="187"/>
      <c r="F213" s="51"/>
      <c r="G213" s="68"/>
    </row>
    <row r="214" spans="1:7" s="49" customFormat="1" ht="15">
      <c r="A214" s="66"/>
      <c r="B214" s="188"/>
      <c r="C214" s="189"/>
      <c r="D214" s="190"/>
      <c r="F214" s="51"/>
      <c r="G214" s="68"/>
    </row>
    <row r="215" spans="1:7" s="49" customFormat="1" ht="6.75" customHeight="1" thickBot="1">
      <c r="A215" s="66"/>
      <c r="D215" s="50"/>
      <c r="F215" s="51"/>
      <c r="G215" s="68"/>
    </row>
    <row r="216" spans="1:7" s="49" customFormat="1" ht="13.5" thickBot="1">
      <c r="A216" s="66"/>
      <c r="B216" s="49" t="s">
        <v>109</v>
      </c>
      <c r="D216" s="50"/>
      <c r="E216" s="96" t="s">
        <v>93</v>
      </c>
      <c r="F216" s="108"/>
      <c r="G216" s="68"/>
    </row>
    <row r="217" spans="1:7" s="49" customFormat="1" ht="6.75" customHeight="1" thickBot="1">
      <c r="A217" s="66"/>
      <c r="D217" s="50"/>
      <c r="F217" s="51"/>
      <c r="G217" s="68"/>
    </row>
    <row r="218" spans="1:7" s="49" customFormat="1" ht="13.5" thickBot="1">
      <c r="A218" s="66"/>
      <c r="C218" s="67" t="s">
        <v>73</v>
      </c>
      <c r="D218" s="50"/>
      <c r="F218" s="99" t="str">
        <f>IF(F216=0," ",IF(F206="Yes",1,IF(F206="No",0,IF(F203/F216&gt;=1,1,IF(F203/F216&gt;=0.75,0.75,IF(F203/F216&gt;=0.5,0.5,IF(F203/F216&gt;=0.25,0.25,0)))))))</f>
        <v xml:space="preserve"> </v>
      </c>
      <c r="G218" s="68"/>
    </row>
    <row r="219" spans="1:7" s="49" customFormat="1" ht="6.75" customHeight="1">
      <c r="A219" s="79"/>
      <c r="B219" s="80"/>
      <c r="C219" s="80"/>
      <c r="D219" s="81"/>
      <c r="E219" s="80"/>
      <c r="F219" s="82"/>
      <c r="G219" s="83"/>
    </row>
    <row r="220" spans="1:7" s="64" customFormat="1" ht="15">
      <c r="A220" s="90"/>
      <c r="B220" s="91"/>
      <c r="C220" s="91"/>
      <c r="D220" s="92"/>
      <c r="E220" s="93"/>
      <c r="F220" s="94"/>
      <c r="G220" s="95"/>
    </row>
    <row r="221" spans="1:7" s="64" customFormat="1" ht="15">
      <c r="A221" s="69"/>
      <c r="B221" s="70" t="s">
        <v>96</v>
      </c>
      <c r="C221" s="70"/>
      <c r="D221" s="63"/>
      <c r="G221" s="65"/>
    </row>
    <row r="222" spans="1:7" s="75" customFormat="1" ht="12">
      <c r="A222" s="71"/>
      <c r="B222" s="72"/>
      <c r="C222" s="73"/>
      <c r="D222" s="74" t="s">
        <v>85</v>
      </c>
      <c r="F222" s="76"/>
      <c r="G222" s="77"/>
    </row>
    <row r="223" spans="1:7" s="64" customFormat="1" ht="6.75" customHeight="1" thickBot="1">
      <c r="A223" s="69"/>
      <c r="B223" s="53"/>
      <c r="C223" s="70"/>
      <c r="D223" s="78"/>
      <c r="F223" s="54"/>
      <c r="G223" s="65"/>
    </row>
    <row r="224" spans="1:7" s="49" customFormat="1" ht="13.5" thickBot="1">
      <c r="A224" s="66"/>
      <c r="B224" s="49" t="s">
        <v>88</v>
      </c>
      <c r="D224" s="50"/>
      <c r="E224" s="96" t="s">
        <v>93</v>
      </c>
      <c r="F224" s="107"/>
      <c r="G224" s="68"/>
    </row>
    <row r="225" spans="1:7" s="49" customFormat="1" ht="6.75" customHeight="1" thickBot="1">
      <c r="A225" s="66"/>
      <c r="D225" s="50"/>
      <c r="F225" s="51"/>
      <c r="G225" s="68"/>
    </row>
    <row r="226" spans="1:7" s="49" customFormat="1" ht="13.5" thickBot="1">
      <c r="A226" s="66"/>
      <c r="B226" s="49" t="s">
        <v>87</v>
      </c>
      <c r="D226" s="50"/>
      <c r="E226" s="96" t="s">
        <v>93</v>
      </c>
      <c r="F226" s="107"/>
      <c r="G226" s="68"/>
    </row>
    <row r="227" spans="1:7" s="49" customFormat="1" ht="6.75" customHeight="1" thickBot="1">
      <c r="A227" s="66"/>
      <c r="D227" s="50"/>
      <c r="F227" s="51"/>
      <c r="G227" s="68"/>
    </row>
    <row r="228" spans="1:7" s="49" customFormat="1" ht="13.5" thickBot="1">
      <c r="A228" s="66"/>
      <c r="C228" s="49" t="s">
        <v>86</v>
      </c>
      <c r="D228" s="50"/>
      <c r="F228" s="98" t="str">
        <f>IF(F226&gt;0,F224/F226,IF(F231&gt;0,F231,"N/A"))</f>
        <v>N/A</v>
      </c>
      <c r="G228" s="68"/>
    </row>
    <row r="229" spans="1:7" s="49" customFormat="1" ht="6.75" customHeight="1">
      <c r="A229" s="66"/>
      <c r="D229" s="50"/>
      <c r="F229" s="51"/>
      <c r="G229" s="68"/>
    </row>
    <row r="230" spans="1:7" s="49" customFormat="1" ht="13.5" thickBot="1">
      <c r="A230" s="66"/>
      <c r="B230" s="49" t="s">
        <v>95</v>
      </c>
      <c r="D230" s="50"/>
      <c r="F230" s="51"/>
      <c r="G230" s="68"/>
    </row>
    <row r="231" spans="1:7" s="49" customFormat="1" ht="13.5" thickBot="1">
      <c r="A231" s="66"/>
      <c r="B231" s="49" t="s">
        <v>94</v>
      </c>
      <c r="D231" s="50"/>
      <c r="E231" s="96" t="s">
        <v>93</v>
      </c>
      <c r="F231" s="97"/>
      <c r="G231" s="68"/>
    </row>
    <row r="232" spans="1:7" s="49" customFormat="1" ht="6.75" customHeight="1">
      <c r="A232" s="66"/>
      <c r="D232" s="50"/>
      <c r="F232" s="51"/>
      <c r="G232" s="68"/>
    </row>
    <row r="233" spans="1:7" s="49" customFormat="1" ht="15">
      <c r="A233" s="66"/>
      <c r="B233" s="182"/>
      <c r="C233" s="183"/>
      <c r="D233" s="184"/>
      <c r="F233" s="51"/>
      <c r="G233" s="68"/>
    </row>
    <row r="234" spans="1:7" s="49" customFormat="1" ht="15">
      <c r="A234" s="66"/>
      <c r="B234" s="185"/>
      <c r="C234" s="186"/>
      <c r="D234" s="187"/>
      <c r="F234" s="51"/>
      <c r="G234" s="68"/>
    </row>
    <row r="235" spans="1:7" s="49" customFormat="1" ht="15">
      <c r="A235" s="66"/>
      <c r="B235" s="185"/>
      <c r="C235" s="186"/>
      <c r="D235" s="187"/>
      <c r="F235" s="51"/>
      <c r="G235" s="68"/>
    </row>
    <row r="236" spans="1:7" s="49" customFormat="1" ht="15">
      <c r="A236" s="66"/>
      <c r="B236" s="185"/>
      <c r="C236" s="186"/>
      <c r="D236" s="187"/>
      <c r="F236" s="51"/>
      <c r="G236" s="68"/>
    </row>
    <row r="237" spans="1:7" s="49" customFormat="1" ht="15">
      <c r="A237" s="66"/>
      <c r="B237" s="185"/>
      <c r="C237" s="186"/>
      <c r="D237" s="187"/>
      <c r="F237" s="51"/>
      <c r="G237" s="68"/>
    </row>
    <row r="238" spans="1:7" s="49" customFormat="1" ht="15">
      <c r="A238" s="66"/>
      <c r="B238" s="185"/>
      <c r="C238" s="186"/>
      <c r="D238" s="187"/>
      <c r="F238" s="51"/>
      <c r="G238" s="68"/>
    </row>
    <row r="239" spans="1:7" s="49" customFormat="1" ht="15">
      <c r="A239" s="66"/>
      <c r="B239" s="188"/>
      <c r="C239" s="189"/>
      <c r="D239" s="190"/>
      <c r="F239" s="51"/>
      <c r="G239" s="68"/>
    </row>
    <row r="240" spans="1:7" s="49" customFormat="1" ht="6.75" customHeight="1" thickBot="1">
      <c r="A240" s="66"/>
      <c r="D240" s="50"/>
      <c r="F240" s="51"/>
      <c r="G240" s="68"/>
    </row>
    <row r="241" spans="1:7" s="49" customFormat="1" ht="13.5" thickBot="1">
      <c r="A241" s="66"/>
      <c r="B241" s="49" t="s">
        <v>109</v>
      </c>
      <c r="D241" s="50"/>
      <c r="E241" s="96" t="s">
        <v>93</v>
      </c>
      <c r="F241" s="108"/>
      <c r="G241" s="68"/>
    </row>
    <row r="242" spans="1:7" s="49" customFormat="1" ht="6.75" customHeight="1" thickBot="1">
      <c r="A242" s="66"/>
      <c r="D242" s="50"/>
      <c r="F242" s="51"/>
      <c r="G242" s="68"/>
    </row>
    <row r="243" spans="1:7" s="49" customFormat="1" ht="13.5" thickBot="1">
      <c r="A243" s="66"/>
      <c r="C243" s="67" t="s">
        <v>73</v>
      </c>
      <c r="D243" s="50"/>
      <c r="F243" s="99" t="str">
        <f>IF(F241=0," ",IF(F231="Yes",1,IF(F231="No",0,IF(F228/F241&gt;=1,1,IF(F228/F241&gt;=0.75,0.75,IF(F228/F241&gt;=0.5,0.5,IF(F228/F241&gt;=0.25,0.25,0)))))))</f>
        <v xml:space="preserve"> </v>
      </c>
      <c r="G243" s="68"/>
    </row>
    <row r="244" spans="1:7" s="49" customFormat="1" ht="6.75" customHeight="1">
      <c r="A244" s="79"/>
      <c r="B244" s="80"/>
      <c r="C244" s="80"/>
      <c r="D244" s="81"/>
      <c r="E244" s="80"/>
      <c r="F244" s="82"/>
      <c r="G244" s="83"/>
    </row>
    <row r="245" spans="1:7" s="64" customFormat="1" ht="15">
      <c r="A245" s="90"/>
      <c r="B245" s="91"/>
      <c r="C245" s="91"/>
      <c r="D245" s="92"/>
      <c r="E245" s="93"/>
      <c r="F245" s="94"/>
      <c r="G245" s="95"/>
    </row>
    <row r="246" spans="1:7" s="64" customFormat="1" ht="15">
      <c r="A246" s="69"/>
      <c r="B246" s="70" t="s">
        <v>96</v>
      </c>
      <c r="C246" s="70"/>
      <c r="D246" s="63"/>
      <c r="G246" s="65"/>
    </row>
    <row r="247" spans="1:7" s="75" customFormat="1" ht="12">
      <c r="A247" s="71"/>
      <c r="B247" s="72"/>
      <c r="C247" s="73"/>
      <c r="D247" s="74" t="s">
        <v>85</v>
      </c>
      <c r="F247" s="76"/>
      <c r="G247" s="77"/>
    </row>
    <row r="248" spans="1:7" s="64" customFormat="1" ht="6.75" customHeight="1" thickBot="1">
      <c r="A248" s="69"/>
      <c r="B248" s="53"/>
      <c r="C248" s="70"/>
      <c r="D248" s="78"/>
      <c r="F248" s="54"/>
      <c r="G248" s="65"/>
    </row>
    <row r="249" spans="1:7" s="49" customFormat="1" ht="13.5" thickBot="1">
      <c r="A249" s="66"/>
      <c r="B249" s="49" t="s">
        <v>88</v>
      </c>
      <c r="D249" s="50"/>
      <c r="E249" s="96" t="s">
        <v>93</v>
      </c>
      <c r="F249" s="107"/>
      <c r="G249" s="68"/>
    </row>
    <row r="250" spans="1:7" s="49" customFormat="1" ht="6.75" customHeight="1" thickBot="1">
      <c r="A250" s="66"/>
      <c r="D250" s="50"/>
      <c r="F250" s="51"/>
      <c r="G250" s="68"/>
    </row>
    <row r="251" spans="1:7" s="49" customFormat="1" ht="13.5" thickBot="1">
      <c r="A251" s="66"/>
      <c r="B251" s="49" t="s">
        <v>87</v>
      </c>
      <c r="D251" s="50"/>
      <c r="E251" s="96" t="s">
        <v>93</v>
      </c>
      <c r="F251" s="107"/>
      <c r="G251" s="68"/>
    </row>
    <row r="252" spans="1:7" s="49" customFormat="1" ht="6.75" customHeight="1" thickBot="1">
      <c r="A252" s="66"/>
      <c r="D252" s="50"/>
      <c r="F252" s="51"/>
      <c r="G252" s="68"/>
    </row>
    <row r="253" spans="1:7" s="49" customFormat="1" ht="13.5" thickBot="1">
      <c r="A253" s="66"/>
      <c r="C253" s="49" t="s">
        <v>86</v>
      </c>
      <c r="D253" s="50"/>
      <c r="F253" s="98" t="str">
        <f>IF(F251&gt;0,F249/F251,IF(F256&gt;0,F256,"N/A"))</f>
        <v>N/A</v>
      </c>
      <c r="G253" s="68"/>
    </row>
    <row r="254" spans="1:7" s="49" customFormat="1" ht="6.75" customHeight="1">
      <c r="A254" s="66"/>
      <c r="D254" s="50"/>
      <c r="F254" s="51"/>
      <c r="G254" s="68"/>
    </row>
    <row r="255" spans="1:7" s="49" customFormat="1" ht="13.5" thickBot="1">
      <c r="A255" s="66"/>
      <c r="B255" s="49" t="s">
        <v>95</v>
      </c>
      <c r="D255" s="50"/>
      <c r="F255" s="51"/>
      <c r="G255" s="68"/>
    </row>
    <row r="256" spans="1:7" s="49" customFormat="1" ht="13.5" thickBot="1">
      <c r="A256" s="66"/>
      <c r="B256" s="49" t="s">
        <v>94</v>
      </c>
      <c r="D256" s="50"/>
      <c r="E256" s="96" t="s">
        <v>93</v>
      </c>
      <c r="F256" s="97"/>
      <c r="G256" s="68"/>
    </row>
    <row r="257" spans="1:7" s="49" customFormat="1" ht="6.75" customHeight="1">
      <c r="A257" s="66"/>
      <c r="D257" s="50"/>
      <c r="F257" s="51"/>
      <c r="G257" s="68"/>
    </row>
    <row r="258" spans="1:7" s="49" customFormat="1" ht="15">
      <c r="A258" s="66"/>
      <c r="B258" s="182"/>
      <c r="C258" s="183"/>
      <c r="D258" s="184"/>
      <c r="F258" s="51"/>
      <c r="G258" s="68"/>
    </row>
    <row r="259" spans="1:7" s="49" customFormat="1" ht="15">
      <c r="A259" s="66"/>
      <c r="B259" s="185"/>
      <c r="C259" s="186"/>
      <c r="D259" s="187"/>
      <c r="F259" s="51"/>
      <c r="G259" s="68"/>
    </row>
    <row r="260" spans="1:7" s="49" customFormat="1" ht="15">
      <c r="A260" s="66"/>
      <c r="B260" s="185"/>
      <c r="C260" s="186"/>
      <c r="D260" s="187"/>
      <c r="F260" s="51"/>
      <c r="G260" s="68"/>
    </row>
    <row r="261" spans="1:7" s="49" customFormat="1" ht="15">
      <c r="A261" s="66"/>
      <c r="B261" s="185"/>
      <c r="C261" s="186"/>
      <c r="D261" s="187"/>
      <c r="F261" s="51"/>
      <c r="G261" s="68"/>
    </row>
    <row r="262" spans="1:7" s="49" customFormat="1" ht="15">
      <c r="A262" s="66"/>
      <c r="B262" s="185"/>
      <c r="C262" s="186"/>
      <c r="D262" s="187"/>
      <c r="F262" s="51"/>
      <c r="G262" s="68"/>
    </row>
    <row r="263" spans="1:7" s="49" customFormat="1" ht="15">
      <c r="A263" s="66"/>
      <c r="B263" s="185"/>
      <c r="C263" s="186"/>
      <c r="D263" s="187"/>
      <c r="F263" s="51"/>
      <c r="G263" s="68"/>
    </row>
    <row r="264" spans="1:7" s="49" customFormat="1" ht="15">
      <c r="A264" s="66"/>
      <c r="B264" s="188"/>
      <c r="C264" s="189"/>
      <c r="D264" s="190"/>
      <c r="F264" s="51"/>
      <c r="G264" s="68"/>
    </row>
    <row r="265" spans="1:7" s="49" customFormat="1" ht="6.75" customHeight="1" thickBot="1">
      <c r="A265" s="66"/>
      <c r="D265" s="50"/>
      <c r="F265" s="51"/>
      <c r="G265" s="68"/>
    </row>
    <row r="266" spans="1:7" s="49" customFormat="1" ht="13.5" thickBot="1">
      <c r="A266" s="66"/>
      <c r="B266" s="49" t="s">
        <v>109</v>
      </c>
      <c r="D266" s="50"/>
      <c r="E266" s="96" t="s">
        <v>93</v>
      </c>
      <c r="F266" s="108"/>
      <c r="G266" s="68"/>
    </row>
    <row r="267" spans="1:7" s="49" customFormat="1" ht="6.75" customHeight="1" thickBot="1">
      <c r="A267" s="66"/>
      <c r="D267" s="50"/>
      <c r="F267" s="51"/>
      <c r="G267" s="68"/>
    </row>
    <row r="268" spans="1:7" s="49" customFormat="1" ht="13.5" thickBot="1">
      <c r="A268" s="66"/>
      <c r="C268" s="67" t="s">
        <v>73</v>
      </c>
      <c r="D268" s="50"/>
      <c r="F268" s="99" t="str">
        <f>IF(F266=0," ",IF(F256="Yes",1,IF(F256="No",0,IF(F253/F266&gt;=1,1,IF(F253/F266&gt;=0.75,0.75,IF(F253/F266&gt;=0.5,0.5,IF(F253/F266&gt;=0.25,0.25,0)))))))</f>
        <v xml:space="preserve"> </v>
      </c>
      <c r="G268" s="68"/>
    </row>
    <row r="269" spans="1:7" s="49" customFormat="1" ht="15">
      <c r="A269" s="79"/>
      <c r="B269" s="80"/>
      <c r="C269" s="80"/>
      <c r="D269" s="81"/>
      <c r="E269" s="80"/>
      <c r="F269" s="82"/>
      <c r="G269" s="83"/>
    </row>
  </sheetData>
  <mergeCells count="6">
    <mergeCell ref="B233:D239"/>
    <mergeCell ref="B258:D264"/>
    <mergeCell ref="B133:D139"/>
    <mergeCell ref="B158:D164"/>
    <mergeCell ref="B183:D189"/>
    <mergeCell ref="B208:D214"/>
  </mergeCells>
  <dataValidations count="1">
    <dataValidation type="list" showInputMessage="1" showErrorMessage="1" sqref="F131 F231 F206 F181 F156 F256">
      <formula1>YesNo</formula1>
    </dataValidation>
  </dataValidations>
  <printOptions/>
  <pageMargins left="0.7" right="0.7" top="0.75" bottom="0.75" header="0.3" footer="0.3"/>
  <pageSetup horizontalDpi="600" verticalDpi="600" orientation="portrait" scale="72" r:id="rId3"/>
  <headerFooter>
    <oddHeader>&amp;C&amp;"-,Bold"&amp;14DSRIP Semi-Annual Reporting Form</oddHeader>
    <oddFooter>&amp;L&amp;D&amp;C&amp;A&amp;R&amp;P of &amp;N</oddFooter>
  </headerFooter>
  <rowBreaks count="3" manualBreakCount="3">
    <brk id="80" max="16383" man="1"/>
    <brk id="169" max="16383" man="1"/>
    <brk id="244" max="16383" man="1"/>
  </rowBreaks>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sheetPr>
  <dimension ref="A1:G243"/>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2" t="s">
        <v>6</v>
      </c>
    </row>
    <row r="5" ht="13.5" thickBot="1"/>
    <row r="6" spans="1:7" s="49" customFormat="1" ht="13.5" thickBot="1">
      <c r="A6" s="96" t="s">
        <v>93</v>
      </c>
      <c r="B6" s="97"/>
      <c r="C6" s="50" t="s">
        <v>81</v>
      </c>
      <c r="D6" s="50"/>
      <c r="E6" s="50"/>
      <c r="F6" s="50"/>
      <c r="G6" s="50"/>
    </row>
    <row r="7" spans="2:6" s="49" customFormat="1" ht="15" thickBot="1">
      <c r="B7" s="98"/>
      <c r="C7" s="53" t="s">
        <v>82</v>
      </c>
      <c r="D7" s="50"/>
      <c r="F7" s="51"/>
    </row>
    <row r="8" spans="2:6" s="49" customFormat="1" ht="15" thickBot="1">
      <c r="B8" s="99"/>
      <c r="C8" s="53" t="s">
        <v>83</v>
      </c>
      <c r="D8" s="50"/>
      <c r="F8" s="51"/>
    </row>
    <row r="9" spans="2:6" s="49" customFormat="1" ht="14.25">
      <c r="B9" s="54"/>
      <c r="C9" s="53" t="s">
        <v>84</v>
      </c>
      <c r="D9" s="50"/>
      <c r="F9" s="51"/>
    </row>
    <row r="10" spans="1:7" s="49" customFormat="1" ht="15">
      <c r="A10" s="50"/>
      <c r="B10" s="50"/>
      <c r="C10" s="50"/>
      <c r="D10" s="50"/>
      <c r="E10" s="50"/>
      <c r="F10" s="50"/>
      <c r="G10" s="50"/>
    </row>
    <row r="11" spans="1:7" s="1" customFormat="1" ht="15">
      <c r="A11" s="9" t="s">
        <v>6</v>
      </c>
      <c r="B11" s="10"/>
      <c r="C11" s="10"/>
      <c r="D11" s="11"/>
      <c r="E11" s="12"/>
      <c r="F11" s="24"/>
      <c r="G11" s="13"/>
    </row>
    <row r="12" spans="1:7" s="64" customFormat="1" ht="15.75" thickBot="1">
      <c r="A12" s="90"/>
      <c r="B12" s="91"/>
      <c r="C12" s="91"/>
      <c r="D12" s="92"/>
      <c r="E12" s="93"/>
      <c r="F12" s="94"/>
      <c r="G12" s="95"/>
    </row>
    <row r="13" spans="1:7" s="49" customFormat="1" ht="13.5" thickBot="1">
      <c r="A13" s="66"/>
      <c r="B13" s="49" t="s">
        <v>107</v>
      </c>
      <c r="C13" s="67"/>
      <c r="D13" s="50"/>
      <c r="E13" s="96" t="s">
        <v>93</v>
      </c>
      <c r="F13" s="97"/>
      <c r="G13" s="68"/>
    </row>
    <row r="14" spans="1:7" s="49" customFormat="1" ht="13.5" thickBot="1">
      <c r="A14" s="66"/>
      <c r="C14" s="67"/>
      <c r="D14" s="50"/>
      <c r="F14" s="51"/>
      <c r="G14" s="68"/>
    </row>
    <row r="15" spans="1:7" s="49" customFormat="1" ht="13.5" thickBot="1">
      <c r="A15" s="66"/>
      <c r="B15" s="49" t="s">
        <v>108</v>
      </c>
      <c r="C15" s="67"/>
      <c r="D15" s="50"/>
      <c r="E15" s="96" t="s">
        <v>93</v>
      </c>
      <c r="F15" s="97"/>
      <c r="G15" s="68"/>
    </row>
    <row r="16" spans="1:7" s="3" customFormat="1" ht="15">
      <c r="A16" s="14"/>
      <c r="B16" s="2"/>
      <c r="C16" s="2"/>
      <c r="D16" s="8"/>
      <c r="F16" s="25"/>
      <c r="G16" s="15"/>
    </row>
    <row r="17" spans="1:7" s="3" customFormat="1" ht="15">
      <c r="A17" s="16"/>
      <c r="B17" s="7" t="s">
        <v>7</v>
      </c>
      <c r="C17" s="7"/>
      <c r="D17" s="8"/>
      <c r="G17" s="15"/>
    </row>
    <row r="18" spans="1:7" s="3" customFormat="1" ht="6.75" customHeight="1" thickBot="1">
      <c r="A18" s="16"/>
      <c r="B18" s="4"/>
      <c r="C18" s="7"/>
      <c r="D18" s="8"/>
      <c r="F18" s="25"/>
      <c r="G18" s="15"/>
    </row>
    <row r="19" spans="1:7" ht="13.5" thickBot="1">
      <c r="A19" s="18"/>
      <c r="B19" s="5" t="s">
        <v>14</v>
      </c>
      <c r="E19" s="96" t="s">
        <v>93</v>
      </c>
      <c r="F19" s="107"/>
      <c r="G19" s="19"/>
    </row>
    <row r="20" spans="1:7" ht="6.75" customHeight="1" thickBot="1">
      <c r="A20" s="18"/>
      <c r="G20" s="19"/>
    </row>
    <row r="21" spans="1:7" ht="13.5" thickBot="1">
      <c r="A21" s="18"/>
      <c r="B21" s="5" t="s">
        <v>15</v>
      </c>
      <c r="E21" s="96" t="s">
        <v>93</v>
      </c>
      <c r="F21" s="107"/>
      <c r="G21" s="19"/>
    </row>
    <row r="22" spans="1:7" ht="6.75" customHeight="1" thickBot="1">
      <c r="A22" s="18"/>
      <c r="G22" s="19"/>
    </row>
    <row r="23" spans="1:7" ht="13.5" thickBot="1">
      <c r="A23" s="18"/>
      <c r="C23" s="5" t="s">
        <v>16</v>
      </c>
      <c r="F23" s="98" t="str">
        <f>IF(F21=0,"",(F19/F21))</f>
        <v/>
      </c>
      <c r="G23" s="19"/>
    </row>
    <row r="24" spans="1:7" ht="6.75" customHeight="1" thickBot="1">
      <c r="A24" s="18"/>
      <c r="G24" s="19"/>
    </row>
    <row r="25" spans="1:7" ht="13.5" thickBot="1">
      <c r="A25" s="18"/>
      <c r="B25" s="5" t="s">
        <v>110</v>
      </c>
      <c r="E25" s="96" t="s">
        <v>93</v>
      </c>
      <c r="F25" s="97"/>
      <c r="G25" s="19"/>
    </row>
    <row r="26" spans="1:7" ht="6.75" customHeight="1" thickBot="1">
      <c r="A26" s="18"/>
      <c r="G26" s="19"/>
    </row>
    <row r="27" spans="1:7" ht="13.5" thickBot="1">
      <c r="A27" s="18"/>
      <c r="C27" s="33" t="s">
        <v>73</v>
      </c>
      <c r="F27" s="99" t="str">
        <f>IF(F25=0,"",(F23/F25))</f>
        <v/>
      </c>
      <c r="G27" s="19"/>
    </row>
    <row r="28" spans="1:7" s="49" customFormat="1" ht="6.75" customHeight="1">
      <c r="A28" s="79"/>
      <c r="B28" s="80"/>
      <c r="C28" s="80"/>
      <c r="D28" s="81"/>
      <c r="E28" s="80"/>
      <c r="F28" s="82"/>
      <c r="G28" s="83"/>
    </row>
    <row r="29" spans="1:7" s="3" customFormat="1" ht="12.75" customHeight="1">
      <c r="A29" s="16"/>
      <c r="B29" s="4"/>
      <c r="C29" s="4"/>
      <c r="D29" s="8"/>
      <c r="F29" s="25"/>
      <c r="G29" s="15"/>
    </row>
    <row r="30" spans="1:7" s="3" customFormat="1" ht="15">
      <c r="A30" s="16"/>
      <c r="B30" s="7" t="s">
        <v>8</v>
      </c>
      <c r="C30" s="7"/>
      <c r="D30" s="8"/>
      <c r="G30" s="15"/>
    </row>
    <row r="31" spans="1:7" s="3" customFormat="1" ht="6.75" customHeight="1" thickBot="1">
      <c r="A31" s="16"/>
      <c r="B31" s="4"/>
      <c r="C31" s="7"/>
      <c r="D31" s="8"/>
      <c r="F31" s="25"/>
      <c r="G31" s="15"/>
    </row>
    <row r="32" spans="1:7" ht="13.5" thickBot="1">
      <c r="A32" s="18"/>
      <c r="B32" s="5" t="s">
        <v>14</v>
      </c>
      <c r="E32" s="96" t="s">
        <v>93</v>
      </c>
      <c r="F32" s="107"/>
      <c r="G32" s="19"/>
    </row>
    <row r="33" spans="1:7" ht="6.75" customHeight="1" thickBot="1">
      <c r="A33" s="18"/>
      <c r="G33" s="19"/>
    </row>
    <row r="34" spans="1:7" ht="13.5" thickBot="1">
      <c r="A34" s="18"/>
      <c r="B34" s="5" t="s">
        <v>15</v>
      </c>
      <c r="E34" s="96" t="s">
        <v>93</v>
      </c>
      <c r="F34" s="107"/>
      <c r="G34" s="19"/>
    </row>
    <row r="35" spans="1:7" ht="6.75" customHeight="1" thickBot="1">
      <c r="A35" s="18"/>
      <c r="G35" s="19"/>
    </row>
    <row r="36" spans="1:7" ht="13.5" thickBot="1">
      <c r="A36" s="18"/>
      <c r="C36" s="5" t="s">
        <v>16</v>
      </c>
      <c r="F36" s="98" t="str">
        <f>IF(F34=0,"",(F32/F34))</f>
        <v/>
      </c>
      <c r="G36" s="19"/>
    </row>
    <row r="37" spans="1:7" ht="6.75" customHeight="1" thickBot="1">
      <c r="A37" s="18"/>
      <c r="G37" s="19"/>
    </row>
    <row r="38" spans="1:7" ht="13.5" thickBot="1">
      <c r="A38" s="18"/>
      <c r="B38" s="5" t="s">
        <v>110</v>
      </c>
      <c r="E38" s="96" t="s">
        <v>93</v>
      </c>
      <c r="F38" s="97"/>
      <c r="G38" s="19"/>
    </row>
    <row r="39" spans="1:7" ht="6.75" customHeight="1" thickBot="1">
      <c r="A39" s="18"/>
      <c r="G39" s="19"/>
    </row>
    <row r="40" spans="1:7" ht="13.5" thickBot="1">
      <c r="A40" s="18"/>
      <c r="C40" s="33" t="s">
        <v>73</v>
      </c>
      <c r="F40" s="99" t="str">
        <f>IF(F38=0,"",(F36/F38))</f>
        <v/>
      </c>
      <c r="G40" s="19"/>
    </row>
    <row r="41" spans="1:7" s="49" customFormat="1" ht="6.75" customHeight="1">
      <c r="A41" s="79"/>
      <c r="B41" s="80"/>
      <c r="C41" s="80"/>
      <c r="D41" s="81"/>
      <c r="E41" s="80"/>
      <c r="F41" s="82"/>
      <c r="G41" s="83"/>
    </row>
    <row r="42" spans="1:7" s="3" customFormat="1" ht="12.75" customHeight="1">
      <c r="A42" s="16"/>
      <c r="B42" s="4"/>
      <c r="C42" s="4"/>
      <c r="D42" s="8"/>
      <c r="F42" s="25"/>
      <c r="G42" s="15"/>
    </row>
    <row r="43" spans="1:7" s="3" customFormat="1" ht="15">
      <c r="A43" s="16"/>
      <c r="B43" s="7" t="s">
        <v>9</v>
      </c>
      <c r="C43" s="7"/>
      <c r="D43" s="8"/>
      <c r="G43" s="15"/>
    </row>
    <row r="44" spans="1:7" s="3" customFormat="1" ht="6.75" customHeight="1" thickBot="1">
      <c r="A44" s="16"/>
      <c r="B44" s="4"/>
      <c r="C44" s="7"/>
      <c r="D44" s="8"/>
      <c r="F44" s="25"/>
      <c r="G44" s="15"/>
    </row>
    <row r="45" spans="1:7" ht="13.5" thickBot="1">
      <c r="A45" s="18"/>
      <c r="B45" s="5" t="s">
        <v>14</v>
      </c>
      <c r="E45" s="96" t="s">
        <v>93</v>
      </c>
      <c r="F45" s="107"/>
      <c r="G45" s="19"/>
    </row>
    <row r="46" spans="1:7" ht="6.75" customHeight="1" thickBot="1">
      <c r="A46" s="18"/>
      <c r="G46" s="19"/>
    </row>
    <row r="47" spans="1:7" ht="13.5" thickBot="1">
      <c r="A47" s="18"/>
      <c r="B47" s="5" t="s">
        <v>15</v>
      </c>
      <c r="E47" s="96" t="s">
        <v>93</v>
      </c>
      <c r="F47" s="107"/>
      <c r="G47" s="19"/>
    </row>
    <row r="48" spans="1:7" ht="6.75" customHeight="1" thickBot="1">
      <c r="A48" s="18"/>
      <c r="G48" s="19"/>
    </row>
    <row r="49" spans="1:7" ht="13.5" thickBot="1">
      <c r="A49" s="18"/>
      <c r="C49" s="5" t="s">
        <v>16</v>
      </c>
      <c r="F49" s="98" t="str">
        <f>IF(F47=0,"",(F45/F47))</f>
        <v/>
      </c>
      <c r="G49" s="19"/>
    </row>
    <row r="50" spans="1:7" ht="6.75" customHeight="1" thickBot="1">
      <c r="A50" s="18"/>
      <c r="G50" s="19"/>
    </row>
    <row r="51" spans="1:7" ht="13.5" thickBot="1">
      <c r="A51" s="18"/>
      <c r="B51" s="5" t="s">
        <v>110</v>
      </c>
      <c r="E51" s="96" t="s">
        <v>93</v>
      </c>
      <c r="F51" s="97"/>
      <c r="G51" s="19"/>
    </row>
    <row r="52" spans="1:7" ht="6.75" customHeight="1" thickBot="1">
      <c r="A52" s="18"/>
      <c r="G52" s="19"/>
    </row>
    <row r="53" spans="1:7" ht="13.5" thickBot="1">
      <c r="A53" s="18"/>
      <c r="C53" s="33" t="s">
        <v>73</v>
      </c>
      <c r="F53" s="99" t="str">
        <f>IF(F51=0,"",(F49/F51))</f>
        <v/>
      </c>
      <c r="G53" s="19"/>
    </row>
    <row r="54" spans="1:7" s="49" customFormat="1" ht="6.75" customHeight="1">
      <c r="A54" s="79"/>
      <c r="B54" s="80"/>
      <c r="C54" s="80"/>
      <c r="D54" s="81"/>
      <c r="E54" s="80"/>
      <c r="F54" s="82"/>
      <c r="G54" s="83"/>
    </row>
    <row r="55" spans="1:7" s="3" customFormat="1" ht="12.75" customHeight="1">
      <c r="A55" s="16"/>
      <c r="B55" s="4"/>
      <c r="C55" s="4"/>
      <c r="D55" s="8"/>
      <c r="F55" s="25"/>
      <c r="G55" s="15"/>
    </row>
    <row r="56" spans="1:7" s="3" customFormat="1" ht="15">
      <c r="A56" s="16"/>
      <c r="B56" s="7" t="s">
        <v>10</v>
      </c>
      <c r="C56" s="7"/>
      <c r="D56" s="8"/>
      <c r="G56" s="15"/>
    </row>
    <row r="57" spans="1:7" s="3" customFormat="1" ht="6.75" customHeight="1" thickBot="1">
      <c r="A57" s="16"/>
      <c r="B57" s="4"/>
      <c r="C57" s="7"/>
      <c r="D57" s="8"/>
      <c r="F57" s="25"/>
      <c r="G57" s="15"/>
    </row>
    <row r="58" spans="1:7" ht="13.5" thickBot="1">
      <c r="A58" s="18"/>
      <c r="B58" s="5" t="s">
        <v>14</v>
      </c>
      <c r="E58" s="96" t="s">
        <v>93</v>
      </c>
      <c r="F58" s="107"/>
      <c r="G58" s="19"/>
    </row>
    <row r="59" spans="1:7" ht="6.75" customHeight="1" thickBot="1">
      <c r="A59" s="18"/>
      <c r="G59" s="19"/>
    </row>
    <row r="60" spans="1:7" ht="13.5" thickBot="1">
      <c r="A60" s="18"/>
      <c r="B60" s="5" t="s">
        <v>15</v>
      </c>
      <c r="E60" s="96" t="s">
        <v>93</v>
      </c>
      <c r="F60" s="107"/>
      <c r="G60" s="19"/>
    </row>
    <row r="61" spans="1:7" ht="6.75" customHeight="1" thickBot="1">
      <c r="A61" s="18"/>
      <c r="G61" s="19"/>
    </row>
    <row r="62" spans="1:7" ht="13.5" thickBot="1">
      <c r="A62" s="18"/>
      <c r="C62" s="5" t="s">
        <v>16</v>
      </c>
      <c r="F62" s="98" t="str">
        <f>IF(F60=0,"",(F58/F60))</f>
        <v/>
      </c>
      <c r="G62" s="19"/>
    </row>
    <row r="63" spans="1:7" ht="6.75" customHeight="1" thickBot="1">
      <c r="A63" s="18"/>
      <c r="G63" s="19"/>
    </row>
    <row r="64" spans="1:7" ht="13.5" thickBot="1">
      <c r="A64" s="18"/>
      <c r="B64" s="5" t="s">
        <v>110</v>
      </c>
      <c r="E64" s="96" t="s">
        <v>93</v>
      </c>
      <c r="F64" s="97"/>
      <c r="G64" s="19"/>
    </row>
    <row r="65" spans="1:7" ht="6.75" customHeight="1" thickBot="1">
      <c r="A65" s="18"/>
      <c r="G65" s="19"/>
    </row>
    <row r="66" spans="1:7" ht="13.5" thickBot="1">
      <c r="A66" s="18"/>
      <c r="C66" s="33" t="s">
        <v>73</v>
      </c>
      <c r="F66" s="99" t="str">
        <f>IF(F64=0,"",(F62/F64))</f>
        <v/>
      </c>
      <c r="G66" s="19"/>
    </row>
    <row r="67" spans="1:7" s="49" customFormat="1" ht="6.75" customHeight="1">
      <c r="A67" s="79"/>
      <c r="B67" s="80"/>
      <c r="C67" s="80"/>
      <c r="D67" s="81"/>
      <c r="E67" s="80"/>
      <c r="F67" s="82"/>
      <c r="G67" s="83"/>
    </row>
    <row r="68" spans="1:7" s="3" customFormat="1" ht="12.75" customHeight="1">
      <c r="A68" s="16"/>
      <c r="B68" s="4"/>
      <c r="C68" s="4"/>
      <c r="D68" s="8"/>
      <c r="F68" s="25"/>
      <c r="G68" s="15"/>
    </row>
    <row r="69" spans="1:7" s="3" customFormat="1" ht="15">
      <c r="A69" s="16"/>
      <c r="B69" s="7" t="s">
        <v>11</v>
      </c>
      <c r="C69" s="7"/>
      <c r="D69" s="8"/>
      <c r="G69" s="15"/>
    </row>
    <row r="70" spans="1:7" s="3" customFormat="1" ht="6.75" customHeight="1" thickBot="1">
      <c r="A70" s="16"/>
      <c r="B70" s="4"/>
      <c r="C70" s="7"/>
      <c r="D70" s="8"/>
      <c r="F70" s="25"/>
      <c r="G70" s="15"/>
    </row>
    <row r="71" spans="1:7" ht="13.5" thickBot="1">
      <c r="A71" s="18"/>
      <c r="B71" s="5" t="s">
        <v>14</v>
      </c>
      <c r="E71" s="96" t="s">
        <v>93</v>
      </c>
      <c r="F71" s="107"/>
      <c r="G71" s="19"/>
    </row>
    <row r="72" spans="1:7" ht="6.75" customHeight="1" thickBot="1">
      <c r="A72" s="18"/>
      <c r="G72" s="19"/>
    </row>
    <row r="73" spans="1:7" ht="13.5" thickBot="1">
      <c r="A73" s="18"/>
      <c r="B73" s="5" t="s">
        <v>15</v>
      </c>
      <c r="E73" s="96" t="s">
        <v>93</v>
      </c>
      <c r="F73" s="107"/>
      <c r="G73" s="19"/>
    </row>
    <row r="74" spans="1:7" ht="6.75" customHeight="1" thickBot="1">
      <c r="A74" s="18"/>
      <c r="G74" s="19"/>
    </row>
    <row r="75" spans="1:7" ht="13.5" thickBot="1">
      <c r="A75" s="18"/>
      <c r="C75" s="5" t="s">
        <v>16</v>
      </c>
      <c r="F75" s="98" t="str">
        <f>IF(F73=0,"",(F71/F73))</f>
        <v/>
      </c>
      <c r="G75" s="19"/>
    </row>
    <row r="76" spans="1:7" ht="6.75" customHeight="1" thickBot="1">
      <c r="A76" s="18"/>
      <c r="G76" s="19"/>
    </row>
    <row r="77" spans="1:7" ht="13.5" thickBot="1">
      <c r="A77" s="18"/>
      <c r="B77" s="5" t="s">
        <v>110</v>
      </c>
      <c r="E77" s="96" t="s">
        <v>93</v>
      </c>
      <c r="F77" s="97"/>
      <c r="G77" s="19"/>
    </row>
    <row r="78" spans="1:7" ht="6.75" customHeight="1" thickBot="1">
      <c r="A78" s="18"/>
      <c r="G78" s="19"/>
    </row>
    <row r="79" spans="1:7" ht="13.5" thickBot="1">
      <c r="A79" s="18"/>
      <c r="C79" s="33" t="s">
        <v>73</v>
      </c>
      <c r="F79" s="99" t="str">
        <f>IF(F77=0,"",(F75/F77))</f>
        <v/>
      </c>
      <c r="G79" s="19"/>
    </row>
    <row r="80" spans="1:7" s="49" customFormat="1" ht="6.75" customHeight="1">
      <c r="A80" s="79"/>
      <c r="B80" s="80"/>
      <c r="C80" s="80"/>
      <c r="D80" s="81"/>
      <c r="E80" s="80"/>
      <c r="F80" s="82"/>
      <c r="G80" s="83"/>
    </row>
    <row r="81" spans="1:7" s="3" customFormat="1" ht="12.75" customHeight="1">
      <c r="A81" s="16"/>
      <c r="B81" s="4"/>
      <c r="C81" s="4"/>
      <c r="D81" s="8"/>
      <c r="F81" s="25"/>
      <c r="G81" s="15"/>
    </row>
    <row r="82" spans="1:7" s="3" customFormat="1" ht="15">
      <c r="A82" s="16"/>
      <c r="B82" s="7" t="s">
        <v>12</v>
      </c>
      <c r="C82" s="7"/>
      <c r="D82" s="8"/>
      <c r="G82" s="15"/>
    </row>
    <row r="83" spans="1:7" s="3" customFormat="1" ht="6.75" customHeight="1" thickBot="1">
      <c r="A83" s="16"/>
      <c r="B83" s="4"/>
      <c r="C83" s="7"/>
      <c r="D83" s="8"/>
      <c r="F83" s="25"/>
      <c r="G83" s="15"/>
    </row>
    <row r="84" spans="1:7" ht="13.5" thickBot="1">
      <c r="A84" s="18"/>
      <c r="B84" s="5" t="s">
        <v>14</v>
      </c>
      <c r="E84" s="96" t="s">
        <v>93</v>
      </c>
      <c r="F84" s="107"/>
      <c r="G84" s="19"/>
    </row>
    <row r="85" spans="1:7" ht="6.75" customHeight="1" thickBot="1">
      <c r="A85" s="18"/>
      <c r="G85" s="19"/>
    </row>
    <row r="86" spans="1:7" ht="13.5" thickBot="1">
      <c r="A86" s="18"/>
      <c r="B86" s="5" t="s">
        <v>15</v>
      </c>
      <c r="E86" s="96" t="s">
        <v>93</v>
      </c>
      <c r="F86" s="107"/>
      <c r="G86" s="19"/>
    </row>
    <row r="87" spans="1:7" ht="6.75" customHeight="1" thickBot="1">
      <c r="A87" s="18"/>
      <c r="G87" s="19"/>
    </row>
    <row r="88" spans="1:7" ht="13.5" thickBot="1">
      <c r="A88" s="18"/>
      <c r="C88" s="5" t="s">
        <v>24</v>
      </c>
      <c r="F88" s="98" t="str">
        <f>IF(F86=0,"",(F84/F86))</f>
        <v/>
      </c>
      <c r="G88" s="19"/>
    </row>
    <row r="89" spans="1:7" ht="6.75" customHeight="1" thickBot="1">
      <c r="A89" s="18"/>
      <c r="G89" s="19"/>
    </row>
    <row r="90" spans="1:7" ht="13.5" thickBot="1">
      <c r="A90" s="18"/>
      <c r="B90" s="5" t="s">
        <v>110</v>
      </c>
      <c r="E90" s="96" t="s">
        <v>93</v>
      </c>
      <c r="F90" s="97"/>
      <c r="G90" s="19"/>
    </row>
    <row r="91" spans="1:7" ht="6.75" customHeight="1" thickBot="1">
      <c r="A91" s="18"/>
      <c r="G91" s="19"/>
    </row>
    <row r="92" spans="1:7" ht="13.5" thickBot="1">
      <c r="A92" s="18"/>
      <c r="C92" s="33" t="s">
        <v>73</v>
      </c>
      <c r="F92" s="99" t="str">
        <f>IF(F90=0,"",(F88/F90))</f>
        <v/>
      </c>
      <c r="G92" s="19"/>
    </row>
    <row r="93" spans="1:7" s="49" customFormat="1" ht="6.75" customHeight="1">
      <c r="A93" s="79"/>
      <c r="B93" s="80"/>
      <c r="C93" s="80"/>
      <c r="D93" s="81"/>
      <c r="E93" s="80"/>
      <c r="F93" s="82"/>
      <c r="G93" s="83"/>
    </row>
    <row r="94" spans="1:7" s="49" customFormat="1" ht="6.75" customHeight="1">
      <c r="A94" s="66"/>
      <c r="D94" s="50"/>
      <c r="F94" s="51"/>
      <c r="G94" s="68"/>
    </row>
    <row r="95" spans="1:7" s="64" customFormat="1" ht="15">
      <c r="A95" s="69"/>
      <c r="B95" s="70" t="s">
        <v>96</v>
      </c>
      <c r="C95" s="70"/>
      <c r="D95" s="63"/>
      <c r="G95" s="65"/>
    </row>
    <row r="96" spans="1:7" s="75" customFormat="1" ht="12">
      <c r="A96" s="71"/>
      <c r="B96" s="72"/>
      <c r="C96" s="73"/>
      <c r="D96" s="74" t="s">
        <v>85</v>
      </c>
      <c r="F96" s="76"/>
      <c r="G96" s="77"/>
    </row>
    <row r="97" spans="1:7" s="64" customFormat="1" ht="6.75" customHeight="1" thickBot="1">
      <c r="A97" s="69"/>
      <c r="B97" s="53"/>
      <c r="C97" s="70"/>
      <c r="D97" s="78"/>
      <c r="F97" s="54"/>
      <c r="G97" s="65"/>
    </row>
    <row r="98" spans="1:7" s="49" customFormat="1" ht="13.5" thickBot="1">
      <c r="A98" s="66"/>
      <c r="B98" s="49" t="s">
        <v>88</v>
      </c>
      <c r="D98" s="50"/>
      <c r="E98" s="96" t="s">
        <v>93</v>
      </c>
      <c r="F98" s="107"/>
      <c r="G98" s="68"/>
    </row>
    <row r="99" spans="1:7" s="49" customFormat="1" ht="6.75" customHeight="1" thickBot="1">
      <c r="A99" s="66"/>
      <c r="D99" s="50"/>
      <c r="F99" s="51"/>
      <c r="G99" s="68"/>
    </row>
    <row r="100" spans="1:7" s="49" customFormat="1" ht="13.5" thickBot="1">
      <c r="A100" s="66"/>
      <c r="B100" s="49" t="s">
        <v>87</v>
      </c>
      <c r="D100" s="50"/>
      <c r="E100" s="96" t="s">
        <v>93</v>
      </c>
      <c r="F100" s="107"/>
      <c r="G100" s="68"/>
    </row>
    <row r="101" spans="1:7" s="49" customFormat="1" ht="6.75" customHeight="1" thickBot="1">
      <c r="A101" s="66"/>
      <c r="D101" s="50"/>
      <c r="F101" s="51"/>
      <c r="G101" s="68"/>
    </row>
    <row r="102" spans="1:7" s="49" customFormat="1" ht="13.5" thickBot="1">
      <c r="A102" s="66"/>
      <c r="C102" s="49" t="s">
        <v>86</v>
      </c>
      <c r="D102" s="50"/>
      <c r="F102" s="98" t="str">
        <f>IF(F100&gt;0,F98/F100,IF(F105&gt;0,F105,"N/A"))</f>
        <v>N/A</v>
      </c>
      <c r="G102" s="68"/>
    </row>
    <row r="103" spans="1:7" s="49" customFormat="1" ht="6.75" customHeight="1">
      <c r="A103" s="66"/>
      <c r="D103" s="50"/>
      <c r="F103" s="51"/>
      <c r="G103" s="68"/>
    </row>
    <row r="104" spans="1:7" s="49" customFormat="1" ht="13.5" thickBot="1">
      <c r="A104" s="66"/>
      <c r="B104" s="49" t="s">
        <v>95</v>
      </c>
      <c r="D104" s="50"/>
      <c r="F104" s="51"/>
      <c r="G104" s="68"/>
    </row>
    <row r="105" spans="1:7" s="49" customFormat="1" ht="13.5" thickBot="1">
      <c r="A105" s="66"/>
      <c r="B105" s="49" t="s">
        <v>94</v>
      </c>
      <c r="D105" s="50"/>
      <c r="E105" s="96" t="s">
        <v>93</v>
      </c>
      <c r="F105" s="97"/>
      <c r="G105" s="68"/>
    </row>
    <row r="106" spans="1:7" s="49" customFormat="1" ht="6.75" customHeight="1">
      <c r="A106" s="66"/>
      <c r="D106" s="50"/>
      <c r="F106" s="51"/>
      <c r="G106" s="68"/>
    </row>
    <row r="107" spans="1:7" s="49" customFormat="1" ht="15">
      <c r="A107" s="66"/>
      <c r="B107" s="182"/>
      <c r="C107" s="183"/>
      <c r="D107" s="184"/>
      <c r="F107" s="51"/>
      <c r="G107" s="68"/>
    </row>
    <row r="108" spans="1:7" s="49" customFormat="1" ht="15">
      <c r="A108" s="66"/>
      <c r="B108" s="185"/>
      <c r="C108" s="186"/>
      <c r="D108" s="187"/>
      <c r="F108" s="51"/>
      <c r="G108" s="68"/>
    </row>
    <row r="109" spans="1:7" s="49" customFormat="1" ht="15">
      <c r="A109" s="66"/>
      <c r="B109" s="185"/>
      <c r="C109" s="186"/>
      <c r="D109" s="187"/>
      <c r="F109" s="51"/>
      <c r="G109" s="68"/>
    </row>
    <row r="110" spans="1:7" s="49" customFormat="1" ht="15">
      <c r="A110" s="66"/>
      <c r="B110" s="185"/>
      <c r="C110" s="186"/>
      <c r="D110" s="187"/>
      <c r="F110" s="51"/>
      <c r="G110" s="68"/>
    </row>
    <row r="111" spans="1:7" s="49" customFormat="1" ht="15">
      <c r="A111" s="66"/>
      <c r="B111" s="185"/>
      <c r="C111" s="186"/>
      <c r="D111" s="187"/>
      <c r="F111" s="51"/>
      <c r="G111" s="68"/>
    </row>
    <row r="112" spans="1:7" s="49" customFormat="1" ht="15">
      <c r="A112" s="66"/>
      <c r="B112" s="185"/>
      <c r="C112" s="186"/>
      <c r="D112" s="187"/>
      <c r="F112" s="51"/>
      <c r="G112" s="68"/>
    </row>
    <row r="113" spans="1:7" s="49" customFormat="1" ht="15">
      <c r="A113" s="66"/>
      <c r="B113" s="188"/>
      <c r="C113" s="189"/>
      <c r="D113" s="190"/>
      <c r="F113" s="51"/>
      <c r="G113" s="68"/>
    </row>
    <row r="114" spans="1:7" s="49" customFormat="1" ht="6.75" customHeight="1" thickBot="1">
      <c r="A114" s="66"/>
      <c r="D114" s="50"/>
      <c r="F114" s="51"/>
      <c r="G114" s="68"/>
    </row>
    <row r="115" spans="1:7" s="49" customFormat="1" ht="13.5" thickBot="1">
      <c r="A115" s="66"/>
      <c r="B115" s="49" t="s">
        <v>109</v>
      </c>
      <c r="D115" s="50"/>
      <c r="E115" s="96" t="s">
        <v>93</v>
      </c>
      <c r="F115" s="108"/>
      <c r="G115" s="68"/>
    </row>
    <row r="116" spans="1:7" s="49" customFormat="1" ht="6.75" customHeight="1" thickBot="1">
      <c r="A116" s="66"/>
      <c r="D116" s="50"/>
      <c r="F116" s="51"/>
      <c r="G116" s="68"/>
    </row>
    <row r="117" spans="1:7" s="49" customFormat="1" ht="13.5" thickBot="1">
      <c r="A117" s="66"/>
      <c r="C117" s="67" t="s">
        <v>73</v>
      </c>
      <c r="D117" s="50"/>
      <c r="F117" s="99" t="str">
        <f>IF(F115=0," ",IF(F105="Yes",1,IF(F105="No",0,IF(F102/F115&gt;=1,1,IF(F102/F115&gt;=0.75,0.75,IF(F102/F115&gt;=0.5,0.5,IF(F102/F115&gt;=0.25,0.25,0)))))))</f>
        <v xml:space="preserve"> </v>
      </c>
      <c r="G117" s="68"/>
    </row>
    <row r="118" spans="1:7" s="49" customFormat="1" ht="6.75" customHeight="1">
      <c r="A118" s="79"/>
      <c r="B118" s="80"/>
      <c r="C118" s="80"/>
      <c r="D118" s="81"/>
      <c r="E118" s="80"/>
      <c r="F118" s="82"/>
      <c r="G118" s="83"/>
    </row>
    <row r="119" spans="1:7" s="64" customFormat="1" ht="15">
      <c r="A119" s="90"/>
      <c r="B119" s="91"/>
      <c r="C119" s="91"/>
      <c r="D119" s="92"/>
      <c r="E119" s="93"/>
      <c r="F119" s="94"/>
      <c r="G119" s="95"/>
    </row>
    <row r="120" spans="1:7" s="64" customFormat="1" ht="15">
      <c r="A120" s="69"/>
      <c r="B120" s="70" t="s">
        <v>96</v>
      </c>
      <c r="C120" s="70"/>
      <c r="D120" s="63"/>
      <c r="G120" s="65"/>
    </row>
    <row r="121" spans="1:7" s="75" customFormat="1" ht="12">
      <c r="A121" s="71"/>
      <c r="B121" s="72"/>
      <c r="C121" s="73"/>
      <c r="D121" s="74" t="s">
        <v>85</v>
      </c>
      <c r="F121" s="76"/>
      <c r="G121" s="77"/>
    </row>
    <row r="122" spans="1:7" s="64" customFormat="1" ht="6.75" customHeight="1" thickBot="1">
      <c r="A122" s="69"/>
      <c r="B122" s="53"/>
      <c r="C122" s="70"/>
      <c r="D122" s="78"/>
      <c r="F122" s="54"/>
      <c r="G122" s="65"/>
    </row>
    <row r="123" spans="1:7" s="49" customFormat="1" ht="13.5" thickBot="1">
      <c r="A123" s="66"/>
      <c r="B123" s="49" t="s">
        <v>88</v>
      </c>
      <c r="D123" s="50"/>
      <c r="E123" s="96" t="s">
        <v>93</v>
      </c>
      <c r="F123" s="107"/>
      <c r="G123" s="68"/>
    </row>
    <row r="124" spans="1:7" s="49" customFormat="1" ht="6.75" customHeight="1" thickBot="1">
      <c r="A124" s="66"/>
      <c r="D124" s="50"/>
      <c r="F124" s="51"/>
      <c r="G124" s="68"/>
    </row>
    <row r="125" spans="1:7" s="49" customFormat="1" ht="13.5" thickBot="1">
      <c r="A125" s="66"/>
      <c r="B125" s="49" t="s">
        <v>87</v>
      </c>
      <c r="D125" s="50"/>
      <c r="E125" s="96" t="s">
        <v>93</v>
      </c>
      <c r="F125" s="107"/>
      <c r="G125" s="68"/>
    </row>
    <row r="126" spans="1:7" s="49" customFormat="1" ht="6.75" customHeight="1" thickBot="1">
      <c r="A126" s="66"/>
      <c r="D126" s="50"/>
      <c r="F126" s="51"/>
      <c r="G126" s="68"/>
    </row>
    <row r="127" spans="1:7" s="49" customFormat="1" ht="13.5" thickBot="1">
      <c r="A127" s="66"/>
      <c r="C127" s="49" t="s">
        <v>86</v>
      </c>
      <c r="D127" s="50"/>
      <c r="F127" s="98" t="str">
        <f>IF(F125&gt;0,F123/F125,IF(F130&gt;0,F130,"N/A"))</f>
        <v>N/A</v>
      </c>
      <c r="G127" s="68"/>
    </row>
    <row r="128" spans="1:7" s="49" customFormat="1" ht="6.75" customHeight="1">
      <c r="A128" s="66"/>
      <c r="D128" s="50"/>
      <c r="F128" s="51"/>
      <c r="G128" s="68"/>
    </row>
    <row r="129" spans="1:7" s="49" customFormat="1" ht="13.5" thickBot="1">
      <c r="A129" s="66"/>
      <c r="B129" s="49" t="s">
        <v>95</v>
      </c>
      <c r="D129" s="50"/>
      <c r="F129" s="51"/>
      <c r="G129" s="68"/>
    </row>
    <row r="130" spans="1:7" s="49" customFormat="1" ht="13.5" thickBot="1">
      <c r="A130" s="66"/>
      <c r="B130" s="49" t="s">
        <v>94</v>
      </c>
      <c r="D130" s="50"/>
      <c r="E130" s="96" t="s">
        <v>93</v>
      </c>
      <c r="F130" s="97"/>
      <c r="G130" s="68"/>
    </row>
    <row r="131" spans="1:7" s="49" customFormat="1" ht="6.75" customHeight="1">
      <c r="A131" s="66"/>
      <c r="D131" s="50"/>
      <c r="F131" s="51"/>
      <c r="G131" s="68"/>
    </row>
    <row r="132" spans="1:7" s="49" customFormat="1" ht="15">
      <c r="A132" s="66"/>
      <c r="B132" s="182"/>
      <c r="C132" s="183"/>
      <c r="D132" s="184"/>
      <c r="F132" s="51"/>
      <c r="G132" s="68"/>
    </row>
    <row r="133" spans="1:7" s="49" customFormat="1" ht="15">
      <c r="A133" s="66"/>
      <c r="B133" s="185"/>
      <c r="C133" s="186"/>
      <c r="D133" s="187"/>
      <c r="F133" s="51"/>
      <c r="G133" s="68"/>
    </row>
    <row r="134" spans="1:7" s="49" customFormat="1" ht="15">
      <c r="A134" s="66"/>
      <c r="B134" s="185"/>
      <c r="C134" s="186"/>
      <c r="D134" s="187"/>
      <c r="F134" s="51"/>
      <c r="G134" s="68"/>
    </row>
    <row r="135" spans="1:7" s="49" customFormat="1" ht="15">
      <c r="A135" s="66"/>
      <c r="B135" s="185"/>
      <c r="C135" s="186"/>
      <c r="D135" s="187"/>
      <c r="F135" s="51"/>
      <c r="G135" s="68"/>
    </row>
    <row r="136" spans="1:7" s="49" customFormat="1" ht="15">
      <c r="A136" s="66"/>
      <c r="B136" s="185"/>
      <c r="C136" s="186"/>
      <c r="D136" s="187"/>
      <c r="F136" s="51"/>
      <c r="G136" s="68"/>
    </row>
    <row r="137" spans="1:7" s="49" customFormat="1" ht="15">
      <c r="A137" s="66"/>
      <c r="B137" s="185"/>
      <c r="C137" s="186"/>
      <c r="D137" s="187"/>
      <c r="F137" s="51"/>
      <c r="G137" s="68"/>
    </row>
    <row r="138" spans="1:7" s="49" customFormat="1" ht="15">
      <c r="A138" s="66"/>
      <c r="B138" s="188"/>
      <c r="C138" s="189"/>
      <c r="D138" s="190"/>
      <c r="F138" s="51"/>
      <c r="G138" s="68"/>
    </row>
    <row r="139" spans="1:7" s="49" customFormat="1" ht="6.75" customHeight="1" thickBot="1">
      <c r="A139" s="66"/>
      <c r="D139" s="50"/>
      <c r="F139" s="51"/>
      <c r="G139" s="68"/>
    </row>
    <row r="140" spans="1:7" s="49" customFormat="1" ht="13.5" thickBot="1">
      <c r="A140" s="66"/>
      <c r="B140" s="49" t="s">
        <v>109</v>
      </c>
      <c r="D140" s="50"/>
      <c r="E140" s="96" t="s">
        <v>93</v>
      </c>
      <c r="F140" s="108"/>
      <c r="G140" s="68"/>
    </row>
    <row r="141" spans="1:7" s="49" customFormat="1" ht="6.75" customHeight="1" thickBot="1">
      <c r="A141" s="66"/>
      <c r="D141" s="50"/>
      <c r="F141" s="51"/>
      <c r="G141" s="68"/>
    </row>
    <row r="142" spans="1:7" s="49" customFormat="1" ht="13.5" thickBot="1">
      <c r="A142" s="66"/>
      <c r="C142" s="67" t="s">
        <v>73</v>
      </c>
      <c r="D142" s="50"/>
      <c r="F142" s="99" t="str">
        <f>IF(F140=0," ",IF(F130="Yes",1,IF(F130="No",0,IF(F127/F140&gt;=1,1,IF(F127/F140&gt;=0.75,0.75,IF(F127/F140&gt;=0.5,0.5,IF(F127/F140&gt;=0.25,0.25,0)))))))</f>
        <v xml:space="preserve"> </v>
      </c>
      <c r="G142" s="68"/>
    </row>
    <row r="143" spans="1:7" s="49" customFormat="1" ht="6.75" customHeight="1">
      <c r="A143" s="79"/>
      <c r="B143" s="80"/>
      <c r="C143" s="80"/>
      <c r="D143" s="81"/>
      <c r="E143" s="80"/>
      <c r="F143" s="82"/>
      <c r="G143" s="83"/>
    </row>
    <row r="144" spans="1:7" s="64" customFormat="1" ht="15">
      <c r="A144" s="90"/>
      <c r="B144" s="91"/>
      <c r="C144" s="91"/>
      <c r="D144" s="92"/>
      <c r="E144" s="93"/>
      <c r="F144" s="94"/>
      <c r="G144" s="95"/>
    </row>
    <row r="145" spans="1:7" s="64" customFormat="1" ht="15">
      <c r="A145" s="69"/>
      <c r="B145" s="70" t="s">
        <v>96</v>
      </c>
      <c r="C145" s="70"/>
      <c r="D145" s="63"/>
      <c r="G145" s="65"/>
    </row>
    <row r="146" spans="1:7" s="75" customFormat="1" ht="12">
      <c r="A146" s="71"/>
      <c r="B146" s="72"/>
      <c r="C146" s="73"/>
      <c r="D146" s="74" t="s">
        <v>85</v>
      </c>
      <c r="F146" s="76"/>
      <c r="G146" s="77"/>
    </row>
    <row r="147" spans="1:7" s="64" customFormat="1" ht="6.75" customHeight="1" thickBot="1">
      <c r="A147" s="69"/>
      <c r="B147" s="53"/>
      <c r="C147" s="70"/>
      <c r="D147" s="78"/>
      <c r="F147" s="54"/>
      <c r="G147" s="65"/>
    </row>
    <row r="148" spans="1:7" s="49" customFormat="1" ht="13.5" thickBot="1">
      <c r="A148" s="66"/>
      <c r="B148" s="49" t="s">
        <v>88</v>
      </c>
      <c r="D148" s="50"/>
      <c r="E148" s="96" t="s">
        <v>93</v>
      </c>
      <c r="F148" s="107"/>
      <c r="G148" s="68"/>
    </row>
    <row r="149" spans="1:7" s="49" customFormat="1" ht="6.75" customHeight="1" thickBot="1">
      <c r="A149" s="66"/>
      <c r="D149" s="50"/>
      <c r="F149" s="51"/>
      <c r="G149" s="68"/>
    </row>
    <row r="150" spans="1:7" s="49" customFormat="1" ht="13.5" thickBot="1">
      <c r="A150" s="66"/>
      <c r="B150" s="49" t="s">
        <v>87</v>
      </c>
      <c r="D150" s="50"/>
      <c r="E150" s="96" t="s">
        <v>93</v>
      </c>
      <c r="F150" s="107"/>
      <c r="G150" s="68"/>
    </row>
    <row r="151" spans="1:7" s="49" customFormat="1" ht="6.75" customHeight="1" thickBot="1">
      <c r="A151" s="66"/>
      <c r="D151" s="50"/>
      <c r="F151" s="51"/>
      <c r="G151" s="68"/>
    </row>
    <row r="152" spans="1:7" s="49" customFormat="1" ht="13.5" thickBot="1">
      <c r="A152" s="66"/>
      <c r="C152" s="49" t="s">
        <v>86</v>
      </c>
      <c r="D152" s="50"/>
      <c r="F152" s="98" t="str">
        <f>IF(F150&gt;0,F148/F150,IF(F155&gt;0,F155,"N/A"))</f>
        <v>N/A</v>
      </c>
      <c r="G152" s="68"/>
    </row>
    <row r="153" spans="1:7" s="49" customFormat="1" ht="6.75" customHeight="1">
      <c r="A153" s="66"/>
      <c r="D153" s="50"/>
      <c r="F153" s="51"/>
      <c r="G153" s="68"/>
    </row>
    <row r="154" spans="1:7" s="49" customFormat="1" ht="13.5" thickBot="1">
      <c r="A154" s="66"/>
      <c r="B154" s="49" t="s">
        <v>95</v>
      </c>
      <c r="D154" s="50"/>
      <c r="F154" s="51"/>
      <c r="G154" s="68"/>
    </row>
    <row r="155" spans="1:7" s="49" customFormat="1" ht="13.5" thickBot="1">
      <c r="A155" s="66"/>
      <c r="B155" s="49" t="s">
        <v>94</v>
      </c>
      <c r="D155" s="50"/>
      <c r="E155" s="96" t="s">
        <v>93</v>
      </c>
      <c r="F155" s="97"/>
      <c r="G155" s="68"/>
    </row>
    <row r="156" spans="1:7" s="49" customFormat="1" ht="6.75" customHeight="1">
      <c r="A156" s="66"/>
      <c r="D156" s="50"/>
      <c r="F156" s="51"/>
      <c r="G156" s="68"/>
    </row>
    <row r="157" spans="1:7" s="49" customFormat="1" ht="15">
      <c r="A157" s="66"/>
      <c r="B157" s="182"/>
      <c r="C157" s="183"/>
      <c r="D157" s="184"/>
      <c r="F157" s="51"/>
      <c r="G157" s="68"/>
    </row>
    <row r="158" spans="1:7" s="49" customFormat="1" ht="15">
      <c r="A158" s="66"/>
      <c r="B158" s="185"/>
      <c r="C158" s="186"/>
      <c r="D158" s="187"/>
      <c r="F158" s="51"/>
      <c r="G158" s="68"/>
    </row>
    <row r="159" spans="1:7" s="49" customFormat="1" ht="15">
      <c r="A159" s="66"/>
      <c r="B159" s="185"/>
      <c r="C159" s="186"/>
      <c r="D159" s="187"/>
      <c r="F159" s="51"/>
      <c r="G159" s="68"/>
    </row>
    <row r="160" spans="1:7" s="49" customFormat="1" ht="15">
      <c r="A160" s="66"/>
      <c r="B160" s="185"/>
      <c r="C160" s="186"/>
      <c r="D160" s="187"/>
      <c r="F160" s="51"/>
      <c r="G160" s="68"/>
    </row>
    <row r="161" spans="1:7" s="49" customFormat="1" ht="15">
      <c r="A161" s="66"/>
      <c r="B161" s="185"/>
      <c r="C161" s="186"/>
      <c r="D161" s="187"/>
      <c r="F161" s="51"/>
      <c r="G161" s="68"/>
    </row>
    <row r="162" spans="1:7" s="49" customFormat="1" ht="15">
      <c r="A162" s="66"/>
      <c r="B162" s="185"/>
      <c r="C162" s="186"/>
      <c r="D162" s="187"/>
      <c r="F162" s="51"/>
      <c r="G162" s="68"/>
    </row>
    <row r="163" spans="1:7" s="49" customFormat="1" ht="15">
      <c r="A163" s="66"/>
      <c r="B163" s="188"/>
      <c r="C163" s="189"/>
      <c r="D163" s="190"/>
      <c r="F163" s="51"/>
      <c r="G163" s="68"/>
    </row>
    <row r="164" spans="1:7" s="49" customFormat="1" ht="6.75" customHeight="1" thickBot="1">
      <c r="A164" s="66"/>
      <c r="D164" s="50"/>
      <c r="F164" s="51"/>
      <c r="G164" s="68"/>
    </row>
    <row r="165" spans="1:7" s="49" customFormat="1" ht="13.5" thickBot="1">
      <c r="A165" s="66"/>
      <c r="B165" s="49" t="s">
        <v>109</v>
      </c>
      <c r="D165" s="50"/>
      <c r="E165" s="96" t="s">
        <v>93</v>
      </c>
      <c r="F165" s="108"/>
      <c r="G165" s="68"/>
    </row>
    <row r="166" spans="1:7" s="49" customFormat="1" ht="6.75" customHeight="1" thickBot="1">
      <c r="A166" s="66"/>
      <c r="D166" s="50"/>
      <c r="F166" s="51"/>
      <c r="G166" s="68"/>
    </row>
    <row r="167" spans="1:7" s="49" customFormat="1" ht="13.5" thickBot="1">
      <c r="A167" s="66"/>
      <c r="C167" s="67" t="s">
        <v>73</v>
      </c>
      <c r="D167" s="50"/>
      <c r="F167" s="99" t="str">
        <f>IF(F165=0," ",IF(F155="Yes",1,IF(F155="No",0,IF(F152/F165&gt;=1,1,IF(F152/F165&gt;=0.75,0.75,IF(F152/F165&gt;=0.5,0.5,IF(F152/F165&gt;=0.25,0.25,0)))))))</f>
        <v xml:space="preserve"> </v>
      </c>
      <c r="G167" s="68"/>
    </row>
    <row r="168" spans="1:7" s="49" customFormat="1" ht="6.75" customHeight="1">
      <c r="A168" s="79"/>
      <c r="B168" s="80"/>
      <c r="C168" s="80"/>
      <c r="D168" s="81"/>
      <c r="E168" s="80"/>
      <c r="F168" s="82"/>
      <c r="G168" s="83"/>
    </row>
    <row r="169" spans="1:7" s="64" customFormat="1" ht="15">
      <c r="A169" s="90"/>
      <c r="B169" s="91"/>
      <c r="C169" s="91"/>
      <c r="D169" s="92"/>
      <c r="E169" s="93"/>
      <c r="F169" s="94"/>
      <c r="G169" s="95"/>
    </row>
    <row r="170" spans="1:7" s="64" customFormat="1" ht="15">
      <c r="A170" s="69"/>
      <c r="B170" s="70" t="s">
        <v>96</v>
      </c>
      <c r="C170" s="70"/>
      <c r="D170" s="63"/>
      <c r="G170" s="65"/>
    </row>
    <row r="171" spans="1:7" s="75" customFormat="1" ht="12">
      <c r="A171" s="71"/>
      <c r="B171" s="72"/>
      <c r="C171" s="73"/>
      <c r="D171" s="74" t="s">
        <v>85</v>
      </c>
      <c r="F171" s="76"/>
      <c r="G171" s="77"/>
    </row>
    <row r="172" spans="1:7" s="64" customFormat="1" ht="6.75" customHeight="1" thickBot="1">
      <c r="A172" s="69"/>
      <c r="B172" s="53"/>
      <c r="C172" s="70"/>
      <c r="D172" s="78"/>
      <c r="F172" s="54"/>
      <c r="G172" s="65"/>
    </row>
    <row r="173" spans="1:7" s="49" customFormat="1" ht="13.5" thickBot="1">
      <c r="A173" s="66"/>
      <c r="B173" s="49" t="s">
        <v>88</v>
      </c>
      <c r="D173" s="50"/>
      <c r="E173" s="96" t="s">
        <v>93</v>
      </c>
      <c r="F173" s="107"/>
      <c r="G173" s="68"/>
    </row>
    <row r="174" spans="1:7" s="49" customFormat="1" ht="6.75" customHeight="1" thickBot="1">
      <c r="A174" s="66"/>
      <c r="D174" s="50"/>
      <c r="F174" s="51"/>
      <c r="G174" s="68"/>
    </row>
    <row r="175" spans="1:7" s="49" customFormat="1" ht="13.5" thickBot="1">
      <c r="A175" s="66"/>
      <c r="B175" s="49" t="s">
        <v>87</v>
      </c>
      <c r="D175" s="50"/>
      <c r="E175" s="96" t="s">
        <v>93</v>
      </c>
      <c r="F175" s="107"/>
      <c r="G175" s="68"/>
    </row>
    <row r="176" spans="1:7" s="49" customFormat="1" ht="6.75" customHeight="1" thickBot="1">
      <c r="A176" s="66"/>
      <c r="D176" s="50"/>
      <c r="F176" s="51"/>
      <c r="G176" s="68"/>
    </row>
    <row r="177" spans="1:7" s="49" customFormat="1" ht="13.5" thickBot="1">
      <c r="A177" s="66"/>
      <c r="C177" s="49" t="s">
        <v>86</v>
      </c>
      <c r="D177" s="50"/>
      <c r="F177" s="98" t="str">
        <f>IF(F175&gt;0,F173/F175,IF(F180&gt;0,F180,"N/A"))</f>
        <v>N/A</v>
      </c>
      <c r="G177" s="68"/>
    </row>
    <row r="178" spans="1:7" s="49" customFormat="1" ht="6.75" customHeight="1">
      <c r="A178" s="66"/>
      <c r="D178" s="50"/>
      <c r="F178" s="51"/>
      <c r="G178" s="68"/>
    </row>
    <row r="179" spans="1:7" s="49" customFormat="1" ht="13.5" thickBot="1">
      <c r="A179" s="66"/>
      <c r="B179" s="49" t="s">
        <v>95</v>
      </c>
      <c r="D179" s="50"/>
      <c r="F179" s="51"/>
      <c r="G179" s="68"/>
    </row>
    <row r="180" spans="1:7" s="49" customFormat="1" ht="13.5" thickBot="1">
      <c r="A180" s="66"/>
      <c r="B180" s="49" t="s">
        <v>94</v>
      </c>
      <c r="D180" s="50"/>
      <c r="E180" s="96" t="s">
        <v>93</v>
      </c>
      <c r="F180" s="97"/>
      <c r="G180" s="68"/>
    </row>
    <row r="181" spans="1:7" s="49" customFormat="1" ht="6.75" customHeight="1">
      <c r="A181" s="66"/>
      <c r="D181" s="50"/>
      <c r="F181" s="51"/>
      <c r="G181" s="68"/>
    </row>
    <row r="182" spans="1:7" s="49" customFormat="1" ht="15">
      <c r="A182" s="66"/>
      <c r="B182" s="182"/>
      <c r="C182" s="183"/>
      <c r="D182" s="184"/>
      <c r="F182" s="51"/>
      <c r="G182" s="68"/>
    </row>
    <row r="183" spans="1:7" s="49" customFormat="1" ht="15">
      <c r="A183" s="66"/>
      <c r="B183" s="185"/>
      <c r="C183" s="186"/>
      <c r="D183" s="187"/>
      <c r="F183" s="51"/>
      <c r="G183" s="68"/>
    </row>
    <row r="184" spans="1:7" s="49" customFormat="1" ht="15">
      <c r="A184" s="66"/>
      <c r="B184" s="185"/>
      <c r="C184" s="186"/>
      <c r="D184" s="187"/>
      <c r="F184" s="51"/>
      <c r="G184" s="68"/>
    </row>
    <row r="185" spans="1:7" s="49" customFormat="1" ht="15">
      <c r="A185" s="66"/>
      <c r="B185" s="185"/>
      <c r="C185" s="186"/>
      <c r="D185" s="187"/>
      <c r="F185" s="51"/>
      <c r="G185" s="68"/>
    </row>
    <row r="186" spans="1:7" s="49" customFormat="1" ht="15">
      <c r="A186" s="66"/>
      <c r="B186" s="185"/>
      <c r="C186" s="186"/>
      <c r="D186" s="187"/>
      <c r="F186" s="51"/>
      <c r="G186" s="68"/>
    </row>
    <row r="187" spans="1:7" s="49" customFormat="1" ht="15">
      <c r="A187" s="66"/>
      <c r="B187" s="185"/>
      <c r="C187" s="186"/>
      <c r="D187" s="187"/>
      <c r="F187" s="51"/>
      <c r="G187" s="68"/>
    </row>
    <row r="188" spans="1:7" s="49" customFormat="1" ht="15">
      <c r="A188" s="66"/>
      <c r="B188" s="188"/>
      <c r="C188" s="189"/>
      <c r="D188" s="190"/>
      <c r="F188" s="51"/>
      <c r="G188" s="68"/>
    </row>
    <row r="189" spans="1:7" s="49" customFormat="1" ht="6.75" customHeight="1" thickBot="1">
      <c r="A189" s="66"/>
      <c r="D189" s="50"/>
      <c r="F189" s="51"/>
      <c r="G189" s="68"/>
    </row>
    <row r="190" spans="1:7" s="49" customFormat="1" ht="13.5" thickBot="1">
      <c r="A190" s="66"/>
      <c r="B190" s="49" t="s">
        <v>109</v>
      </c>
      <c r="D190" s="50"/>
      <c r="E190" s="96" t="s">
        <v>93</v>
      </c>
      <c r="F190" s="108"/>
      <c r="G190" s="68"/>
    </row>
    <row r="191" spans="1:7" s="49" customFormat="1" ht="6.75" customHeight="1" thickBot="1">
      <c r="A191" s="66"/>
      <c r="D191" s="50"/>
      <c r="F191" s="51"/>
      <c r="G191" s="68"/>
    </row>
    <row r="192" spans="1:7" s="49" customFormat="1" ht="13.5" thickBot="1">
      <c r="A192" s="66"/>
      <c r="C192" s="67" t="s">
        <v>73</v>
      </c>
      <c r="D192" s="50"/>
      <c r="F192" s="99" t="str">
        <f>IF(F190=0," ",IF(F180="Yes",1,IF(F180="No",0,IF(F177/F190&gt;=1,1,IF(F177/F190&gt;=0.75,0.75,IF(F177/F190&gt;=0.5,0.5,IF(F177/F190&gt;=0.25,0.25,0)))))))</f>
        <v xml:space="preserve"> </v>
      </c>
      <c r="G192" s="68"/>
    </row>
    <row r="193" spans="1:7" s="49" customFormat="1" ht="6.75" customHeight="1">
      <c r="A193" s="79"/>
      <c r="B193" s="80"/>
      <c r="C193" s="80"/>
      <c r="D193" s="81"/>
      <c r="E193" s="80"/>
      <c r="F193" s="82"/>
      <c r="G193" s="83"/>
    </row>
    <row r="194" spans="1:7" s="64" customFormat="1" ht="15">
      <c r="A194" s="90"/>
      <c r="B194" s="91"/>
      <c r="C194" s="91"/>
      <c r="D194" s="92"/>
      <c r="E194" s="93"/>
      <c r="F194" s="94"/>
      <c r="G194" s="95"/>
    </row>
    <row r="195" spans="1:7" s="64" customFormat="1" ht="15">
      <c r="A195" s="69"/>
      <c r="B195" s="70" t="s">
        <v>96</v>
      </c>
      <c r="C195" s="70"/>
      <c r="D195" s="63"/>
      <c r="G195" s="65"/>
    </row>
    <row r="196" spans="1:7" s="75" customFormat="1" ht="12">
      <c r="A196" s="71"/>
      <c r="B196" s="72"/>
      <c r="C196" s="73"/>
      <c r="D196" s="74" t="s">
        <v>85</v>
      </c>
      <c r="F196" s="76"/>
      <c r="G196" s="77"/>
    </row>
    <row r="197" spans="1:7" s="64" customFormat="1" ht="6.75" customHeight="1" thickBot="1">
      <c r="A197" s="69"/>
      <c r="B197" s="53"/>
      <c r="C197" s="70"/>
      <c r="D197" s="78"/>
      <c r="F197" s="54"/>
      <c r="G197" s="65"/>
    </row>
    <row r="198" spans="1:7" s="49" customFormat="1" ht="13.5" thickBot="1">
      <c r="A198" s="66"/>
      <c r="B198" s="49" t="s">
        <v>88</v>
      </c>
      <c r="D198" s="50"/>
      <c r="E198" s="96" t="s">
        <v>93</v>
      </c>
      <c r="F198" s="107"/>
      <c r="G198" s="68"/>
    </row>
    <row r="199" spans="1:7" s="49" customFormat="1" ht="6.75" customHeight="1" thickBot="1">
      <c r="A199" s="66"/>
      <c r="D199" s="50"/>
      <c r="F199" s="51"/>
      <c r="G199" s="68"/>
    </row>
    <row r="200" spans="1:7" s="49" customFormat="1" ht="13.5" thickBot="1">
      <c r="A200" s="66"/>
      <c r="B200" s="49" t="s">
        <v>87</v>
      </c>
      <c r="D200" s="50"/>
      <c r="E200" s="96" t="s">
        <v>93</v>
      </c>
      <c r="F200" s="107"/>
      <c r="G200" s="68"/>
    </row>
    <row r="201" spans="1:7" s="49" customFormat="1" ht="6.75" customHeight="1" thickBot="1">
      <c r="A201" s="66"/>
      <c r="D201" s="50"/>
      <c r="F201" s="51"/>
      <c r="G201" s="68"/>
    </row>
    <row r="202" spans="1:7" s="49" customFormat="1" ht="13.5" thickBot="1">
      <c r="A202" s="66"/>
      <c r="C202" s="49" t="s">
        <v>86</v>
      </c>
      <c r="D202" s="50"/>
      <c r="F202" s="98" t="str">
        <f>IF(F200&gt;0,F198/F200,IF(F205&gt;0,F205,"N/A"))</f>
        <v>N/A</v>
      </c>
      <c r="G202" s="68"/>
    </row>
    <row r="203" spans="1:7" s="49" customFormat="1" ht="6.75" customHeight="1">
      <c r="A203" s="66"/>
      <c r="D203" s="50"/>
      <c r="F203" s="51"/>
      <c r="G203" s="68"/>
    </row>
    <row r="204" spans="1:7" s="49" customFormat="1" ht="13.5" thickBot="1">
      <c r="A204" s="66"/>
      <c r="B204" s="49" t="s">
        <v>95</v>
      </c>
      <c r="D204" s="50"/>
      <c r="F204" s="51"/>
      <c r="G204" s="68"/>
    </row>
    <row r="205" spans="1:7" s="49" customFormat="1" ht="13.5" thickBot="1">
      <c r="A205" s="66"/>
      <c r="B205" s="49" t="s">
        <v>94</v>
      </c>
      <c r="D205" s="50"/>
      <c r="E205" s="96" t="s">
        <v>93</v>
      </c>
      <c r="F205" s="97"/>
      <c r="G205" s="68"/>
    </row>
    <row r="206" spans="1:7" s="49" customFormat="1" ht="6.75" customHeight="1">
      <c r="A206" s="66"/>
      <c r="D206" s="50"/>
      <c r="F206" s="51"/>
      <c r="G206" s="68"/>
    </row>
    <row r="207" spans="1:7" s="49" customFormat="1" ht="15">
      <c r="A207" s="66"/>
      <c r="B207" s="182"/>
      <c r="C207" s="183"/>
      <c r="D207" s="184"/>
      <c r="F207" s="51"/>
      <c r="G207" s="68"/>
    </row>
    <row r="208" spans="1:7" s="49" customFormat="1" ht="15">
      <c r="A208" s="66"/>
      <c r="B208" s="185"/>
      <c r="C208" s="186"/>
      <c r="D208" s="187"/>
      <c r="F208" s="51"/>
      <c r="G208" s="68"/>
    </row>
    <row r="209" spans="1:7" s="49" customFormat="1" ht="15">
      <c r="A209" s="66"/>
      <c r="B209" s="185"/>
      <c r="C209" s="186"/>
      <c r="D209" s="187"/>
      <c r="F209" s="51"/>
      <c r="G209" s="68"/>
    </row>
    <row r="210" spans="1:7" s="49" customFormat="1" ht="15">
      <c r="A210" s="66"/>
      <c r="B210" s="185"/>
      <c r="C210" s="186"/>
      <c r="D210" s="187"/>
      <c r="F210" s="51"/>
      <c r="G210" s="68"/>
    </row>
    <row r="211" spans="1:7" s="49" customFormat="1" ht="15">
      <c r="A211" s="66"/>
      <c r="B211" s="185"/>
      <c r="C211" s="186"/>
      <c r="D211" s="187"/>
      <c r="F211" s="51"/>
      <c r="G211" s="68"/>
    </row>
    <row r="212" spans="1:7" s="49" customFormat="1" ht="15">
      <c r="A212" s="66"/>
      <c r="B212" s="185"/>
      <c r="C212" s="186"/>
      <c r="D212" s="187"/>
      <c r="F212" s="51"/>
      <c r="G212" s="68"/>
    </row>
    <row r="213" spans="1:7" s="49" customFormat="1" ht="15">
      <c r="A213" s="66"/>
      <c r="B213" s="188"/>
      <c r="C213" s="189"/>
      <c r="D213" s="190"/>
      <c r="F213" s="51"/>
      <c r="G213" s="68"/>
    </row>
    <row r="214" spans="1:7" s="49" customFormat="1" ht="6.75" customHeight="1" thickBot="1">
      <c r="A214" s="66"/>
      <c r="D214" s="50"/>
      <c r="F214" s="51"/>
      <c r="G214" s="68"/>
    </row>
    <row r="215" spans="1:7" s="49" customFormat="1" ht="13.5" thickBot="1">
      <c r="A215" s="66"/>
      <c r="B215" s="49" t="s">
        <v>109</v>
      </c>
      <c r="D215" s="50"/>
      <c r="E215" s="96" t="s">
        <v>93</v>
      </c>
      <c r="F215" s="108"/>
      <c r="G215" s="68"/>
    </row>
    <row r="216" spans="1:7" s="49" customFormat="1" ht="6.75" customHeight="1" thickBot="1">
      <c r="A216" s="66"/>
      <c r="D216" s="50"/>
      <c r="F216" s="51"/>
      <c r="G216" s="68"/>
    </row>
    <row r="217" spans="1:7" s="49" customFormat="1" ht="13.5" thickBot="1">
      <c r="A217" s="66"/>
      <c r="C217" s="67" t="s">
        <v>73</v>
      </c>
      <c r="D217" s="50"/>
      <c r="F217" s="99" t="str">
        <f>IF(F215=0," ",IF(F205="Yes",1,IF(F205="No",0,IF(F202/F215&gt;=1,1,IF(F202/F215&gt;=0.75,0.75,IF(F202/F215&gt;=0.5,0.5,IF(F202/F215&gt;=0.25,0.25,0)))))))</f>
        <v xml:space="preserve"> </v>
      </c>
      <c r="G217" s="68"/>
    </row>
    <row r="218" spans="1:7" s="49" customFormat="1" ht="6.75" customHeight="1">
      <c r="A218" s="79"/>
      <c r="B218" s="80"/>
      <c r="C218" s="80"/>
      <c r="D218" s="81"/>
      <c r="E218" s="80"/>
      <c r="F218" s="82"/>
      <c r="G218" s="83"/>
    </row>
    <row r="219" spans="1:7" s="64" customFormat="1" ht="15">
      <c r="A219" s="90"/>
      <c r="B219" s="91"/>
      <c r="C219" s="91"/>
      <c r="D219" s="92"/>
      <c r="E219" s="93"/>
      <c r="F219" s="94"/>
      <c r="G219" s="95"/>
    </row>
    <row r="220" spans="1:7" s="64" customFormat="1" ht="15">
      <c r="A220" s="69"/>
      <c r="B220" s="70" t="s">
        <v>96</v>
      </c>
      <c r="C220" s="70"/>
      <c r="D220" s="63"/>
      <c r="G220" s="65"/>
    </row>
    <row r="221" spans="1:7" s="75" customFormat="1" ht="12">
      <c r="A221" s="71"/>
      <c r="B221" s="72"/>
      <c r="C221" s="73"/>
      <c r="D221" s="74" t="s">
        <v>85</v>
      </c>
      <c r="F221" s="76"/>
      <c r="G221" s="77"/>
    </row>
    <row r="222" spans="1:7" s="64" customFormat="1" ht="6.75" customHeight="1" thickBot="1">
      <c r="A222" s="69"/>
      <c r="B222" s="53"/>
      <c r="C222" s="70"/>
      <c r="D222" s="78"/>
      <c r="F222" s="54"/>
      <c r="G222" s="65"/>
    </row>
    <row r="223" spans="1:7" s="49" customFormat="1" ht="13.5" thickBot="1">
      <c r="A223" s="66"/>
      <c r="B223" s="49" t="s">
        <v>88</v>
      </c>
      <c r="D223" s="50"/>
      <c r="E223" s="96" t="s">
        <v>93</v>
      </c>
      <c r="F223" s="107"/>
      <c r="G223" s="68"/>
    </row>
    <row r="224" spans="1:7" s="49" customFormat="1" ht="6.75" customHeight="1" thickBot="1">
      <c r="A224" s="66"/>
      <c r="D224" s="50"/>
      <c r="F224" s="51"/>
      <c r="G224" s="68"/>
    </row>
    <row r="225" spans="1:7" s="49" customFormat="1" ht="13.5" thickBot="1">
      <c r="A225" s="66"/>
      <c r="B225" s="49" t="s">
        <v>87</v>
      </c>
      <c r="D225" s="50"/>
      <c r="E225" s="96" t="s">
        <v>93</v>
      </c>
      <c r="F225" s="107"/>
      <c r="G225" s="68"/>
    </row>
    <row r="226" spans="1:7" s="49" customFormat="1" ht="6.75" customHeight="1" thickBot="1">
      <c r="A226" s="66"/>
      <c r="D226" s="50"/>
      <c r="F226" s="51"/>
      <c r="G226" s="68"/>
    </row>
    <row r="227" spans="1:7" s="49" customFormat="1" ht="13.5" thickBot="1">
      <c r="A227" s="66"/>
      <c r="C227" s="49" t="s">
        <v>86</v>
      </c>
      <c r="D227" s="50"/>
      <c r="F227" s="98" t="str">
        <f>IF(F225&gt;0,F223/F225,IF(F230&gt;0,F230,"N/A"))</f>
        <v>N/A</v>
      </c>
      <c r="G227" s="68"/>
    </row>
    <row r="228" spans="1:7" s="49" customFormat="1" ht="6.75" customHeight="1">
      <c r="A228" s="66"/>
      <c r="D228" s="50"/>
      <c r="F228" s="51"/>
      <c r="G228" s="68"/>
    </row>
    <row r="229" spans="1:7" s="49" customFormat="1" ht="13.5" thickBot="1">
      <c r="A229" s="66"/>
      <c r="B229" s="49" t="s">
        <v>95</v>
      </c>
      <c r="D229" s="50"/>
      <c r="F229" s="51"/>
      <c r="G229" s="68"/>
    </row>
    <row r="230" spans="1:7" s="49" customFormat="1" ht="13.5" thickBot="1">
      <c r="A230" s="66"/>
      <c r="B230" s="49" t="s">
        <v>94</v>
      </c>
      <c r="D230" s="50"/>
      <c r="E230" s="96" t="s">
        <v>93</v>
      </c>
      <c r="F230" s="97"/>
      <c r="G230" s="68"/>
    </row>
    <row r="231" spans="1:7" s="49" customFormat="1" ht="6.75" customHeight="1">
      <c r="A231" s="66"/>
      <c r="D231" s="50"/>
      <c r="F231" s="51"/>
      <c r="G231" s="68"/>
    </row>
    <row r="232" spans="1:7" s="49" customFormat="1" ht="15">
      <c r="A232" s="66"/>
      <c r="B232" s="182"/>
      <c r="C232" s="183"/>
      <c r="D232" s="184"/>
      <c r="F232" s="51"/>
      <c r="G232" s="68"/>
    </row>
    <row r="233" spans="1:7" s="49" customFormat="1" ht="15">
      <c r="A233" s="66"/>
      <c r="B233" s="185"/>
      <c r="C233" s="186"/>
      <c r="D233" s="187"/>
      <c r="F233" s="51"/>
      <c r="G233" s="68"/>
    </row>
    <row r="234" spans="1:7" s="49" customFormat="1" ht="15">
      <c r="A234" s="66"/>
      <c r="B234" s="185"/>
      <c r="C234" s="186"/>
      <c r="D234" s="187"/>
      <c r="F234" s="51"/>
      <c r="G234" s="68"/>
    </row>
    <row r="235" spans="1:7" s="49" customFormat="1" ht="15">
      <c r="A235" s="66"/>
      <c r="B235" s="185"/>
      <c r="C235" s="186"/>
      <c r="D235" s="187"/>
      <c r="F235" s="51"/>
      <c r="G235" s="68"/>
    </row>
    <row r="236" spans="1:7" s="49" customFormat="1" ht="15">
      <c r="A236" s="66"/>
      <c r="B236" s="185"/>
      <c r="C236" s="186"/>
      <c r="D236" s="187"/>
      <c r="F236" s="51"/>
      <c r="G236" s="68"/>
    </row>
    <row r="237" spans="1:7" s="49" customFormat="1" ht="15">
      <c r="A237" s="66"/>
      <c r="B237" s="185"/>
      <c r="C237" s="186"/>
      <c r="D237" s="187"/>
      <c r="F237" s="51"/>
      <c r="G237" s="68"/>
    </row>
    <row r="238" spans="1:7" s="49" customFormat="1" ht="15">
      <c r="A238" s="66"/>
      <c r="B238" s="188"/>
      <c r="C238" s="189"/>
      <c r="D238" s="190"/>
      <c r="F238" s="51"/>
      <c r="G238" s="68"/>
    </row>
    <row r="239" spans="1:7" s="49" customFormat="1" ht="6.75" customHeight="1" thickBot="1">
      <c r="A239" s="66"/>
      <c r="D239" s="50"/>
      <c r="F239" s="51"/>
      <c r="G239" s="68"/>
    </row>
    <row r="240" spans="1:7" s="49" customFormat="1" ht="13.5" thickBot="1">
      <c r="A240" s="66"/>
      <c r="B240" s="49" t="s">
        <v>109</v>
      </c>
      <c r="D240" s="50"/>
      <c r="E240" s="96" t="s">
        <v>93</v>
      </c>
      <c r="F240" s="108"/>
      <c r="G240" s="68"/>
    </row>
    <row r="241" spans="1:7" s="49" customFormat="1" ht="6.75" customHeight="1" thickBot="1">
      <c r="A241" s="66"/>
      <c r="D241" s="50"/>
      <c r="F241" s="51"/>
      <c r="G241" s="68"/>
    </row>
    <row r="242" spans="1:7" s="49" customFormat="1" ht="13.5" thickBot="1">
      <c r="A242" s="66"/>
      <c r="C242" s="67" t="s">
        <v>73</v>
      </c>
      <c r="D242" s="50"/>
      <c r="F242" s="99" t="str">
        <f>IF(F240=0," ",IF(F230="Yes",1,IF(F230="No",0,IF(F227/F240&gt;=1,1,IF(F227/F240&gt;=0.75,0.75,IF(F227/F240&gt;=0.5,0.5,IF(F227/F240&gt;=0.25,0.25,0)))))))</f>
        <v xml:space="preserve"> </v>
      </c>
      <c r="G242" s="68"/>
    </row>
    <row r="243" spans="1:7" s="49" customFormat="1" ht="15">
      <c r="A243" s="79"/>
      <c r="B243" s="80"/>
      <c r="C243" s="80"/>
      <c r="D243" s="81"/>
      <c r="E243" s="80"/>
      <c r="F243" s="82"/>
      <c r="G243" s="83"/>
    </row>
  </sheetData>
  <mergeCells count="6">
    <mergeCell ref="B207:D213"/>
    <mergeCell ref="B232:D238"/>
    <mergeCell ref="B107:D113"/>
    <mergeCell ref="B132:D138"/>
    <mergeCell ref="B157:D163"/>
    <mergeCell ref="B182:D188"/>
  </mergeCells>
  <dataValidations count="1">
    <dataValidation type="list" showInputMessage="1" showErrorMessage="1" sqref="F105 F205 F180 F155 F130 F230">
      <formula1>YesNo</formula1>
    </dataValidation>
  </dataValidations>
  <printOptions/>
  <pageMargins left="0.7" right="0.7" top="0.75" bottom="0.75" header="0.3" footer="0.3"/>
  <pageSetup horizontalDpi="600" verticalDpi="600" orientation="portrait" scale="62" r:id="rId1"/>
  <headerFooter>
    <oddHeader>&amp;C&amp;"-,Bold"&amp;14DSRIP Semi-Annual Reporting Form</oddHeader>
    <oddFooter>&amp;L&amp;D&amp;C&amp;A&amp;R&amp;P of &amp;N</oddFooter>
  </headerFooter>
  <rowBreaks count="2" manualBreakCount="2">
    <brk id="93" max="16383" man="1"/>
    <brk id="19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sheetPr>
  <dimension ref="A1:G179"/>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2" t="s">
        <v>25</v>
      </c>
    </row>
    <row r="5" ht="13.5" thickBot="1"/>
    <row r="6" spans="1:7" s="49" customFormat="1" ht="13.5" thickBot="1">
      <c r="A6" s="96" t="s">
        <v>93</v>
      </c>
      <c r="B6" s="97"/>
      <c r="C6" s="50" t="s">
        <v>81</v>
      </c>
      <c r="D6" s="50"/>
      <c r="E6" s="50"/>
      <c r="F6" s="50"/>
      <c r="G6" s="50"/>
    </row>
    <row r="7" spans="2:6" s="49" customFormat="1" ht="15" thickBot="1">
      <c r="B7" s="98"/>
      <c r="C7" s="53" t="s">
        <v>82</v>
      </c>
      <c r="D7" s="50"/>
      <c r="F7" s="51"/>
    </row>
    <row r="8" spans="2:6" s="49" customFormat="1" ht="15" thickBot="1">
      <c r="B8" s="99"/>
      <c r="C8" s="53" t="s">
        <v>83</v>
      </c>
      <c r="D8" s="50"/>
      <c r="F8" s="51"/>
    </row>
    <row r="9" spans="2:6" s="49" customFormat="1" ht="14.25">
      <c r="B9" s="54"/>
      <c r="C9" s="53" t="s">
        <v>84</v>
      </c>
      <c r="D9" s="50"/>
      <c r="F9" s="51"/>
    </row>
    <row r="10" spans="1:7" s="49" customFormat="1" ht="15">
      <c r="A10" s="50"/>
      <c r="B10" s="50"/>
      <c r="C10" s="50"/>
      <c r="D10" s="50"/>
      <c r="E10" s="50"/>
      <c r="F10" s="50"/>
      <c r="G10" s="50"/>
    </row>
    <row r="11" spans="1:7" s="1" customFormat="1" ht="15">
      <c r="A11" s="9" t="s">
        <v>25</v>
      </c>
      <c r="B11" s="10"/>
      <c r="C11" s="10"/>
      <c r="D11" s="11"/>
      <c r="E11" s="12"/>
      <c r="F11" s="24"/>
      <c r="G11" s="13"/>
    </row>
    <row r="12" spans="1:7" s="64" customFormat="1" ht="15.75" thickBot="1">
      <c r="A12" s="90"/>
      <c r="B12" s="91"/>
      <c r="C12" s="91"/>
      <c r="D12" s="92"/>
      <c r="E12" s="93"/>
      <c r="F12" s="94"/>
      <c r="G12" s="95"/>
    </row>
    <row r="13" spans="1:7" s="49" customFormat="1" ht="13.5" thickBot="1">
      <c r="A13" s="66"/>
      <c r="B13" s="49" t="s">
        <v>107</v>
      </c>
      <c r="C13" s="67"/>
      <c r="D13" s="50"/>
      <c r="E13" s="96" t="s">
        <v>93</v>
      </c>
      <c r="F13" s="97"/>
      <c r="G13" s="68"/>
    </row>
    <row r="14" spans="1:7" s="49" customFormat="1" ht="13.5" thickBot="1">
      <c r="A14" s="66"/>
      <c r="C14" s="67"/>
      <c r="D14" s="50"/>
      <c r="F14" s="51"/>
      <c r="G14" s="68"/>
    </row>
    <row r="15" spans="1:7" s="49" customFormat="1" ht="13.5" thickBot="1">
      <c r="A15" s="66"/>
      <c r="B15" s="49" t="s">
        <v>108</v>
      </c>
      <c r="C15" s="67"/>
      <c r="D15" s="50"/>
      <c r="E15" s="96" t="s">
        <v>93</v>
      </c>
      <c r="F15" s="97"/>
      <c r="G15" s="68"/>
    </row>
    <row r="16" spans="1:7" s="3" customFormat="1" ht="15">
      <c r="A16" s="14"/>
      <c r="B16" s="2"/>
      <c r="C16" s="2"/>
      <c r="D16" s="8"/>
      <c r="F16" s="25"/>
      <c r="G16" s="15"/>
    </row>
    <row r="17" spans="1:7" s="3" customFormat="1" ht="15">
      <c r="A17" s="16"/>
      <c r="B17" s="7" t="s">
        <v>5</v>
      </c>
      <c r="C17" s="7"/>
      <c r="D17" s="8"/>
      <c r="G17" s="15"/>
    </row>
    <row r="18" spans="1:7" s="3" customFormat="1" ht="6.75" customHeight="1" thickBot="1">
      <c r="A18" s="16"/>
      <c r="B18" s="4"/>
      <c r="C18" s="7"/>
      <c r="D18" s="8"/>
      <c r="F18" s="25"/>
      <c r="G18" s="15"/>
    </row>
    <row r="19" spans="1:7" ht="13.5" thickBot="1">
      <c r="A19" s="18"/>
      <c r="B19" s="5" t="s">
        <v>14</v>
      </c>
      <c r="E19" s="96" t="s">
        <v>93</v>
      </c>
      <c r="F19" s="107"/>
      <c r="G19" s="19"/>
    </row>
    <row r="20" spans="1:7" ht="6.75" customHeight="1" thickBot="1">
      <c r="A20" s="18"/>
      <c r="G20" s="19"/>
    </row>
    <row r="21" spans="1:7" ht="13.5" thickBot="1">
      <c r="A21" s="18"/>
      <c r="B21" s="5" t="s">
        <v>15</v>
      </c>
      <c r="E21" s="96" t="s">
        <v>93</v>
      </c>
      <c r="F21" s="107"/>
      <c r="G21" s="19"/>
    </row>
    <row r="22" spans="1:7" ht="6.75" customHeight="1" thickBot="1">
      <c r="A22" s="18"/>
      <c r="G22" s="19"/>
    </row>
    <row r="23" spans="1:7" ht="13.5" thickBot="1">
      <c r="A23" s="18"/>
      <c r="C23" s="5" t="s">
        <v>26</v>
      </c>
      <c r="F23" s="98" t="str">
        <f>IF(F21=0,"",(F19/F21))</f>
        <v/>
      </c>
      <c r="G23" s="19"/>
    </row>
    <row r="24" spans="1:7" ht="6.75" customHeight="1" thickBot="1">
      <c r="A24" s="18"/>
      <c r="G24" s="19"/>
    </row>
    <row r="25" spans="1:7" ht="13.5" thickBot="1">
      <c r="A25" s="18"/>
      <c r="B25" s="5" t="s">
        <v>110</v>
      </c>
      <c r="E25" s="96" t="s">
        <v>93</v>
      </c>
      <c r="F25" s="97"/>
      <c r="G25" s="19"/>
    </row>
    <row r="26" spans="1:7" ht="6.75" customHeight="1" thickBot="1">
      <c r="A26" s="18"/>
      <c r="G26" s="19"/>
    </row>
    <row r="27" spans="1:7" ht="13.5" thickBot="1">
      <c r="A27" s="18"/>
      <c r="C27" s="33" t="s">
        <v>73</v>
      </c>
      <c r="F27" s="99" t="str">
        <f>IF(F25=0,"",(F23/F25))</f>
        <v/>
      </c>
      <c r="G27" s="19"/>
    </row>
    <row r="28" spans="1:7" s="3" customFormat="1" ht="15">
      <c r="A28" s="14"/>
      <c r="B28" s="2"/>
      <c r="C28" s="2"/>
      <c r="D28" s="8"/>
      <c r="F28" s="25"/>
      <c r="G28" s="15"/>
    </row>
    <row r="29" spans="1:7" ht="15">
      <c r="A29" s="20"/>
      <c r="B29" s="21"/>
      <c r="C29" s="21"/>
      <c r="D29" s="22"/>
      <c r="E29" s="21"/>
      <c r="F29" s="28"/>
      <c r="G29" s="23"/>
    </row>
    <row r="30" spans="1:7" s="49" customFormat="1" ht="6.75" customHeight="1">
      <c r="A30" s="66"/>
      <c r="D30" s="50"/>
      <c r="F30" s="51"/>
      <c r="G30" s="68"/>
    </row>
    <row r="31" spans="1:7" s="64" customFormat="1" ht="15">
      <c r="A31" s="69"/>
      <c r="B31" s="70" t="s">
        <v>96</v>
      </c>
      <c r="C31" s="70"/>
      <c r="D31" s="63"/>
      <c r="G31" s="65"/>
    </row>
    <row r="32" spans="1:7" s="75" customFormat="1" ht="12">
      <c r="A32" s="71"/>
      <c r="B32" s="72"/>
      <c r="C32" s="73"/>
      <c r="D32" s="74" t="s">
        <v>85</v>
      </c>
      <c r="F32" s="76"/>
      <c r="G32" s="77"/>
    </row>
    <row r="33" spans="1:7" s="64" customFormat="1" ht="6.75" customHeight="1" thickBot="1">
      <c r="A33" s="69"/>
      <c r="B33" s="53"/>
      <c r="C33" s="70"/>
      <c r="D33" s="78"/>
      <c r="F33" s="54"/>
      <c r="G33" s="65"/>
    </row>
    <row r="34" spans="1:7" s="49" customFormat="1" ht="13.5" thickBot="1">
      <c r="A34" s="66"/>
      <c r="B34" s="49" t="s">
        <v>88</v>
      </c>
      <c r="D34" s="50"/>
      <c r="E34" s="96" t="s">
        <v>93</v>
      </c>
      <c r="F34" s="107"/>
      <c r="G34" s="68"/>
    </row>
    <row r="35" spans="1:7" s="49" customFormat="1" ht="6.75" customHeight="1" thickBot="1">
      <c r="A35" s="66"/>
      <c r="D35" s="50"/>
      <c r="F35" s="51"/>
      <c r="G35" s="68"/>
    </row>
    <row r="36" spans="1:7" s="49" customFormat="1" ht="13.5" thickBot="1">
      <c r="A36" s="66"/>
      <c r="B36" s="49" t="s">
        <v>87</v>
      </c>
      <c r="D36" s="50"/>
      <c r="E36" s="96" t="s">
        <v>93</v>
      </c>
      <c r="F36" s="107"/>
      <c r="G36" s="68"/>
    </row>
    <row r="37" spans="1:7" s="49" customFormat="1" ht="6.75" customHeight="1" thickBot="1">
      <c r="A37" s="66"/>
      <c r="D37" s="50"/>
      <c r="F37" s="51"/>
      <c r="G37" s="68"/>
    </row>
    <row r="38" spans="1:7" s="49" customFormat="1" ht="13.5" thickBot="1">
      <c r="A38" s="66"/>
      <c r="C38" s="49" t="s">
        <v>86</v>
      </c>
      <c r="D38" s="50"/>
      <c r="F38" s="98" t="str">
        <f>IF(F36&gt;0,F34/F36,IF(F41&gt;0,F41,"N/A"))</f>
        <v>N/A</v>
      </c>
      <c r="G38" s="68"/>
    </row>
    <row r="39" spans="1:7" s="49" customFormat="1" ht="6.75" customHeight="1">
      <c r="A39" s="66"/>
      <c r="D39" s="50"/>
      <c r="F39" s="51"/>
      <c r="G39" s="68"/>
    </row>
    <row r="40" spans="1:7" s="49" customFormat="1" ht="13.5" thickBot="1">
      <c r="A40" s="66"/>
      <c r="B40" s="49" t="s">
        <v>95</v>
      </c>
      <c r="D40" s="50"/>
      <c r="F40" s="51"/>
      <c r="G40" s="68"/>
    </row>
    <row r="41" spans="1:7" s="49" customFormat="1" ht="13.5" thickBot="1">
      <c r="A41" s="66"/>
      <c r="B41" s="49" t="s">
        <v>94</v>
      </c>
      <c r="D41" s="50"/>
      <c r="E41" s="96" t="s">
        <v>93</v>
      </c>
      <c r="F41" s="97"/>
      <c r="G41" s="68"/>
    </row>
    <row r="42" spans="1:7" s="49" customFormat="1" ht="6.75" customHeight="1">
      <c r="A42" s="66"/>
      <c r="D42" s="50"/>
      <c r="F42" s="51"/>
      <c r="G42" s="68"/>
    </row>
    <row r="43" spans="1:7" s="49" customFormat="1" ht="15">
      <c r="A43" s="66"/>
      <c r="B43" s="182"/>
      <c r="C43" s="183"/>
      <c r="D43" s="184"/>
      <c r="F43" s="51"/>
      <c r="G43" s="68"/>
    </row>
    <row r="44" spans="1:7" s="49" customFormat="1" ht="15">
      <c r="A44" s="66"/>
      <c r="B44" s="185"/>
      <c r="C44" s="186"/>
      <c r="D44" s="187"/>
      <c r="F44" s="51"/>
      <c r="G44" s="68"/>
    </row>
    <row r="45" spans="1:7" s="49" customFormat="1" ht="15">
      <c r="A45" s="66"/>
      <c r="B45" s="185"/>
      <c r="C45" s="186"/>
      <c r="D45" s="187"/>
      <c r="F45" s="51"/>
      <c r="G45" s="68"/>
    </row>
    <row r="46" spans="1:7" s="49" customFormat="1" ht="15">
      <c r="A46" s="66"/>
      <c r="B46" s="185"/>
      <c r="C46" s="186"/>
      <c r="D46" s="187"/>
      <c r="F46" s="51"/>
      <c r="G46" s="68"/>
    </row>
    <row r="47" spans="1:7" s="49" customFormat="1" ht="15">
      <c r="A47" s="66"/>
      <c r="B47" s="185"/>
      <c r="C47" s="186"/>
      <c r="D47" s="187"/>
      <c r="F47" s="51"/>
      <c r="G47" s="68"/>
    </row>
    <row r="48" spans="1:7" s="49" customFormat="1" ht="15">
      <c r="A48" s="66"/>
      <c r="B48" s="185"/>
      <c r="C48" s="186"/>
      <c r="D48" s="187"/>
      <c r="F48" s="51"/>
      <c r="G48" s="68"/>
    </row>
    <row r="49" spans="1:7" s="49" customFormat="1" ht="15">
      <c r="A49" s="66"/>
      <c r="B49" s="188"/>
      <c r="C49" s="189"/>
      <c r="D49" s="190"/>
      <c r="F49" s="51"/>
      <c r="G49" s="68"/>
    </row>
    <row r="50" spans="1:7" s="49" customFormat="1" ht="6.75" customHeight="1" thickBot="1">
      <c r="A50" s="66"/>
      <c r="D50" s="50"/>
      <c r="F50" s="51"/>
      <c r="G50" s="68"/>
    </row>
    <row r="51" spans="1:7" s="49" customFormat="1" ht="13.5" thickBot="1">
      <c r="A51" s="66"/>
      <c r="B51" s="49" t="s">
        <v>109</v>
      </c>
      <c r="D51" s="50"/>
      <c r="E51" s="96" t="s">
        <v>93</v>
      </c>
      <c r="F51" s="108"/>
      <c r="G51" s="68"/>
    </row>
    <row r="52" spans="1:7" s="49" customFormat="1" ht="6.75" customHeight="1" thickBot="1">
      <c r="A52" s="66"/>
      <c r="D52" s="50"/>
      <c r="F52" s="51"/>
      <c r="G52" s="68"/>
    </row>
    <row r="53" spans="1:7" s="49" customFormat="1" ht="13.5" thickBot="1">
      <c r="A53" s="66"/>
      <c r="C53" s="67" t="s">
        <v>73</v>
      </c>
      <c r="D53" s="50"/>
      <c r="F53" s="99" t="str">
        <f>IF(F51=0," ",IF(F41="Yes",1,IF(F41="No",0,IF(F38/F51&gt;=1,1,IF(F38/F51&gt;=0.75,0.75,IF(F38/F51&gt;=0.5,0.5,IF(F38/F51&gt;=0.25,0.25,0)))))))</f>
        <v xml:space="preserve"> </v>
      </c>
      <c r="G53" s="68"/>
    </row>
    <row r="54" spans="1:7" s="49" customFormat="1" ht="6.75" customHeight="1">
      <c r="A54" s="79"/>
      <c r="B54" s="80"/>
      <c r="C54" s="80"/>
      <c r="D54" s="81"/>
      <c r="E54" s="80"/>
      <c r="F54" s="82"/>
      <c r="G54" s="83"/>
    </row>
    <row r="55" spans="1:7" s="64" customFormat="1" ht="15">
      <c r="A55" s="90"/>
      <c r="B55" s="91"/>
      <c r="C55" s="91"/>
      <c r="D55" s="92"/>
      <c r="E55" s="93"/>
      <c r="F55" s="94"/>
      <c r="G55" s="95"/>
    </row>
    <row r="56" spans="1:7" s="64" customFormat="1" ht="15">
      <c r="A56" s="69"/>
      <c r="B56" s="70" t="s">
        <v>96</v>
      </c>
      <c r="C56" s="70"/>
      <c r="D56" s="63"/>
      <c r="G56" s="65"/>
    </row>
    <row r="57" spans="1:7" s="75" customFormat="1" ht="12">
      <c r="A57" s="71"/>
      <c r="B57" s="72"/>
      <c r="C57" s="73"/>
      <c r="D57" s="74" t="s">
        <v>85</v>
      </c>
      <c r="F57" s="76"/>
      <c r="G57" s="77"/>
    </row>
    <row r="58" spans="1:7" s="64" customFormat="1" ht="6.75" customHeight="1" thickBot="1">
      <c r="A58" s="69"/>
      <c r="B58" s="53"/>
      <c r="C58" s="70"/>
      <c r="D58" s="78"/>
      <c r="F58" s="54"/>
      <c r="G58" s="65"/>
    </row>
    <row r="59" spans="1:7" s="49" customFormat="1" ht="13.5" thickBot="1">
      <c r="A59" s="66"/>
      <c r="B59" s="49" t="s">
        <v>88</v>
      </c>
      <c r="D59" s="50"/>
      <c r="E59" s="96" t="s">
        <v>93</v>
      </c>
      <c r="F59" s="107"/>
      <c r="G59" s="68"/>
    </row>
    <row r="60" spans="1:7" s="49" customFormat="1" ht="6.75" customHeight="1" thickBot="1">
      <c r="A60" s="66"/>
      <c r="D60" s="50"/>
      <c r="F60" s="51"/>
      <c r="G60" s="68"/>
    </row>
    <row r="61" spans="1:7" s="49" customFormat="1" ht="13.5" thickBot="1">
      <c r="A61" s="66"/>
      <c r="B61" s="49" t="s">
        <v>87</v>
      </c>
      <c r="D61" s="50"/>
      <c r="E61" s="96" t="s">
        <v>93</v>
      </c>
      <c r="F61" s="107"/>
      <c r="G61" s="68"/>
    </row>
    <row r="62" spans="1:7" s="49" customFormat="1" ht="6.75" customHeight="1" thickBot="1">
      <c r="A62" s="66"/>
      <c r="D62" s="50"/>
      <c r="F62" s="51"/>
      <c r="G62" s="68"/>
    </row>
    <row r="63" spans="1:7" s="49" customFormat="1" ht="13.5" thickBot="1">
      <c r="A63" s="66"/>
      <c r="C63" s="49" t="s">
        <v>86</v>
      </c>
      <c r="D63" s="50"/>
      <c r="F63" s="98" t="str">
        <f>IF(F61&gt;0,F59/F61,IF(F66&gt;0,F66,"N/A"))</f>
        <v>N/A</v>
      </c>
      <c r="G63" s="68"/>
    </row>
    <row r="64" spans="1:7" s="49" customFormat="1" ht="6.75" customHeight="1">
      <c r="A64" s="66"/>
      <c r="D64" s="50"/>
      <c r="F64" s="51"/>
      <c r="G64" s="68"/>
    </row>
    <row r="65" spans="1:7" s="49" customFormat="1" ht="13.5" thickBot="1">
      <c r="A65" s="66"/>
      <c r="B65" s="49" t="s">
        <v>95</v>
      </c>
      <c r="D65" s="50"/>
      <c r="F65" s="51"/>
      <c r="G65" s="68"/>
    </row>
    <row r="66" spans="1:7" s="49" customFormat="1" ht="13.5" thickBot="1">
      <c r="A66" s="66"/>
      <c r="B66" s="49" t="s">
        <v>94</v>
      </c>
      <c r="D66" s="50"/>
      <c r="E66" s="96" t="s">
        <v>93</v>
      </c>
      <c r="F66" s="97"/>
      <c r="G66" s="68"/>
    </row>
    <row r="67" spans="1:7" s="49" customFormat="1" ht="6.75" customHeight="1">
      <c r="A67" s="66"/>
      <c r="D67" s="50"/>
      <c r="F67" s="51"/>
      <c r="G67" s="68"/>
    </row>
    <row r="68" spans="1:7" s="49" customFormat="1" ht="15">
      <c r="A68" s="66"/>
      <c r="B68" s="182"/>
      <c r="C68" s="183"/>
      <c r="D68" s="184"/>
      <c r="F68" s="51"/>
      <c r="G68" s="68"/>
    </row>
    <row r="69" spans="1:7" s="49" customFormat="1" ht="15">
      <c r="A69" s="66"/>
      <c r="B69" s="185"/>
      <c r="C69" s="186"/>
      <c r="D69" s="187"/>
      <c r="F69" s="51"/>
      <c r="G69" s="68"/>
    </row>
    <row r="70" spans="1:7" s="49" customFormat="1" ht="15">
      <c r="A70" s="66"/>
      <c r="B70" s="185"/>
      <c r="C70" s="186"/>
      <c r="D70" s="187"/>
      <c r="F70" s="51"/>
      <c r="G70" s="68"/>
    </row>
    <row r="71" spans="1:7" s="49" customFormat="1" ht="15">
      <c r="A71" s="66"/>
      <c r="B71" s="185"/>
      <c r="C71" s="186"/>
      <c r="D71" s="187"/>
      <c r="F71" s="51"/>
      <c r="G71" s="68"/>
    </row>
    <row r="72" spans="1:7" s="49" customFormat="1" ht="15">
      <c r="A72" s="66"/>
      <c r="B72" s="185"/>
      <c r="C72" s="186"/>
      <c r="D72" s="187"/>
      <c r="F72" s="51"/>
      <c r="G72" s="68"/>
    </row>
    <row r="73" spans="1:7" s="49" customFormat="1" ht="15">
      <c r="A73" s="66"/>
      <c r="B73" s="185"/>
      <c r="C73" s="186"/>
      <c r="D73" s="187"/>
      <c r="F73" s="51"/>
      <c r="G73" s="68"/>
    </row>
    <row r="74" spans="1:7" s="49" customFormat="1" ht="15">
      <c r="A74" s="66"/>
      <c r="B74" s="188"/>
      <c r="C74" s="189"/>
      <c r="D74" s="190"/>
      <c r="F74" s="51"/>
      <c r="G74" s="68"/>
    </row>
    <row r="75" spans="1:7" s="49" customFormat="1" ht="6.75" customHeight="1" thickBot="1">
      <c r="A75" s="66"/>
      <c r="D75" s="50"/>
      <c r="F75" s="51"/>
      <c r="G75" s="68"/>
    </row>
    <row r="76" spans="1:7" s="49" customFormat="1" ht="13.5" thickBot="1">
      <c r="A76" s="66"/>
      <c r="B76" s="49" t="s">
        <v>109</v>
      </c>
      <c r="D76" s="50"/>
      <c r="E76" s="96" t="s">
        <v>93</v>
      </c>
      <c r="F76" s="108"/>
      <c r="G76" s="68"/>
    </row>
    <row r="77" spans="1:7" s="49" customFormat="1" ht="6.75" customHeight="1" thickBot="1">
      <c r="A77" s="66"/>
      <c r="D77" s="50"/>
      <c r="F77" s="51"/>
      <c r="G77" s="68"/>
    </row>
    <row r="78" spans="1:7" s="49" customFormat="1" ht="13.5" thickBot="1">
      <c r="A78" s="66"/>
      <c r="C78" s="67" t="s">
        <v>73</v>
      </c>
      <c r="D78" s="50"/>
      <c r="F78" s="99" t="str">
        <f>IF(F76=0," ",IF(F66="Yes",1,IF(F66="No",0,IF(F63/F76&gt;=1,1,IF(F63/F76&gt;=0.75,0.75,IF(F63/F76&gt;=0.5,0.5,IF(F63/F76&gt;=0.25,0.25,0)))))))</f>
        <v xml:space="preserve"> </v>
      </c>
      <c r="G78" s="68"/>
    </row>
    <row r="79" spans="1:7" s="49" customFormat="1" ht="6.75" customHeight="1">
      <c r="A79" s="79"/>
      <c r="B79" s="80"/>
      <c r="C79" s="80"/>
      <c r="D79" s="81"/>
      <c r="E79" s="80"/>
      <c r="F79" s="82"/>
      <c r="G79" s="83"/>
    </row>
    <row r="80" spans="1:7" s="64" customFormat="1" ht="15">
      <c r="A80" s="90"/>
      <c r="B80" s="91"/>
      <c r="C80" s="91"/>
      <c r="D80" s="92"/>
      <c r="E80" s="93"/>
      <c r="F80" s="94"/>
      <c r="G80" s="95"/>
    </row>
    <row r="81" spans="1:7" s="64" customFormat="1" ht="15">
      <c r="A81" s="69"/>
      <c r="B81" s="70" t="s">
        <v>96</v>
      </c>
      <c r="C81" s="70"/>
      <c r="D81" s="63"/>
      <c r="G81" s="65"/>
    </row>
    <row r="82" spans="1:7" s="75" customFormat="1" ht="12">
      <c r="A82" s="71"/>
      <c r="B82" s="72"/>
      <c r="C82" s="73"/>
      <c r="D82" s="74" t="s">
        <v>85</v>
      </c>
      <c r="F82" s="76"/>
      <c r="G82" s="77"/>
    </row>
    <row r="83" spans="1:7" s="64" customFormat="1" ht="6.75" customHeight="1" thickBot="1">
      <c r="A83" s="69"/>
      <c r="B83" s="53"/>
      <c r="C83" s="70"/>
      <c r="D83" s="78"/>
      <c r="F83" s="54"/>
      <c r="G83" s="65"/>
    </row>
    <row r="84" spans="1:7" s="49" customFormat="1" ht="13.5" thickBot="1">
      <c r="A84" s="66"/>
      <c r="B84" s="49" t="s">
        <v>88</v>
      </c>
      <c r="D84" s="50"/>
      <c r="E84" s="96" t="s">
        <v>93</v>
      </c>
      <c r="F84" s="107"/>
      <c r="G84" s="68"/>
    </row>
    <row r="85" spans="1:7" s="49" customFormat="1" ht="6.75" customHeight="1" thickBot="1">
      <c r="A85" s="66"/>
      <c r="D85" s="50"/>
      <c r="F85" s="51"/>
      <c r="G85" s="68"/>
    </row>
    <row r="86" spans="1:7" s="49" customFormat="1" ht="13.5" thickBot="1">
      <c r="A86" s="66"/>
      <c r="B86" s="49" t="s">
        <v>87</v>
      </c>
      <c r="D86" s="50"/>
      <c r="E86" s="96" t="s">
        <v>93</v>
      </c>
      <c r="F86" s="107"/>
      <c r="G86" s="68"/>
    </row>
    <row r="87" spans="1:7" s="49" customFormat="1" ht="6.75" customHeight="1" thickBot="1">
      <c r="A87" s="66"/>
      <c r="D87" s="50"/>
      <c r="F87" s="51"/>
      <c r="G87" s="68"/>
    </row>
    <row r="88" spans="1:7" s="49" customFormat="1" ht="13.5" thickBot="1">
      <c r="A88" s="66"/>
      <c r="C88" s="49" t="s">
        <v>86</v>
      </c>
      <c r="D88" s="50"/>
      <c r="F88" s="98" t="str">
        <f>IF(F86&gt;0,F84/F86,IF(F91&gt;0,F91,"N/A"))</f>
        <v>N/A</v>
      </c>
      <c r="G88" s="68"/>
    </row>
    <row r="89" spans="1:7" s="49" customFormat="1" ht="6.75" customHeight="1">
      <c r="A89" s="66"/>
      <c r="D89" s="50"/>
      <c r="F89" s="51"/>
      <c r="G89" s="68"/>
    </row>
    <row r="90" spans="1:7" s="49" customFormat="1" ht="13.5" thickBot="1">
      <c r="A90" s="66"/>
      <c r="B90" s="49" t="s">
        <v>95</v>
      </c>
      <c r="D90" s="50"/>
      <c r="F90" s="51"/>
      <c r="G90" s="68"/>
    </row>
    <row r="91" spans="1:7" s="49" customFormat="1" ht="13.5" thickBot="1">
      <c r="A91" s="66"/>
      <c r="B91" s="49" t="s">
        <v>94</v>
      </c>
      <c r="D91" s="50"/>
      <c r="E91" s="96" t="s">
        <v>93</v>
      </c>
      <c r="F91" s="97"/>
      <c r="G91" s="68"/>
    </row>
    <row r="92" spans="1:7" s="49" customFormat="1" ht="6.75" customHeight="1">
      <c r="A92" s="66"/>
      <c r="D92" s="50"/>
      <c r="F92" s="51"/>
      <c r="G92" s="68"/>
    </row>
    <row r="93" spans="1:7" s="49" customFormat="1" ht="15">
      <c r="A93" s="66"/>
      <c r="B93" s="182"/>
      <c r="C93" s="183"/>
      <c r="D93" s="184"/>
      <c r="F93" s="51"/>
      <c r="G93" s="68"/>
    </row>
    <row r="94" spans="1:7" s="49" customFormat="1" ht="15">
      <c r="A94" s="66"/>
      <c r="B94" s="185"/>
      <c r="C94" s="186"/>
      <c r="D94" s="187"/>
      <c r="F94" s="51"/>
      <c r="G94" s="68"/>
    </row>
    <row r="95" spans="1:7" s="49" customFormat="1" ht="15">
      <c r="A95" s="66"/>
      <c r="B95" s="185"/>
      <c r="C95" s="186"/>
      <c r="D95" s="187"/>
      <c r="F95" s="51"/>
      <c r="G95" s="68"/>
    </row>
    <row r="96" spans="1:7" s="49" customFormat="1" ht="15">
      <c r="A96" s="66"/>
      <c r="B96" s="185"/>
      <c r="C96" s="186"/>
      <c r="D96" s="187"/>
      <c r="F96" s="51"/>
      <c r="G96" s="68"/>
    </row>
    <row r="97" spans="1:7" s="49" customFormat="1" ht="15">
      <c r="A97" s="66"/>
      <c r="B97" s="185"/>
      <c r="C97" s="186"/>
      <c r="D97" s="187"/>
      <c r="F97" s="51"/>
      <c r="G97" s="68"/>
    </row>
    <row r="98" spans="1:7" s="49" customFormat="1" ht="15">
      <c r="A98" s="66"/>
      <c r="B98" s="185"/>
      <c r="C98" s="186"/>
      <c r="D98" s="187"/>
      <c r="F98" s="51"/>
      <c r="G98" s="68"/>
    </row>
    <row r="99" spans="1:7" s="49" customFormat="1" ht="15">
      <c r="A99" s="66"/>
      <c r="B99" s="188"/>
      <c r="C99" s="189"/>
      <c r="D99" s="190"/>
      <c r="F99" s="51"/>
      <c r="G99" s="68"/>
    </row>
    <row r="100" spans="1:7" s="49" customFormat="1" ht="6.75" customHeight="1" thickBot="1">
      <c r="A100" s="66"/>
      <c r="D100" s="50"/>
      <c r="F100" s="51"/>
      <c r="G100" s="68"/>
    </row>
    <row r="101" spans="1:7" s="49" customFormat="1" ht="13.5" thickBot="1">
      <c r="A101" s="66"/>
      <c r="B101" s="49" t="s">
        <v>109</v>
      </c>
      <c r="D101" s="50"/>
      <c r="E101" s="96" t="s">
        <v>93</v>
      </c>
      <c r="F101" s="108"/>
      <c r="G101" s="68"/>
    </row>
    <row r="102" spans="1:7" s="49" customFormat="1" ht="6.75" customHeight="1" thickBot="1">
      <c r="A102" s="66"/>
      <c r="D102" s="50"/>
      <c r="F102" s="51"/>
      <c r="G102" s="68"/>
    </row>
    <row r="103" spans="1:7" s="49" customFormat="1" ht="13.5" thickBot="1">
      <c r="A103" s="66"/>
      <c r="C103" s="67" t="s">
        <v>73</v>
      </c>
      <c r="D103" s="50"/>
      <c r="F103" s="99" t="str">
        <f>IF(F101=0," ",IF(F91="Yes",1,IF(F91="No",0,IF(F88/F101&gt;=1,1,IF(F88/F101&gt;=0.75,0.75,IF(F88/F101&gt;=0.5,0.5,IF(F88/F101&gt;=0.25,0.25,0)))))))</f>
        <v xml:space="preserve"> </v>
      </c>
      <c r="G103" s="68"/>
    </row>
    <row r="104" spans="1:7" s="49" customFormat="1" ht="6.75" customHeight="1">
      <c r="A104" s="79"/>
      <c r="B104" s="80"/>
      <c r="C104" s="80"/>
      <c r="D104" s="81"/>
      <c r="E104" s="80"/>
      <c r="F104" s="82"/>
      <c r="G104" s="83"/>
    </row>
    <row r="105" spans="1:7" s="64" customFormat="1" ht="15">
      <c r="A105" s="90"/>
      <c r="B105" s="91"/>
      <c r="C105" s="91"/>
      <c r="D105" s="92"/>
      <c r="E105" s="93"/>
      <c r="F105" s="94"/>
      <c r="G105" s="95"/>
    </row>
    <row r="106" spans="1:7" s="64" customFormat="1" ht="15">
      <c r="A106" s="69"/>
      <c r="B106" s="70" t="s">
        <v>96</v>
      </c>
      <c r="C106" s="70"/>
      <c r="D106" s="63"/>
      <c r="G106" s="65"/>
    </row>
    <row r="107" spans="1:7" s="75" customFormat="1" ht="12">
      <c r="A107" s="71"/>
      <c r="B107" s="72"/>
      <c r="C107" s="73"/>
      <c r="D107" s="74" t="s">
        <v>85</v>
      </c>
      <c r="F107" s="76"/>
      <c r="G107" s="77"/>
    </row>
    <row r="108" spans="1:7" s="64" customFormat="1" ht="6.75" customHeight="1" thickBot="1">
      <c r="A108" s="69"/>
      <c r="B108" s="53"/>
      <c r="C108" s="70"/>
      <c r="D108" s="78"/>
      <c r="F108" s="54"/>
      <c r="G108" s="65"/>
    </row>
    <row r="109" spans="1:7" s="49" customFormat="1" ht="13.5" thickBot="1">
      <c r="A109" s="66"/>
      <c r="B109" s="49" t="s">
        <v>88</v>
      </c>
      <c r="D109" s="50"/>
      <c r="E109" s="96" t="s">
        <v>93</v>
      </c>
      <c r="F109" s="107"/>
      <c r="G109" s="68"/>
    </row>
    <row r="110" spans="1:7" s="49" customFormat="1" ht="6.75" customHeight="1" thickBot="1">
      <c r="A110" s="66"/>
      <c r="D110" s="50"/>
      <c r="F110" s="51"/>
      <c r="G110" s="68"/>
    </row>
    <row r="111" spans="1:7" s="49" customFormat="1" ht="13.5" thickBot="1">
      <c r="A111" s="66"/>
      <c r="B111" s="49" t="s">
        <v>87</v>
      </c>
      <c r="D111" s="50"/>
      <c r="E111" s="96" t="s">
        <v>93</v>
      </c>
      <c r="F111" s="107"/>
      <c r="G111" s="68"/>
    </row>
    <row r="112" spans="1:7" s="49" customFormat="1" ht="6.75" customHeight="1" thickBot="1">
      <c r="A112" s="66"/>
      <c r="D112" s="50"/>
      <c r="F112" s="51"/>
      <c r="G112" s="68"/>
    </row>
    <row r="113" spans="1:7" s="49" customFormat="1" ht="13.5" thickBot="1">
      <c r="A113" s="66"/>
      <c r="C113" s="49" t="s">
        <v>86</v>
      </c>
      <c r="D113" s="50"/>
      <c r="F113" s="98" t="str">
        <f>IF(F111&gt;0,F109/F111,IF(F116&gt;0,F116,"N/A"))</f>
        <v>N/A</v>
      </c>
      <c r="G113" s="68"/>
    </row>
    <row r="114" spans="1:7" s="49" customFormat="1" ht="6.75" customHeight="1">
      <c r="A114" s="66"/>
      <c r="D114" s="50"/>
      <c r="F114" s="51"/>
      <c r="G114" s="68"/>
    </row>
    <row r="115" spans="1:7" s="49" customFormat="1" ht="13.5" thickBot="1">
      <c r="A115" s="66"/>
      <c r="B115" s="49" t="s">
        <v>95</v>
      </c>
      <c r="D115" s="50"/>
      <c r="F115" s="51"/>
      <c r="G115" s="68"/>
    </row>
    <row r="116" spans="1:7" s="49" customFormat="1" ht="13.5" thickBot="1">
      <c r="A116" s="66"/>
      <c r="B116" s="49" t="s">
        <v>94</v>
      </c>
      <c r="D116" s="50"/>
      <c r="E116" s="96" t="s">
        <v>93</v>
      </c>
      <c r="F116" s="97"/>
      <c r="G116" s="68"/>
    </row>
    <row r="117" spans="1:7" s="49" customFormat="1" ht="6.75" customHeight="1">
      <c r="A117" s="66"/>
      <c r="D117" s="50"/>
      <c r="F117" s="51"/>
      <c r="G117" s="68"/>
    </row>
    <row r="118" spans="1:7" s="49" customFormat="1" ht="15">
      <c r="A118" s="66"/>
      <c r="B118" s="182"/>
      <c r="C118" s="183"/>
      <c r="D118" s="184"/>
      <c r="F118" s="51"/>
      <c r="G118" s="68"/>
    </row>
    <row r="119" spans="1:7" s="49" customFormat="1" ht="15">
      <c r="A119" s="66"/>
      <c r="B119" s="185"/>
      <c r="C119" s="186"/>
      <c r="D119" s="187"/>
      <c r="F119" s="51"/>
      <c r="G119" s="68"/>
    </row>
    <row r="120" spans="1:7" s="49" customFormat="1" ht="15">
      <c r="A120" s="66"/>
      <c r="B120" s="185"/>
      <c r="C120" s="186"/>
      <c r="D120" s="187"/>
      <c r="F120" s="51"/>
      <c r="G120" s="68"/>
    </row>
    <row r="121" spans="1:7" s="49" customFormat="1" ht="15">
      <c r="A121" s="66"/>
      <c r="B121" s="185"/>
      <c r="C121" s="186"/>
      <c r="D121" s="187"/>
      <c r="F121" s="51"/>
      <c r="G121" s="68"/>
    </row>
    <row r="122" spans="1:7" s="49" customFormat="1" ht="15">
      <c r="A122" s="66"/>
      <c r="B122" s="185"/>
      <c r="C122" s="186"/>
      <c r="D122" s="187"/>
      <c r="F122" s="51"/>
      <c r="G122" s="68"/>
    </row>
    <row r="123" spans="1:7" s="49" customFormat="1" ht="15">
      <c r="A123" s="66"/>
      <c r="B123" s="185"/>
      <c r="C123" s="186"/>
      <c r="D123" s="187"/>
      <c r="F123" s="51"/>
      <c r="G123" s="68"/>
    </row>
    <row r="124" spans="1:7" s="49" customFormat="1" ht="15">
      <c r="A124" s="66"/>
      <c r="B124" s="188"/>
      <c r="C124" s="189"/>
      <c r="D124" s="190"/>
      <c r="F124" s="51"/>
      <c r="G124" s="68"/>
    </row>
    <row r="125" spans="1:7" s="49" customFormat="1" ht="6.75" customHeight="1" thickBot="1">
      <c r="A125" s="66"/>
      <c r="D125" s="50"/>
      <c r="F125" s="51"/>
      <c r="G125" s="68"/>
    </row>
    <row r="126" spans="1:7" s="49" customFormat="1" ht="13.5" thickBot="1">
      <c r="A126" s="66"/>
      <c r="B126" s="49" t="s">
        <v>109</v>
      </c>
      <c r="D126" s="50"/>
      <c r="E126" s="96" t="s">
        <v>93</v>
      </c>
      <c r="F126" s="108"/>
      <c r="G126" s="68"/>
    </row>
    <row r="127" spans="1:7" s="49" customFormat="1" ht="6.75" customHeight="1" thickBot="1">
      <c r="A127" s="66"/>
      <c r="D127" s="50"/>
      <c r="F127" s="51"/>
      <c r="G127" s="68"/>
    </row>
    <row r="128" spans="1:7" s="49" customFormat="1" ht="13.5" thickBot="1">
      <c r="A128" s="66"/>
      <c r="C128" s="67" t="s">
        <v>73</v>
      </c>
      <c r="D128" s="50"/>
      <c r="F128" s="99" t="str">
        <f>IF(F126=0," ",IF(F116="Yes",1,IF(F116="No",0,IF(F113/F126&gt;=1,1,IF(F113/F126&gt;=0.75,0.75,IF(F113/F126&gt;=0.5,0.5,IF(F113/F126&gt;=0.25,0.25,0)))))))</f>
        <v xml:space="preserve"> </v>
      </c>
      <c r="G128" s="68"/>
    </row>
    <row r="129" spans="1:7" s="49" customFormat="1" ht="6.75" customHeight="1">
      <c r="A129" s="79"/>
      <c r="B129" s="80"/>
      <c r="C129" s="80"/>
      <c r="D129" s="81"/>
      <c r="E129" s="80"/>
      <c r="F129" s="82"/>
      <c r="G129" s="83"/>
    </row>
    <row r="130" spans="1:7" s="64" customFormat="1" ht="15">
      <c r="A130" s="90"/>
      <c r="B130" s="91"/>
      <c r="C130" s="91"/>
      <c r="D130" s="92"/>
      <c r="E130" s="93"/>
      <c r="F130" s="94"/>
      <c r="G130" s="95"/>
    </row>
    <row r="131" spans="1:7" s="64" customFormat="1" ht="15">
      <c r="A131" s="69"/>
      <c r="B131" s="70" t="s">
        <v>96</v>
      </c>
      <c r="C131" s="70"/>
      <c r="D131" s="63"/>
      <c r="G131" s="65"/>
    </row>
    <row r="132" spans="1:7" s="75" customFormat="1" ht="12">
      <c r="A132" s="71"/>
      <c r="B132" s="72"/>
      <c r="C132" s="73"/>
      <c r="D132" s="74" t="s">
        <v>85</v>
      </c>
      <c r="F132" s="76"/>
      <c r="G132" s="77"/>
    </row>
    <row r="133" spans="1:7" s="64" customFormat="1" ht="6.75" customHeight="1" thickBot="1">
      <c r="A133" s="69"/>
      <c r="B133" s="53"/>
      <c r="C133" s="70"/>
      <c r="D133" s="78"/>
      <c r="F133" s="54"/>
      <c r="G133" s="65"/>
    </row>
    <row r="134" spans="1:7" s="49" customFormat="1" ht="13.5" thickBot="1">
      <c r="A134" s="66"/>
      <c r="B134" s="49" t="s">
        <v>88</v>
      </c>
      <c r="D134" s="50"/>
      <c r="E134" s="96" t="s">
        <v>93</v>
      </c>
      <c r="F134" s="107"/>
      <c r="G134" s="68"/>
    </row>
    <row r="135" spans="1:7" s="49" customFormat="1" ht="6.75" customHeight="1" thickBot="1">
      <c r="A135" s="66"/>
      <c r="D135" s="50"/>
      <c r="F135" s="51"/>
      <c r="G135" s="68"/>
    </row>
    <row r="136" spans="1:7" s="49" customFormat="1" ht="13.5" thickBot="1">
      <c r="A136" s="66"/>
      <c r="B136" s="49" t="s">
        <v>87</v>
      </c>
      <c r="D136" s="50"/>
      <c r="E136" s="96" t="s">
        <v>93</v>
      </c>
      <c r="F136" s="107"/>
      <c r="G136" s="68"/>
    </row>
    <row r="137" spans="1:7" s="49" customFormat="1" ht="6.75" customHeight="1" thickBot="1">
      <c r="A137" s="66"/>
      <c r="D137" s="50"/>
      <c r="F137" s="51"/>
      <c r="G137" s="68"/>
    </row>
    <row r="138" spans="1:7" s="49" customFormat="1" ht="13.5" thickBot="1">
      <c r="A138" s="66"/>
      <c r="C138" s="49" t="s">
        <v>86</v>
      </c>
      <c r="D138" s="50"/>
      <c r="F138" s="98" t="str">
        <f>IF(F136&gt;0,F134/F136,IF(F141&gt;0,F141,"N/A"))</f>
        <v>N/A</v>
      </c>
      <c r="G138" s="68"/>
    </row>
    <row r="139" spans="1:7" s="49" customFormat="1" ht="6.75" customHeight="1">
      <c r="A139" s="66"/>
      <c r="D139" s="50"/>
      <c r="F139" s="51"/>
      <c r="G139" s="68"/>
    </row>
    <row r="140" spans="1:7" s="49" customFormat="1" ht="13.5" thickBot="1">
      <c r="A140" s="66"/>
      <c r="B140" s="49" t="s">
        <v>95</v>
      </c>
      <c r="D140" s="50"/>
      <c r="F140" s="51"/>
      <c r="G140" s="68"/>
    </row>
    <row r="141" spans="1:7" s="49" customFormat="1" ht="13.5" thickBot="1">
      <c r="A141" s="66"/>
      <c r="B141" s="49" t="s">
        <v>94</v>
      </c>
      <c r="D141" s="50"/>
      <c r="E141" s="96" t="s">
        <v>93</v>
      </c>
      <c r="F141" s="97"/>
      <c r="G141" s="68"/>
    </row>
    <row r="142" spans="1:7" s="49" customFormat="1" ht="6.75" customHeight="1">
      <c r="A142" s="66"/>
      <c r="D142" s="50"/>
      <c r="F142" s="51"/>
      <c r="G142" s="68"/>
    </row>
    <row r="143" spans="1:7" s="49" customFormat="1" ht="15">
      <c r="A143" s="66"/>
      <c r="B143" s="182"/>
      <c r="C143" s="183"/>
      <c r="D143" s="184"/>
      <c r="F143" s="51"/>
      <c r="G143" s="68"/>
    </row>
    <row r="144" spans="1:7" s="49" customFormat="1" ht="15">
      <c r="A144" s="66"/>
      <c r="B144" s="185"/>
      <c r="C144" s="186"/>
      <c r="D144" s="187"/>
      <c r="F144" s="51"/>
      <c r="G144" s="68"/>
    </row>
    <row r="145" spans="1:7" s="49" customFormat="1" ht="15">
      <c r="A145" s="66"/>
      <c r="B145" s="185"/>
      <c r="C145" s="186"/>
      <c r="D145" s="187"/>
      <c r="F145" s="51"/>
      <c r="G145" s="68"/>
    </row>
    <row r="146" spans="1:7" s="49" customFormat="1" ht="15">
      <c r="A146" s="66"/>
      <c r="B146" s="185"/>
      <c r="C146" s="186"/>
      <c r="D146" s="187"/>
      <c r="F146" s="51"/>
      <c r="G146" s="68"/>
    </row>
    <row r="147" spans="1:7" s="49" customFormat="1" ht="15">
      <c r="A147" s="66"/>
      <c r="B147" s="185"/>
      <c r="C147" s="186"/>
      <c r="D147" s="187"/>
      <c r="F147" s="51"/>
      <c r="G147" s="68"/>
    </row>
    <row r="148" spans="1:7" s="49" customFormat="1" ht="15">
      <c r="A148" s="66"/>
      <c r="B148" s="185"/>
      <c r="C148" s="186"/>
      <c r="D148" s="187"/>
      <c r="F148" s="51"/>
      <c r="G148" s="68"/>
    </row>
    <row r="149" spans="1:7" s="49" customFormat="1" ht="15">
      <c r="A149" s="66"/>
      <c r="B149" s="188"/>
      <c r="C149" s="189"/>
      <c r="D149" s="190"/>
      <c r="F149" s="51"/>
      <c r="G149" s="68"/>
    </row>
    <row r="150" spans="1:7" s="49" customFormat="1" ht="6.75" customHeight="1" thickBot="1">
      <c r="A150" s="66"/>
      <c r="D150" s="50"/>
      <c r="F150" s="51"/>
      <c r="G150" s="68"/>
    </row>
    <row r="151" spans="1:7" s="49" customFormat="1" ht="13.5" thickBot="1">
      <c r="A151" s="66"/>
      <c r="B151" s="49" t="s">
        <v>109</v>
      </c>
      <c r="D151" s="50"/>
      <c r="E151" s="96" t="s">
        <v>93</v>
      </c>
      <c r="F151" s="108"/>
      <c r="G151" s="68"/>
    </row>
    <row r="152" spans="1:7" s="49" customFormat="1" ht="6.75" customHeight="1" thickBot="1">
      <c r="A152" s="66"/>
      <c r="D152" s="50"/>
      <c r="F152" s="51"/>
      <c r="G152" s="68"/>
    </row>
    <row r="153" spans="1:7" s="49" customFormat="1" ht="13.5" thickBot="1">
      <c r="A153" s="66"/>
      <c r="C153" s="67" t="s">
        <v>73</v>
      </c>
      <c r="D153" s="50"/>
      <c r="F153" s="99" t="str">
        <f>IF(F151=0," ",IF(F141="Yes",1,IF(F141="No",0,IF(F138/F151&gt;=1,1,IF(F138/F151&gt;=0.75,0.75,IF(F138/F151&gt;=0.5,0.5,IF(F138/F151&gt;=0.25,0.25,0)))))))</f>
        <v xml:space="preserve"> </v>
      </c>
      <c r="G153" s="68"/>
    </row>
    <row r="154" spans="1:7" s="49" customFormat="1" ht="6.75" customHeight="1">
      <c r="A154" s="79"/>
      <c r="B154" s="80"/>
      <c r="C154" s="80"/>
      <c r="D154" s="81"/>
      <c r="E154" s="80"/>
      <c r="F154" s="82"/>
      <c r="G154" s="83"/>
    </row>
    <row r="155" spans="1:7" s="64" customFormat="1" ht="15">
      <c r="A155" s="90"/>
      <c r="B155" s="91"/>
      <c r="C155" s="91"/>
      <c r="D155" s="92"/>
      <c r="E155" s="93"/>
      <c r="F155" s="94"/>
      <c r="G155" s="95"/>
    </row>
    <row r="156" spans="1:7" s="64" customFormat="1" ht="15">
      <c r="A156" s="69"/>
      <c r="B156" s="70" t="s">
        <v>96</v>
      </c>
      <c r="C156" s="70"/>
      <c r="D156" s="63"/>
      <c r="G156" s="65"/>
    </row>
    <row r="157" spans="1:7" s="75" customFormat="1" ht="12">
      <c r="A157" s="71"/>
      <c r="B157" s="72"/>
      <c r="C157" s="73"/>
      <c r="D157" s="74" t="s">
        <v>85</v>
      </c>
      <c r="F157" s="76"/>
      <c r="G157" s="77"/>
    </row>
    <row r="158" spans="1:7" s="64" customFormat="1" ht="6.75" customHeight="1" thickBot="1">
      <c r="A158" s="69"/>
      <c r="B158" s="53"/>
      <c r="C158" s="70"/>
      <c r="D158" s="78"/>
      <c r="F158" s="54"/>
      <c r="G158" s="65"/>
    </row>
    <row r="159" spans="1:7" s="49" customFormat="1" ht="13.5" thickBot="1">
      <c r="A159" s="66"/>
      <c r="B159" s="49" t="s">
        <v>88</v>
      </c>
      <c r="D159" s="50"/>
      <c r="E159" s="96" t="s">
        <v>93</v>
      </c>
      <c r="F159" s="107"/>
      <c r="G159" s="68"/>
    </row>
    <row r="160" spans="1:7" s="49" customFormat="1" ht="6.75" customHeight="1" thickBot="1">
      <c r="A160" s="66"/>
      <c r="D160" s="50"/>
      <c r="F160" s="51"/>
      <c r="G160" s="68"/>
    </row>
    <row r="161" spans="1:7" s="49" customFormat="1" ht="13.5" thickBot="1">
      <c r="A161" s="66"/>
      <c r="B161" s="49" t="s">
        <v>87</v>
      </c>
      <c r="D161" s="50"/>
      <c r="E161" s="96" t="s">
        <v>93</v>
      </c>
      <c r="F161" s="107"/>
      <c r="G161" s="68"/>
    </row>
    <row r="162" spans="1:7" s="49" customFormat="1" ht="6.75" customHeight="1" thickBot="1">
      <c r="A162" s="66"/>
      <c r="D162" s="50"/>
      <c r="F162" s="51"/>
      <c r="G162" s="68"/>
    </row>
    <row r="163" spans="1:7" s="49" customFormat="1" ht="13.5" thickBot="1">
      <c r="A163" s="66"/>
      <c r="C163" s="49" t="s">
        <v>86</v>
      </c>
      <c r="D163" s="50"/>
      <c r="F163" s="98" t="str">
        <f>IF(F161&gt;0,F159/F161,IF(F166&gt;0,F166,"N/A"))</f>
        <v>N/A</v>
      </c>
      <c r="G163" s="68"/>
    </row>
    <row r="164" spans="1:7" s="49" customFormat="1" ht="6.75" customHeight="1">
      <c r="A164" s="66"/>
      <c r="D164" s="50"/>
      <c r="F164" s="51"/>
      <c r="G164" s="68"/>
    </row>
    <row r="165" spans="1:7" s="49" customFormat="1" ht="13.5" thickBot="1">
      <c r="A165" s="66"/>
      <c r="B165" s="49" t="s">
        <v>95</v>
      </c>
      <c r="D165" s="50"/>
      <c r="F165" s="51"/>
      <c r="G165" s="68"/>
    </row>
    <row r="166" spans="1:7" s="49" customFormat="1" ht="13.5" thickBot="1">
      <c r="A166" s="66"/>
      <c r="B166" s="49" t="s">
        <v>94</v>
      </c>
      <c r="D166" s="50"/>
      <c r="E166" s="96" t="s">
        <v>93</v>
      </c>
      <c r="F166" s="97"/>
      <c r="G166" s="68"/>
    </row>
    <row r="167" spans="1:7" s="49" customFormat="1" ht="6.75" customHeight="1">
      <c r="A167" s="66"/>
      <c r="D167" s="50"/>
      <c r="F167" s="51"/>
      <c r="G167" s="68"/>
    </row>
    <row r="168" spans="1:7" s="49" customFormat="1" ht="15">
      <c r="A168" s="66"/>
      <c r="B168" s="182"/>
      <c r="C168" s="183"/>
      <c r="D168" s="184"/>
      <c r="F168" s="51"/>
      <c r="G168" s="68"/>
    </row>
    <row r="169" spans="1:7" s="49" customFormat="1" ht="15">
      <c r="A169" s="66"/>
      <c r="B169" s="185"/>
      <c r="C169" s="186"/>
      <c r="D169" s="187"/>
      <c r="F169" s="51"/>
      <c r="G169" s="68"/>
    </row>
    <row r="170" spans="1:7" s="49" customFormat="1" ht="15">
      <c r="A170" s="66"/>
      <c r="B170" s="185"/>
      <c r="C170" s="186"/>
      <c r="D170" s="187"/>
      <c r="F170" s="51"/>
      <c r="G170" s="68"/>
    </row>
    <row r="171" spans="1:7" s="49" customFormat="1" ht="15">
      <c r="A171" s="66"/>
      <c r="B171" s="185"/>
      <c r="C171" s="186"/>
      <c r="D171" s="187"/>
      <c r="F171" s="51"/>
      <c r="G171" s="68"/>
    </row>
    <row r="172" spans="1:7" s="49" customFormat="1" ht="15">
      <c r="A172" s="66"/>
      <c r="B172" s="185"/>
      <c r="C172" s="186"/>
      <c r="D172" s="187"/>
      <c r="F172" s="51"/>
      <c r="G172" s="68"/>
    </row>
    <row r="173" spans="1:7" s="49" customFormat="1" ht="15">
      <c r="A173" s="66"/>
      <c r="B173" s="185"/>
      <c r="C173" s="186"/>
      <c r="D173" s="187"/>
      <c r="F173" s="51"/>
      <c r="G173" s="68"/>
    </row>
    <row r="174" spans="1:7" s="49" customFormat="1" ht="15">
      <c r="A174" s="66"/>
      <c r="B174" s="188"/>
      <c r="C174" s="189"/>
      <c r="D174" s="190"/>
      <c r="F174" s="51"/>
      <c r="G174" s="68"/>
    </row>
    <row r="175" spans="1:7" s="49" customFormat="1" ht="6.75" customHeight="1" thickBot="1">
      <c r="A175" s="66"/>
      <c r="D175" s="50"/>
      <c r="F175" s="51"/>
      <c r="G175" s="68"/>
    </row>
    <row r="176" spans="1:7" s="49" customFormat="1" ht="13.5" thickBot="1">
      <c r="A176" s="66"/>
      <c r="B176" s="49" t="s">
        <v>109</v>
      </c>
      <c r="D176" s="50"/>
      <c r="E176" s="96" t="s">
        <v>93</v>
      </c>
      <c r="F176" s="108"/>
      <c r="G176" s="68"/>
    </row>
    <row r="177" spans="1:7" s="49" customFormat="1" ht="6.75" customHeight="1" thickBot="1">
      <c r="A177" s="66"/>
      <c r="D177" s="50"/>
      <c r="F177" s="51"/>
      <c r="G177" s="68"/>
    </row>
    <row r="178" spans="1:7" s="49" customFormat="1" ht="13.5" thickBot="1">
      <c r="A178" s="66"/>
      <c r="C178" s="67" t="s">
        <v>73</v>
      </c>
      <c r="D178" s="50"/>
      <c r="F178" s="99" t="str">
        <f>IF(F176=0," ",IF(F166="Yes",1,IF(F166="No",0,IF(F163/F176&gt;=1,1,IF(F163/F176&gt;=0.75,0.75,IF(F163/F176&gt;=0.5,0.5,IF(F163/F176&gt;=0.25,0.25,0)))))))</f>
        <v xml:space="preserve"> </v>
      </c>
      <c r="G178" s="68"/>
    </row>
    <row r="179" spans="1:7" s="49" customFormat="1" ht="15">
      <c r="A179" s="79"/>
      <c r="B179" s="80"/>
      <c r="C179" s="80"/>
      <c r="D179" s="81"/>
      <c r="E179" s="80"/>
      <c r="F179" s="82"/>
      <c r="G179" s="83"/>
    </row>
  </sheetData>
  <mergeCells count="6">
    <mergeCell ref="B143:D149"/>
    <mergeCell ref="B168:D174"/>
    <mergeCell ref="B43:D49"/>
    <mergeCell ref="B68:D74"/>
    <mergeCell ref="B93:D99"/>
    <mergeCell ref="B118:D124"/>
  </mergeCells>
  <dataValidations count="1">
    <dataValidation type="list" showInputMessage="1" showErrorMessage="1" sqref="F41 F141 F116 F91 F66 F166">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2" manualBreakCount="2">
    <brk id="79" max="16383" man="1"/>
    <brk id="1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G782"/>
  <sheetViews>
    <sheetView showGridLines="0" zoomScale="90" zoomScaleNormal="90" zoomScalePageLayoutView="90" workbookViewId="0" topLeftCell="A1">
      <selection activeCell="D4" sqref="D4"/>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6.140625" style="27" customWidth="1"/>
    <col min="7" max="7" width="4.8515625" style="5" customWidth="1"/>
    <col min="8" max="8" width="3.140625" style="5" customWidth="1"/>
    <col min="9" max="16384" width="10.00390625" style="5" customWidth="1"/>
  </cols>
  <sheetData>
    <row r="1" spans="1:6" s="3" customFormat="1" ht="15">
      <c r="A1" s="173" t="str">
        <f>'Total Payment Amount'!A1</f>
        <v>CA 1115 Waiver - Delivery System Reform Incentive Payments (DSRIP)</v>
      </c>
      <c r="D1" s="4"/>
      <c r="F1" s="25"/>
    </row>
    <row r="2" spans="1:6" s="174" customFormat="1" ht="15">
      <c r="A2" s="167" t="str">
        <f ca="1">'Total Payment Amount'!A2</f>
        <v>DPH SYSTEM: ________________________________________________________________________________</v>
      </c>
      <c r="B2" s="168"/>
      <c r="C2" s="168"/>
      <c r="D2" s="169" t="s">
        <v>125</v>
      </c>
      <c r="F2" s="175"/>
    </row>
    <row r="3" spans="1:6" s="174" customFormat="1" ht="15">
      <c r="A3" s="170" t="str">
        <f ca="1">'Total Payment Amount'!A3</f>
        <v>REPORTING DY &amp; DATE: ______________________________________________________________________</v>
      </c>
      <c r="B3" s="171"/>
      <c r="C3" s="171"/>
      <c r="D3" s="172" t="s">
        <v>148</v>
      </c>
      <c r="F3" s="175"/>
    </row>
    <row r="4" ht="15">
      <c r="A4" s="2" t="s">
        <v>104</v>
      </c>
    </row>
    <row r="5" ht="10.5" customHeight="1">
      <c r="A5" s="2"/>
    </row>
    <row r="6" spans="1:2" ht="14.25">
      <c r="A6" s="33" t="s">
        <v>93</v>
      </c>
      <c r="B6" s="31" t="s">
        <v>78</v>
      </c>
    </row>
    <row r="7" ht="15" thickBot="1">
      <c r="A7" s="4" t="s">
        <v>18</v>
      </c>
    </row>
    <row r="8" spans="2:3" ht="15" thickBot="1">
      <c r="B8" s="26"/>
      <c r="C8" s="4" t="s">
        <v>97</v>
      </c>
    </row>
    <row r="9" spans="2:3" ht="15" thickBot="1">
      <c r="B9" s="32"/>
      <c r="C9" s="4" t="s">
        <v>101</v>
      </c>
    </row>
    <row r="10" spans="2:3" ht="15" thickBot="1">
      <c r="B10" s="30"/>
      <c r="C10" s="4" t="s">
        <v>70</v>
      </c>
    </row>
    <row r="11" ht="10.5" customHeight="1"/>
    <row r="12" spans="1:7" s="1" customFormat="1" ht="15">
      <c r="A12" s="9" t="s">
        <v>40</v>
      </c>
      <c r="B12" s="10"/>
      <c r="C12" s="10"/>
      <c r="D12" s="11"/>
      <c r="E12" s="12"/>
      <c r="F12" s="24"/>
      <c r="G12" s="13"/>
    </row>
    <row r="13" spans="1:7" s="3" customFormat="1" ht="15.75" thickBot="1">
      <c r="A13" s="14" t="s">
        <v>56</v>
      </c>
      <c r="B13" s="2"/>
      <c r="C13" s="2"/>
      <c r="D13" s="8"/>
      <c r="F13" s="25"/>
      <c r="G13" s="15"/>
    </row>
    <row r="14" spans="1:7" s="3" customFormat="1" ht="45" customHeight="1" thickBot="1">
      <c r="A14" s="16"/>
      <c r="B14" s="4" t="str">
        <f>'Expand Medical Homes'!B17</f>
        <v>Process Milestone: ________________________________</v>
      </c>
      <c r="C14" s="7"/>
      <c r="D14" s="162" t="s">
        <v>116</v>
      </c>
      <c r="F14" s="46" t="str">
        <f>'Expand Medical Homes'!F24</f>
        <v>Yes</v>
      </c>
      <c r="G14" s="15"/>
    </row>
    <row r="15" spans="1:7" ht="6.75" customHeight="1" thickBot="1">
      <c r="A15" s="18"/>
      <c r="G15" s="19"/>
    </row>
    <row r="16" spans="1:7" ht="13.5" thickBot="1">
      <c r="A16" s="18"/>
      <c r="C16" s="33" t="s">
        <v>73</v>
      </c>
      <c r="F16" s="47">
        <f>'Expand Medical Homes'!F39</f>
        <v>1</v>
      </c>
      <c r="G16" s="19"/>
    </row>
    <row r="17" spans="1:7" s="3" customFormat="1" ht="6.75" customHeight="1">
      <c r="A17" s="16"/>
      <c r="B17" s="4"/>
      <c r="C17" s="7"/>
      <c r="D17" s="8"/>
      <c r="F17" s="25"/>
      <c r="G17" s="15"/>
    </row>
    <row r="18" spans="1:7" s="3" customFormat="1" ht="13.5" customHeight="1" hidden="1" thickBot="1">
      <c r="A18" s="16"/>
      <c r="B18" s="4" t="str">
        <f>'Expand Medical Homes'!B42</f>
        <v>Process Milestone: ________________________________</v>
      </c>
      <c r="C18" s="7"/>
      <c r="D18" s="8"/>
      <c r="F18" s="46" t="str">
        <f>'Expand Medical Homes'!F49</f>
        <v>N/A</v>
      </c>
      <c r="G18" s="15"/>
    </row>
    <row r="19" spans="1:7" ht="6.75" customHeight="1" hidden="1" thickBot="1">
      <c r="A19" s="18"/>
      <c r="G19" s="19"/>
    </row>
    <row r="20" spans="1:7" ht="13.5" hidden="1" thickBot="1">
      <c r="A20" s="18"/>
      <c r="C20" s="33" t="s">
        <v>73</v>
      </c>
      <c r="F20" s="47" t="str">
        <f>'Expand Medical Homes'!F64</f>
        <v xml:space="preserve"> </v>
      </c>
      <c r="G20" s="19"/>
    </row>
    <row r="21" spans="1:7" s="3" customFormat="1" ht="6.75" customHeight="1" hidden="1" thickBot="1">
      <c r="A21" s="16"/>
      <c r="B21" s="4"/>
      <c r="C21" s="7"/>
      <c r="D21" s="8"/>
      <c r="F21" s="25"/>
      <c r="G21" s="15"/>
    </row>
    <row r="22" spans="1:7" s="3" customFormat="1" ht="13.5" customHeight="1" hidden="1" thickBot="1">
      <c r="A22" s="16"/>
      <c r="B22" s="4" t="str">
        <f>'Expand Medical Homes'!B67</f>
        <v>Process Milestone: ________________________________</v>
      </c>
      <c r="C22" s="7"/>
      <c r="D22" s="8"/>
      <c r="F22" s="46" t="str">
        <f>'Expand Medical Homes'!F74</f>
        <v>N/A</v>
      </c>
      <c r="G22" s="15"/>
    </row>
    <row r="23" spans="1:7" ht="6.75" customHeight="1" hidden="1" thickBot="1">
      <c r="A23" s="18"/>
      <c r="G23" s="19"/>
    </row>
    <row r="24" spans="1:7" ht="13.5" hidden="1" thickBot="1">
      <c r="A24" s="18"/>
      <c r="C24" s="33" t="s">
        <v>73</v>
      </c>
      <c r="F24" s="47" t="str">
        <f>'Expand Medical Homes'!F89</f>
        <v xml:space="preserve"> </v>
      </c>
      <c r="G24" s="19"/>
    </row>
    <row r="25" spans="1:7" s="3" customFormat="1" ht="6.75" customHeight="1" hidden="1" thickBot="1">
      <c r="A25" s="16"/>
      <c r="B25" s="4"/>
      <c r="C25" s="7"/>
      <c r="D25" s="8"/>
      <c r="F25" s="25"/>
      <c r="G25" s="15"/>
    </row>
    <row r="26" spans="1:7" s="3" customFormat="1" ht="13.5" customHeight="1" hidden="1" thickBot="1">
      <c r="A26" s="16"/>
      <c r="B26" s="4" t="str">
        <f>'Expand Medical Homes'!B92</f>
        <v>Process Milestone: ________________________________</v>
      </c>
      <c r="C26" s="7"/>
      <c r="D26" s="8"/>
      <c r="F26" s="46" t="str">
        <f>'Expand Medical Homes'!F99</f>
        <v>N/A</v>
      </c>
      <c r="G26" s="15"/>
    </row>
    <row r="27" spans="1:7" ht="6.75" customHeight="1" hidden="1" thickBot="1">
      <c r="A27" s="18"/>
      <c r="G27" s="19"/>
    </row>
    <row r="28" spans="1:7" ht="13.5" hidden="1" thickBot="1">
      <c r="A28" s="18"/>
      <c r="C28" s="33" t="s">
        <v>73</v>
      </c>
      <c r="F28" s="47" t="str">
        <f>'Expand Medical Homes'!F114</f>
        <v xml:space="preserve"> </v>
      </c>
      <c r="G28" s="19"/>
    </row>
    <row r="29" spans="1:7" s="3" customFormat="1" ht="6.75" customHeight="1" hidden="1" thickBot="1">
      <c r="A29" s="16"/>
      <c r="B29" s="4"/>
      <c r="C29" s="7"/>
      <c r="D29" s="8"/>
      <c r="F29" s="25"/>
      <c r="G29" s="15"/>
    </row>
    <row r="30" spans="1:7" s="3" customFormat="1" ht="13.5" customHeight="1" hidden="1" thickBot="1">
      <c r="A30" s="16"/>
      <c r="B30" s="4" t="str">
        <f>'Expand Medical Homes'!B117</f>
        <v>Process Milestone: ________________________________</v>
      </c>
      <c r="C30" s="7"/>
      <c r="D30" s="8"/>
      <c r="F30" s="46" t="str">
        <f>'Expand Medical Homes'!F124</f>
        <v>N/A</v>
      </c>
      <c r="G30" s="15"/>
    </row>
    <row r="31" spans="1:7" ht="6.75" customHeight="1" hidden="1" thickBot="1">
      <c r="A31" s="18"/>
      <c r="G31" s="19"/>
    </row>
    <row r="32" spans="1:7" ht="13.5" hidden="1" thickBot="1">
      <c r="A32" s="18"/>
      <c r="C32" s="33" t="s">
        <v>73</v>
      </c>
      <c r="F32" s="47" t="str">
        <f>'Expand Medical Homes'!F139</f>
        <v xml:space="preserve"> </v>
      </c>
      <c r="G32" s="19"/>
    </row>
    <row r="33" spans="1:7" s="3" customFormat="1" ht="6.75" customHeight="1" hidden="1" thickBot="1">
      <c r="A33" s="16"/>
      <c r="B33" s="4"/>
      <c r="C33" s="7"/>
      <c r="D33" s="8"/>
      <c r="F33" s="25"/>
      <c r="G33" s="15"/>
    </row>
    <row r="34" spans="1:7" s="3" customFormat="1" ht="13.5" customHeight="1" hidden="1" thickBot="1">
      <c r="A34" s="16"/>
      <c r="B34" s="4" t="str">
        <f>'Expand Medical Homes'!B142</f>
        <v>Improvement Milestone: ________________________________</v>
      </c>
      <c r="C34" s="7"/>
      <c r="D34" s="8"/>
      <c r="F34" s="46" t="str">
        <f>'Expand Medical Homes'!F149</f>
        <v>N/A</v>
      </c>
      <c r="G34" s="15"/>
    </row>
    <row r="35" spans="1:7" ht="6.75" customHeight="1" hidden="1" thickBot="1">
      <c r="A35" s="18"/>
      <c r="G35" s="19"/>
    </row>
    <row r="36" spans="1:7" ht="13.5" hidden="1" thickBot="1">
      <c r="A36" s="18"/>
      <c r="C36" s="33" t="s">
        <v>73</v>
      </c>
      <c r="F36" s="47" t="str">
        <f>'Expand Medical Homes'!F164</f>
        <v xml:space="preserve"> </v>
      </c>
      <c r="G36" s="19"/>
    </row>
    <row r="37" spans="1:7" s="3" customFormat="1" ht="6.75" customHeight="1" hidden="1" thickBot="1">
      <c r="A37" s="16"/>
      <c r="B37" s="4"/>
      <c r="C37" s="7"/>
      <c r="D37" s="8"/>
      <c r="F37" s="25"/>
      <c r="G37" s="15"/>
    </row>
    <row r="38" spans="1:7" s="3" customFormat="1" ht="13.5" customHeight="1" hidden="1" thickBot="1">
      <c r="A38" s="16"/>
      <c r="B38" s="4" t="str">
        <f>'Expand Medical Homes'!B167</f>
        <v>Improvement Milestone: ________________________________</v>
      </c>
      <c r="C38" s="7"/>
      <c r="D38" s="8"/>
      <c r="F38" s="46" t="str">
        <f>'Expand Medical Homes'!F174</f>
        <v>N/A</v>
      </c>
      <c r="G38" s="15"/>
    </row>
    <row r="39" spans="1:7" ht="6.75" customHeight="1" hidden="1" thickBot="1">
      <c r="A39" s="18"/>
      <c r="G39" s="19"/>
    </row>
    <row r="40" spans="1:7" ht="13.5" hidden="1" thickBot="1">
      <c r="A40" s="18"/>
      <c r="C40" s="33" t="s">
        <v>73</v>
      </c>
      <c r="F40" s="47" t="str">
        <f>'Expand Medical Homes'!F189</f>
        <v xml:space="preserve"> </v>
      </c>
      <c r="G40" s="19"/>
    </row>
    <row r="41" spans="1:7" s="3" customFormat="1" ht="6.75" customHeight="1" hidden="1" thickBot="1">
      <c r="A41" s="16"/>
      <c r="B41" s="4"/>
      <c r="C41" s="7"/>
      <c r="D41" s="8"/>
      <c r="F41" s="25"/>
      <c r="G41" s="15"/>
    </row>
    <row r="42" spans="1:7" s="3" customFormat="1" ht="13.5" customHeight="1" hidden="1" thickBot="1">
      <c r="A42" s="16"/>
      <c r="B42" s="4" t="str">
        <f>'Expand Medical Homes'!B192</f>
        <v>Improvement Milestone: ________________________________</v>
      </c>
      <c r="C42" s="7"/>
      <c r="D42" s="8"/>
      <c r="F42" s="46" t="str">
        <f>'Expand Medical Homes'!F199</f>
        <v>N/A</v>
      </c>
      <c r="G42" s="15"/>
    </row>
    <row r="43" spans="1:7" ht="6.75" customHeight="1" hidden="1" thickBot="1">
      <c r="A43" s="18"/>
      <c r="G43" s="19"/>
    </row>
    <row r="44" spans="1:7" ht="13.5" hidden="1" thickBot="1">
      <c r="A44" s="18"/>
      <c r="C44" s="33" t="s">
        <v>73</v>
      </c>
      <c r="F44" s="47" t="str">
        <f>'Expand Medical Homes'!F214</f>
        <v xml:space="preserve"> </v>
      </c>
      <c r="G44" s="19"/>
    </row>
    <row r="45" spans="1:7" s="3" customFormat="1" ht="6.75" customHeight="1" hidden="1" thickBot="1">
      <c r="A45" s="16"/>
      <c r="B45" s="4"/>
      <c r="C45" s="7"/>
      <c r="D45" s="8"/>
      <c r="F45" s="25"/>
      <c r="G45" s="15"/>
    </row>
    <row r="46" spans="1:7" s="3" customFormat="1" ht="13.5" customHeight="1" hidden="1" thickBot="1">
      <c r="A46" s="16"/>
      <c r="B46" s="4" t="str">
        <f>'Expand Medical Homes'!B217</f>
        <v>Improvement Milestone: ________________________________</v>
      </c>
      <c r="C46" s="7"/>
      <c r="D46" s="8"/>
      <c r="F46" s="46" t="str">
        <f>'Expand Medical Homes'!F224</f>
        <v>N/A</v>
      </c>
      <c r="G46" s="15"/>
    </row>
    <row r="47" spans="1:7" ht="6.75" customHeight="1" hidden="1" thickBot="1">
      <c r="A47" s="18"/>
      <c r="G47" s="19"/>
    </row>
    <row r="48" spans="1:7" ht="13.5" hidden="1" thickBot="1">
      <c r="A48" s="18"/>
      <c r="C48" s="33" t="s">
        <v>73</v>
      </c>
      <c r="F48" s="47" t="str">
        <f>'Expand Medical Homes'!F239</f>
        <v xml:space="preserve"> </v>
      </c>
      <c r="G48" s="19"/>
    </row>
    <row r="49" spans="1:7" s="3" customFormat="1" ht="6.75" customHeight="1" hidden="1" thickBot="1">
      <c r="A49" s="16"/>
      <c r="B49" s="4"/>
      <c r="C49" s="7"/>
      <c r="D49" s="8"/>
      <c r="F49" s="25"/>
      <c r="G49" s="15"/>
    </row>
    <row r="50" spans="1:7" s="3" customFormat="1" ht="13.5" customHeight="1" hidden="1" thickBot="1">
      <c r="A50" s="16"/>
      <c r="B50" s="4" t="str">
        <f>'Expand Medical Homes'!B242</f>
        <v>Improvement Milestone: ________________________________</v>
      </c>
      <c r="C50" s="7"/>
      <c r="D50" s="8"/>
      <c r="F50" s="46" t="str">
        <f>'Expand Medical Homes'!F249</f>
        <v>N/A</v>
      </c>
      <c r="G50" s="15"/>
    </row>
    <row r="51" spans="1:7" ht="6.75" customHeight="1" hidden="1" thickBot="1">
      <c r="A51" s="18"/>
      <c r="G51" s="19"/>
    </row>
    <row r="52" spans="1:7" ht="13.5" hidden="1" thickBot="1">
      <c r="A52" s="18"/>
      <c r="C52" s="33" t="s">
        <v>73</v>
      </c>
      <c r="F52" s="47" t="str">
        <f>'Expand Medical Homes'!F264</f>
        <v xml:space="preserve"> </v>
      </c>
      <c r="G52" s="19"/>
    </row>
    <row r="53" spans="1:7" ht="13.5" thickBot="1">
      <c r="A53" s="18"/>
      <c r="C53" s="33"/>
      <c r="G53" s="19"/>
    </row>
    <row r="54" spans="1:7" ht="13.5" thickBot="1">
      <c r="A54" s="18"/>
      <c r="B54" s="5" t="s">
        <v>107</v>
      </c>
      <c r="C54" s="33"/>
      <c r="F54" s="40">
        <f>'Expand Medical Homes'!F13</f>
        <v>4274900</v>
      </c>
      <c r="G54" s="19"/>
    </row>
    <row r="55" spans="1:7" ht="13.5" thickBot="1">
      <c r="A55" s="18"/>
      <c r="C55" s="33"/>
      <c r="G55" s="19"/>
    </row>
    <row r="56" spans="1:7" ht="13.5" thickBot="1">
      <c r="A56" s="18"/>
      <c r="B56" s="5" t="s">
        <v>74</v>
      </c>
      <c r="C56" s="33"/>
      <c r="F56" s="41">
        <f>SUM(F52,F48,F44,F40,F36,F32,F28,F24,F20,F16)</f>
        <v>1</v>
      </c>
      <c r="G56" s="19"/>
    </row>
    <row r="57" spans="1:7" ht="13.5" thickBot="1">
      <c r="A57" s="18"/>
      <c r="C57" s="33"/>
      <c r="G57" s="19"/>
    </row>
    <row r="58" spans="1:7" ht="13.5" thickBot="1">
      <c r="A58" s="18"/>
      <c r="B58" s="5" t="s">
        <v>79</v>
      </c>
      <c r="C58" s="33"/>
      <c r="F58" s="41">
        <f>COUNT(F52,F48,F44,F40,F36,F32,F28,F24,F20,F16)</f>
        <v>1</v>
      </c>
      <c r="G58" s="19"/>
    </row>
    <row r="59" spans="1:7" ht="13.5" thickBot="1">
      <c r="A59" s="18"/>
      <c r="C59" s="33"/>
      <c r="G59" s="19"/>
    </row>
    <row r="60" spans="1:7" ht="13.5" thickBot="1">
      <c r="A60" s="18"/>
      <c r="B60" s="5" t="s">
        <v>80</v>
      </c>
      <c r="C60" s="33"/>
      <c r="F60" s="45">
        <f>IF(F58=0," ",F56/F58)</f>
        <v>1</v>
      </c>
      <c r="G60" s="19"/>
    </row>
    <row r="61" spans="1:7" ht="13.5" thickBot="1">
      <c r="A61" s="18"/>
      <c r="C61" s="33"/>
      <c r="G61" s="19"/>
    </row>
    <row r="62" spans="1:7" ht="13.5" thickBot="1">
      <c r="A62" s="18"/>
      <c r="B62" s="5" t="s">
        <v>75</v>
      </c>
      <c r="C62" s="33"/>
      <c r="F62" s="40">
        <f>IF(F58=0," ",F60*F54)</f>
        <v>4274900</v>
      </c>
      <c r="G62" s="19"/>
    </row>
    <row r="63" spans="1:7" ht="13.5" thickBot="1">
      <c r="A63" s="18"/>
      <c r="C63" s="33"/>
      <c r="G63" s="19"/>
    </row>
    <row r="64" spans="1:7" ht="13.5" thickBot="1">
      <c r="A64" s="18"/>
      <c r="B64" s="5" t="s">
        <v>108</v>
      </c>
      <c r="C64" s="33"/>
      <c r="F64" s="48">
        <f>'Expand Medical Homes'!F15</f>
        <v>4274900</v>
      </c>
      <c r="G64" s="19"/>
    </row>
    <row r="65" spans="1:7" ht="13.5" thickBot="1">
      <c r="A65" s="18"/>
      <c r="C65" s="33"/>
      <c r="G65" s="19"/>
    </row>
    <row r="66" spans="1:7" ht="13.5" thickBot="1">
      <c r="A66" s="18"/>
      <c r="B66" s="39" t="s">
        <v>91</v>
      </c>
      <c r="C66" s="33"/>
      <c r="F66" s="42">
        <f>IF(F58=0," ",F62-F64)</f>
        <v>0</v>
      </c>
      <c r="G66" s="19"/>
    </row>
    <row r="67" spans="1:7" s="3" customFormat="1" ht="12.75" customHeight="1">
      <c r="A67" s="16"/>
      <c r="B67" s="4"/>
      <c r="C67" s="7"/>
      <c r="D67" s="8"/>
      <c r="F67" s="25"/>
      <c r="G67" s="15"/>
    </row>
    <row r="68" spans="1:7" s="3" customFormat="1" ht="15.75" thickBot="1">
      <c r="A68" s="14" t="s">
        <v>57</v>
      </c>
      <c r="B68" s="2"/>
      <c r="C68" s="2"/>
      <c r="D68" s="8"/>
      <c r="F68" s="25"/>
      <c r="G68" s="15"/>
    </row>
    <row r="69" spans="1:7" s="3" customFormat="1" ht="61.5" customHeight="1" thickBot="1">
      <c r="A69" s="16"/>
      <c r="B69" s="4" t="str">
        <f>'Chronic Care Management'!B17</f>
        <v>Process Milestone: ________________________________</v>
      </c>
      <c r="C69" s="7"/>
      <c r="D69" s="162" t="s">
        <v>117</v>
      </c>
      <c r="F69" s="46" t="str">
        <f>'Chronic Care Management'!F24</f>
        <v>Yes</v>
      </c>
      <c r="G69" s="15"/>
    </row>
    <row r="70" spans="1:7" ht="6.75" customHeight="1" thickBot="1">
      <c r="A70" s="18"/>
      <c r="G70" s="19"/>
    </row>
    <row r="71" spans="1:7" ht="13.5" thickBot="1">
      <c r="A71" s="18"/>
      <c r="C71" s="33" t="s">
        <v>73</v>
      </c>
      <c r="F71" s="47">
        <f>'Chronic Care Management'!F39</f>
        <v>1</v>
      </c>
      <c r="G71" s="19"/>
    </row>
    <row r="72" spans="1:7" s="3" customFormat="1" ht="6.75" customHeight="1">
      <c r="A72" s="16"/>
      <c r="B72" s="4"/>
      <c r="C72" s="7"/>
      <c r="D72" s="8"/>
      <c r="F72" s="25"/>
      <c r="G72" s="15"/>
    </row>
    <row r="73" spans="1:7" s="3" customFormat="1" ht="13.5" customHeight="1" hidden="1" thickBot="1">
      <c r="A73" s="16"/>
      <c r="B73" s="4" t="str">
        <f>'Chronic Care Management'!B42</f>
        <v>Process Milestone: ________________________________</v>
      </c>
      <c r="C73" s="7"/>
      <c r="D73" s="8"/>
      <c r="F73" s="46" t="str">
        <f>'Chronic Care Management'!F49</f>
        <v>N/A</v>
      </c>
      <c r="G73" s="15"/>
    </row>
    <row r="74" spans="1:7" ht="6.75" customHeight="1" hidden="1" thickBot="1">
      <c r="A74" s="18"/>
      <c r="G74" s="19"/>
    </row>
    <row r="75" spans="1:7" ht="13.5" hidden="1" thickBot="1">
      <c r="A75" s="18"/>
      <c r="C75" s="33" t="s">
        <v>73</v>
      </c>
      <c r="F75" s="47" t="str">
        <f>'Chronic Care Management'!F64</f>
        <v xml:space="preserve"> </v>
      </c>
      <c r="G75" s="19"/>
    </row>
    <row r="76" spans="1:7" s="3" customFormat="1" ht="6.75" customHeight="1" hidden="1" thickBot="1">
      <c r="A76" s="16"/>
      <c r="B76" s="4"/>
      <c r="C76" s="7"/>
      <c r="D76" s="8"/>
      <c r="F76" s="25"/>
      <c r="G76" s="15"/>
    </row>
    <row r="77" spans="1:7" s="3" customFormat="1" ht="13.5" customHeight="1" hidden="1" thickBot="1">
      <c r="A77" s="16"/>
      <c r="B77" s="4" t="str">
        <f>'Chronic Care Management'!B67</f>
        <v>Process Milestone: ________________________________</v>
      </c>
      <c r="C77" s="7"/>
      <c r="D77" s="8"/>
      <c r="F77" s="46" t="str">
        <f>'Chronic Care Management'!F74</f>
        <v>N/A</v>
      </c>
      <c r="G77" s="15"/>
    </row>
    <row r="78" spans="1:7" ht="6.75" customHeight="1" hidden="1" thickBot="1">
      <c r="A78" s="18"/>
      <c r="G78" s="19"/>
    </row>
    <row r="79" spans="1:7" ht="13.5" hidden="1" thickBot="1">
      <c r="A79" s="18"/>
      <c r="C79" s="33" t="s">
        <v>73</v>
      </c>
      <c r="F79" s="47" t="str">
        <f>'Chronic Care Management'!F89</f>
        <v xml:space="preserve"> </v>
      </c>
      <c r="G79" s="19"/>
    </row>
    <row r="80" spans="1:7" s="3" customFormat="1" ht="6.75" customHeight="1" hidden="1" thickBot="1">
      <c r="A80" s="16"/>
      <c r="B80" s="4"/>
      <c r="C80" s="7"/>
      <c r="D80" s="8"/>
      <c r="F80" s="25"/>
      <c r="G80" s="15"/>
    </row>
    <row r="81" spans="1:7" s="3" customFormat="1" ht="13.5" customHeight="1" hidden="1" thickBot="1">
      <c r="A81" s="16"/>
      <c r="B81" s="4" t="str">
        <f>'Chronic Care Management'!B92</f>
        <v>Process Milestone: ________________________________</v>
      </c>
      <c r="C81" s="7"/>
      <c r="D81" s="8"/>
      <c r="F81" s="46" t="str">
        <f>'Chronic Care Management'!F99</f>
        <v>N/A</v>
      </c>
      <c r="G81" s="15"/>
    </row>
    <row r="82" spans="1:7" ht="6.75" customHeight="1" hidden="1" thickBot="1">
      <c r="A82" s="18"/>
      <c r="G82" s="19"/>
    </row>
    <row r="83" spans="1:7" ht="13.5" hidden="1" thickBot="1">
      <c r="A83" s="18"/>
      <c r="C83" s="33" t="s">
        <v>73</v>
      </c>
      <c r="F83" s="47" t="str">
        <f>'Chronic Care Management'!F114</f>
        <v xml:space="preserve"> </v>
      </c>
      <c r="G83" s="19"/>
    </row>
    <row r="84" spans="1:7" s="3" customFormat="1" ht="6.75" customHeight="1" hidden="1" thickBot="1">
      <c r="A84" s="16"/>
      <c r="B84" s="4"/>
      <c r="C84" s="7"/>
      <c r="D84" s="8"/>
      <c r="F84" s="25"/>
      <c r="G84" s="15"/>
    </row>
    <row r="85" spans="1:7" s="3" customFormat="1" ht="13.5" customHeight="1" hidden="1" thickBot="1">
      <c r="A85" s="16"/>
      <c r="B85" s="4" t="str">
        <f>'Chronic Care Management'!B117</f>
        <v>Process Milestone: ________________________________</v>
      </c>
      <c r="C85" s="7"/>
      <c r="D85" s="8"/>
      <c r="F85" s="46" t="str">
        <f>'Chronic Care Management'!F124</f>
        <v>N/A</v>
      </c>
      <c r="G85" s="15"/>
    </row>
    <row r="86" spans="1:7" ht="6.75" customHeight="1" hidden="1" thickBot="1">
      <c r="A86" s="18"/>
      <c r="G86" s="19"/>
    </row>
    <row r="87" spans="1:7" ht="13.5" hidden="1" thickBot="1">
      <c r="A87" s="18"/>
      <c r="C87" s="33" t="s">
        <v>73</v>
      </c>
      <c r="F87" s="47" t="str">
        <f>'Chronic Care Management'!F139</f>
        <v xml:space="preserve"> </v>
      </c>
      <c r="G87" s="19"/>
    </row>
    <row r="88" spans="1:7" s="3" customFormat="1" ht="6.75" customHeight="1" hidden="1" thickBot="1">
      <c r="A88" s="16"/>
      <c r="B88" s="4"/>
      <c r="C88" s="7"/>
      <c r="D88" s="8"/>
      <c r="F88" s="25"/>
      <c r="G88" s="15"/>
    </row>
    <row r="89" spans="1:7" s="3" customFormat="1" ht="13.5" customHeight="1" hidden="1" thickBot="1">
      <c r="A89" s="16"/>
      <c r="B89" s="4" t="str">
        <f>'Chronic Care Management'!B142</f>
        <v>Improvement Milestone: ________________________________</v>
      </c>
      <c r="C89" s="7"/>
      <c r="D89" s="8"/>
      <c r="F89" s="46" t="str">
        <f>'Chronic Care Management'!F149</f>
        <v>N/A</v>
      </c>
      <c r="G89" s="15"/>
    </row>
    <row r="90" spans="1:7" ht="6.75" customHeight="1" hidden="1" thickBot="1">
      <c r="A90" s="18"/>
      <c r="G90" s="19"/>
    </row>
    <row r="91" spans="1:7" ht="13.5" hidden="1" thickBot="1">
      <c r="A91" s="18"/>
      <c r="C91" s="33" t="s">
        <v>73</v>
      </c>
      <c r="F91" s="47" t="str">
        <f>'Chronic Care Management'!F164</f>
        <v xml:space="preserve"> </v>
      </c>
      <c r="G91" s="19"/>
    </row>
    <row r="92" spans="1:7" s="3" customFormat="1" ht="6.75" customHeight="1" hidden="1" thickBot="1">
      <c r="A92" s="16"/>
      <c r="B92" s="4"/>
      <c r="C92" s="7"/>
      <c r="D92" s="8"/>
      <c r="F92" s="25"/>
      <c r="G92" s="15"/>
    </row>
    <row r="93" spans="1:7" s="3" customFormat="1" ht="13.5" customHeight="1" hidden="1" thickBot="1">
      <c r="A93" s="16"/>
      <c r="B93" s="4" t="str">
        <f>'Chronic Care Management'!B167</f>
        <v>Improvement Milestone: ________________________________</v>
      </c>
      <c r="C93" s="7"/>
      <c r="D93" s="8"/>
      <c r="F93" s="46" t="str">
        <f>'Chronic Care Management'!F174</f>
        <v>N/A</v>
      </c>
      <c r="G93" s="15"/>
    </row>
    <row r="94" spans="1:7" ht="6.75" customHeight="1" hidden="1" thickBot="1">
      <c r="A94" s="18"/>
      <c r="G94" s="19"/>
    </row>
    <row r="95" spans="1:7" ht="13.5" hidden="1" thickBot="1">
      <c r="A95" s="18"/>
      <c r="C95" s="33" t="s">
        <v>73</v>
      </c>
      <c r="F95" s="47" t="str">
        <f>'Chronic Care Management'!F189</f>
        <v xml:space="preserve"> </v>
      </c>
      <c r="G95" s="19"/>
    </row>
    <row r="96" spans="1:7" s="3" customFormat="1" ht="6.75" customHeight="1" hidden="1" thickBot="1">
      <c r="A96" s="16"/>
      <c r="B96" s="4"/>
      <c r="C96" s="7"/>
      <c r="D96" s="8"/>
      <c r="F96" s="25"/>
      <c r="G96" s="15"/>
    </row>
    <row r="97" spans="1:7" s="3" customFormat="1" ht="13.5" customHeight="1" hidden="1" thickBot="1">
      <c r="A97" s="16"/>
      <c r="B97" s="4" t="str">
        <f>'Chronic Care Management'!B192</f>
        <v>Improvement Milestone: ________________________________</v>
      </c>
      <c r="C97" s="7"/>
      <c r="D97" s="8"/>
      <c r="F97" s="46" t="str">
        <f>'Chronic Care Management'!F199</f>
        <v>N/A</v>
      </c>
      <c r="G97" s="15"/>
    </row>
    <row r="98" spans="1:7" ht="6.75" customHeight="1" hidden="1" thickBot="1">
      <c r="A98" s="18"/>
      <c r="G98" s="19"/>
    </row>
    <row r="99" spans="1:7" ht="13.5" hidden="1" thickBot="1">
      <c r="A99" s="18"/>
      <c r="C99" s="33" t="s">
        <v>73</v>
      </c>
      <c r="F99" s="47" t="str">
        <f>'Chronic Care Management'!F214</f>
        <v xml:space="preserve"> </v>
      </c>
      <c r="G99" s="19"/>
    </row>
    <row r="100" spans="1:7" s="3" customFormat="1" ht="6.75" customHeight="1" hidden="1" thickBot="1">
      <c r="A100" s="16"/>
      <c r="B100" s="4"/>
      <c r="C100" s="7"/>
      <c r="D100" s="8"/>
      <c r="F100" s="25"/>
      <c r="G100" s="15"/>
    </row>
    <row r="101" spans="1:7" s="3" customFormat="1" ht="13.5" customHeight="1" hidden="1" thickBot="1">
      <c r="A101" s="16"/>
      <c r="B101" s="4" t="str">
        <f>'Chronic Care Management'!B217</f>
        <v>Improvement Milestone: ________________________________</v>
      </c>
      <c r="C101" s="7"/>
      <c r="D101" s="8"/>
      <c r="F101" s="46" t="str">
        <f>'Chronic Care Management'!F224</f>
        <v>N/A</v>
      </c>
      <c r="G101" s="15"/>
    </row>
    <row r="102" spans="1:7" ht="6.75" customHeight="1" hidden="1" thickBot="1">
      <c r="A102" s="18"/>
      <c r="G102" s="19"/>
    </row>
    <row r="103" spans="1:7" ht="13.5" hidden="1" thickBot="1">
      <c r="A103" s="18"/>
      <c r="C103" s="33" t="s">
        <v>73</v>
      </c>
      <c r="F103" s="47" t="str">
        <f>'Chronic Care Management'!F239</f>
        <v xml:space="preserve"> </v>
      </c>
      <c r="G103" s="19"/>
    </row>
    <row r="104" spans="1:7" s="3" customFormat="1" ht="6.75" customHeight="1" hidden="1" thickBot="1">
      <c r="A104" s="16"/>
      <c r="B104" s="4"/>
      <c r="C104" s="7"/>
      <c r="D104" s="8"/>
      <c r="F104" s="25"/>
      <c r="G104" s="15"/>
    </row>
    <row r="105" spans="1:7" s="3" customFormat="1" ht="13.5" customHeight="1" hidden="1" thickBot="1">
      <c r="A105" s="16"/>
      <c r="B105" s="4" t="str">
        <f>'Chronic Care Management'!B242</f>
        <v>Improvement Milestone: ________________________________</v>
      </c>
      <c r="C105" s="7"/>
      <c r="D105" s="8"/>
      <c r="F105" s="46" t="str">
        <f>'Chronic Care Management'!F249</f>
        <v>N/A</v>
      </c>
      <c r="G105" s="15"/>
    </row>
    <row r="106" spans="1:7" ht="6.75" customHeight="1" hidden="1" thickBot="1">
      <c r="A106" s="18"/>
      <c r="G106" s="19"/>
    </row>
    <row r="107" spans="1:7" ht="13.5" hidden="1" thickBot="1">
      <c r="A107" s="18"/>
      <c r="C107" s="33" t="s">
        <v>73</v>
      </c>
      <c r="F107" s="47" t="str">
        <f>'Chronic Care Management'!F264</f>
        <v xml:space="preserve"> </v>
      </c>
      <c r="G107" s="19"/>
    </row>
    <row r="108" spans="1:7" ht="13.5" thickBot="1">
      <c r="A108" s="18"/>
      <c r="C108" s="33"/>
      <c r="G108" s="19"/>
    </row>
    <row r="109" spans="1:7" ht="13.5" thickBot="1">
      <c r="A109" s="18"/>
      <c r="B109" s="5" t="s">
        <v>107</v>
      </c>
      <c r="C109" s="33"/>
      <c r="F109" s="40">
        <f>'Chronic Care Management'!F13</f>
        <v>4274900</v>
      </c>
      <c r="G109" s="19"/>
    </row>
    <row r="110" spans="1:7" ht="13.5" thickBot="1">
      <c r="A110" s="18"/>
      <c r="C110" s="33"/>
      <c r="G110" s="19"/>
    </row>
    <row r="111" spans="1:7" ht="13.5" thickBot="1">
      <c r="A111" s="18"/>
      <c r="B111" s="5" t="s">
        <v>74</v>
      </c>
      <c r="C111" s="33"/>
      <c r="F111" s="41">
        <f>SUM(F107,F103,F99,F95,F91,F87,F83,F79,F75,F71)</f>
        <v>1</v>
      </c>
      <c r="G111" s="19"/>
    </row>
    <row r="112" spans="1:7" ht="13.5" thickBot="1">
      <c r="A112" s="18"/>
      <c r="C112" s="33"/>
      <c r="G112" s="19"/>
    </row>
    <row r="113" spans="1:7" ht="13.5" thickBot="1">
      <c r="A113" s="18"/>
      <c r="B113" s="5" t="s">
        <v>79</v>
      </c>
      <c r="C113" s="33"/>
      <c r="F113" s="41">
        <f>COUNT(F107,F103,F99,F95,F91,F87,F83,F79,F75,F71)</f>
        <v>1</v>
      </c>
      <c r="G113" s="19"/>
    </row>
    <row r="114" spans="1:7" ht="13.5" thickBot="1">
      <c r="A114" s="18"/>
      <c r="C114" s="33"/>
      <c r="G114" s="19"/>
    </row>
    <row r="115" spans="1:7" ht="13.5" thickBot="1">
      <c r="A115" s="18"/>
      <c r="B115" s="5" t="s">
        <v>80</v>
      </c>
      <c r="C115" s="33"/>
      <c r="F115" s="45">
        <f>IF(F113=0," ",F111/F113)</f>
        <v>1</v>
      </c>
      <c r="G115" s="19"/>
    </row>
    <row r="116" spans="1:7" ht="13.5" thickBot="1">
      <c r="A116" s="18"/>
      <c r="C116" s="33"/>
      <c r="G116" s="19"/>
    </row>
    <row r="117" spans="1:7" ht="13.5" thickBot="1">
      <c r="A117" s="18"/>
      <c r="B117" s="5" t="s">
        <v>75</v>
      </c>
      <c r="C117" s="33"/>
      <c r="F117" s="40">
        <f>IF(F113=0," ",F115*F109)</f>
        <v>4274900</v>
      </c>
      <c r="G117" s="19"/>
    </row>
    <row r="118" spans="1:7" ht="13.5" thickBot="1">
      <c r="A118" s="18"/>
      <c r="C118" s="33"/>
      <c r="G118" s="19"/>
    </row>
    <row r="119" spans="1:7" ht="13.5" thickBot="1">
      <c r="A119" s="18"/>
      <c r="B119" s="5" t="s">
        <v>108</v>
      </c>
      <c r="C119" s="33"/>
      <c r="F119" s="48">
        <f>'Chronic Care Management'!F15</f>
        <v>4274900</v>
      </c>
      <c r="G119" s="19"/>
    </row>
    <row r="120" spans="1:7" ht="13.5" thickBot="1">
      <c r="A120" s="18"/>
      <c r="C120" s="33"/>
      <c r="G120" s="19"/>
    </row>
    <row r="121" spans="1:7" ht="13.5" thickBot="1">
      <c r="A121" s="18"/>
      <c r="B121" s="39" t="s">
        <v>91</v>
      </c>
      <c r="C121" s="33"/>
      <c r="F121" s="42">
        <f>IF(F113=0," ",F117-F119)</f>
        <v>0</v>
      </c>
      <c r="G121" s="19"/>
    </row>
    <row r="122" spans="1:7" s="3" customFormat="1" ht="12.75" customHeight="1">
      <c r="A122" s="16"/>
      <c r="B122" s="4"/>
      <c r="C122" s="7"/>
      <c r="D122" s="8"/>
      <c r="F122" s="25"/>
      <c r="G122" s="15"/>
    </row>
    <row r="123" spans="1:7" s="3" customFormat="1" ht="15.75" hidden="1" thickBot="1">
      <c r="A123" s="14" t="s">
        <v>58</v>
      </c>
      <c r="B123" s="2"/>
      <c r="C123" s="2"/>
      <c r="D123" s="8"/>
      <c r="F123" s="25"/>
      <c r="G123" s="15"/>
    </row>
    <row r="124" spans="1:7" s="3" customFormat="1" ht="13.5" customHeight="1" hidden="1" thickBot="1">
      <c r="A124" s="16"/>
      <c r="B124" s="4" t="str">
        <f>'Redesign Primary Care'!B17</f>
        <v>Process Milestone: ________________________________</v>
      </c>
      <c r="C124" s="7"/>
      <c r="D124" s="8"/>
      <c r="F124" s="46" t="str">
        <f>'Redesign Primary Care'!F24</f>
        <v>N/A</v>
      </c>
      <c r="G124" s="15"/>
    </row>
    <row r="125" spans="1:7" ht="6.75" customHeight="1" hidden="1" thickBot="1">
      <c r="A125" s="18"/>
      <c r="G125" s="19"/>
    </row>
    <row r="126" spans="1:7" ht="13.5" hidden="1" thickBot="1">
      <c r="A126" s="18"/>
      <c r="C126" s="33" t="s">
        <v>73</v>
      </c>
      <c r="F126" s="47" t="str">
        <f>'Redesign Primary Care'!F39</f>
        <v xml:space="preserve"> </v>
      </c>
      <c r="G126" s="19"/>
    </row>
    <row r="127" spans="1:7" s="3" customFormat="1" ht="6.75" customHeight="1" hidden="1" thickBot="1">
      <c r="A127" s="16"/>
      <c r="B127" s="4"/>
      <c r="C127" s="7"/>
      <c r="D127" s="8"/>
      <c r="F127" s="25"/>
      <c r="G127" s="15"/>
    </row>
    <row r="128" spans="1:7" s="3" customFormat="1" ht="13.5" customHeight="1" hidden="1" thickBot="1">
      <c r="A128" s="16"/>
      <c r="B128" s="4" t="str">
        <f>'Redesign Primary Care'!B42</f>
        <v>Process Milestone: ________________________________</v>
      </c>
      <c r="C128" s="7"/>
      <c r="D128" s="8"/>
      <c r="F128" s="46" t="str">
        <f>'Redesign Primary Care'!F49</f>
        <v>N/A</v>
      </c>
      <c r="G128" s="15"/>
    </row>
    <row r="129" spans="1:7" ht="6.75" customHeight="1" hidden="1" thickBot="1">
      <c r="A129" s="18"/>
      <c r="G129" s="19"/>
    </row>
    <row r="130" spans="1:7" ht="13.5" hidden="1" thickBot="1">
      <c r="A130" s="18"/>
      <c r="C130" s="33" t="s">
        <v>73</v>
      </c>
      <c r="F130" s="47" t="str">
        <f>'Redesign Primary Care'!F64</f>
        <v xml:space="preserve"> </v>
      </c>
      <c r="G130" s="19"/>
    </row>
    <row r="131" spans="1:7" s="3" customFormat="1" ht="6.75" customHeight="1" hidden="1" thickBot="1">
      <c r="A131" s="16"/>
      <c r="B131" s="4"/>
      <c r="C131" s="7"/>
      <c r="D131" s="8"/>
      <c r="F131" s="25"/>
      <c r="G131" s="15"/>
    </row>
    <row r="132" spans="1:7" s="3" customFormat="1" ht="13.5" customHeight="1" hidden="1" thickBot="1">
      <c r="A132" s="16"/>
      <c r="B132" s="4" t="str">
        <f>'Redesign Primary Care'!B67</f>
        <v>Process Milestone: ________________________________</v>
      </c>
      <c r="C132" s="7"/>
      <c r="D132" s="8"/>
      <c r="F132" s="46" t="str">
        <f>'Redesign Primary Care'!F74</f>
        <v>N/A</v>
      </c>
      <c r="G132" s="15"/>
    </row>
    <row r="133" spans="1:7" ht="6.75" customHeight="1" hidden="1" thickBot="1">
      <c r="A133" s="18"/>
      <c r="G133" s="19"/>
    </row>
    <row r="134" spans="1:7" ht="13.5" hidden="1" thickBot="1">
      <c r="A134" s="18"/>
      <c r="C134" s="33" t="s">
        <v>73</v>
      </c>
      <c r="F134" s="47" t="str">
        <f>'Redesign Primary Care'!F89</f>
        <v xml:space="preserve"> </v>
      </c>
      <c r="G134" s="19"/>
    </row>
    <row r="135" spans="1:7" s="3" customFormat="1" ht="6.75" customHeight="1" hidden="1" thickBot="1">
      <c r="A135" s="16"/>
      <c r="B135" s="4"/>
      <c r="C135" s="7"/>
      <c r="D135" s="8"/>
      <c r="F135" s="25"/>
      <c r="G135" s="15"/>
    </row>
    <row r="136" spans="1:7" s="3" customFormat="1" ht="13.5" customHeight="1" hidden="1" thickBot="1">
      <c r="A136" s="16"/>
      <c r="B136" s="4" t="str">
        <f>'Redesign Primary Care'!B92</f>
        <v>Process Milestone: ________________________________</v>
      </c>
      <c r="C136" s="7"/>
      <c r="D136" s="8"/>
      <c r="F136" s="46" t="str">
        <f>'Redesign Primary Care'!F99</f>
        <v>N/A</v>
      </c>
      <c r="G136" s="15"/>
    </row>
    <row r="137" spans="1:7" ht="6.75" customHeight="1" hidden="1" thickBot="1">
      <c r="A137" s="18"/>
      <c r="G137" s="19"/>
    </row>
    <row r="138" spans="1:7" ht="13.5" hidden="1" thickBot="1">
      <c r="A138" s="18"/>
      <c r="C138" s="33" t="s">
        <v>73</v>
      </c>
      <c r="F138" s="47" t="str">
        <f>'Redesign Primary Care'!F114</f>
        <v xml:space="preserve"> </v>
      </c>
      <c r="G138" s="19"/>
    </row>
    <row r="139" spans="1:7" s="3" customFormat="1" ht="6.75" customHeight="1" hidden="1" thickBot="1">
      <c r="A139" s="16"/>
      <c r="B139" s="4"/>
      <c r="C139" s="7"/>
      <c r="D139" s="8"/>
      <c r="F139" s="25"/>
      <c r="G139" s="15"/>
    </row>
    <row r="140" spans="1:7" s="3" customFormat="1" ht="13.5" customHeight="1" hidden="1" thickBot="1">
      <c r="A140" s="16"/>
      <c r="B140" s="4" t="str">
        <f>'Redesign Primary Care'!B117</f>
        <v>Process Milestone: ________________________________</v>
      </c>
      <c r="C140" s="7"/>
      <c r="D140" s="8"/>
      <c r="F140" s="46" t="str">
        <f>'Redesign Primary Care'!F124</f>
        <v>N/A</v>
      </c>
      <c r="G140" s="15"/>
    </row>
    <row r="141" spans="1:7" ht="6.75" customHeight="1" hidden="1" thickBot="1">
      <c r="A141" s="18"/>
      <c r="G141" s="19"/>
    </row>
    <row r="142" spans="1:7" ht="13.5" hidden="1" thickBot="1">
      <c r="A142" s="18"/>
      <c r="C142" s="33" t="s">
        <v>73</v>
      </c>
      <c r="F142" s="47" t="str">
        <f>'Redesign Primary Care'!F139</f>
        <v xml:space="preserve"> </v>
      </c>
      <c r="G142" s="19"/>
    </row>
    <row r="143" spans="1:7" s="3" customFormat="1" ht="6.75" customHeight="1" hidden="1" thickBot="1">
      <c r="A143" s="16"/>
      <c r="B143" s="4"/>
      <c r="C143" s="7"/>
      <c r="D143" s="8"/>
      <c r="F143" s="25"/>
      <c r="G143" s="15"/>
    </row>
    <row r="144" spans="1:7" s="3" customFormat="1" ht="13.5" customHeight="1" hidden="1" thickBot="1">
      <c r="A144" s="16"/>
      <c r="B144" s="4" t="str">
        <f>'Redesign Primary Care'!B142</f>
        <v>Improvement Milestone: ________________________________</v>
      </c>
      <c r="C144" s="7"/>
      <c r="D144" s="8"/>
      <c r="F144" s="46" t="str">
        <f>'Redesign Primary Care'!F149</f>
        <v>N/A</v>
      </c>
      <c r="G144" s="15"/>
    </row>
    <row r="145" spans="1:7" ht="6.75" customHeight="1" hidden="1" thickBot="1">
      <c r="A145" s="18"/>
      <c r="G145" s="19"/>
    </row>
    <row r="146" spans="1:7" ht="13.5" hidden="1" thickBot="1">
      <c r="A146" s="18"/>
      <c r="C146" s="33" t="s">
        <v>73</v>
      </c>
      <c r="F146" s="47" t="str">
        <f>'Redesign Primary Care'!F164</f>
        <v xml:space="preserve"> </v>
      </c>
      <c r="G146" s="19"/>
    </row>
    <row r="147" spans="1:7" s="3" customFormat="1" ht="6.75" customHeight="1" hidden="1" thickBot="1">
      <c r="A147" s="16"/>
      <c r="B147" s="4"/>
      <c r="C147" s="7"/>
      <c r="D147" s="8"/>
      <c r="F147" s="25"/>
      <c r="G147" s="15"/>
    </row>
    <row r="148" spans="1:7" s="3" customFormat="1" ht="13.5" customHeight="1" hidden="1" thickBot="1">
      <c r="A148" s="16"/>
      <c r="B148" s="4" t="str">
        <f>'Redesign Primary Care'!B167</f>
        <v>Improvement Milestone: ________________________________</v>
      </c>
      <c r="C148" s="7"/>
      <c r="D148" s="8"/>
      <c r="F148" s="46" t="str">
        <f>'Redesign Primary Care'!F174</f>
        <v>N/A</v>
      </c>
      <c r="G148" s="15"/>
    </row>
    <row r="149" spans="1:7" ht="6.75" customHeight="1" hidden="1" thickBot="1">
      <c r="A149" s="18"/>
      <c r="G149" s="19"/>
    </row>
    <row r="150" spans="1:7" ht="13.5" hidden="1" thickBot="1">
      <c r="A150" s="18"/>
      <c r="C150" s="33" t="s">
        <v>73</v>
      </c>
      <c r="F150" s="47" t="str">
        <f>'Redesign Primary Care'!F189</f>
        <v xml:space="preserve"> </v>
      </c>
      <c r="G150" s="19"/>
    </row>
    <row r="151" spans="1:7" s="3" customFormat="1" ht="6.75" customHeight="1" hidden="1" thickBot="1">
      <c r="A151" s="16"/>
      <c r="B151" s="4"/>
      <c r="C151" s="7"/>
      <c r="D151" s="8"/>
      <c r="F151" s="25"/>
      <c r="G151" s="15"/>
    </row>
    <row r="152" spans="1:7" s="3" customFormat="1" ht="13.5" customHeight="1" hidden="1" thickBot="1">
      <c r="A152" s="16"/>
      <c r="B152" s="4" t="str">
        <f>'Redesign Primary Care'!B192</f>
        <v>Improvement Milestone: ________________________________</v>
      </c>
      <c r="C152" s="7"/>
      <c r="D152" s="8"/>
      <c r="F152" s="46" t="str">
        <f>'Redesign Primary Care'!F199</f>
        <v>N/A</v>
      </c>
      <c r="G152" s="15"/>
    </row>
    <row r="153" spans="1:7" ht="6.75" customHeight="1" hidden="1" thickBot="1">
      <c r="A153" s="18"/>
      <c r="G153" s="19"/>
    </row>
    <row r="154" spans="1:7" ht="13.5" hidden="1" thickBot="1">
      <c r="A154" s="18"/>
      <c r="C154" s="33" t="s">
        <v>73</v>
      </c>
      <c r="F154" s="47" t="str">
        <f>'Redesign Primary Care'!F214</f>
        <v xml:space="preserve"> </v>
      </c>
      <c r="G154" s="19"/>
    </row>
    <row r="155" spans="1:7" s="3" customFormat="1" ht="6.75" customHeight="1" hidden="1" thickBot="1">
      <c r="A155" s="16"/>
      <c r="B155" s="4"/>
      <c r="C155" s="7"/>
      <c r="D155" s="8"/>
      <c r="F155" s="25"/>
      <c r="G155" s="15"/>
    </row>
    <row r="156" spans="1:7" s="3" customFormat="1" ht="13.5" customHeight="1" hidden="1" thickBot="1">
      <c r="A156" s="16"/>
      <c r="B156" s="4" t="str">
        <f>'Redesign Primary Care'!B217</f>
        <v>Improvement Milestone: ________________________________</v>
      </c>
      <c r="C156" s="7"/>
      <c r="D156" s="8"/>
      <c r="F156" s="46" t="str">
        <f>'Redesign Primary Care'!F224</f>
        <v>N/A</v>
      </c>
      <c r="G156" s="15"/>
    </row>
    <row r="157" spans="1:7" ht="6.75" customHeight="1" hidden="1" thickBot="1">
      <c r="A157" s="18"/>
      <c r="G157" s="19"/>
    </row>
    <row r="158" spans="1:7" ht="13.5" hidden="1" thickBot="1">
      <c r="A158" s="18"/>
      <c r="C158" s="33" t="s">
        <v>73</v>
      </c>
      <c r="F158" s="47" t="str">
        <f>'Redesign Primary Care'!F239</f>
        <v xml:space="preserve"> </v>
      </c>
      <c r="G158" s="19"/>
    </row>
    <row r="159" spans="1:7" s="3" customFormat="1" ht="6.75" customHeight="1" hidden="1" thickBot="1">
      <c r="A159" s="16"/>
      <c r="B159" s="4"/>
      <c r="C159" s="7"/>
      <c r="D159" s="8"/>
      <c r="F159" s="25"/>
      <c r="G159" s="15"/>
    </row>
    <row r="160" spans="1:7" s="3" customFormat="1" ht="13.5" customHeight="1" hidden="1" thickBot="1">
      <c r="A160" s="16"/>
      <c r="B160" s="4" t="str">
        <f>'Redesign Primary Care'!B242</f>
        <v>Improvement Milestone: ________________________________</v>
      </c>
      <c r="C160" s="7"/>
      <c r="D160" s="8"/>
      <c r="F160" s="46" t="str">
        <f>'Redesign Primary Care'!F249</f>
        <v>N/A</v>
      </c>
      <c r="G160" s="15"/>
    </row>
    <row r="161" spans="1:7" ht="6.75" customHeight="1" hidden="1" thickBot="1">
      <c r="A161" s="18"/>
      <c r="G161" s="19"/>
    </row>
    <row r="162" spans="1:7" ht="13.5" hidden="1" thickBot="1">
      <c r="A162" s="18"/>
      <c r="C162" s="33" t="s">
        <v>73</v>
      </c>
      <c r="F162" s="47" t="str">
        <f>'Redesign Primary Care'!F264</f>
        <v xml:space="preserve"> </v>
      </c>
      <c r="G162" s="19"/>
    </row>
    <row r="163" spans="1:7" ht="13.5" hidden="1" thickBot="1">
      <c r="A163" s="18"/>
      <c r="C163" s="33"/>
      <c r="G163" s="19"/>
    </row>
    <row r="164" spans="1:7" ht="13.5" hidden="1" thickBot="1">
      <c r="A164" s="18"/>
      <c r="B164" s="5" t="s">
        <v>107</v>
      </c>
      <c r="C164" s="33"/>
      <c r="F164" s="40">
        <f>'Redesign Primary Care'!F13</f>
        <v>0</v>
      </c>
      <c r="G164" s="19"/>
    </row>
    <row r="165" spans="1:7" ht="13.5" hidden="1" thickBot="1">
      <c r="A165" s="18"/>
      <c r="C165" s="33"/>
      <c r="G165" s="19"/>
    </row>
    <row r="166" spans="1:7" ht="13.5" hidden="1" thickBot="1">
      <c r="A166" s="18"/>
      <c r="B166" s="5" t="s">
        <v>74</v>
      </c>
      <c r="C166" s="33"/>
      <c r="F166" s="41">
        <f>SUM(F162,F158,F154,F150,F146,F142,F138,F134,F130,F126)</f>
        <v>0</v>
      </c>
      <c r="G166" s="19"/>
    </row>
    <row r="167" spans="1:7" ht="13.5" hidden="1" thickBot="1">
      <c r="A167" s="18"/>
      <c r="C167" s="33"/>
      <c r="G167" s="19"/>
    </row>
    <row r="168" spans="1:7" ht="13.5" hidden="1" thickBot="1">
      <c r="A168" s="18"/>
      <c r="B168" s="5" t="s">
        <v>79</v>
      </c>
      <c r="C168" s="33"/>
      <c r="F168" s="41">
        <f>COUNT(F162,F158,F154,F150,F146,F142,F138,F134,F130,F126)</f>
        <v>0</v>
      </c>
      <c r="G168" s="19"/>
    </row>
    <row r="169" spans="1:7" ht="13.5" hidden="1" thickBot="1">
      <c r="A169" s="18"/>
      <c r="C169" s="33"/>
      <c r="G169" s="19"/>
    </row>
    <row r="170" spans="1:7" ht="13.5" hidden="1" thickBot="1">
      <c r="A170" s="18"/>
      <c r="B170" s="5" t="s">
        <v>80</v>
      </c>
      <c r="C170" s="33"/>
      <c r="F170" s="45" t="str">
        <f>IF(F168=0," ",F166/F168)</f>
        <v xml:space="preserve"> </v>
      </c>
      <c r="G170" s="19"/>
    </row>
    <row r="171" spans="1:7" ht="13.5" hidden="1" thickBot="1">
      <c r="A171" s="18"/>
      <c r="C171" s="33"/>
      <c r="G171" s="19"/>
    </row>
    <row r="172" spans="1:7" ht="13.5" hidden="1" thickBot="1">
      <c r="A172" s="18"/>
      <c r="B172" s="5" t="s">
        <v>75</v>
      </c>
      <c r="C172" s="33"/>
      <c r="F172" s="40" t="str">
        <f>IF(F168=0," ",F170*F164)</f>
        <v xml:space="preserve"> </v>
      </c>
      <c r="G172" s="19"/>
    </row>
    <row r="173" spans="1:7" ht="13.5" hidden="1" thickBot="1">
      <c r="A173" s="18"/>
      <c r="C173" s="33"/>
      <c r="G173" s="19"/>
    </row>
    <row r="174" spans="1:7" ht="13.5" hidden="1" thickBot="1">
      <c r="A174" s="18"/>
      <c r="B174" s="5" t="s">
        <v>108</v>
      </c>
      <c r="C174" s="33"/>
      <c r="F174" s="48">
        <f>'Redesign Primary Care'!F15</f>
        <v>0</v>
      </c>
      <c r="G174" s="19"/>
    </row>
    <row r="175" spans="1:7" ht="13.5" hidden="1" thickBot="1">
      <c r="A175" s="18"/>
      <c r="C175" s="33"/>
      <c r="G175" s="19"/>
    </row>
    <row r="176" spans="1:7" ht="13.5" hidden="1" thickBot="1">
      <c r="A176" s="18"/>
      <c r="B176" s="39" t="s">
        <v>91</v>
      </c>
      <c r="C176" s="33"/>
      <c r="F176" s="42" t="str">
        <f>IF(F168=0," ",F172-F174)</f>
        <v xml:space="preserve"> </v>
      </c>
      <c r="G176" s="19"/>
    </row>
    <row r="177" spans="1:7" s="3" customFormat="1" ht="12.75" customHeight="1" hidden="1">
      <c r="A177" s="16"/>
      <c r="B177" s="4"/>
      <c r="C177" s="7"/>
      <c r="D177" s="8"/>
      <c r="F177" s="25"/>
      <c r="G177" s="15"/>
    </row>
    <row r="178" spans="1:7" s="3" customFormat="1" ht="15.75" thickBot="1">
      <c r="A178" s="14" t="s">
        <v>59</v>
      </c>
      <c r="B178" s="2"/>
      <c r="C178" s="2"/>
      <c r="D178" s="8"/>
      <c r="F178" s="25"/>
      <c r="G178" s="15"/>
    </row>
    <row r="179" spans="1:7" s="3" customFormat="1" ht="28.5" customHeight="1" thickBot="1">
      <c r="A179" s="16"/>
      <c r="B179" s="4" t="str">
        <f>'Patient Experience'!B17</f>
        <v>Process Milestone: ________________________________</v>
      </c>
      <c r="C179" s="7"/>
      <c r="D179" s="162" t="s">
        <v>118</v>
      </c>
      <c r="F179" s="46" t="str">
        <f>'Patient Experience'!F24</f>
        <v>Yes</v>
      </c>
      <c r="G179" s="15"/>
    </row>
    <row r="180" spans="1:7" ht="6.75" customHeight="1" thickBot="1">
      <c r="A180" s="18"/>
      <c r="G180" s="19"/>
    </row>
    <row r="181" spans="1:7" ht="13.5" thickBot="1">
      <c r="A181" s="18"/>
      <c r="C181" s="33" t="s">
        <v>73</v>
      </c>
      <c r="F181" s="47">
        <f>'Patient Experience'!F39</f>
        <v>1</v>
      </c>
      <c r="G181" s="19"/>
    </row>
    <row r="182" spans="1:7" s="3" customFormat="1" ht="6.75" customHeight="1">
      <c r="A182" s="16"/>
      <c r="B182" s="4"/>
      <c r="C182" s="7"/>
      <c r="D182" s="8"/>
      <c r="F182" s="25"/>
      <c r="G182" s="15"/>
    </row>
    <row r="183" spans="1:7" s="3" customFormat="1" ht="13.5" customHeight="1" hidden="1" thickBot="1">
      <c r="A183" s="16"/>
      <c r="B183" s="4" t="str">
        <f>'Patient Experience'!B42</f>
        <v>Process Milestone: ________________________________</v>
      </c>
      <c r="C183" s="7"/>
      <c r="D183" s="8"/>
      <c r="F183" s="46" t="str">
        <f>'Patient Experience'!F49</f>
        <v>N/A</v>
      </c>
      <c r="G183" s="15"/>
    </row>
    <row r="184" spans="1:7" ht="6.75" customHeight="1" hidden="1" thickBot="1">
      <c r="A184" s="18"/>
      <c r="G184" s="19"/>
    </row>
    <row r="185" spans="1:7" ht="13.5" hidden="1" thickBot="1">
      <c r="A185" s="18"/>
      <c r="C185" s="33" t="s">
        <v>73</v>
      </c>
      <c r="F185" s="47" t="str">
        <f>'Patient Experience'!F64</f>
        <v xml:space="preserve"> </v>
      </c>
      <c r="G185" s="19"/>
    </row>
    <row r="186" spans="1:7" s="3" customFormat="1" ht="6.75" customHeight="1" hidden="1" thickBot="1">
      <c r="A186" s="16"/>
      <c r="B186" s="4"/>
      <c r="C186" s="7"/>
      <c r="D186" s="8"/>
      <c r="F186" s="25"/>
      <c r="G186" s="15"/>
    </row>
    <row r="187" spans="1:7" s="3" customFormat="1" ht="13.5" customHeight="1" hidden="1" thickBot="1">
      <c r="A187" s="16"/>
      <c r="B187" s="4" t="str">
        <f>'Patient Experience'!B67</f>
        <v>Process Milestone: ________________________________</v>
      </c>
      <c r="C187" s="7"/>
      <c r="D187" s="8"/>
      <c r="F187" s="46" t="str">
        <f>'Patient Experience'!F74</f>
        <v>N/A</v>
      </c>
      <c r="G187" s="15"/>
    </row>
    <row r="188" spans="1:7" ht="6.75" customHeight="1" hidden="1" thickBot="1">
      <c r="A188" s="18"/>
      <c r="G188" s="19"/>
    </row>
    <row r="189" spans="1:7" ht="13.5" hidden="1" thickBot="1">
      <c r="A189" s="18"/>
      <c r="C189" s="33" t="s">
        <v>73</v>
      </c>
      <c r="F189" s="47" t="str">
        <f>'Patient Experience'!F89</f>
        <v xml:space="preserve"> </v>
      </c>
      <c r="G189" s="19"/>
    </row>
    <row r="190" spans="1:7" s="3" customFormat="1" ht="6.75" customHeight="1" hidden="1" thickBot="1">
      <c r="A190" s="16"/>
      <c r="B190" s="4"/>
      <c r="C190" s="7"/>
      <c r="D190" s="8"/>
      <c r="F190" s="25"/>
      <c r="G190" s="15"/>
    </row>
    <row r="191" spans="1:7" s="3" customFormat="1" ht="13.5" customHeight="1" hidden="1" thickBot="1">
      <c r="A191" s="16"/>
      <c r="B191" s="4" t="str">
        <f>'Patient Experience'!B92</f>
        <v>Process Milestone: ________________________________</v>
      </c>
      <c r="C191" s="7"/>
      <c r="D191" s="8"/>
      <c r="F191" s="46" t="str">
        <f>'Patient Experience'!F99</f>
        <v>N/A</v>
      </c>
      <c r="G191" s="15"/>
    </row>
    <row r="192" spans="1:7" ht="6.75" customHeight="1" hidden="1" thickBot="1">
      <c r="A192" s="18"/>
      <c r="G192" s="19"/>
    </row>
    <row r="193" spans="1:7" ht="13.5" hidden="1" thickBot="1">
      <c r="A193" s="18"/>
      <c r="C193" s="33" t="s">
        <v>73</v>
      </c>
      <c r="F193" s="47" t="str">
        <f>'Patient Experience'!F114</f>
        <v xml:space="preserve"> </v>
      </c>
      <c r="G193" s="19"/>
    </row>
    <row r="194" spans="1:7" s="3" customFormat="1" ht="6.75" customHeight="1" hidden="1" thickBot="1">
      <c r="A194" s="16"/>
      <c r="B194" s="4"/>
      <c r="C194" s="7"/>
      <c r="D194" s="8"/>
      <c r="F194" s="25"/>
      <c r="G194" s="15"/>
    </row>
    <row r="195" spans="1:7" s="3" customFormat="1" ht="13.5" customHeight="1" hidden="1" thickBot="1">
      <c r="A195" s="16"/>
      <c r="B195" s="4" t="str">
        <f>'Patient Experience'!B117</f>
        <v>Process Milestone: ________________________________</v>
      </c>
      <c r="C195" s="7"/>
      <c r="D195" s="8"/>
      <c r="F195" s="46" t="str">
        <f>'Patient Experience'!F124</f>
        <v>N/A</v>
      </c>
      <c r="G195" s="15"/>
    </row>
    <row r="196" spans="1:7" ht="6.75" customHeight="1" hidden="1" thickBot="1">
      <c r="A196" s="18"/>
      <c r="G196" s="19"/>
    </row>
    <row r="197" spans="1:7" ht="13.5" hidden="1" thickBot="1">
      <c r="A197" s="18"/>
      <c r="C197" s="33" t="s">
        <v>73</v>
      </c>
      <c r="F197" s="47" t="str">
        <f>'Patient Experience'!F139</f>
        <v xml:space="preserve"> </v>
      </c>
      <c r="G197" s="19"/>
    </row>
    <row r="198" spans="1:7" s="3" customFormat="1" ht="6.75" customHeight="1" hidden="1" thickBot="1">
      <c r="A198" s="16"/>
      <c r="B198" s="4"/>
      <c r="C198" s="7"/>
      <c r="D198" s="8"/>
      <c r="F198" s="25"/>
      <c r="G198" s="15"/>
    </row>
    <row r="199" spans="1:7" s="3" customFormat="1" ht="13.5" customHeight="1" hidden="1" thickBot="1">
      <c r="A199" s="16"/>
      <c r="B199" s="4" t="str">
        <f>'Patient Experience'!B142</f>
        <v>Improvement Milestone: ________________________________</v>
      </c>
      <c r="C199" s="7"/>
      <c r="D199" s="8"/>
      <c r="F199" s="46" t="str">
        <f>'Patient Experience'!F149</f>
        <v>N/A</v>
      </c>
      <c r="G199" s="15"/>
    </row>
    <row r="200" spans="1:7" ht="6.75" customHeight="1" hidden="1" thickBot="1">
      <c r="A200" s="18"/>
      <c r="G200" s="19"/>
    </row>
    <row r="201" spans="1:7" ht="13.5" hidden="1" thickBot="1">
      <c r="A201" s="18"/>
      <c r="C201" s="33" t="s">
        <v>73</v>
      </c>
      <c r="F201" s="47" t="str">
        <f>'Patient Experience'!F164</f>
        <v xml:space="preserve"> </v>
      </c>
      <c r="G201" s="19"/>
    </row>
    <row r="202" spans="1:7" s="3" customFormat="1" ht="6.75" customHeight="1" hidden="1" thickBot="1">
      <c r="A202" s="16"/>
      <c r="B202" s="4"/>
      <c r="C202" s="7"/>
      <c r="D202" s="8"/>
      <c r="F202" s="25"/>
      <c r="G202" s="15"/>
    </row>
    <row r="203" spans="1:7" s="3" customFormat="1" ht="13.5" customHeight="1" hidden="1" thickBot="1">
      <c r="A203" s="16"/>
      <c r="B203" s="4" t="str">
        <f>'Patient Experience'!B167</f>
        <v>Improvement Milestone: ________________________________</v>
      </c>
      <c r="C203" s="7"/>
      <c r="D203" s="8"/>
      <c r="F203" s="46" t="str">
        <f>'Patient Experience'!F174</f>
        <v>N/A</v>
      </c>
      <c r="G203" s="15"/>
    </row>
    <row r="204" spans="1:7" ht="6.75" customHeight="1" hidden="1" thickBot="1">
      <c r="A204" s="18"/>
      <c r="G204" s="19"/>
    </row>
    <row r="205" spans="1:7" ht="13.5" hidden="1" thickBot="1">
      <c r="A205" s="18"/>
      <c r="C205" s="33" t="s">
        <v>73</v>
      </c>
      <c r="F205" s="47" t="str">
        <f>'Patient Experience'!F189</f>
        <v xml:space="preserve"> </v>
      </c>
      <c r="G205" s="19"/>
    </row>
    <row r="206" spans="1:7" s="3" customFormat="1" ht="6.75" customHeight="1" hidden="1" thickBot="1">
      <c r="A206" s="16"/>
      <c r="B206" s="4"/>
      <c r="C206" s="7"/>
      <c r="D206" s="8"/>
      <c r="F206" s="25"/>
      <c r="G206" s="15"/>
    </row>
    <row r="207" spans="1:7" s="3" customFormat="1" ht="13.5" customHeight="1" hidden="1" thickBot="1">
      <c r="A207" s="16"/>
      <c r="B207" s="4" t="str">
        <f>'Patient Experience'!B192</f>
        <v>Improvement Milestone: ________________________________</v>
      </c>
      <c r="C207" s="7"/>
      <c r="D207" s="8"/>
      <c r="F207" s="46" t="str">
        <f>'Patient Experience'!F199</f>
        <v>N/A</v>
      </c>
      <c r="G207" s="15"/>
    </row>
    <row r="208" spans="1:7" ht="6.75" customHeight="1" hidden="1" thickBot="1">
      <c r="A208" s="18"/>
      <c r="G208" s="19"/>
    </row>
    <row r="209" spans="1:7" ht="13.5" hidden="1" thickBot="1">
      <c r="A209" s="18"/>
      <c r="C209" s="33" t="s">
        <v>73</v>
      </c>
      <c r="F209" s="47" t="str">
        <f>'Patient Experience'!F214</f>
        <v xml:space="preserve"> </v>
      </c>
      <c r="G209" s="19"/>
    </row>
    <row r="210" spans="1:7" s="3" customFormat="1" ht="6.75" customHeight="1" hidden="1" thickBot="1">
      <c r="A210" s="16"/>
      <c r="B210" s="4"/>
      <c r="C210" s="7"/>
      <c r="D210" s="8"/>
      <c r="F210" s="25"/>
      <c r="G210" s="15"/>
    </row>
    <row r="211" spans="1:7" s="3" customFormat="1" ht="13.5" customHeight="1" hidden="1" thickBot="1">
      <c r="A211" s="16"/>
      <c r="B211" s="4" t="str">
        <f>'Patient Experience'!B217</f>
        <v>Improvement Milestone: ________________________________</v>
      </c>
      <c r="C211" s="7"/>
      <c r="D211" s="8"/>
      <c r="F211" s="46" t="str">
        <f>'Patient Experience'!F224</f>
        <v>N/A</v>
      </c>
      <c r="G211" s="15"/>
    </row>
    <row r="212" spans="1:7" ht="6.75" customHeight="1" hidden="1" thickBot="1">
      <c r="A212" s="18"/>
      <c r="G212" s="19"/>
    </row>
    <row r="213" spans="1:7" ht="13.5" hidden="1" thickBot="1">
      <c r="A213" s="18"/>
      <c r="C213" s="33" t="s">
        <v>73</v>
      </c>
      <c r="F213" s="47" t="str">
        <f>'Patient Experience'!F239</f>
        <v xml:space="preserve"> </v>
      </c>
      <c r="G213" s="19"/>
    </row>
    <row r="214" spans="1:7" s="3" customFormat="1" ht="6.75" customHeight="1" hidden="1" thickBot="1">
      <c r="A214" s="16"/>
      <c r="B214" s="4"/>
      <c r="C214" s="7"/>
      <c r="D214" s="8"/>
      <c r="F214" s="25"/>
      <c r="G214" s="15"/>
    </row>
    <row r="215" spans="1:7" s="3" customFormat="1" ht="13.5" customHeight="1" hidden="1" thickBot="1">
      <c r="A215" s="16"/>
      <c r="B215" s="4" t="str">
        <f>'Patient Experience'!B242</f>
        <v>Improvement Milestone: ________________________________</v>
      </c>
      <c r="C215" s="7"/>
      <c r="D215" s="8"/>
      <c r="F215" s="46" t="str">
        <f>'Patient Experience'!F249</f>
        <v>N/A</v>
      </c>
      <c r="G215" s="15"/>
    </row>
    <row r="216" spans="1:7" ht="6.75" customHeight="1" hidden="1" thickBot="1">
      <c r="A216" s="18"/>
      <c r="G216" s="19"/>
    </row>
    <row r="217" spans="1:7" ht="13.5" hidden="1" thickBot="1">
      <c r="A217" s="18"/>
      <c r="C217" s="33" t="s">
        <v>73</v>
      </c>
      <c r="F217" s="47" t="str">
        <f>'Patient Experience'!F264</f>
        <v xml:space="preserve"> </v>
      </c>
      <c r="G217" s="19"/>
    </row>
    <row r="218" spans="1:7" ht="13.5" thickBot="1">
      <c r="A218" s="18"/>
      <c r="C218" s="33"/>
      <c r="G218" s="19"/>
    </row>
    <row r="219" spans="1:7" ht="13.5" thickBot="1">
      <c r="A219" s="18"/>
      <c r="B219" s="5" t="s">
        <v>107</v>
      </c>
      <c r="C219" s="33"/>
      <c r="F219" s="40">
        <f>'Patient Experience'!F13</f>
        <v>4274900</v>
      </c>
      <c r="G219" s="19"/>
    </row>
    <row r="220" spans="1:7" ht="13.5" thickBot="1">
      <c r="A220" s="18"/>
      <c r="C220" s="33"/>
      <c r="G220" s="19"/>
    </row>
    <row r="221" spans="1:7" ht="13.5" thickBot="1">
      <c r="A221" s="18"/>
      <c r="B221" s="5" t="s">
        <v>74</v>
      </c>
      <c r="C221" s="33"/>
      <c r="F221" s="41">
        <f>SUM(F217,F213,F209,F205,F201,F197,F193,F189,F185,F181)</f>
        <v>1</v>
      </c>
      <c r="G221" s="19"/>
    </row>
    <row r="222" spans="1:7" ht="13.5" thickBot="1">
      <c r="A222" s="18"/>
      <c r="C222" s="33"/>
      <c r="G222" s="19"/>
    </row>
    <row r="223" spans="1:7" ht="13.5" thickBot="1">
      <c r="A223" s="18"/>
      <c r="B223" s="5" t="s">
        <v>79</v>
      </c>
      <c r="C223" s="33"/>
      <c r="F223" s="41">
        <f>COUNT(F217,F213,F209,F205,F201,F197,F193,F189,F185,F181)</f>
        <v>1</v>
      </c>
      <c r="G223" s="19"/>
    </row>
    <row r="224" spans="1:7" ht="13.5" thickBot="1">
      <c r="A224" s="18"/>
      <c r="C224" s="33"/>
      <c r="G224" s="19"/>
    </row>
    <row r="225" spans="1:7" ht="13.5" thickBot="1">
      <c r="A225" s="18"/>
      <c r="B225" s="5" t="s">
        <v>80</v>
      </c>
      <c r="C225" s="33"/>
      <c r="F225" s="45">
        <f>IF(F223=0," ",F221/F223)</f>
        <v>1</v>
      </c>
      <c r="G225" s="19"/>
    </row>
    <row r="226" spans="1:7" ht="13.5" thickBot="1">
      <c r="A226" s="18"/>
      <c r="C226" s="33"/>
      <c r="G226" s="19"/>
    </row>
    <row r="227" spans="1:7" ht="13.5" thickBot="1">
      <c r="A227" s="18"/>
      <c r="B227" s="5" t="s">
        <v>75</v>
      </c>
      <c r="C227" s="33"/>
      <c r="F227" s="40">
        <f>IF(F223=0," ",F225*F219)</f>
        <v>4274900</v>
      </c>
      <c r="G227" s="19"/>
    </row>
    <row r="228" spans="1:7" ht="13.5" thickBot="1">
      <c r="A228" s="18"/>
      <c r="C228" s="33"/>
      <c r="G228" s="19"/>
    </row>
    <row r="229" spans="1:7" ht="13.5" thickBot="1">
      <c r="A229" s="18"/>
      <c r="B229" s="5" t="s">
        <v>108</v>
      </c>
      <c r="C229" s="33"/>
      <c r="F229" s="48">
        <f>'Patient Experience'!F15</f>
        <v>4274900</v>
      </c>
      <c r="G229" s="19"/>
    </row>
    <row r="230" spans="1:7" ht="13.5" thickBot="1">
      <c r="A230" s="18"/>
      <c r="C230" s="33"/>
      <c r="G230" s="19"/>
    </row>
    <row r="231" spans="1:7" ht="13.5" thickBot="1">
      <c r="A231" s="18"/>
      <c r="B231" s="39" t="s">
        <v>91</v>
      </c>
      <c r="C231" s="33"/>
      <c r="F231" s="42">
        <f>IF(F223=0," ",F227-F229)</f>
        <v>0</v>
      </c>
      <c r="G231" s="19"/>
    </row>
    <row r="232" spans="1:7" s="3" customFormat="1" ht="12.75" customHeight="1">
      <c r="A232" s="16"/>
      <c r="B232" s="4"/>
      <c r="C232" s="7"/>
      <c r="D232" s="8"/>
      <c r="F232" s="25"/>
      <c r="G232" s="15"/>
    </row>
    <row r="233" spans="1:7" s="3" customFormat="1" ht="15.75" hidden="1" thickBot="1">
      <c r="A233" s="14" t="s">
        <v>60</v>
      </c>
      <c r="B233" s="2"/>
      <c r="C233" s="2"/>
      <c r="D233" s="8"/>
      <c r="F233" s="25"/>
      <c r="G233" s="15"/>
    </row>
    <row r="234" spans="1:7" s="3" customFormat="1" ht="13.5" customHeight="1" hidden="1" thickBot="1">
      <c r="A234" s="16"/>
      <c r="B234" s="4" t="str">
        <f>'Redesign for Cost Containment'!B17</f>
        <v>Process Milestone: ________________________________</v>
      </c>
      <c r="C234" s="7"/>
      <c r="D234" s="8"/>
      <c r="F234" s="46" t="str">
        <f>'Redesign for Cost Containment'!F24</f>
        <v>N/A</v>
      </c>
      <c r="G234" s="15"/>
    </row>
    <row r="235" spans="1:7" ht="6.75" customHeight="1" hidden="1" thickBot="1">
      <c r="A235" s="18"/>
      <c r="G235" s="19"/>
    </row>
    <row r="236" spans="1:7" ht="13.5" hidden="1" thickBot="1">
      <c r="A236" s="18"/>
      <c r="C236" s="33" t="s">
        <v>73</v>
      </c>
      <c r="F236" s="47" t="str">
        <f>'Redesign for Cost Containment'!F39</f>
        <v xml:space="preserve"> </v>
      </c>
      <c r="G236" s="19"/>
    </row>
    <row r="237" spans="1:7" s="3" customFormat="1" ht="6.75" customHeight="1" hidden="1" thickBot="1">
      <c r="A237" s="16"/>
      <c r="B237" s="4"/>
      <c r="C237" s="7"/>
      <c r="D237" s="8"/>
      <c r="F237" s="25"/>
      <c r="G237" s="15"/>
    </row>
    <row r="238" spans="1:7" s="3" customFormat="1" ht="13.5" customHeight="1" hidden="1" thickBot="1">
      <c r="A238" s="16"/>
      <c r="B238" s="4" t="str">
        <f>'Redesign for Cost Containment'!B42</f>
        <v>Process Milestone: ________________________________</v>
      </c>
      <c r="C238" s="7"/>
      <c r="D238" s="8"/>
      <c r="F238" s="46" t="str">
        <f>'Redesign for Cost Containment'!F49</f>
        <v>N/A</v>
      </c>
      <c r="G238" s="15"/>
    </row>
    <row r="239" spans="1:7" ht="6.75" customHeight="1" hidden="1" thickBot="1">
      <c r="A239" s="18"/>
      <c r="G239" s="19"/>
    </row>
    <row r="240" spans="1:7" ht="13.5" hidden="1" thickBot="1">
      <c r="A240" s="18"/>
      <c r="C240" s="33" t="s">
        <v>73</v>
      </c>
      <c r="F240" s="47" t="str">
        <f>'Redesign for Cost Containment'!F64</f>
        <v xml:space="preserve"> </v>
      </c>
      <c r="G240" s="19"/>
    </row>
    <row r="241" spans="1:7" s="3" customFormat="1" ht="6.75" customHeight="1" hidden="1" thickBot="1">
      <c r="A241" s="16"/>
      <c r="B241" s="4"/>
      <c r="C241" s="7"/>
      <c r="D241" s="8"/>
      <c r="F241" s="25"/>
      <c r="G241" s="15"/>
    </row>
    <row r="242" spans="1:7" s="3" customFormat="1" ht="13.5" customHeight="1" hidden="1" thickBot="1">
      <c r="A242" s="16"/>
      <c r="B242" s="4" t="str">
        <f>'Redesign for Cost Containment'!B67</f>
        <v>Process Milestone: ________________________________</v>
      </c>
      <c r="C242" s="7"/>
      <c r="D242" s="8"/>
      <c r="F242" s="46" t="str">
        <f>'Redesign for Cost Containment'!F74</f>
        <v>N/A</v>
      </c>
      <c r="G242" s="15"/>
    </row>
    <row r="243" spans="1:7" ht="6.75" customHeight="1" hidden="1" thickBot="1">
      <c r="A243" s="18"/>
      <c r="G243" s="19"/>
    </row>
    <row r="244" spans="1:7" ht="13.5" hidden="1" thickBot="1">
      <c r="A244" s="18"/>
      <c r="C244" s="33" t="s">
        <v>73</v>
      </c>
      <c r="F244" s="47" t="str">
        <f>'Redesign for Cost Containment'!F89</f>
        <v xml:space="preserve"> </v>
      </c>
      <c r="G244" s="19"/>
    </row>
    <row r="245" spans="1:7" s="3" customFormat="1" ht="6.75" customHeight="1" hidden="1" thickBot="1">
      <c r="A245" s="16"/>
      <c r="B245" s="4"/>
      <c r="C245" s="7"/>
      <c r="D245" s="8"/>
      <c r="F245" s="25"/>
      <c r="G245" s="15"/>
    </row>
    <row r="246" spans="1:7" s="3" customFormat="1" ht="13.5" customHeight="1" hidden="1" thickBot="1">
      <c r="A246" s="16"/>
      <c r="B246" s="4" t="str">
        <f>'Redesign for Cost Containment'!B92</f>
        <v>Process Milestone: ________________________________</v>
      </c>
      <c r="C246" s="7"/>
      <c r="D246" s="8"/>
      <c r="F246" s="46" t="str">
        <f>'Redesign for Cost Containment'!F99</f>
        <v>N/A</v>
      </c>
      <c r="G246" s="15"/>
    </row>
    <row r="247" spans="1:7" ht="6.75" customHeight="1" hidden="1" thickBot="1">
      <c r="A247" s="18"/>
      <c r="G247" s="19"/>
    </row>
    <row r="248" spans="1:7" ht="13.5" hidden="1" thickBot="1">
      <c r="A248" s="18"/>
      <c r="C248" s="33" t="s">
        <v>73</v>
      </c>
      <c r="F248" s="47" t="str">
        <f>'Redesign for Cost Containment'!F114</f>
        <v xml:space="preserve"> </v>
      </c>
      <c r="G248" s="19"/>
    </row>
    <row r="249" spans="1:7" s="3" customFormat="1" ht="6.75" customHeight="1" hidden="1" thickBot="1">
      <c r="A249" s="16"/>
      <c r="B249" s="4"/>
      <c r="C249" s="7"/>
      <c r="D249" s="8"/>
      <c r="F249" s="25"/>
      <c r="G249" s="15"/>
    </row>
    <row r="250" spans="1:7" s="3" customFormat="1" ht="13.5" customHeight="1" hidden="1" thickBot="1">
      <c r="A250" s="16"/>
      <c r="B250" s="4" t="str">
        <f>'Redesign for Cost Containment'!B117</f>
        <v>Process Milestone: ________________________________</v>
      </c>
      <c r="C250" s="7"/>
      <c r="D250" s="8"/>
      <c r="F250" s="46" t="str">
        <f>'Redesign for Cost Containment'!F124</f>
        <v>N/A</v>
      </c>
      <c r="G250" s="15"/>
    </row>
    <row r="251" spans="1:7" ht="6.75" customHeight="1" hidden="1" thickBot="1">
      <c r="A251" s="18"/>
      <c r="G251" s="19"/>
    </row>
    <row r="252" spans="1:7" ht="13.5" hidden="1" thickBot="1">
      <c r="A252" s="18"/>
      <c r="C252" s="33" t="s">
        <v>73</v>
      </c>
      <c r="F252" s="47" t="str">
        <f>'Redesign for Cost Containment'!F139</f>
        <v xml:space="preserve"> </v>
      </c>
      <c r="G252" s="19"/>
    </row>
    <row r="253" spans="1:7" s="3" customFormat="1" ht="6.75" customHeight="1" hidden="1" thickBot="1">
      <c r="A253" s="16"/>
      <c r="B253" s="4"/>
      <c r="C253" s="7"/>
      <c r="D253" s="8"/>
      <c r="F253" s="25"/>
      <c r="G253" s="15"/>
    </row>
    <row r="254" spans="1:7" s="3" customFormat="1" ht="13.5" customHeight="1" hidden="1" thickBot="1">
      <c r="A254" s="16"/>
      <c r="B254" s="4" t="str">
        <f>'Redesign for Cost Containment'!B142</f>
        <v>Improvement Milestone: ________________________________</v>
      </c>
      <c r="C254" s="7"/>
      <c r="D254" s="8"/>
      <c r="F254" s="46" t="str">
        <f>'Redesign for Cost Containment'!F149</f>
        <v>N/A</v>
      </c>
      <c r="G254" s="15"/>
    </row>
    <row r="255" spans="1:7" ht="6.75" customHeight="1" hidden="1" thickBot="1">
      <c r="A255" s="18"/>
      <c r="G255" s="19"/>
    </row>
    <row r="256" spans="1:7" ht="13.5" hidden="1" thickBot="1">
      <c r="A256" s="18"/>
      <c r="C256" s="33" t="s">
        <v>73</v>
      </c>
      <c r="F256" s="47" t="str">
        <f>'Redesign for Cost Containment'!F164</f>
        <v xml:space="preserve"> </v>
      </c>
      <c r="G256" s="19"/>
    </row>
    <row r="257" spans="1:7" s="3" customFormat="1" ht="6.75" customHeight="1" hidden="1" thickBot="1">
      <c r="A257" s="16"/>
      <c r="B257" s="4"/>
      <c r="C257" s="7"/>
      <c r="D257" s="8"/>
      <c r="F257" s="25"/>
      <c r="G257" s="15"/>
    </row>
    <row r="258" spans="1:7" s="3" customFormat="1" ht="13.5" customHeight="1" hidden="1" thickBot="1">
      <c r="A258" s="16"/>
      <c r="B258" s="4" t="str">
        <f>'Redesign for Cost Containment'!B167</f>
        <v>Improvement Milestone: ________________________________</v>
      </c>
      <c r="C258" s="7"/>
      <c r="D258" s="8"/>
      <c r="F258" s="46" t="str">
        <f>'Redesign for Cost Containment'!F174</f>
        <v>N/A</v>
      </c>
      <c r="G258" s="15"/>
    </row>
    <row r="259" spans="1:7" ht="6.75" customHeight="1" hidden="1" thickBot="1">
      <c r="A259" s="18"/>
      <c r="G259" s="19"/>
    </row>
    <row r="260" spans="1:7" ht="13.5" hidden="1" thickBot="1">
      <c r="A260" s="18"/>
      <c r="C260" s="33" t="s">
        <v>73</v>
      </c>
      <c r="F260" s="47" t="str">
        <f>'Redesign for Cost Containment'!F189</f>
        <v xml:space="preserve"> </v>
      </c>
      <c r="G260" s="19"/>
    </row>
    <row r="261" spans="1:7" s="3" customFormat="1" ht="6.75" customHeight="1" hidden="1" thickBot="1">
      <c r="A261" s="16"/>
      <c r="B261" s="4"/>
      <c r="C261" s="7"/>
      <c r="D261" s="8"/>
      <c r="F261" s="25"/>
      <c r="G261" s="15"/>
    </row>
    <row r="262" spans="1:7" s="3" customFormat="1" ht="13.5" customHeight="1" hidden="1" thickBot="1">
      <c r="A262" s="16"/>
      <c r="B262" s="4" t="str">
        <f>'Redesign for Cost Containment'!B192</f>
        <v>Improvement Milestone: ________________________________</v>
      </c>
      <c r="C262" s="7"/>
      <c r="D262" s="8"/>
      <c r="F262" s="46" t="str">
        <f>'Redesign for Cost Containment'!F199</f>
        <v>N/A</v>
      </c>
      <c r="G262" s="15"/>
    </row>
    <row r="263" spans="1:7" ht="6.75" customHeight="1" hidden="1" thickBot="1">
      <c r="A263" s="18"/>
      <c r="G263" s="19"/>
    </row>
    <row r="264" spans="1:7" ht="13.5" hidden="1" thickBot="1">
      <c r="A264" s="18"/>
      <c r="C264" s="33" t="s">
        <v>73</v>
      </c>
      <c r="F264" s="47" t="str">
        <f>'Redesign for Cost Containment'!F214</f>
        <v xml:space="preserve"> </v>
      </c>
      <c r="G264" s="19"/>
    </row>
    <row r="265" spans="1:7" s="3" customFormat="1" ht="6.75" customHeight="1" hidden="1" thickBot="1">
      <c r="A265" s="16"/>
      <c r="B265" s="4"/>
      <c r="C265" s="7"/>
      <c r="D265" s="8"/>
      <c r="F265" s="25"/>
      <c r="G265" s="15"/>
    </row>
    <row r="266" spans="1:7" s="3" customFormat="1" ht="13.5" customHeight="1" hidden="1" thickBot="1">
      <c r="A266" s="16"/>
      <c r="B266" s="4" t="str">
        <f>'Redesign for Cost Containment'!B217</f>
        <v>Improvement Milestone: ________________________________</v>
      </c>
      <c r="C266" s="7"/>
      <c r="D266" s="8"/>
      <c r="F266" s="46" t="str">
        <f>'Redesign for Cost Containment'!F224</f>
        <v>N/A</v>
      </c>
      <c r="G266" s="15"/>
    </row>
    <row r="267" spans="1:7" ht="6.75" customHeight="1" hidden="1" thickBot="1">
      <c r="A267" s="18"/>
      <c r="G267" s="19"/>
    </row>
    <row r="268" spans="1:7" ht="13.5" hidden="1" thickBot="1">
      <c r="A268" s="18"/>
      <c r="C268" s="33" t="s">
        <v>73</v>
      </c>
      <c r="F268" s="47" t="str">
        <f>'Redesign for Cost Containment'!F239</f>
        <v xml:space="preserve"> </v>
      </c>
      <c r="G268" s="19"/>
    </row>
    <row r="269" spans="1:7" s="3" customFormat="1" ht="6.75" customHeight="1" hidden="1" thickBot="1">
      <c r="A269" s="16"/>
      <c r="B269" s="4"/>
      <c r="C269" s="7"/>
      <c r="D269" s="8"/>
      <c r="F269" s="25"/>
      <c r="G269" s="15"/>
    </row>
    <row r="270" spans="1:7" s="3" customFormat="1" ht="13.5" customHeight="1" hidden="1" thickBot="1">
      <c r="A270" s="16"/>
      <c r="B270" s="4" t="str">
        <f>'Redesign for Cost Containment'!B242</f>
        <v>Improvement Milestone: ________________________________</v>
      </c>
      <c r="C270" s="7"/>
      <c r="D270" s="8"/>
      <c r="F270" s="46" t="str">
        <f>'Redesign for Cost Containment'!F249</f>
        <v>N/A</v>
      </c>
      <c r="G270" s="15"/>
    </row>
    <row r="271" spans="1:7" ht="6.75" customHeight="1" hidden="1" thickBot="1">
      <c r="A271" s="18"/>
      <c r="G271" s="19"/>
    </row>
    <row r="272" spans="1:7" ht="13.5" hidden="1" thickBot="1">
      <c r="A272" s="18"/>
      <c r="C272" s="33" t="s">
        <v>73</v>
      </c>
      <c r="F272" s="47" t="str">
        <f>'Redesign for Cost Containment'!F264</f>
        <v xml:space="preserve"> </v>
      </c>
      <c r="G272" s="19"/>
    </row>
    <row r="273" spans="1:7" ht="13.5" hidden="1" thickBot="1">
      <c r="A273" s="18"/>
      <c r="C273" s="33"/>
      <c r="G273" s="19"/>
    </row>
    <row r="274" spans="1:7" ht="13.5" hidden="1" thickBot="1">
      <c r="A274" s="18"/>
      <c r="B274" s="5" t="s">
        <v>107</v>
      </c>
      <c r="C274" s="33"/>
      <c r="F274" s="40">
        <f>'Redesign for Cost Containment'!F13</f>
        <v>0</v>
      </c>
      <c r="G274" s="19"/>
    </row>
    <row r="275" spans="1:7" ht="13.5" hidden="1" thickBot="1">
      <c r="A275" s="18"/>
      <c r="C275" s="33"/>
      <c r="G275" s="19"/>
    </row>
    <row r="276" spans="1:7" ht="13.5" hidden="1" thickBot="1">
      <c r="A276" s="18"/>
      <c r="B276" s="5" t="s">
        <v>74</v>
      </c>
      <c r="C276" s="33"/>
      <c r="F276" s="41">
        <f>SUM(F272,F268,F264,F260,F256,F252,F248,F244,F240,F236)</f>
        <v>0</v>
      </c>
      <c r="G276" s="19"/>
    </row>
    <row r="277" spans="1:7" ht="13.5" hidden="1" thickBot="1">
      <c r="A277" s="18"/>
      <c r="C277" s="33"/>
      <c r="G277" s="19"/>
    </row>
    <row r="278" spans="1:7" ht="13.5" hidden="1" thickBot="1">
      <c r="A278" s="18"/>
      <c r="B278" s="5" t="s">
        <v>79</v>
      </c>
      <c r="C278" s="33"/>
      <c r="F278" s="41">
        <f>COUNT(F272,F268,F264,F260,F256,F252,F248,F244,F240,F236)</f>
        <v>0</v>
      </c>
      <c r="G278" s="19"/>
    </row>
    <row r="279" spans="1:7" ht="13.5" hidden="1" thickBot="1">
      <c r="A279" s="18"/>
      <c r="C279" s="33"/>
      <c r="G279" s="19"/>
    </row>
    <row r="280" spans="1:7" ht="13.5" hidden="1" thickBot="1">
      <c r="A280" s="18"/>
      <c r="B280" s="5" t="s">
        <v>80</v>
      </c>
      <c r="C280" s="33"/>
      <c r="F280" s="45" t="str">
        <f>IF(F278=0," ",F276/F278)</f>
        <v xml:space="preserve"> </v>
      </c>
      <c r="G280" s="19"/>
    </row>
    <row r="281" spans="1:7" ht="13.5" hidden="1" thickBot="1">
      <c r="A281" s="18"/>
      <c r="C281" s="33"/>
      <c r="G281" s="19"/>
    </row>
    <row r="282" spans="1:7" ht="13.5" hidden="1" thickBot="1">
      <c r="A282" s="18"/>
      <c r="B282" s="5" t="s">
        <v>75</v>
      </c>
      <c r="C282" s="33"/>
      <c r="F282" s="40" t="str">
        <f>IF(F278=0," ",F280*F274)</f>
        <v xml:space="preserve"> </v>
      </c>
      <c r="G282" s="19"/>
    </row>
    <row r="283" spans="1:7" ht="13.5" hidden="1" thickBot="1">
      <c r="A283" s="18"/>
      <c r="C283" s="33"/>
      <c r="G283" s="19"/>
    </row>
    <row r="284" spans="1:7" ht="13.5" hidden="1" thickBot="1">
      <c r="A284" s="18"/>
      <c r="B284" s="5" t="s">
        <v>108</v>
      </c>
      <c r="C284" s="33"/>
      <c r="F284" s="48">
        <f>'Redesign for Cost Containment'!F15</f>
        <v>0</v>
      </c>
      <c r="G284" s="19"/>
    </row>
    <row r="285" spans="1:7" ht="13.5" hidden="1" thickBot="1">
      <c r="A285" s="18"/>
      <c r="C285" s="33"/>
      <c r="G285" s="19"/>
    </row>
    <row r="286" spans="1:7" ht="13.5" hidden="1" thickBot="1">
      <c r="A286" s="18"/>
      <c r="B286" s="39" t="s">
        <v>91</v>
      </c>
      <c r="C286" s="33"/>
      <c r="F286" s="42" t="str">
        <f>IF(F278=0," ",F282-F284)</f>
        <v xml:space="preserve"> </v>
      </c>
      <c r="G286" s="19"/>
    </row>
    <row r="287" spans="1:7" s="3" customFormat="1" ht="12.75" customHeight="1" hidden="1">
      <c r="A287" s="16"/>
      <c r="B287" s="4"/>
      <c r="C287" s="7"/>
      <c r="D287" s="8"/>
      <c r="F287" s="25"/>
      <c r="G287" s="15"/>
    </row>
    <row r="288" spans="1:7" s="3" customFormat="1" ht="15.75" hidden="1" thickBot="1">
      <c r="A288" s="14" t="s">
        <v>61</v>
      </c>
      <c r="B288" s="2"/>
      <c r="C288" s="2"/>
      <c r="D288" s="8"/>
      <c r="F288" s="25"/>
      <c r="G288" s="15"/>
    </row>
    <row r="289" spans="1:7" s="3" customFormat="1" ht="13.5" customHeight="1" hidden="1" thickBot="1">
      <c r="A289" s="16"/>
      <c r="B289" s="4" t="str">
        <f>'Integrate Physical Behavioral'!B17</f>
        <v>Process Milestone: ________________________________</v>
      </c>
      <c r="C289" s="7"/>
      <c r="D289" s="8"/>
      <c r="F289" s="46" t="str">
        <f>'Integrate Physical Behavioral'!F24</f>
        <v>N/A</v>
      </c>
      <c r="G289" s="15"/>
    </row>
    <row r="290" spans="1:7" ht="6.75" customHeight="1" hidden="1" thickBot="1">
      <c r="A290" s="18"/>
      <c r="G290" s="19"/>
    </row>
    <row r="291" spans="1:7" ht="13.5" hidden="1" thickBot="1">
      <c r="A291" s="18"/>
      <c r="C291" s="33" t="s">
        <v>73</v>
      </c>
      <c r="F291" s="47" t="str">
        <f>'Integrate Physical Behavioral'!F39</f>
        <v xml:space="preserve"> </v>
      </c>
      <c r="G291" s="19"/>
    </row>
    <row r="292" spans="1:7" s="3" customFormat="1" ht="6.75" customHeight="1" hidden="1" thickBot="1">
      <c r="A292" s="16"/>
      <c r="B292" s="4"/>
      <c r="C292" s="7"/>
      <c r="D292" s="8"/>
      <c r="F292" s="25"/>
      <c r="G292" s="15"/>
    </row>
    <row r="293" spans="1:7" s="3" customFormat="1" ht="13.5" customHeight="1" hidden="1" thickBot="1">
      <c r="A293" s="16"/>
      <c r="B293" s="4" t="str">
        <f>'Integrate Physical Behavioral'!B42</f>
        <v>Process Milestone: ________________________________</v>
      </c>
      <c r="C293" s="7"/>
      <c r="D293" s="8"/>
      <c r="F293" s="46" t="str">
        <f>'Integrate Physical Behavioral'!F49</f>
        <v>N/A</v>
      </c>
      <c r="G293" s="15"/>
    </row>
    <row r="294" spans="1:7" ht="6.75" customHeight="1" hidden="1" thickBot="1">
      <c r="A294" s="18"/>
      <c r="G294" s="19"/>
    </row>
    <row r="295" spans="1:7" ht="13.5" hidden="1" thickBot="1">
      <c r="A295" s="18"/>
      <c r="C295" s="33" t="s">
        <v>73</v>
      </c>
      <c r="F295" s="47" t="str">
        <f>'Integrate Physical Behavioral'!F64</f>
        <v xml:space="preserve"> </v>
      </c>
      <c r="G295" s="19"/>
    </row>
    <row r="296" spans="1:7" s="3" customFormat="1" ht="6.75" customHeight="1" hidden="1" thickBot="1">
      <c r="A296" s="16"/>
      <c r="B296" s="4"/>
      <c r="C296" s="7"/>
      <c r="D296" s="8"/>
      <c r="F296" s="25"/>
      <c r="G296" s="15"/>
    </row>
    <row r="297" spans="1:7" s="3" customFormat="1" ht="13.5" customHeight="1" hidden="1" thickBot="1">
      <c r="A297" s="16"/>
      <c r="B297" s="4" t="str">
        <f>'Integrate Physical Behavioral'!B67</f>
        <v>Process Milestone: ________________________________</v>
      </c>
      <c r="C297" s="7"/>
      <c r="D297" s="8"/>
      <c r="F297" s="46" t="str">
        <f>'Integrate Physical Behavioral'!F74</f>
        <v>N/A</v>
      </c>
      <c r="G297" s="15"/>
    </row>
    <row r="298" spans="1:7" ht="6.75" customHeight="1" hidden="1" thickBot="1">
      <c r="A298" s="18"/>
      <c r="G298" s="19"/>
    </row>
    <row r="299" spans="1:7" ht="13.5" hidden="1" thickBot="1">
      <c r="A299" s="18"/>
      <c r="C299" s="33" t="s">
        <v>73</v>
      </c>
      <c r="F299" s="47" t="str">
        <f>'Integrate Physical Behavioral'!F89</f>
        <v xml:space="preserve"> </v>
      </c>
      <c r="G299" s="19"/>
    </row>
    <row r="300" spans="1:7" s="3" customFormat="1" ht="6.75" customHeight="1" hidden="1" thickBot="1">
      <c r="A300" s="16"/>
      <c r="B300" s="4"/>
      <c r="C300" s="7"/>
      <c r="D300" s="8"/>
      <c r="F300" s="25"/>
      <c r="G300" s="15"/>
    </row>
    <row r="301" spans="1:7" s="3" customFormat="1" ht="13.5" customHeight="1" hidden="1" thickBot="1">
      <c r="A301" s="16"/>
      <c r="B301" s="4" t="str">
        <f>'Integrate Physical Behavioral'!B92</f>
        <v>Process Milestone: ________________________________</v>
      </c>
      <c r="C301" s="7"/>
      <c r="D301" s="8"/>
      <c r="F301" s="46" t="str">
        <f>'Integrate Physical Behavioral'!F99</f>
        <v>N/A</v>
      </c>
      <c r="G301" s="15"/>
    </row>
    <row r="302" spans="1:7" ht="6.75" customHeight="1" hidden="1" thickBot="1">
      <c r="A302" s="18"/>
      <c r="G302" s="19"/>
    </row>
    <row r="303" spans="1:7" ht="13.5" hidden="1" thickBot="1">
      <c r="A303" s="18"/>
      <c r="C303" s="33" t="s">
        <v>73</v>
      </c>
      <c r="F303" s="47" t="str">
        <f>'Integrate Physical Behavioral'!F114</f>
        <v xml:space="preserve"> </v>
      </c>
      <c r="G303" s="19"/>
    </row>
    <row r="304" spans="1:7" s="3" customFormat="1" ht="6.75" customHeight="1" hidden="1" thickBot="1">
      <c r="A304" s="16"/>
      <c r="B304" s="4"/>
      <c r="C304" s="7"/>
      <c r="D304" s="8"/>
      <c r="F304" s="25"/>
      <c r="G304" s="15"/>
    </row>
    <row r="305" spans="1:7" s="3" customFormat="1" ht="13.5" customHeight="1" hidden="1" thickBot="1">
      <c r="A305" s="16"/>
      <c r="B305" s="4" t="str">
        <f>'Integrate Physical Behavioral'!B117</f>
        <v>Process Milestone: ________________________________</v>
      </c>
      <c r="C305" s="7"/>
      <c r="D305" s="8"/>
      <c r="F305" s="46" t="str">
        <f>'Integrate Physical Behavioral'!F124</f>
        <v>N/A</v>
      </c>
      <c r="G305" s="15"/>
    </row>
    <row r="306" spans="1:7" ht="6.75" customHeight="1" hidden="1" thickBot="1">
      <c r="A306" s="18"/>
      <c r="G306" s="19"/>
    </row>
    <row r="307" spans="1:7" ht="13.5" hidden="1" thickBot="1">
      <c r="A307" s="18"/>
      <c r="C307" s="33" t="s">
        <v>73</v>
      </c>
      <c r="F307" s="47" t="str">
        <f>'Integrate Physical Behavioral'!F139</f>
        <v xml:space="preserve"> </v>
      </c>
      <c r="G307" s="19"/>
    </row>
    <row r="308" spans="1:7" s="3" customFormat="1" ht="6.75" customHeight="1" hidden="1" thickBot="1">
      <c r="A308" s="16"/>
      <c r="B308" s="4"/>
      <c r="C308" s="7"/>
      <c r="D308" s="8"/>
      <c r="F308" s="25"/>
      <c r="G308" s="15"/>
    </row>
    <row r="309" spans="1:7" s="3" customFormat="1" ht="13.5" customHeight="1" hidden="1" thickBot="1">
      <c r="A309" s="16"/>
      <c r="B309" s="4" t="str">
        <f>'Integrate Physical Behavioral'!B142</f>
        <v>Improvement Milestone: ________________________________</v>
      </c>
      <c r="C309" s="7"/>
      <c r="D309" s="8"/>
      <c r="F309" s="46" t="str">
        <f>'Integrate Physical Behavioral'!F149</f>
        <v>N/A</v>
      </c>
      <c r="G309" s="15"/>
    </row>
    <row r="310" spans="1:7" ht="6.75" customHeight="1" hidden="1" thickBot="1">
      <c r="A310" s="18"/>
      <c r="G310" s="19"/>
    </row>
    <row r="311" spans="1:7" ht="13.5" hidden="1" thickBot="1">
      <c r="A311" s="18"/>
      <c r="C311" s="33" t="s">
        <v>73</v>
      </c>
      <c r="F311" s="47" t="str">
        <f>'Integrate Physical Behavioral'!F164</f>
        <v xml:space="preserve"> </v>
      </c>
      <c r="G311" s="19"/>
    </row>
    <row r="312" spans="1:7" s="3" customFormat="1" ht="6.75" customHeight="1" hidden="1" thickBot="1">
      <c r="A312" s="16"/>
      <c r="B312" s="4"/>
      <c r="C312" s="7"/>
      <c r="D312" s="8"/>
      <c r="F312" s="25"/>
      <c r="G312" s="15"/>
    </row>
    <row r="313" spans="1:7" s="3" customFormat="1" ht="13.5" customHeight="1" hidden="1" thickBot="1">
      <c r="A313" s="16"/>
      <c r="B313" s="4" t="str">
        <f>'Integrate Physical Behavioral'!B167</f>
        <v>Improvement Milestone: ________________________________</v>
      </c>
      <c r="C313" s="7"/>
      <c r="D313" s="8"/>
      <c r="F313" s="46" t="str">
        <f>'Integrate Physical Behavioral'!F174</f>
        <v>N/A</v>
      </c>
      <c r="G313" s="15"/>
    </row>
    <row r="314" spans="1:7" ht="6.75" customHeight="1" hidden="1" thickBot="1">
      <c r="A314" s="18"/>
      <c r="G314" s="19"/>
    </row>
    <row r="315" spans="1:7" ht="13.5" hidden="1" thickBot="1">
      <c r="A315" s="18"/>
      <c r="C315" s="33" t="s">
        <v>73</v>
      </c>
      <c r="F315" s="47" t="str">
        <f>'Integrate Physical Behavioral'!F189</f>
        <v xml:space="preserve"> </v>
      </c>
      <c r="G315" s="19"/>
    </row>
    <row r="316" spans="1:7" s="3" customFormat="1" ht="6.75" customHeight="1" hidden="1" thickBot="1">
      <c r="A316" s="16"/>
      <c r="B316" s="4"/>
      <c r="C316" s="7"/>
      <c r="D316" s="8"/>
      <c r="F316" s="25"/>
      <c r="G316" s="15"/>
    </row>
    <row r="317" spans="1:7" s="3" customFormat="1" ht="13.5" customHeight="1" hidden="1" thickBot="1">
      <c r="A317" s="16"/>
      <c r="B317" s="4" t="str">
        <f>'Integrate Physical Behavioral'!B192</f>
        <v>Improvement Milestone: ________________________________</v>
      </c>
      <c r="C317" s="7"/>
      <c r="D317" s="8"/>
      <c r="F317" s="46" t="str">
        <f>'Integrate Physical Behavioral'!F199</f>
        <v>N/A</v>
      </c>
      <c r="G317" s="15"/>
    </row>
    <row r="318" spans="1:7" ht="6.75" customHeight="1" hidden="1" thickBot="1">
      <c r="A318" s="18"/>
      <c r="G318" s="19"/>
    </row>
    <row r="319" spans="1:7" ht="13.5" hidden="1" thickBot="1">
      <c r="A319" s="18"/>
      <c r="C319" s="33" t="s">
        <v>73</v>
      </c>
      <c r="F319" s="47" t="str">
        <f>'Integrate Physical Behavioral'!F214</f>
        <v xml:space="preserve"> </v>
      </c>
      <c r="G319" s="19"/>
    </row>
    <row r="320" spans="1:7" s="3" customFormat="1" ht="6.75" customHeight="1" hidden="1" thickBot="1">
      <c r="A320" s="16"/>
      <c r="B320" s="4"/>
      <c r="C320" s="7"/>
      <c r="D320" s="8"/>
      <c r="F320" s="25"/>
      <c r="G320" s="15"/>
    </row>
    <row r="321" spans="1:7" s="3" customFormat="1" ht="13.5" customHeight="1" hidden="1" thickBot="1">
      <c r="A321" s="16"/>
      <c r="B321" s="4" t="str">
        <f>'Integrate Physical Behavioral'!B217</f>
        <v>Improvement Milestone: ________________________________</v>
      </c>
      <c r="C321" s="7"/>
      <c r="D321" s="8"/>
      <c r="F321" s="46" t="str">
        <f>'Integrate Physical Behavioral'!F224</f>
        <v>N/A</v>
      </c>
      <c r="G321" s="15"/>
    </row>
    <row r="322" spans="1:7" ht="6.75" customHeight="1" hidden="1" thickBot="1">
      <c r="A322" s="18"/>
      <c r="G322" s="19"/>
    </row>
    <row r="323" spans="1:7" ht="13.5" hidden="1" thickBot="1">
      <c r="A323" s="18"/>
      <c r="C323" s="33" t="s">
        <v>73</v>
      </c>
      <c r="F323" s="47" t="str">
        <f>'Integrate Physical Behavioral'!F239</f>
        <v xml:space="preserve"> </v>
      </c>
      <c r="G323" s="19"/>
    </row>
    <row r="324" spans="1:7" s="3" customFormat="1" ht="6.75" customHeight="1" hidden="1" thickBot="1">
      <c r="A324" s="16"/>
      <c r="B324" s="4"/>
      <c r="C324" s="7"/>
      <c r="D324" s="8"/>
      <c r="F324" s="25"/>
      <c r="G324" s="15"/>
    </row>
    <row r="325" spans="1:7" s="3" customFormat="1" ht="13.5" customHeight="1" hidden="1" thickBot="1">
      <c r="A325" s="16"/>
      <c r="B325" s="4" t="str">
        <f>'Integrate Physical Behavioral'!B242</f>
        <v>Improvement Milestone: ________________________________</v>
      </c>
      <c r="C325" s="7"/>
      <c r="D325" s="8"/>
      <c r="F325" s="46" t="str">
        <f>'Integrate Physical Behavioral'!F249</f>
        <v>N/A</v>
      </c>
      <c r="G325" s="15"/>
    </row>
    <row r="326" spans="1:7" ht="6.75" customHeight="1" hidden="1" thickBot="1">
      <c r="A326" s="18"/>
      <c r="G326" s="19"/>
    </row>
    <row r="327" spans="1:7" ht="13.5" hidden="1" thickBot="1">
      <c r="A327" s="18"/>
      <c r="C327" s="33" t="s">
        <v>73</v>
      </c>
      <c r="F327" s="47" t="str">
        <f>'Integrate Physical Behavioral'!F264</f>
        <v xml:space="preserve"> </v>
      </c>
      <c r="G327" s="19"/>
    </row>
    <row r="328" spans="1:7" ht="13.5" hidden="1" thickBot="1">
      <c r="A328" s="18"/>
      <c r="C328" s="33"/>
      <c r="G328" s="19"/>
    </row>
    <row r="329" spans="1:7" ht="13.5" hidden="1" thickBot="1">
      <c r="A329" s="18"/>
      <c r="B329" s="5" t="s">
        <v>107</v>
      </c>
      <c r="C329" s="33"/>
      <c r="F329" s="40">
        <f>'Integrate Physical Behavioral'!F13</f>
        <v>0</v>
      </c>
      <c r="G329" s="19"/>
    </row>
    <row r="330" spans="1:7" ht="13.5" hidden="1" thickBot="1">
      <c r="A330" s="18"/>
      <c r="C330" s="33"/>
      <c r="G330" s="19"/>
    </row>
    <row r="331" spans="1:7" ht="13.5" hidden="1" thickBot="1">
      <c r="A331" s="18"/>
      <c r="B331" s="5" t="s">
        <v>74</v>
      </c>
      <c r="C331" s="33"/>
      <c r="F331" s="41">
        <f>SUM(F327,F323,F319,F315,F311,F307,F303,F299,F295,F291)</f>
        <v>0</v>
      </c>
      <c r="G331" s="19"/>
    </row>
    <row r="332" spans="1:7" ht="13.5" hidden="1" thickBot="1">
      <c r="A332" s="18"/>
      <c r="C332" s="33"/>
      <c r="G332" s="19"/>
    </row>
    <row r="333" spans="1:7" ht="13.5" hidden="1" thickBot="1">
      <c r="A333" s="18"/>
      <c r="B333" s="5" t="s">
        <v>79</v>
      </c>
      <c r="C333" s="33"/>
      <c r="F333" s="41">
        <f>COUNT(F327,F323,F319,F315,F311,F307,F303,F299,F295,F291)</f>
        <v>0</v>
      </c>
      <c r="G333" s="19"/>
    </row>
    <row r="334" spans="1:7" ht="13.5" hidden="1" thickBot="1">
      <c r="A334" s="18"/>
      <c r="C334" s="33"/>
      <c r="G334" s="19"/>
    </row>
    <row r="335" spans="1:7" ht="13.5" hidden="1" thickBot="1">
      <c r="A335" s="18"/>
      <c r="B335" s="5" t="s">
        <v>80</v>
      </c>
      <c r="C335" s="33"/>
      <c r="F335" s="45" t="str">
        <f>IF(F333=0," ",F331/F333)</f>
        <v xml:space="preserve"> </v>
      </c>
      <c r="G335" s="19"/>
    </row>
    <row r="336" spans="1:7" ht="13.5" hidden="1" thickBot="1">
      <c r="A336" s="18"/>
      <c r="C336" s="33"/>
      <c r="G336" s="19"/>
    </row>
    <row r="337" spans="1:7" ht="13.5" hidden="1" thickBot="1">
      <c r="A337" s="18"/>
      <c r="B337" s="5" t="s">
        <v>75</v>
      </c>
      <c r="C337" s="33"/>
      <c r="F337" s="40" t="str">
        <f>IF(F333=0," ",F335*F329)</f>
        <v xml:space="preserve"> </v>
      </c>
      <c r="G337" s="19"/>
    </row>
    <row r="338" spans="1:7" ht="13.5" hidden="1" thickBot="1">
      <c r="A338" s="18"/>
      <c r="C338" s="33"/>
      <c r="G338" s="19"/>
    </row>
    <row r="339" spans="1:7" ht="13.5" hidden="1" thickBot="1">
      <c r="A339" s="18"/>
      <c r="B339" s="5" t="s">
        <v>108</v>
      </c>
      <c r="C339" s="33"/>
      <c r="F339" s="48">
        <f>'Integrate Physical Behavioral'!F15</f>
        <v>0</v>
      </c>
      <c r="G339" s="19"/>
    </row>
    <row r="340" spans="1:7" ht="13.5" hidden="1" thickBot="1">
      <c r="A340" s="18"/>
      <c r="C340" s="33"/>
      <c r="G340" s="19"/>
    </row>
    <row r="341" spans="1:7" ht="13.5" hidden="1" thickBot="1">
      <c r="A341" s="18"/>
      <c r="B341" s="39" t="s">
        <v>91</v>
      </c>
      <c r="C341" s="33"/>
      <c r="F341" s="42" t="str">
        <f>IF(F333=0," ",F337-F339)</f>
        <v xml:space="preserve"> </v>
      </c>
      <c r="G341" s="19"/>
    </row>
    <row r="342" spans="1:7" s="3" customFormat="1" ht="12.75" customHeight="1" hidden="1">
      <c r="A342" s="16"/>
      <c r="B342" s="4"/>
      <c r="C342" s="7"/>
      <c r="D342" s="8"/>
      <c r="F342" s="25"/>
      <c r="G342" s="15"/>
    </row>
    <row r="343" spans="1:7" s="3" customFormat="1" ht="15.75" hidden="1" thickBot="1">
      <c r="A343" s="14" t="s">
        <v>62</v>
      </c>
      <c r="B343" s="2"/>
      <c r="C343" s="2"/>
      <c r="D343" s="8"/>
      <c r="F343" s="25"/>
      <c r="G343" s="15"/>
    </row>
    <row r="344" spans="1:7" s="3" customFormat="1" ht="13.5" customHeight="1" hidden="1" thickBot="1">
      <c r="A344" s="16"/>
      <c r="B344" s="4" t="str">
        <f>'Specialty Care Access'!B17</f>
        <v>Process Milestone: ________________________________</v>
      </c>
      <c r="C344" s="7"/>
      <c r="D344" s="8"/>
      <c r="F344" s="46" t="str">
        <f>'Specialty Care Access'!F24</f>
        <v>N/A</v>
      </c>
      <c r="G344" s="15"/>
    </row>
    <row r="345" spans="1:7" ht="6.75" customHeight="1" hidden="1" thickBot="1">
      <c r="A345" s="18"/>
      <c r="G345" s="19"/>
    </row>
    <row r="346" spans="1:7" ht="13.5" hidden="1" thickBot="1">
      <c r="A346" s="18"/>
      <c r="C346" s="33" t="s">
        <v>73</v>
      </c>
      <c r="F346" s="47" t="str">
        <f>'Specialty Care Access'!F39</f>
        <v xml:space="preserve"> </v>
      </c>
      <c r="G346" s="19"/>
    </row>
    <row r="347" spans="1:7" s="3" customFormat="1" ht="6.75" customHeight="1" hidden="1" thickBot="1">
      <c r="A347" s="16"/>
      <c r="B347" s="4"/>
      <c r="C347" s="7"/>
      <c r="D347" s="8"/>
      <c r="F347" s="25"/>
      <c r="G347" s="15"/>
    </row>
    <row r="348" spans="1:7" s="3" customFormat="1" ht="13.5" customHeight="1" hidden="1" thickBot="1">
      <c r="A348" s="16"/>
      <c r="B348" s="4" t="str">
        <f>'Specialty Care Access'!B42</f>
        <v>Process Milestone: ________________________________</v>
      </c>
      <c r="C348" s="7"/>
      <c r="D348" s="8"/>
      <c r="F348" s="46" t="str">
        <f>'Specialty Care Access'!F49</f>
        <v>N/A</v>
      </c>
      <c r="G348" s="15"/>
    </row>
    <row r="349" spans="1:7" ht="6.75" customHeight="1" hidden="1" thickBot="1">
      <c r="A349" s="18"/>
      <c r="G349" s="19"/>
    </row>
    <row r="350" spans="1:7" ht="13.5" hidden="1" thickBot="1">
      <c r="A350" s="18"/>
      <c r="C350" s="33" t="s">
        <v>73</v>
      </c>
      <c r="F350" s="47" t="str">
        <f>'Specialty Care Access'!F64</f>
        <v xml:space="preserve"> </v>
      </c>
      <c r="G350" s="19"/>
    </row>
    <row r="351" spans="1:7" s="3" customFormat="1" ht="6.75" customHeight="1" hidden="1" thickBot="1">
      <c r="A351" s="16"/>
      <c r="B351" s="4"/>
      <c r="C351" s="7"/>
      <c r="D351" s="8"/>
      <c r="F351" s="25"/>
      <c r="G351" s="15"/>
    </row>
    <row r="352" spans="1:7" s="3" customFormat="1" ht="13.5" customHeight="1" hidden="1" thickBot="1">
      <c r="A352" s="16"/>
      <c r="B352" s="4" t="str">
        <f>'Specialty Care Access'!B67</f>
        <v>Process Milestone: ________________________________</v>
      </c>
      <c r="C352" s="7"/>
      <c r="D352" s="8"/>
      <c r="F352" s="46" t="str">
        <f>'Specialty Care Access'!F74</f>
        <v>N/A</v>
      </c>
      <c r="G352" s="15"/>
    </row>
    <row r="353" spans="1:7" ht="6.75" customHeight="1" hidden="1" thickBot="1">
      <c r="A353" s="18"/>
      <c r="G353" s="19"/>
    </row>
    <row r="354" spans="1:7" ht="13.5" hidden="1" thickBot="1">
      <c r="A354" s="18"/>
      <c r="C354" s="33" t="s">
        <v>73</v>
      </c>
      <c r="F354" s="47" t="str">
        <f>'Specialty Care Access'!F89</f>
        <v xml:space="preserve"> </v>
      </c>
      <c r="G354" s="19"/>
    </row>
    <row r="355" spans="1:7" s="3" customFormat="1" ht="6.75" customHeight="1" hidden="1" thickBot="1">
      <c r="A355" s="16"/>
      <c r="B355" s="4"/>
      <c r="C355" s="7"/>
      <c r="D355" s="8"/>
      <c r="F355" s="25"/>
      <c r="G355" s="15"/>
    </row>
    <row r="356" spans="1:7" s="3" customFormat="1" ht="13.5" customHeight="1" hidden="1" thickBot="1">
      <c r="A356" s="16"/>
      <c r="B356" s="4" t="str">
        <f>'Specialty Care Access'!B92</f>
        <v>Process Milestone: ________________________________</v>
      </c>
      <c r="C356" s="7"/>
      <c r="D356" s="8"/>
      <c r="F356" s="46" t="str">
        <f>'Specialty Care Access'!F99</f>
        <v>N/A</v>
      </c>
      <c r="G356" s="15"/>
    </row>
    <row r="357" spans="1:7" ht="6.75" customHeight="1" hidden="1" thickBot="1">
      <c r="A357" s="18"/>
      <c r="G357" s="19"/>
    </row>
    <row r="358" spans="1:7" ht="13.5" hidden="1" thickBot="1">
      <c r="A358" s="18"/>
      <c r="C358" s="33" t="s">
        <v>73</v>
      </c>
      <c r="F358" s="47" t="str">
        <f>'Specialty Care Access'!F114</f>
        <v xml:space="preserve"> </v>
      </c>
      <c r="G358" s="19"/>
    </row>
    <row r="359" spans="1:7" s="3" customFormat="1" ht="6.75" customHeight="1" hidden="1" thickBot="1">
      <c r="A359" s="16"/>
      <c r="B359" s="4"/>
      <c r="C359" s="7"/>
      <c r="D359" s="8"/>
      <c r="F359" s="25"/>
      <c r="G359" s="15"/>
    </row>
    <row r="360" spans="1:7" s="3" customFormat="1" ht="13.5" customHeight="1" hidden="1" thickBot="1">
      <c r="A360" s="16"/>
      <c r="B360" s="4" t="str">
        <f>'Specialty Care Access'!B117</f>
        <v>Process Milestone: ________________________________</v>
      </c>
      <c r="C360" s="7"/>
      <c r="D360" s="8"/>
      <c r="F360" s="46" t="str">
        <f>'Specialty Care Access'!F124</f>
        <v>N/A</v>
      </c>
      <c r="G360" s="15"/>
    </row>
    <row r="361" spans="1:7" ht="6.75" customHeight="1" hidden="1" thickBot="1">
      <c r="A361" s="18"/>
      <c r="G361" s="19"/>
    </row>
    <row r="362" spans="1:7" ht="13.5" hidden="1" thickBot="1">
      <c r="A362" s="18"/>
      <c r="C362" s="33" t="s">
        <v>73</v>
      </c>
      <c r="F362" s="47" t="str">
        <f>'Specialty Care Access'!F139</f>
        <v xml:space="preserve"> </v>
      </c>
      <c r="G362" s="19"/>
    </row>
    <row r="363" spans="1:7" s="3" customFormat="1" ht="6.75" customHeight="1" hidden="1" thickBot="1">
      <c r="A363" s="16"/>
      <c r="B363" s="4"/>
      <c r="C363" s="7"/>
      <c r="D363" s="8"/>
      <c r="F363" s="25"/>
      <c r="G363" s="15"/>
    </row>
    <row r="364" spans="1:7" s="3" customFormat="1" ht="13.5" customHeight="1" hidden="1" thickBot="1">
      <c r="A364" s="16"/>
      <c r="B364" s="4" t="str">
        <f>'Specialty Care Access'!B142</f>
        <v>Improvement Milestone: ________________________________</v>
      </c>
      <c r="C364" s="7"/>
      <c r="D364" s="8"/>
      <c r="F364" s="46" t="str">
        <f>'Specialty Care Access'!F149</f>
        <v>N/A</v>
      </c>
      <c r="G364" s="15"/>
    </row>
    <row r="365" spans="1:7" ht="6.75" customHeight="1" hidden="1" thickBot="1">
      <c r="A365" s="18"/>
      <c r="G365" s="19"/>
    </row>
    <row r="366" spans="1:7" ht="13.5" hidden="1" thickBot="1">
      <c r="A366" s="18"/>
      <c r="C366" s="33" t="s">
        <v>73</v>
      </c>
      <c r="F366" s="47" t="str">
        <f>'Specialty Care Access'!F164</f>
        <v xml:space="preserve"> </v>
      </c>
      <c r="G366" s="19"/>
    </row>
    <row r="367" spans="1:7" s="3" customFormat="1" ht="6.75" customHeight="1" hidden="1" thickBot="1">
      <c r="A367" s="16"/>
      <c r="B367" s="4"/>
      <c r="C367" s="7"/>
      <c r="D367" s="8"/>
      <c r="F367" s="25"/>
      <c r="G367" s="15"/>
    </row>
    <row r="368" spans="1:7" s="3" customFormat="1" ht="13.5" customHeight="1" hidden="1" thickBot="1">
      <c r="A368" s="16"/>
      <c r="B368" s="4" t="str">
        <f>'Specialty Care Access'!B167</f>
        <v>Improvement Milestone: ________________________________</v>
      </c>
      <c r="C368" s="7"/>
      <c r="D368" s="8"/>
      <c r="F368" s="46" t="str">
        <f>'Specialty Care Access'!F174</f>
        <v>N/A</v>
      </c>
      <c r="G368" s="15"/>
    </row>
    <row r="369" spans="1:7" ht="6.75" customHeight="1" hidden="1" thickBot="1">
      <c r="A369" s="18"/>
      <c r="G369" s="19"/>
    </row>
    <row r="370" spans="1:7" ht="13.5" hidden="1" thickBot="1">
      <c r="A370" s="18"/>
      <c r="C370" s="33" t="s">
        <v>73</v>
      </c>
      <c r="F370" s="47" t="str">
        <f>'Specialty Care Access'!F189</f>
        <v xml:space="preserve"> </v>
      </c>
      <c r="G370" s="19"/>
    </row>
    <row r="371" spans="1:7" s="3" customFormat="1" ht="6.75" customHeight="1" hidden="1" thickBot="1">
      <c r="A371" s="16"/>
      <c r="B371" s="4"/>
      <c r="C371" s="7"/>
      <c r="D371" s="8"/>
      <c r="F371" s="25"/>
      <c r="G371" s="15"/>
    </row>
    <row r="372" spans="1:7" s="3" customFormat="1" ht="13.5" customHeight="1" hidden="1" thickBot="1">
      <c r="A372" s="16"/>
      <c r="B372" s="4" t="str">
        <f>'Specialty Care Access'!B192</f>
        <v>Improvement Milestone: ________________________________</v>
      </c>
      <c r="C372" s="7"/>
      <c r="D372" s="8"/>
      <c r="F372" s="46" t="str">
        <f>'Specialty Care Access'!F199</f>
        <v>N/A</v>
      </c>
      <c r="G372" s="15"/>
    </row>
    <row r="373" spans="1:7" ht="6.75" customHeight="1" hidden="1" thickBot="1">
      <c r="A373" s="18"/>
      <c r="G373" s="19"/>
    </row>
    <row r="374" spans="1:7" ht="13.5" hidden="1" thickBot="1">
      <c r="A374" s="18"/>
      <c r="C374" s="33" t="s">
        <v>73</v>
      </c>
      <c r="F374" s="47" t="str">
        <f>'Specialty Care Access'!F214</f>
        <v xml:space="preserve"> </v>
      </c>
      <c r="G374" s="19"/>
    </row>
    <row r="375" spans="1:7" s="3" customFormat="1" ht="6.75" customHeight="1" hidden="1" thickBot="1">
      <c r="A375" s="16"/>
      <c r="B375" s="4"/>
      <c r="C375" s="7"/>
      <c r="D375" s="8"/>
      <c r="F375" s="25"/>
      <c r="G375" s="15"/>
    </row>
    <row r="376" spans="1:7" s="3" customFormat="1" ht="13.5" customHeight="1" hidden="1" thickBot="1">
      <c r="A376" s="16"/>
      <c r="B376" s="4" t="str">
        <f>'Specialty Care Access'!B217</f>
        <v>Improvement Milestone: ________________________________</v>
      </c>
      <c r="C376" s="7"/>
      <c r="D376" s="8"/>
      <c r="F376" s="46" t="str">
        <f>'Specialty Care Access'!F224</f>
        <v>N/A</v>
      </c>
      <c r="G376" s="15"/>
    </row>
    <row r="377" spans="1:7" ht="6.75" customHeight="1" hidden="1" thickBot="1">
      <c r="A377" s="18"/>
      <c r="G377" s="19"/>
    </row>
    <row r="378" spans="1:7" ht="13.5" hidden="1" thickBot="1">
      <c r="A378" s="18"/>
      <c r="C378" s="33" t="s">
        <v>73</v>
      </c>
      <c r="F378" s="47" t="str">
        <f>'Specialty Care Access'!F239</f>
        <v xml:space="preserve"> </v>
      </c>
      <c r="G378" s="19"/>
    </row>
    <row r="379" spans="1:7" s="3" customFormat="1" ht="6.75" customHeight="1" hidden="1" thickBot="1">
      <c r="A379" s="16"/>
      <c r="B379" s="4"/>
      <c r="C379" s="7"/>
      <c r="D379" s="8"/>
      <c r="F379" s="25"/>
      <c r="G379" s="15"/>
    </row>
    <row r="380" spans="1:7" s="3" customFormat="1" ht="13.5" customHeight="1" hidden="1" thickBot="1">
      <c r="A380" s="16"/>
      <c r="B380" s="4" t="str">
        <f>'Specialty Care Access'!B242</f>
        <v>Improvement Milestone: ________________________________</v>
      </c>
      <c r="C380" s="7"/>
      <c r="D380" s="8"/>
      <c r="F380" s="46" t="str">
        <f>'Specialty Care Access'!F249</f>
        <v>N/A</v>
      </c>
      <c r="G380" s="15"/>
    </row>
    <row r="381" spans="1:7" ht="6.75" customHeight="1" hidden="1" thickBot="1">
      <c r="A381" s="18"/>
      <c r="G381" s="19"/>
    </row>
    <row r="382" spans="1:7" ht="13.5" hidden="1" thickBot="1">
      <c r="A382" s="18"/>
      <c r="C382" s="33" t="s">
        <v>73</v>
      </c>
      <c r="F382" s="47" t="str">
        <f>'Specialty Care Access'!F264</f>
        <v xml:space="preserve"> </v>
      </c>
      <c r="G382" s="19"/>
    </row>
    <row r="383" spans="1:7" ht="13.5" hidden="1" thickBot="1">
      <c r="A383" s="18"/>
      <c r="C383" s="33"/>
      <c r="G383" s="19"/>
    </row>
    <row r="384" spans="1:7" ht="13.5" hidden="1" thickBot="1">
      <c r="A384" s="18"/>
      <c r="B384" s="5" t="s">
        <v>107</v>
      </c>
      <c r="C384" s="33"/>
      <c r="F384" s="40">
        <f>'Specialty Care Access'!F13</f>
        <v>0</v>
      </c>
      <c r="G384" s="19"/>
    </row>
    <row r="385" spans="1:7" ht="13.5" hidden="1" thickBot="1">
      <c r="A385" s="18"/>
      <c r="C385" s="33"/>
      <c r="G385" s="19"/>
    </row>
    <row r="386" spans="1:7" ht="13.5" hidden="1" thickBot="1">
      <c r="A386" s="18"/>
      <c r="B386" s="5" t="s">
        <v>74</v>
      </c>
      <c r="C386" s="33"/>
      <c r="F386" s="41">
        <f>SUM(F382,F378,F374,F370,F366,F362,F358,F354,F350,F346)</f>
        <v>0</v>
      </c>
      <c r="G386" s="19"/>
    </row>
    <row r="387" spans="1:7" ht="13.5" hidden="1" thickBot="1">
      <c r="A387" s="18"/>
      <c r="C387" s="33"/>
      <c r="G387" s="19"/>
    </row>
    <row r="388" spans="1:7" ht="13.5" hidden="1" thickBot="1">
      <c r="A388" s="18"/>
      <c r="B388" s="5" t="s">
        <v>79</v>
      </c>
      <c r="C388" s="33"/>
      <c r="F388" s="41">
        <f>COUNT(F382,F378,F374,F370,F366,F362,F358,F354,F350,F346)</f>
        <v>0</v>
      </c>
      <c r="G388" s="19"/>
    </row>
    <row r="389" spans="1:7" ht="13.5" hidden="1" thickBot="1">
      <c r="A389" s="18"/>
      <c r="C389" s="33"/>
      <c r="G389" s="19"/>
    </row>
    <row r="390" spans="1:7" ht="13.5" hidden="1" thickBot="1">
      <c r="A390" s="18"/>
      <c r="B390" s="5" t="s">
        <v>80</v>
      </c>
      <c r="C390" s="33"/>
      <c r="F390" s="45" t="str">
        <f>IF(F388=0," ",F386/F388)</f>
        <v xml:space="preserve"> </v>
      </c>
      <c r="G390" s="19"/>
    </row>
    <row r="391" spans="1:7" ht="13.5" hidden="1" thickBot="1">
      <c r="A391" s="18"/>
      <c r="C391" s="33"/>
      <c r="G391" s="19"/>
    </row>
    <row r="392" spans="1:7" ht="13.5" hidden="1" thickBot="1">
      <c r="A392" s="18"/>
      <c r="B392" s="5" t="s">
        <v>75</v>
      </c>
      <c r="C392" s="33"/>
      <c r="F392" s="40" t="str">
        <f>IF(F388=0," ",F390*F384)</f>
        <v xml:space="preserve"> </v>
      </c>
      <c r="G392" s="19"/>
    </row>
    <row r="393" spans="1:7" ht="13.5" hidden="1" thickBot="1">
      <c r="A393" s="18"/>
      <c r="C393" s="33"/>
      <c r="G393" s="19"/>
    </row>
    <row r="394" spans="1:7" ht="13.5" hidden="1" thickBot="1">
      <c r="A394" s="18"/>
      <c r="B394" s="5" t="s">
        <v>108</v>
      </c>
      <c r="C394" s="33"/>
      <c r="F394" s="48">
        <f>'Specialty Care Access'!F15</f>
        <v>0</v>
      </c>
      <c r="G394" s="19"/>
    </row>
    <row r="395" spans="1:7" ht="13.5" hidden="1" thickBot="1">
      <c r="A395" s="18"/>
      <c r="C395" s="33"/>
      <c r="G395" s="19"/>
    </row>
    <row r="396" spans="1:7" ht="13.5" hidden="1" thickBot="1">
      <c r="A396" s="18"/>
      <c r="B396" s="39" t="s">
        <v>91</v>
      </c>
      <c r="C396" s="33"/>
      <c r="F396" s="42" t="str">
        <f>IF(F388=0," ",F392-F394)</f>
        <v xml:space="preserve"> </v>
      </c>
      <c r="G396" s="19"/>
    </row>
    <row r="397" spans="1:7" s="3" customFormat="1" ht="12.75" customHeight="1" hidden="1">
      <c r="A397" s="16"/>
      <c r="B397" s="4"/>
      <c r="C397" s="7"/>
      <c r="D397" s="8"/>
      <c r="F397" s="25"/>
      <c r="G397" s="15"/>
    </row>
    <row r="398" spans="1:7" s="3" customFormat="1" ht="15.75" hidden="1" thickBot="1">
      <c r="A398" s="14" t="s">
        <v>63</v>
      </c>
      <c r="B398" s="2"/>
      <c r="C398" s="2"/>
      <c r="D398" s="8"/>
      <c r="F398" s="25"/>
      <c r="G398" s="15"/>
    </row>
    <row r="399" spans="1:7" s="3" customFormat="1" ht="13.5" customHeight="1" hidden="1" thickBot="1">
      <c r="A399" s="16"/>
      <c r="B399" s="4" t="str">
        <f>'Patient Care Navigation'!B17</f>
        <v>Process Milestone: ________________________________</v>
      </c>
      <c r="C399" s="7"/>
      <c r="D399" s="8"/>
      <c r="F399" s="46" t="str">
        <f>'Patient Care Navigation'!F24</f>
        <v>N/A</v>
      </c>
      <c r="G399" s="15"/>
    </row>
    <row r="400" spans="1:7" ht="6.75" customHeight="1" hidden="1" thickBot="1">
      <c r="A400" s="18"/>
      <c r="G400" s="19"/>
    </row>
    <row r="401" spans="1:7" ht="13.5" hidden="1" thickBot="1">
      <c r="A401" s="18"/>
      <c r="C401" s="33" t="s">
        <v>73</v>
      </c>
      <c r="F401" s="47" t="str">
        <f>'Patient Care Navigation'!F39</f>
        <v xml:space="preserve"> </v>
      </c>
      <c r="G401" s="19"/>
    </row>
    <row r="402" spans="1:7" s="3" customFormat="1" ht="6.75" customHeight="1" hidden="1" thickBot="1">
      <c r="A402" s="16"/>
      <c r="B402" s="4"/>
      <c r="C402" s="7"/>
      <c r="D402" s="8"/>
      <c r="F402" s="25"/>
      <c r="G402" s="15"/>
    </row>
    <row r="403" spans="1:7" s="3" customFormat="1" ht="13.5" customHeight="1" hidden="1" thickBot="1">
      <c r="A403" s="16"/>
      <c r="B403" s="4" t="str">
        <f>'Patient Care Navigation'!B42</f>
        <v>Process Milestone: ________________________________</v>
      </c>
      <c r="C403" s="7"/>
      <c r="D403" s="8"/>
      <c r="F403" s="46" t="str">
        <f>'Patient Care Navigation'!F49</f>
        <v>N/A</v>
      </c>
      <c r="G403" s="15"/>
    </row>
    <row r="404" spans="1:7" ht="6.75" customHeight="1" hidden="1" thickBot="1">
      <c r="A404" s="18"/>
      <c r="G404" s="19"/>
    </row>
    <row r="405" spans="1:7" ht="13.5" hidden="1" thickBot="1">
      <c r="A405" s="18"/>
      <c r="C405" s="33" t="s">
        <v>73</v>
      </c>
      <c r="F405" s="47" t="str">
        <f>'Patient Care Navigation'!F64</f>
        <v xml:space="preserve"> </v>
      </c>
      <c r="G405" s="19"/>
    </row>
    <row r="406" spans="1:7" s="3" customFormat="1" ht="6.75" customHeight="1" hidden="1" thickBot="1">
      <c r="A406" s="16"/>
      <c r="B406" s="4"/>
      <c r="C406" s="7"/>
      <c r="D406" s="8"/>
      <c r="F406" s="25"/>
      <c r="G406" s="15"/>
    </row>
    <row r="407" spans="1:7" s="3" customFormat="1" ht="13.5" customHeight="1" hidden="1" thickBot="1">
      <c r="A407" s="16"/>
      <c r="B407" s="4" t="str">
        <f>'Patient Care Navigation'!B67</f>
        <v>Process Milestone: ________________________________</v>
      </c>
      <c r="C407" s="7"/>
      <c r="D407" s="8"/>
      <c r="F407" s="46" t="str">
        <f>'Patient Care Navigation'!F74</f>
        <v>N/A</v>
      </c>
      <c r="G407" s="15"/>
    </row>
    <row r="408" spans="1:7" ht="6.75" customHeight="1" hidden="1" thickBot="1">
      <c r="A408" s="18"/>
      <c r="G408" s="19"/>
    </row>
    <row r="409" spans="1:7" ht="13.5" hidden="1" thickBot="1">
      <c r="A409" s="18"/>
      <c r="C409" s="33" t="s">
        <v>73</v>
      </c>
      <c r="F409" s="47" t="str">
        <f>'Patient Care Navigation'!F89</f>
        <v xml:space="preserve"> </v>
      </c>
      <c r="G409" s="19"/>
    </row>
    <row r="410" spans="1:7" s="3" customFormat="1" ht="6.75" customHeight="1" hidden="1" thickBot="1">
      <c r="A410" s="16"/>
      <c r="B410" s="4"/>
      <c r="C410" s="7"/>
      <c r="D410" s="8"/>
      <c r="F410" s="25"/>
      <c r="G410" s="15"/>
    </row>
    <row r="411" spans="1:7" s="3" customFormat="1" ht="13.5" customHeight="1" hidden="1" thickBot="1">
      <c r="A411" s="16"/>
      <c r="B411" s="4" t="str">
        <f>'Patient Care Navigation'!B92</f>
        <v>Process Milestone: ________________________________</v>
      </c>
      <c r="C411" s="7"/>
      <c r="D411" s="8"/>
      <c r="F411" s="46" t="str">
        <f>'Patient Care Navigation'!F99</f>
        <v>N/A</v>
      </c>
      <c r="G411" s="15"/>
    </row>
    <row r="412" spans="1:7" ht="6.75" customHeight="1" hidden="1" thickBot="1">
      <c r="A412" s="18"/>
      <c r="G412" s="19"/>
    </row>
    <row r="413" spans="1:7" ht="13.5" hidden="1" thickBot="1">
      <c r="A413" s="18"/>
      <c r="C413" s="33" t="s">
        <v>73</v>
      </c>
      <c r="F413" s="47" t="str">
        <f>'Patient Care Navigation'!F114</f>
        <v xml:space="preserve"> </v>
      </c>
      <c r="G413" s="19"/>
    </row>
    <row r="414" spans="1:7" s="3" customFormat="1" ht="6.75" customHeight="1" hidden="1" thickBot="1">
      <c r="A414" s="16"/>
      <c r="B414" s="4"/>
      <c r="C414" s="7"/>
      <c r="D414" s="8"/>
      <c r="F414" s="25"/>
      <c r="G414" s="15"/>
    </row>
    <row r="415" spans="1:7" s="3" customFormat="1" ht="13.5" customHeight="1" hidden="1" thickBot="1">
      <c r="A415" s="16"/>
      <c r="B415" s="4" t="str">
        <f>'Patient Care Navigation'!B117</f>
        <v>Process Milestone: ________________________________</v>
      </c>
      <c r="C415" s="7"/>
      <c r="D415" s="8"/>
      <c r="F415" s="46" t="str">
        <f>'Patient Care Navigation'!F124</f>
        <v>N/A</v>
      </c>
      <c r="G415" s="15"/>
    </row>
    <row r="416" spans="1:7" ht="6.75" customHeight="1" hidden="1" thickBot="1">
      <c r="A416" s="18"/>
      <c r="G416" s="19"/>
    </row>
    <row r="417" spans="1:7" ht="13.5" hidden="1" thickBot="1">
      <c r="A417" s="18"/>
      <c r="C417" s="33" t="s">
        <v>73</v>
      </c>
      <c r="F417" s="47" t="str">
        <f>'Patient Care Navigation'!F139</f>
        <v xml:space="preserve"> </v>
      </c>
      <c r="G417" s="19"/>
    </row>
    <row r="418" spans="1:7" s="3" customFormat="1" ht="6.75" customHeight="1" hidden="1" thickBot="1">
      <c r="A418" s="16"/>
      <c r="B418" s="4"/>
      <c r="C418" s="7"/>
      <c r="D418" s="8"/>
      <c r="F418" s="25"/>
      <c r="G418" s="15"/>
    </row>
    <row r="419" spans="1:7" s="3" customFormat="1" ht="13.5" customHeight="1" hidden="1" thickBot="1">
      <c r="A419" s="16"/>
      <c r="B419" s="4" t="str">
        <f>'Patient Care Navigation'!B142</f>
        <v>Improvement Milestone: ________________________________</v>
      </c>
      <c r="C419" s="7"/>
      <c r="D419" s="8"/>
      <c r="F419" s="46" t="str">
        <f>'Patient Care Navigation'!F149</f>
        <v>N/A</v>
      </c>
      <c r="G419" s="15"/>
    </row>
    <row r="420" spans="1:7" ht="6.75" customHeight="1" hidden="1" thickBot="1">
      <c r="A420" s="18"/>
      <c r="G420" s="19"/>
    </row>
    <row r="421" spans="1:7" ht="13.5" hidden="1" thickBot="1">
      <c r="A421" s="18"/>
      <c r="C421" s="33" t="s">
        <v>73</v>
      </c>
      <c r="F421" s="47" t="str">
        <f>'Patient Care Navigation'!F164</f>
        <v xml:space="preserve"> </v>
      </c>
      <c r="G421" s="19"/>
    </row>
    <row r="422" spans="1:7" s="3" customFormat="1" ht="6.75" customHeight="1" hidden="1" thickBot="1">
      <c r="A422" s="16"/>
      <c r="B422" s="4"/>
      <c r="C422" s="7"/>
      <c r="D422" s="8"/>
      <c r="F422" s="25"/>
      <c r="G422" s="15"/>
    </row>
    <row r="423" spans="1:7" s="3" customFormat="1" ht="13.5" customHeight="1" hidden="1" thickBot="1">
      <c r="A423" s="16"/>
      <c r="B423" s="4" t="str">
        <f>'Patient Care Navigation'!B167</f>
        <v>Improvement Milestone: ________________________________</v>
      </c>
      <c r="C423" s="7"/>
      <c r="D423" s="8"/>
      <c r="F423" s="46" t="str">
        <f>'Patient Care Navigation'!F174</f>
        <v>N/A</v>
      </c>
      <c r="G423" s="15"/>
    </row>
    <row r="424" spans="1:7" ht="6.75" customHeight="1" hidden="1" thickBot="1">
      <c r="A424" s="18"/>
      <c r="G424" s="19"/>
    </row>
    <row r="425" spans="1:7" ht="13.5" hidden="1" thickBot="1">
      <c r="A425" s="18"/>
      <c r="C425" s="33" t="s">
        <v>73</v>
      </c>
      <c r="F425" s="47" t="str">
        <f>'Patient Care Navigation'!F189</f>
        <v xml:space="preserve"> </v>
      </c>
      <c r="G425" s="19"/>
    </row>
    <row r="426" spans="1:7" s="3" customFormat="1" ht="6.75" customHeight="1" hidden="1" thickBot="1">
      <c r="A426" s="16"/>
      <c r="B426" s="4"/>
      <c r="C426" s="7"/>
      <c r="D426" s="8"/>
      <c r="F426" s="25"/>
      <c r="G426" s="15"/>
    </row>
    <row r="427" spans="1:7" s="3" customFormat="1" ht="13.5" customHeight="1" hidden="1" thickBot="1">
      <c r="A427" s="16"/>
      <c r="B427" s="4" t="str">
        <f>'Patient Care Navigation'!B192</f>
        <v>Improvement Milestone: ________________________________</v>
      </c>
      <c r="C427" s="7"/>
      <c r="D427" s="8"/>
      <c r="F427" s="46" t="str">
        <f>'Patient Care Navigation'!F199</f>
        <v>N/A</v>
      </c>
      <c r="G427" s="15"/>
    </row>
    <row r="428" spans="1:7" ht="6.75" customHeight="1" hidden="1" thickBot="1">
      <c r="A428" s="18"/>
      <c r="G428" s="19"/>
    </row>
    <row r="429" spans="1:7" ht="13.5" hidden="1" thickBot="1">
      <c r="A429" s="18"/>
      <c r="C429" s="33" t="s">
        <v>73</v>
      </c>
      <c r="F429" s="47" t="str">
        <f>'Patient Care Navigation'!F214</f>
        <v xml:space="preserve"> </v>
      </c>
      <c r="G429" s="19"/>
    </row>
    <row r="430" spans="1:7" s="3" customFormat="1" ht="6.75" customHeight="1" hidden="1" thickBot="1">
      <c r="A430" s="16"/>
      <c r="B430" s="4"/>
      <c r="C430" s="7"/>
      <c r="D430" s="8"/>
      <c r="F430" s="25"/>
      <c r="G430" s="15"/>
    </row>
    <row r="431" spans="1:7" s="3" customFormat="1" ht="13.5" customHeight="1" hidden="1" thickBot="1">
      <c r="A431" s="16"/>
      <c r="B431" s="4" t="str">
        <f>'Patient Care Navigation'!B217</f>
        <v>Improvement Milestone: ________________________________</v>
      </c>
      <c r="C431" s="7"/>
      <c r="D431" s="8"/>
      <c r="F431" s="46" t="str">
        <f>'Patient Care Navigation'!F224</f>
        <v>N/A</v>
      </c>
      <c r="G431" s="15"/>
    </row>
    <row r="432" spans="1:7" ht="6.75" customHeight="1" hidden="1" thickBot="1">
      <c r="A432" s="18"/>
      <c r="G432" s="19"/>
    </row>
    <row r="433" spans="1:7" ht="13.5" hidden="1" thickBot="1">
      <c r="A433" s="18"/>
      <c r="C433" s="33" t="s">
        <v>73</v>
      </c>
      <c r="F433" s="47" t="str">
        <f>'Patient Care Navigation'!F239</f>
        <v xml:space="preserve"> </v>
      </c>
      <c r="G433" s="19"/>
    </row>
    <row r="434" spans="1:7" s="3" customFormat="1" ht="6.75" customHeight="1" hidden="1" thickBot="1">
      <c r="A434" s="16"/>
      <c r="B434" s="4"/>
      <c r="C434" s="7"/>
      <c r="D434" s="8"/>
      <c r="F434" s="25"/>
      <c r="G434" s="15"/>
    </row>
    <row r="435" spans="1:7" s="3" customFormat="1" ht="13.5" customHeight="1" hidden="1" thickBot="1">
      <c r="A435" s="16"/>
      <c r="B435" s="4" t="str">
        <f>'Patient Care Navigation'!B242</f>
        <v>Improvement Milestone: ________________________________</v>
      </c>
      <c r="C435" s="7"/>
      <c r="D435" s="8"/>
      <c r="F435" s="46" t="str">
        <f>'Patient Care Navigation'!F249</f>
        <v>N/A</v>
      </c>
      <c r="G435" s="15"/>
    </row>
    <row r="436" spans="1:7" ht="6.75" customHeight="1" hidden="1" thickBot="1">
      <c r="A436" s="18"/>
      <c r="G436" s="19"/>
    </row>
    <row r="437" spans="1:7" ht="13.5" hidden="1" thickBot="1">
      <c r="A437" s="18"/>
      <c r="C437" s="33" t="s">
        <v>73</v>
      </c>
      <c r="F437" s="47" t="str">
        <f>'Patient Care Navigation'!F264</f>
        <v xml:space="preserve"> </v>
      </c>
      <c r="G437" s="19"/>
    </row>
    <row r="438" spans="1:7" ht="13.5" hidden="1" thickBot="1">
      <c r="A438" s="18"/>
      <c r="C438" s="33"/>
      <c r="G438" s="19"/>
    </row>
    <row r="439" spans="1:7" ht="13.5" hidden="1" thickBot="1">
      <c r="A439" s="18"/>
      <c r="B439" s="5" t="s">
        <v>107</v>
      </c>
      <c r="C439" s="33"/>
      <c r="F439" s="40">
        <f>'Patient Care Navigation'!F13</f>
        <v>0</v>
      </c>
      <c r="G439" s="19"/>
    </row>
    <row r="440" spans="1:7" ht="13.5" hidden="1" thickBot="1">
      <c r="A440" s="18"/>
      <c r="C440" s="33"/>
      <c r="G440" s="19"/>
    </row>
    <row r="441" spans="1:7" ht="13.5" hidden="1" thickBot="1">
      <c r="A441" s="18"/>
      <c r="B441" s="5" t="s">
        <v>74</v>
      </c>
      <c r="C441" s="33"/>
      <c r="F441" s="41">
        <f>SUM(F437,F433,F429,F425,F421,F417,F413,F409,F405,F401)</f>
        <v>0</v>
      </c>
      <c r="G441" s="19"/>
    </row>
    <row r="442" spans="1:7" ht="13.5" hidden="1" thickBot="1">
      <c r="A442" s="18"/>
      <c r="C442" s="33"/>
      <c r="G442" s="19"/>
    </row>
    <row r="443" spans="1:7" ht="13.5" hidden="1" thickBot="1">
      <c r="A443" s="18"/>
      <c r="B443" s="5" t="s">
        <v>79</v>
      </c>
      <c r="C443" s="33"/>
      <c r="F443" s="41">
        <f>COUNT(F437,F433,F429,F425,F421,F417,F413,F409,F405,F401)</f>
        <v>0</v>
      </c>
      <c r="G443" s="19"/>
    </row>
    <row r="444" spans="1:7" ht="13.5" hidden="1" thickBot="1">
      <c r="A444" s="18"/>
      <c r="C444" s="33"/>
      <c r="G444" s="19"/>
    </row>
    <row r="445" spans="1:7" ht="13.5" hidden="1" thickBot="1">
      <c r="A445" s="18"/>
      <c r="B445" s="5" t="s">
        <v>80</v>
      </c>
      <c r="C445" s="33"/>
      <c r="F445" s="45" t="str">
        <f>IF(F443=0," ",F441/F443)</f>
        <v xml:space="preserve"> </v>
      </c>
      <c r="G445" s="19"/>
    </row>
    <row r="446" spans="1:7" ht="13.5" hidden="1" thickBot="1">
      <c r="A446" s="18"/>
      <c r="C446" s="33"/>
      <c r="G446" s="19"/>
    </row>
    <row r="447" spans="1:7" ht="13.5" hidden="1" thickBot="1">
      <c r="A447" s="18"/>
      <c r="B447" s="5" t="s">
        <v>75</v>
      </c>
      <c r="C447" s="33"/>
      <c r="F447" s="40" t="str">
        <f>IF(F443=0," ",F445*F439)</f>
        <v xml:space="preserve"> </v>
      </c>
      <c r="G447" s="19"/>
    </row>
    <row r="448" spans="1:7" ht="13.5" hidden="1" thickBot="1">
      <c r="A448" s="18"/>
      <c r="C448" s="33"/>
      <c r="G448" s="19"/>
    </row>
    <row r="449" spans="1:7" ht="13.5" hidden="1" thickBot="1">
      <c r="A449" s="18"/>
      <c r="B449" s="5" t="s">
        <v>108</v>
      </c>
      <c r="C449" s="33"/>
      <c r="F449" s="48">
        <f>'Patient Care Navigation'!F15</f>
        <v>0</v>
      </c>
      <c r="G449" s="19"/>
    </row>
    <row r="450" spans="1:7" ht="13.5" hidden="1" thickBot="1">
      <c r="A450" s="18"/>
      <c r="C450" s="33"/>
      <c r="G450" s="19"/>
    </row>
    <row r="451" spans="1:7" ht="13.5" hidden="1" thickBot="1">
      <c r="A451" s="18"/>
      <c r="B451" s="39" t="s">
        <v>91</v>
      </c>
      <c r="C451" s="33"/>
      <c r="F451" s="42" t="str">
        <f>IF(F443=0," ",F447-F449)</f>
        <v xml:space="preserve"> </v>
      </c>
      <c r="G451" s="19"/>
    </row>
    <row r="452" spans="1:7" s="3" customFormat="1" ht="12.75" customHeight="1" hidden="1">
      <c r="A452" s="16"/>
      <c r="B452" s="4"/>
      <c r="C452" s="7"/>
      <c r="D452" s="8"/>
      <c r="F452" s="25"/>
      <c r="G452" s="15"/>
    </row>
    <row r="453" spans="1:7" s="3" customFormat="1" ht="15.75" hidden="1" thickBot="1">
      <c r="A453" s="14" t="s">
        <v>64</v>
      </c>
      <c r="B453" s="2"/>
      <c r="C453" s="2"/>
      <c r="D453" s="8"/>
      <c r="F453" s="25"/>
      <c r="G453" s="15"/>
    </row>
    <row r="454" spans="1:7" s="3" customFormat="1" ht="13.5" customHeight="1" hidden="1" thickBot="1">
      <c r="A454" s="16"/>
      <c r="B454" s="4" t="str">
        <f>'Process Improvement Methodology'!B17</f>
        <v>Process Milestone: ________________________________</v>
      </c>
      <c r="C454" s="7"/>
      <c r="D454" s="8"/>
      <c r="F454" s="46" t="str">
        <f>'Process Improvement Methodology'!F24</f>
        <v>N/A</v>
      </c>
      <c r="G454" s="15"/>
    </row>
    <row r="455" spans="1:7" ht="6.75" customHeight="1" hidden="1" thickBot="1">
      <c r="A455" s="18"/>
      <c r="G455" s="19"/>
    </row>
    <row r="456" spans="1:7" ht="13.5" hidden="1" thickBot="1">
      <c r="A456" s="18"/>
      <c r="C456" s="33" t="s">
        <v>73</v>
      </c>
      <c r="F456" s="47" t="str">
        <f>'Process Improvement Methodology'!F39</f>
        <v xml:space="preserve"> </v>
      </c>
      <c r="G456" s="19"/>
    </row>
    <row r="457" spans="1:7" s="3" customFormat="1" ht="6.75" customHeight="1" hidden="1" thickBot="1">
      <c r="A457" s="16"/>
      <c r="B457" s="4"/>
      <c r="C457" s="7"/>
      <c r="D457" s="8"/>
      <c r="F457" s="25"/>
      <c r="G457" s="15"/>
    </row>
    <row r="458" spans="1:7" s="3" customFormat="1" ht="13.5" customHeight="1" hidden="1" thickBot="1">
      <c r="A458" s="16"/>
      <c r="B458" s="4" t="str">
        <f>'Process Improvement Methodology'!B42</f>
        <v>Process Milestone: ________________________________</v>
      </c>
      <c r="C458" s="7"/>
      <c r="D458" s="8"/>
      <c r="F458" s="46" t="str">
        <f>'Process Improvement Methodology'!F49</f>
        <v>N/A</v>
      </c>
      <c r="G458" s="15"/>
    </row>
    <row r="459" spans="1:7" ht="6.75" customHeight="1" hidden="1" thickBot="1">
      <c r="A459" s="18"/>
      <c r="G459" s="19"/>
    </row>
    <row r="460" spans="1:7" ht="13.5" hidden="1" thickBot="1">
      <c r="A460" s="18"/>
      <c r="C460" s="33" t="s">
        <v>73</v>
      </c>
      <c r="F460" s="47" t="str">
        <f>'Process Improvement Methodology'!F64</f>
        <v xml:space="preserve"> </v>
      </c>
      <c r="G460" s="19"/>
    </row>
    <row r="461" spans="1:7" s="3" customFormat="1" ht="6.75" customHeight="1" hidden="1" thickBot="1">
      <c r="A461" s="16"/>
      <c r="B461" s="4"/>
      <c r="C461" s="7"/>
      <c r="D461" s="8"/>
      <c r="F461" s="25"/>
      <c r="G461" s="15"/>
    </row>
    <row r="462" spans="1:7" s="3" customFormat="1" ht="13.5" customHeight="1" hidden="1" thickBot="1">
      <c r="A462" s="16"/>
      <c r="B462" s="4" t="str">
        <f>'Process Improvement Methodology'!B67</f>
        <v>Process Milestone: ________________________________</v>
      </c>
      <c r="C462" s="7"/>
      <c r="D462" s="8"/>
      <c r="F462" s="46" t="str">
        <f>'Process Improvement Methodology'!F74</f>
        <v>N/A</v>
      </c>
      <c r="G462" s="15"/>
    </row>
    <row r="463" spans="1:7" ht="6.75" customHeight="1" hidden="1" thickBot="1">
      <c r="A463" s="18"/>
      <c r="G463" s="19"/>
    </row>
    <row r="464" spans="1:7" ht="13.5" hidden="1" thickBot="1">
      <c r="A464" s="18"/>
      <c r="C464" s="33" t="s">
        <v>73</v>
      </c>
      <c r="F464" s="47" t="str">
        <f>'Process Improvement Methodology'!F89</f>
        <v xml:space="preserve"> </v>
      </c>
      <c r="G464" s="19"/>
    </row>
    <row r="465" spans="1:7" s="3" customFormat="1" ht="6.75" customHeight="1" hidden="1" thickBot="1">
      <c r="A465" s="16"/>
      <c r="B465" s="4"/>
      <c r="C465" s="7"/>
      <c r="D465" s="8"/>
      <c r="F465" s="25"/>
      <c r="G465" s="15"/>
    </row>
    <row r="466" spans="1:7" s="3" customFormat="1" ht="13.5" customHeight="1" hidden="1" thickBot="1">
      <c r="A466" s="16"/>
      <c r="B466" s="4" t="str">
        <f>'Process Improvement Methodology'!B92</f>
        <v>Process Milestone: ________________________________</v>
      </c>
      <c r="C466" s="7"/>
      <c r="D466" s="8"/>
      <c r="F466" s="46" t="str">
        <f>'Process Improvement Methodology'!F99</f>
        <v>N/A</v>
      </c>
      <c r="G466" s="15"/>
    </row>
    <row r="467" spans="1:7" ht="6.75" customHeight="1" hidden="1" thickBot="1">
      <c r="A467" s="18"/>
      <c r="G467" s="19"/>
    </row>
    <row r="468" spans="1:7" ht="13.5" hidden="1" thickBot="1">
      <c r="A468" s="18"/>
      <c r="C468" s="33" t="s">
        <v>73</v>
      </c>
      <c r="F468" s="47" t="str">
        <f>'Process Improvement Methodology'!F114</f>
        <v xml:space="preserve"> </v>
      </c>
      <c r="G468" s="19"/>
    </row>
    <row r="469" spans="1:7" s="3" customFormat="1" ht="6.75" customHeight="1" hidden="1" thickBot="1">
      <c r="A469" s="16"/>
      <c r="B469" s="4"/>
      <c r="C469" s="7"/>
      <c r="D469" s="8"/>
      <c r="F469" s="25"/>
      <c r="G469" s="15"/>
    </row>
    <row r="470" spans="1:7" s="3" customFormat="1" ht="13.5" customHeight="1" hidden="1" thickBot="1">
      <c r="A470" s="16"/>
      <c r="B470" s="4" t="str">
        <f>'Process Improvement Methodology'!B117</f>
        <v>Process Milestone: ________________________________</v>
      </c>
      <c r="C470" s="7"/>
      <c r="D470" s="8"/>
      <c r="F470" s="46" t="str">
        <f>'Process Improvement Methodology'!F124</f>
        <v>N/A</v>
      </c>
      <c r="G470" s="15"/>
    </row>
    <row r="471" spans="1:7" ht="6.75" customHeight="1" hidden="1" thickBot="1">
      <c r="A471" s="18"/>
      <c r="G471" s="19"/>
    </row>
    <row r="472" spans="1:7" ht="13.5" hidden="1" thickBot="1">
      <c r="A472" s="18"/>
      <c r="C472" s="33" t="s">
        <v>73</v>
      </c>
      <c r="F472" s="47" t="str">
        <f>'Process Improvement Methodology'!F139</f>
        <v xml:space="preserve"> </v>
      </c>
      <c r="G472" s="19"/>
    </row>
    <row r="473" spans="1:7" s="3" customFormat="1" ht="6.75" customHeight="1" hidden="1" thickBot="1">
      <c r="A473" s="16"/>
      <c r="B473" s="4"/>
      <c r="C473" s="7"/>
      <c r="D473" s="8"/>
      <c r="F473" s="25"/>
      <c r="G473" s="15"/>
    </row>
    <row r="474" spans="1:7" s="3" customFormat="1" ht="13.5" customHeight="1" hidden="1" thickBot="1">
      <c r="A474" s="16"/>
      <c r="B474" s="4" t="str">
        <f>'Process Improvement Methodology'!B142</f>
        <v>Improvement Milestone: ________________________________</v>
      </c>
      <c r="C474" s="7"/>
      <c r="D474" s="8"/>
      <c r="F474" s="46" t="str">
        <f>'Process Improvement Methodology'!F149</f>
        <v>N/A</v>
      </c>
      <c r="G474" s="15"/>
    </row>
    <row r="475" spans="1:7" ht="6.75" customHeight="1" hidden="1" thickBot="1">
      <c r="A475" s="18"/>
      <c r="G475" s="19"/>
    </row>
    <row r="476" spans="1:7" ht="13.5" hidden="1" thickBot="1">
      <c r="A476" s="18"/>
      <c r="C476" s="33" t="s">
        <v>73</v>
      </c>
      <c r="F476" s="47" t="str">
        <f>'Process Improvement Methodology'!F164</f>
        <v xml:space="preserve"> </v>
      </c>
      <c r="G476" s="19"/>
    </row>
    <row r="477" spans="1:7" s="3" customFormat="1" ht="6.75" customHeight="1" hidden="1" thickBot="1">
      <c r="A477" s="16"/>
      <c r="B477" s="4"/>
      <c r="C477" s="7"/>
      <c r="D477" s="8"/>
      <c r="F477" s="25"/>
      <c r="G477" s="15"/>
    </row>
    <row r="478" spans="1:7" s="3" customFormat="1" ht="13.5" customHeight="1" hidden="1" thickBot="1">
      <c r="A478" s="16"/>
      <c r="B478" s="4" t="str">
        <f>'Process Improvement Methodology'!B167</f>
        <v>Improvement Milestone: ________________________________</v>
      </c>
      <c r="C478" s="7"/>
      <c r="D478" s="8"/>
      <c r="F478" s="46" t="str">
        <f>'Process Improvement Methodology'!F174</f>
        <v>N/A</v>
      </c>
      <c r="G478" s="15"/>
    </row>
    <row r="479" spans="1:7" ht="6.75" customHeight="1" hidden="1" thickBot="1">
      <c r="A479" s="18"/>
      <c r="G479" s="19"/>
    </row>
    <row r="480" spans="1:7" ht="13.5" hidden="1" thickBot="1">
      <c r="A480" s="18"/>
      <c r="C480" s="33" t="s">
        <v>73</v>
      </c>
      <c r="F480" s="47" t="str">
        <f>'Process Improvement Methodology'!F189</f>
        <v xml:space="preserve"> </v>
      </c>
      <c r="G480" s="19"/>
    </row>
    <row r="481" spans="1:7" s="3" customFormat="1" ht="6.75" customHeight="1" hidden="1" thickBot="1">
      <c r="A481" s="16"/>
      <c r="B481" s="4"/>
      <c r="C481" s="7"/>
      <c r="D481" s="8"/>
      <c r="F481" s="25"/>
      <c r="G481" s="15"/>
    </row>
    <row r="482" spans="1:7" s="3" customFormat="1" ht="13.5" customHeight="1" hidden="1" thickBot="1">
      <c r="A482" s="16"/>
      <c r="B482" s="4" t="str">
        <f>'Process Improvement Methodology'!B192</f>
        <v>Improvement Milestone: ________________________________</v>
      </c>
      <c r="C482" s="7"/>
      <c r="D482" s="8"/>
      <c r="F482" s="46" t="str">
        <f>'Process Improvement Methodology'!F199</f>
        <v>N/A</v>
      </c>
      <c r="G482" s="15"/>
    </row>
    <row r="483" spans="1:7" ht="6.75" customHeight="1" hidden="1" thickBot="1">
      <c r="A483" s="18"/>
      <c r="G483" s="19"/>
    </row>
    <row r="484" spans="1:7" ht="13.5" hidden="1" thickBot="1">
      <c r="A484" s="18"/>
      <c r="C484" s="33" t="s">
        <v>73</v>
      </c>
      <c r="F484" s="47" t="str">
        <f>'Process Improvement Methodology'!F214</f>
        <v xml:space="preserve"> </v>
      </c>
      <c r="G484" s="19"/>
    </row>
    <row r="485" spans="1:7" s="3" customFormat="1" ht="6.75" customHeight="1" hidden="1" thickBot="1">
      <c r="A485" s="16"/>
      <c r="B485" s="4"/>
      <c r="C485" s="7"/>
      <c r="D485" s="8"/>
      <c r="F485" s="25"/>
      <c r="G485" s="15"/>
    </row>
    <row r="486" spans="1:7" s="3" customFormat="1" ht="13.5" customHeight="1" hidden="1" thickBot="1">
      <c r="A486" s="16"/>
      <c r="B486" s="4" t="str">
        <f>'Process Improvement Methodology'!B217</f>
        <v>Improvement Milestone: ________________________________</v>
      </c>
      <c r="C486" s="7"/>
      <c r="D486" s="8"/>
      <c r="F486" s="46" t="str">
        <f>'Process Improvement Methodology'!F224</f>
        <v>N/A</v>
      </c>
      <c r="G486" s="15"/>
    </row>
    <row r="487" spans="1:7" ht="6.75" customHeight="1" hidden="1" thickBot="1">
      <c r="A487" s="18"/>
      <c r="G487" s="19"/>
    </row>
    <row r="488" spans="1:7" ht="13.5" hidden="1" thickBot="1">
      <c r="A488" s="18"/>
      <c r="C488" s="33" t="s">
        <v>73</v>
      </c>
      <c r="F488" s="47" t="str">
        <f>'Process Improvement Methodology'!F239</f>
        <v xml:space="preserve"> </v>
      </c>
      <c r="G488" s="19"/>
    </row>
    <row r="489" spans="1:7" s="3" customFormat="1" ht="6.75" customHeight="1" hidden="1" thickBot="1">
      <c r="A489" s="16"/>
      <c r="B489" s="4"/>
      <c r="C489" s="7"/>
      <c r="D489" s="8"/>
      <c r="F489" s="25"/>
      <c r="G489" s="15"/>
    </row>
    <row r="490" spans="1:7" s="3" customFormat="1" ht="13.5" customHeight="1" hidden="1" thickBot="1">
      <c r="A490" s="16"/>
      <c r="B490" s="4" t="str">
        <f>'Process Improvement Methodology'!B242</f>
        <v>Improvement Milestone: ________________________________</v>
      </c>
      <c r="C490" s="7"/>
      <c r="D490" s="8"/>
      <c r="F490" s="46" t="str">
        <f>'Process Improvement Methodology'!F249</f>
        <v>N/A</v>
      </c>
      <c r="G490" s="15"/>
    </row>
    <row r="491" spans="1:7" ht="6.75" customHeight="1" hidden="1" thickBot="1">
      <c r="A491" s="18"/>
      <c r="G491" s="19"/>
    </row>
    <row r="492" spans="1:7" ht="13.5" hidden="1" thickBot="1">
      <c r="A492" s="18"/>
      <c r="C492" s="33" t="s">
        <v>73</v>
      </c>
      <c r="F492" s="47" t="str">
        <f>'Process Improvement Methodology'!F264</f>
        <v xml:space="preserve"> </v>
      </c>
      <c r="G492" s="19"/>
    </row>
    <row r="493" spans="1:7" ht="13.5" hidden="1" thickBot="1">
      <c r="A493" s="18"/>
      <c r="C493" s="33"/>
      <c r="G493" s="19"/>
    </row>
    <row r="494" spans="1:7" ht="13.5" hidden="1" thickBot="1">
      <c r="A494" s="18"/>
      <c r="B494" s="5" t="s">
        <v>107</v>
      </c>
      <c r="C494" s="33"/>
      <c r="F494" s="40">
        <f>'Process Improvement Methodology'!F13</f>
        <v>0</v>
      </c>
      <c r="G494" s="19"/>
    </row>
    <row r="495" spans="1:7" ht="13.5" hidden="1" thickBot="1">
      <c r="A495" s="18"/>
      <c r="C495" s="33"/>
      <c r="G495" s="19"/>
    </row>
    <row r="496" spans="1:7" ht="13.5" hidden="1" thickBot="1">
      <c r="A496" s="18"/>
      <c r="B496" s="5" t="s">
        <v>74</v>
      </c>
      <c r="C496" s="33"/>
      <c r="F496" s="41">
        <f>SUM(F492,F488,F484,F480,F476,F472,F468,F464,F460,F456)</f>
        <v>0</v>
      </c>
      <c r="G496" s="19"/>
    </row>
    <row r="497" spans="1:7" ht="13.5" hidden="1" thickBot="1">
      <c r="A497" s="18"/>
      <c r="C497" s="33"/>
      <c r="G497" s="19"/>
    </row>
    <row r="498" spans="1:7" ht="13.5" hidden="1" thickBot="1">
      <c r="A498" s="18"/>
      <c r="B498" s="5" t="s">
        <v>79</v>
      </c>
      <c r="C498" s="33"/>
      <c r="F498" s="41">
        <f>COUNT(F492,F488,F484,F480,F476,F472,F468,F464,F460,F456)</f>
        <v>0</v>
      </c>
      <c r="G498" s="19"/>
    </row>
    <row r="499" spans="1:7" ht="13.5" hidden="1" thickBot="1">
      <c r="A499" s="18"/>
      <c r="C499" s="33"/>
      <c r="G499" s="19"/>
    </row>
    <row r="500" spans="1:7" ht="13.5" hidden="1" thickBot="1">
      <c r="A500" s="18"/>
      <c r="B500" s="5" t="s">
        <v>80</v>
      </c>
      <c r="C500" s="33"/>
      <c r="F500" s="45" t="str">
        <f>IF(F498=0," ",F496/F498)</f>
        <v xml:space="preserve"> </v>
      </c>
      <c r="G500" s="19"/>
    </row>
    <row r="501" spans="1:7" ht="13.5" hidden="1" thickBot="1">
      <c r="A501" s="18"/>
      <c r="C501" s="33"/>
      <c r="G501" s="19"/>
    </row>
    <row r="502" spans="1:7" ht="13.5" hidden="1" thickBot="1">
      <c r="A502" s="18"/>
      <c r="B502" s="5" t="s">
        <v>75</v>
      </c>
      <c r="C502" s="33"/>
      <c r="F502" s="40" t="str">
        <f>IF(F498=0," ",F500*F494)</f>
        <v xml:space="preserve"> </v>
      </c>
      <c r="G502" s="19"/>
    </row>
    <row r="503" spans="1:7" ht="13.5" hidden="1" thickBot="1">
      <c r="A503" s="18"/>
      <c r="C503" s="33"/>
      <c r="G503" s="19"/>
    </row>
    <row r="504" spans="1:7" ht="13.5" hidden="1" thickBot="1">
      <c r="A504" s="18"/>
      <c r="B504" s="5" t="s">
        <v>108</v>
      </c>
      <c r="C504" s="33"/>
      <c r="F504" s="48">
        <f>'Process Improvement Methodology'!F15</f>
        <v>0</v>
      </c>
      <c r="G504" s="19"/>
    </row>
    <row r="505" spans="1:7" ht="13.5" hidden="1" thickBot="1">
      <c r="A505" s="18"/>
      <c r="C505" s="33"/>
      <c r="G505" s="19"/>
    </row>
    <row r="506" spans="1:7" ht="13.5" hidden="1" thickBot="1">
      <c r="A506" s="18"/>
      <c r="B506" s="39" t="s">
        <v>91</v>
      </c>
      <c r="C506" s="33"/>
      <c r="F506" s="42" t="str">
        <f>IF(F498=0," ",F502-F504)</f>
        <v xml:space="preserve"> </v>
      </c>
      <c r="G506" s="19"/>
    </row>
    <row r="507" spans="1:7" s="3" customFormat="1" ht="12.75" customHeight="1">
      <c r="A507" s="16"/>
      <c r="B507" s="4"/>
      <c r="C507" s="7"/>
      <c r="D507" s="8"/>
      <c r="F507" s="25"/>
      <c r="G507" s="15"/>
    </row>
    <row r="508" spans="1:7" s="3" customFormat="1" ht="15.75" thickBot="1">
      <c r="A508" s="14" t="s">
        <v>65</v>
      </c>
      <c r="B508" s="2"/>
      <c r="C508" s="2"/>
      <c r="D508" s="8"/>
      <c r="F508" s="25"/>
      <c r="G508" s="15"/>
    </row>
    <row r="509" spans="1:7" s="3" customFormat="1" ht="56.25" customHeight="1" thickBot="1">
      <c r="A509" s="16"/>
      <c r="B509" s="4" t="str">
        <f>'ED Patient Flow'!B17</f>
        <v>Process Milestone: ________________________________</v>
      </c>
      <c r="C509" s="7"/>
      <c r="D509" s="164" t="s">
        <v>119</v>
      </c>
      <c r="F509" s="46" t="str">
        <f>'ED Patient Flow'!F24</f>
        <v>Yes</v>
      </c>
      <c r="G509" s="15"/>
    </row>
    <row r="510" spans="1:7" ht="6.75" customHeight="1" thickBot="1">
      <c r="A510" s="18"/>
      <c r="G510" s="19"/>
    </row>
    <row r="511" spans="1:7" ht="13.5" thickBot="1">
      <c r="A511" s="18"/>
      <c r="C511" s="33" t="s">
        <v>73</v>
      </c>
      <c r="F511" s="47">
        <f>'ED Patient Flow'!F39</f>
        <v>1</v>
      </c>
      <c r="G511" s="19"/>
    </row>
    <row r="512" spans="1:7" s="3" customFormat="1" ht="6.75" customHeight="1">
      <c r="A512" s="16"/>
      <c r="B512" s="4"/>
      <c r="C512" s="7"/>
      <c r="D512" s="8"/>
      <c r="F512" s="25"/>
      <c r="G512" s="15"/>
    </row>
    <row r="513" spans="1:7" s="3" customFormat="1" ht="13.5" customHeight="1" hidden="1" thickBot="1">
      <c r="A513" s="16"/>
      <c r="B513" s="4" t="str">
        <f>'ED Patient Flow'!B42</f>
        <v>Process Milestone: ________________________________</v>
      </c>
      <c r="C513" s="7"/>
      <c r="D513" s="8"/>
      <c r="F513" s="46" t="str">
        <f>'ED Patient Flow'!F49</f>
        <v>N/A</v>
      </c>
      <c r="G513" s="15"/>
    </row>
    <row r="514" spans="1:7" ht="6.75" customHeight="1" hidden="1" thickBot="1">
      <c r="A514" s="18"/>
      <c r="G514" s="19"/>
    </row>
    <row r="515" spans="1:7" ht="13.5" hidden="1" thickBot="1">
      <c r="A515" s="18"/>
      <c r="C515" s="33" t="s">
        <v>73</v>
      </c>
      <c r="F515" s="47" t="str">
        <f>'ED Patient Flow'!F64</f>
        <v xml:space="preserve"> </v>
      </c>
      <c r="G515" s="19"/>
    </row>
    <row r="516" spans="1:7" s="3" customFormat="1" ht="6.75" customHeight="1" hidden="1" thickBot="1">
      <c r="A516" s="16"/>
      <c r="B516" s="4"/>
      <c r="C516" s="7"/>
      <c r="D516" s="8"/>
      <c r="F516" s="25"/>
      <c r="G516" s="15"/>
    </row>
    <row r="517" spans="1:7" s="3" customFormat="1" ht="13.5" customHeight="1" hidden="1" thickBot="1">
      <c r="A517" s="16"/>
      <c r="B517" s="4" t="str">
        <f>'ED Patient Flow'!B67</f>
        <v>Process Milestone: ________________________________</v>
      </c>
      <c r="C517" s="7"/>
      <c r="D517" s="8"/>
      <c r="F517" s="46" t="str">
        <f>'ED Patient Flow'!F74</f>
        <v>N/A</v>
      </c>
      <c r="G517" s="15"/>
    </row>
    <row r="518" spans="1:7" ht="6.75" customHeight="1" hidden="1" thickBot="1">
      <c r="A518" s="18"/>
      <c r="G518" s="19"/>
    </row>
    <row r="519" spans="1:7" ht="13.5" hidden="1" thickBot="1">
      <c r="A519" s="18"/>
      <c r="C519" s="33" t="s">
        <v>73</v>
      </c>
      <c r="F519" s="47" t="str">
        <f>'ED Patient Flow'!F89</f>
        <v xml:space="preserve"> </v>
      </c>
      <c r="G519" s="19"/>
    </row>
    <row r="520" spans="1:7" s="3" customFormat="1" ht="6.75" customHeight="1" hidden="1" thickBot="1">
      <c r="A520" s="16"/>
      <c r="B520" s="4"/>
      <c r="C520" s="7"/>
      <c r="D520" s="8"/>
      <c r="F520" s="25"/>
      <c r="G520" s="15"/>
    </row>
    <row r="521" spans="1:7" s="3" customFormat="1" ht="13.5" customHeight="1" hidden="1" thickBot="1">
      <c r="A521" s="16"/>
      <c r="B521" s="4" t="str">
        <f>'ED Patient Flow'!B92</f>
        <v>Process Milestone: ________________________________</v>
      </c>
      <c r="C521" s="7"/>
      <c r="D521" s="8"/>
      <c r="F521" s="46" t="str">
        <f>'ED Patient Flow'!F99</f>
        <v>N/A</v>
      </c>
      <c r="G521" s="15"/>
    </row>
    <row r="522" spans="1:7" ht="6.75" customHeight="1" hidden="1" thickBot="1">
      <c r="A522" s="18"/>
      <c r="G522" s="19"/>
    </row>
    <row r="523" spans="1:7" ht="13.5" hidden="1" thickBot="1">
      <c r="A523" s="18"/>
      <c r="C523" s="33" t="s">
        <v>73</v>
      </c>
      <c r="F523" s="47" t="str">
        <f>'ED Patient Flow'!F114</f>
        <v xml:space="preserve"> </v>
      </c>
      <c r="G523" s="19"/>
    </row>
    <row r="524" spans="1:7" s="3" customFormat="1" ht="6.75" customHeight="1" hidden="1" thickBot="1">
      <c r="A524" s="16"/>
      <c r="B524" s="4"/>
      <c r="C524" s="7"/>
      <c r="D524" s="8"/>
      <c r="F524" s="25"/>
      <c r="G524" s="15"/>
    </row>
    <row r="525" spans="1:7" s="3" customFormat="1" ht="13.5" customHeight="1" hidden="1" thickBot="1">
      <c r="A525" s="16"/>
      <c r="B525" s="4" t="str">
        <f>'ED Patient Flow'!B117</f>
        <v>Process Milestone: ________________________________</v>
      </c>
      <c r="C525" s="7"/>
      <c r="D525" s="8"/>
      <c r="F525" s="46" t="str">
        <f>'ED Patient Flow'!F124</f>
        <v>N/A</v>
      </c>
      <c r="G525" s="15"/>
    </row>
    <row r="526" spans="1:7" ht="6.75" customHeight="1" hidden="1" thickBot="1">
      <c r="A526" s="18"/>
      <c r="G526" s="19"/>
    </row>
    <row r="527" spans="1:7" ht="13.5" hidden="1" thickBot="1">
      <c r="A527" s="18"/>
      <c r="C527" s="33" t="s">
        <v>73</v>
      </c>
      <c r="F527" s="47" t="str">
        <f>'ED Patient Flow'!F139</f>
        <v xml:space="preserve"> </v>
      </c>
      <c r="G527" s="19"/>
    </row>
    <row r="528" spans="1:7" s="3" customFormat="1" ht="6.75" customHeight="1" hidden="1" thickBot="1">
      <c r="A528" s="16"/>
      <c r="B528" s="4"/>
      <c r="C528" s="7"/>
      <c r="D528" s="8"/>
      <c r="F528" s="25"/>
      <c r="G528" s="15"/>
    </row>
    <row r="529" spans="1:7" s="3" customFormat="1" ht="13.5" customHeight="1" hidden="1" thickBot="1">
      <c r="A529" s="16"/>
      <c r="B529" s="4" t="str">
        <f>'ED Patient Flow'!B142</f>
        <v>Improvement Milestone: ________________________________</v>
      </c>
      <c r="C529" s="7"/>
      <c r="D529" s="8"/>
      <c r="F529" s="46" t="str">
        <f>'ED Patient Flow'!F149</f>
        <v>N/A</v>
      </c>
      <c r="G529" s="15"/>
    </row>
    <row r="530" spans="1:7" ht="6.75" customHeight="1" hidden="1" thickBot="1">
      <c r="A530" s="18"/>
      <c r="G530" s="19"/>
    </row>
    <row r="531" spans="1:7" ht="13.5" hidden="1" thickBot="1">
      <c r="A531" s="18"/>
      <c r="C531" s="33" t="s">
        <v>73</v>
      </c>
      <c r="F531" s="47" t="str">
        <f>'ED Patient Flow'!F164</f>
        <v xml:space="preserve"> </v>
      </c>
      <c r="G531" s="19"/>
    </row>
    <row r="532" spans="1:7" s="3" customFormat="1" ht="6.75" customHeight="1" hidden="1" thickBot="1">
      <c r="A532" s="16"/>
      <c r="B532" s="4"/>
      <c r="C532" s="7"/>
      <c r="D532" s="8"/>
      <c r="F532" s="25"/>
      <c r="G532" s="15"/>
    </row>
    <row r="533" spans="1:7" s="3" customFormat="1" ht="13.5" customHeight="1" hidden="1" thickBot="1">
      <c r="A533" s="16"/>
      <c r="B533" s="4" t="str">
        <f>'ED Patient Flow'!B167</f>
        <v>Improvement Milestone: ________________________________</v>
      </c>
      <c r="C533" s="7"/>
      <c r="D533" s="8"/>
      <c r="F533" s="46" t="str">
        <f>'ED Patient Flow'!F174</f>
        <v>N/A</v>
      </c>
      <c r="G533" s="15"/>
    </row>
    <row r="534" spans="1:7" ht="6.75" customHeight="1" hidden="1" thickBot="1">
      <c r="A534" s="18"/>
      <c r="G534" s="19"/>
    </row>
    <row r="535" spans="1:7" ht="13.5" hidden="1" thickBot="1">
      <c r="A535" s="18"/>
      <c r="C535" s="33" t="s">
        <v>73</v>
      </c>
      <c r="F535" s="47" t="str">
        <f>'ED Patient Flow'!F189</f>
        <v xml:space="preserve"> </v>
      </c>
      <c r="G535" s="19"/>
    </row>
    <row r="536" spans="1:7" s="3" customFormat="1" ht="6.75" customHeight="1" hidden="1" thickBot="1">
      <c r="A536" s="16"/>
      <c r="B536" s="4"/>
      <c r="C536" s="7"/>
      <c r="D536" s="8"/>
      <c r="F536" s="25"/>
      <c r="G536" s="15"/>
    </row>
    <row r="537" spans="1:7" s="3" customFormat="1" ht="13.5" customHeight="1" hidden="1" thickBot="1">
      <c r="A537" s="16"/>
      <c r="B537" s="4" t="str">
        <f>'ED Patient Flow'!B192</f>
        <v>Improvement Milestone: ________________________________</v>
      </c>
      <c r="C537" s="7"/>
      <c r="D537" s="8"/>
      <c r="F537" s="46" t="str">
        <f>'ED Patient Flow'!F199</f>
        <v>N/A</v>
      </c>
      <c r="G537" s="15"/>
    </row>
    <row r="538" spans="1:7" ht="6.75" customHeight="1" hidden="1" thickBot="1">
      <c r="A538" s="18"/>
      <c r="G538" s="19"/>
    </row>
    <row r="539" spans="1:7" ht="13.5" hidden="1" thickBot="1">
      <c r="A539" s="18"/>
      <c r="C539" s="33" t="s">
        <v>73</v>
      </c>
      <c r="F539" s="47" t="str">
        <f>'ED Patient Flow'!F214</f>
        <v xml:space="preserve"> </v>
      </c>
      <c r="G539" s="19"/>
    </row>
    <row r="540" spans="1:7" s="3" customFormat="1" ht="6.75" customHeight="1" hidden="1" thickBot="1">
      <c r="A540" s="16"/>
      <c r="B540" s="4"/>
      <c r="C540" s="7"/>
      <c r="D540" s="8"/>
      <c r="F540" s="25"/>
      <c r="G540" s="15"/>
    </row>
    <row r="541" spans="1:7" s="3" customFormat="1" ht="13.5" customHeight="1" hidden="1" thickBot="1">
      <c r="A541" s="16"/>
      <c r="B541" s="4" t="str">
        <f>'ED Patient Flow'!B217</f>
        <v>Improvement Milestone: ________________________________</v>
      </c>
      <c r="C541" s="7"/>
      <c r="D541" s="8"/>
      <c r="F541" s="46" t="str">
        <f>'ED Patient Flow'!F224</f>
        <v>N/A</v>
      </c>
      <c r="G541" s="15"/>
    </row>
    <row r="542" spans="1:7" ht="6.75" customHeight="1" hidden="1" thickBot="1">
      <c r="A542" s="18"/>
      <c r="G542" s="19"/>
    </row>
    <row r="543" spans="1:7" ht="13.5" hidden="1" thickBot="1">
      <c r="A543" s="18"/>
      <c r="C543" s="33" t="s">
        <v>73</v>
      </c>
      <c r="F543" s="47" t="str">
        <f>'ED Patient Flow'!F239</f>
        <v xml:space="preserve"> </v>
      </c>
      <c r="G543" s="19"/>
    </row>
    <row r="544" spans="1:7" s="3" customFormat="1" ht="6.75" customHeight="1" hidden="1" thickBot="1">
      <c r="A544" s="16"/>
      <c r="B544" s="4"/>
      <c r="C544" s="7"/>
      <c r="D544" s="8"/>
      <c r="F544" s="25"/>
      <c r="G544" s="15"/>
    </row>
    <row r="545" spans="1:7" s="3" customFormat="1" ht="13.5" customHeight="1" hidden="1" thickBot="1">
      <c r="A545" s="16"/>
      <c r="B545" s="4" t="str">
        <f>'ED Patient Flow'!B242</f>
        <v>Improvement Milestone: ________________________________</v>
      </c>
      <c r="C545" s="7"/>
      <c r="D545" s="8"/>
      <c r="F545" s="46" t="str">
        <f>'ED Patient Flow'!F249</f>
        <v>N/A</v>
      </c>
      <c r="G545" s="15"/>
    </row>
    <row r="546" spans="1:7" ht="6.75" customHeight="1" hidden="1" thickBot="1">
      <c r="A546" s="18"/>
      <c r="G546" s="19"/>
    </row>
    <row r="547" spans="1:7" ht="13.5" hidden="1" thickBot="1">
      <c r="A547" s="18"/>
      <c r="C547" s="33" t="s">
        <v>73</v>
      </c>
      <c r="F547" s="47" t="str">
        <f>'ED Patient Flow'!F264</f>
        <v xml:space="preserve"> </v>
      </c>
      <c r="G547" s="19"/>
    </row>
    <row r="548" spans="1:7" ht="13.5" thickBot="1">
      <c r="A548" s="18"/>
      <c r="C548" s="33"/>
      <c r="G548" s="19"/>
    </row>
    <row r="549" spans="1:7" ht="13.5" thickBot="1">
      <c r="A549" s="18"/>
      <c r="B549" s="5" t="s">
        <v>107</v>
      </c>
      <c r="C549" s="33"/>
      <c r="F549" s="40">
        <f>'ED Patient Flow'!F13</f>
        <v>4274900</v>
      </c>
      <c r="G549" s="19"/>
    </row>
    <row r="550" spans="1:7" ht="13.5" thickBot="1">
      <c r="A550" s="18"/>
      <c r="C550" s="33"/>
      <c r="G550" s="19"/>
    </row>
    <row r="551" spans="1:7" ht="13.5" thickBot="1">
      <c r="A551" s="18"/>
      <c r="B551" s="5" t="s">
        <v>74</v>
      </c>
      <c r="C551" s="33"/>
      <c r="F551" s="41">
        <f>SUM(F547,F543,F539,F535,F531,F527,F523,F519,F515,F511)</f>
        <v>1</v>
      </c>
      <c r="G551" s="19"/>
    </row>
    <row r="552" spans="1:7" ht="13.5" thickBot="1">
      <c r="A552" s="18"/>
      <c r="C552" s="33"/>
      <c r="G552" s="19"/>
    </row>
    <row r="553" spans="1:7" ht="13.5" thickBot="1">
      <c r="A553" s="18"/>
      <c r="B553" s="5" t="s">
        <v>79</v>
      </c>
      <c r="C553" s="33"/>
      <c r="F553" s="41">
        <f>COUNT(F547,F543,F539,F535,F531,F527,F523,F519,F515,F511)</f>
        <v>1</v>
      </c>
      <c r="G553" s="19"/>
    </row>
    <row r="554" spans="1:7" ht="13.5" thickBot="1">
      <c r="A554" s="18"/>
      <c r="C554" s="33"/>
      <c r="G554" s="19"/>
    </row>
    <row r="555" spans="1:7" ht="13.5" thickBot="1">
      <c r="A555" s="18"/>
      <c r="B555" s="5" t="s">
        <v>80</v>
      </c>
      <c r="C555" s="33"/>
      <c r="F555" s="45">
        <f>IF(F553=0," ",F551/F553)</f>
        <v>1</v>
      </c>
      <c r="G555" s="19"/>
    </row>
    <row r="556" spans="1:7" ht="13.5" thickBot="1">
      <c r="A556" s="18"/>
      <c r="C556" s="33"/>
      <c r="G556" s="19"/>
    </row>
    <row r="557" spans="1:7" ht="13.5" thickBot="1">
      <c r="A557" s="18"/>
      <c r="B557" s="5" t="s">
        <v>75</v>
      </c>
      <c r="C557" s="33"/>
      <c r="F557" s="40">
        <f>IF(F553=0," ",F555*F549)</f>
        <v>4274900</v>
      </c>
      <c r="G557" s="19"/>
    </row>
    <row r="558" spans="1:7" ht="13.5" thickBot="1">
      <c r="A558" s="18"/>
      <c r="C558" s="33"/>
      <c r="G558" s="19"/>
    </row>
    <row r="559" spans="1:7" ht="13.5" thickBot="1">
      <c r="A559" s="18"/>
      <c r="B559" s="5" t="s">
        <v>108</v>
      </c>
      <c r="C559" s="33"/>
      <c r="F559" s="48">
        <f>'ED Patient Flow'!F15</f>
        <v>4274900</v>
      </c>
      <c r="G559" s="19"/>
    </row>
    <row r="560" spans="1:7" ht="13.5" thickBot="1">
      <c r="A560" s="18"/>
      <c r="C560" s="33"/>
      <c r="G560" s="19"/>
    </row>
    <row r="561" spans="1:7" ht="13.5" thickBot="1">
      <c r="A561" s="18"/>
      <c r="B561" s="39" t="s">
        <v>91</v>
      </c>
      <c r="C561" s="33"/>
      <c r="F561" s="42">
        <f>IF(F553=0," ",F557-F559)</f>
        <v>0</v>
      </c>
      <c r="G561" s="19"/>
    </row>
    <row r="562" spans="1:7" s="3" customFormat="1" ht="12.75" customHeight="1">
      <c r="A562" s="16"/>
      <c r="B562" s="4"/>
      <c r="C562" s="7"/>
      <c r="D562" s="8"/>
      <c r="F562" s="25"/>
      <c r="G562" s="15"/>
    </row>
    <row r="563" spans="1:7" s="3" customFormat="1" ht="15.75" hidden="1" thickBot="1">
      <c r="A563" s="14" t="s">
        <v>66</v>
      </c>
      <c r="B563" s="2"/>
      <c r="C563" s="2"/>
      <c r="D563" s="8"/>
      <c r="F563" s="25"/>
      <c r="G563" s="15"/>
    </row>
    <row r="564" spans="1:7" s="3" customFormat="1" ht="13.5" customHeight="1" hidden="1" thickBot="1">
      <c r="A564" s="16"/>
      <c r="B564" s="4" t="str">
        <f>'Use Palliative Care Programs'!B17</f>
        <v>Process Milestone: ________________________________</v>
      </c>
      <c r="C564" s="7"/>
      <c r="D564" s="8"/>
      <c r="F564" s="46" t="str">
        <f>'Use Palliative Care Programs'!F24</f>
        <v>N/A</v>
      </c>
      <c r="G564" s="15"/>
    </row>
    <row r="565" spans="1:7" ht="6.75" customHeight="1" hidden="1" thickBot="1">
      <c r="A565" s="18"/>
      <c r="G565" s="19"/>
    </row>
    <row r="566" spans="1:7" ht="13.5" hidden="1" thickBot="1">
      <c r="A566" s="18"/>
      <c r="C566" s="33" t="s">
        <v>73</v>
      </c>
      <c r="F566" s="47" t="str">
        <f>'Use Palliative Care Programs'!F39</f>
        <v xml:space="preserve"> </v>
      </c>
      <c r="G566" s="19"/>
    </row>
    <row r="567" spans="1:7" s="3" customFormat="1" ht="6.75" customHeight="1" hidden="1" thickBot="1">
      <c r="A567" s="16"/>
      <c r="B567" s="4"/>
      <c r="C567" s="7"/>
      <c r="D567" s="8"/>
      <c r="F567" s="25"/>
      <c r="G567" s="15"/>
    </row>
    <row r="568" spans="1:7" s="3" customFormat="1" ht="13.5" customHeight="1" hidden="1" thickBot="1">
      <c r="A568" s="16"/>
      <c r="B568" s="4" t="str">
        <f>'Use Palliative Care Programs'!B42</f>
        <v>Process Milestone: ________________________________</v>
      </c>
      <c r="C568" s="7"/>
      <c r="D568" s="8"/>
      <c r="F568" s="46" t="str">
        <f>'Use Palliative Care Programs'!F49</f>
        <v>N/A</v>
      </c>
      <c r="G568" s="15"/>
    </row>
    <row r="569" spans="1:7" ht="6.75" customHeight="1" hidden="1" thickBot="1">
      <c r="A569" s="18"/>
      <c r="G569" s="19"/>
    </row>
    <row r="570" spans="1:7" ht="13.5" hidden="1" thickBot="1">
      <c r="A570" s="18"/>
      <c r="C570" s="33" t="s">
        <v>73</v>
      </c>
      <c r="F570" s="47" t="str">
        <f>'Use Palliative Care Programs'!F64</f>
        <v xml:space="preserve"> </v>
      </c>
      <c r="G570" s="19"/>
    </row>
    <row r="571" spans="1:7" s="3" customFormat="1" ht="6.75" customHeight="1" hidden="1" thickBot="1">
      <c r="A571" s="16"/>
      <c r="B571" s="4"/>
      <c r="C571" s="7"/>
      <c r="D571" s="8"/>
      <c r="F571" s="25"/>
      <c r="G571" s="15"/>
    </row>
    <row r="572" spans="1:7" s="3" customFormat="1" ht="13.5" customHeight="1" hidden="1" thickBot="1">
      <c r="A572" s="16"/>
      <c r="B572" s="4" t="str">
        <f>'Use Palliative Care Programs'!B67</f>
        <v>Process Milestone: ________________________________</v>
      </c>
      <c r="C572" s="7"/>
      <c r="D572" s="8"/>
      <c r="F572" s="46" t="str">
        <f>'Use Palliative Care Programs'!F74</f>
        <v>N/A</v>
      </c>
      <c r="G572" s="15"/>
    </row>
    <row r="573" spans="1:7" ht="6.75" customHeight="1" hidden="1" thickBot="1">
      <c r="A573" s="18"/>
      <c r="G573" s="19"/>
    </row>
    <row r="574" spans="1:7" ht="13.5" hidden="1" thickBot="1">
      <c r="A574" s="18"/>
      <c r="C574" s="33" t="s">
        <v>73</v>
      </c>
      <c r="F574" s="47" t="str">
        <f>'Use Palliative Care Programs'!F89</f>
        <v xml:space="preserve"> </v>
      </c>
      <c r="G574" s="19"/>
    </row>
    <row r="575" spans="1:7" s="3" customFormat="1" ht="6.75" customHeight="1" hidden="1" thickBot="1">
      <c r="A575" s="16"/>
      <c r="B575" s="4"/>
      <c r="C575" s="7"/>
      <c r="D575" s="8"/>
      <c r="F575" s="25"/>
      <c r="G575" s="15"/>
    </row>
    <row r="576" spans="1:7" s="3" customFormat="1" ht="13.5" customHeight="1" hidden="1" thickBot="1">
      <c r="A576" s="16"/>
      <c r="B576" s="4" t="str">
        <f>'Use Palliative Care Programs'!B92</f>
        <v>Process Milestone: ________________________________</v>
      </c>
      <c r="C576" s="7"/>
      <c r="D576" s="8"/>
      <c r="F576" s="46" t="str">
        <f>'Use Palliative Care Programs'!F99</f>
        <v>N/A</v>
      </c>
      <c r="G576" s="15"/>
    </row>
    <row r="577" spans="1:7" ht="6.75" customHeight="1" hidden="1" thickBot="1">
      <c r="A577" s="18"/>
      <c r="G577" s="19"/>
    </row>
    <row r="578" spans="1:7" ht="13.5" hidden="1" thickBot="1">
      <c r="A578" s="18"/>
      <c r="C578" s="33" t="s">
        <v>73</v>
      </c>
      <c r="F578" s="47" t="str">
        <f>'Use Palliative Care Programs'!F114</f>
        <v xml:space="preserve"> </v>
      </c>
      <c r="G578" s="19"/>
    </row>
    <row r="579" spans="1:7" s="3" customFormat="1" ht="6.75" customHeight="1" hidden="1" thickBot="1">
      <c r="A579" s="16"/>
      <c r="B579" s="4"/>
      <c r="C579" s="7"/>
      <c r="D579" s="8"/>
      <c r="F579" s="25"/>
      <c r="G579" s="15"/>
    </row>
    <row r="580" spans="1:7" s="3" customFormat="1" ht="13.5" customHeight="1" hidden="1" thickBot="1">
      <c r="A580" s="16"/>
      <c r="B580" s="4" t="str">
        <f>'Use Palliative Care Programs'!B117</f>
        <v>Process Milestone: ________________________________</v>
      </c>
      <c r="C580" s="7"/>
      <c r="D580" s="8"/>
      <c r="F580" s="46" t="str">
        <f>'Use Palliative Care Programs'!F124</f>
        <v>N/A</v>
      </c>
      <c r="G580" s="15"/>
    </row>
    <row r="581" spans="1:7" ht="6.75" customHeight="1" hidden="1" thickBot="1">
      <c r="A581" s="18"/>
      <c r="G581" s="19"/>
    </row>
    <row r="582" spans="1:7" ht="13.5" hidden="1" thickBot="1">
      <c r="A582" s="18"/>
      <c r="C582" s="33" t="s">
        <v>73</v>
      </c>
      <c r="F582" s="47" t="str">
        <f>'Use Palliative Care Programs'!F139</f>
        <v xml:space="preserve"> </v>
      </c>
      <c r="G582" s="19"/>
    </row>
    <row r="583" spans="1:7" s="3" customFormat="1" ht="6.75" customHeight="1" hidden="1" thickBot="1">
      <c r="A583" s="16"/>
      <c r="B583" s="4"/>
      <c r="C583" s="7"/>
      <c r="D583" s="8"/>
      <c r="F583" s="25"/>
      <c r="G583" s="15"/>
    </row>
    <row r="584" spans="1:7" s="3" customFormat="1" ht="13.5" customHeight="1" hidden="1" thickBot="1">
      <c r="A584" s="16"/>
      <c r="B584" s="4" t="str">
        <f>'Use Palliative Care Programs'!B142</f>
        <v>Improvement Milestone: ________________________________</v>
      </c>
      <c r="C584" s="7"/>
      <c r="D584" s="8"/>
      <c r="F584" s="46" t="str">
        <f>'Use Palliative Care Programs'!F149</f>
        <v>N/A</v>
      </c>
      <c r="G584" s="15"/>
    </row>
    <row r="585" spans="1:7" ht="6.75" customHeight="1" hidden="1" thickBot="1">
      <c r="A585" s="18"/>
      <c r="G585" s="19"/>
    </row>
    <row r="586" spans="1:7" ht="13.5" hidden="1" thickBot="1">
      <c r="A586" s="18"/>
      <c r="C586" s="33" t="s">
        <v>73</v>
      </c>
      <c r="F586" s="47" t="str">
        <f>'Use Palliative Care Programs'!F164</f>
        <v xml:space="preserve"> </v>
      </c>
      <c r="G586" s="19"/>
    </row>
    <row r="587" spans="1:7" s="3" customFormat="1" ht="6.75" customHeight="1" hidden="1" thickBot="1">
      <c r="A587" s="16"/>
      <c r="B587" s="4"/>
      <c r="C587" s="7"/>
      <c r="D587" s="8"/>
      <c r="F587" s="25"/>
      <c r="G587" s="15"/>
    </row>
    <row r="588" spans="1:7" s="3" customFormat="1" ht="13.5" customHeight="1" hidden="1" thickBot="1">
      <c r="A588" s="16"/>
      <c r="B588" s="4" t="str">
        <f>'Use Palliative Care Programs'!B167</f>
        <v>Improvement Milestone: ________________________________</v>
      </c>
      <c r="C588" s="7"/>
      <c r="D588" s="8"/>
      <c r="F588" s="46" t="str">
        <f>'Use Palliative Care Programs'!F174</f>
        <v>N/A</v>
      </c>
      <c r="G588" s="15"/>
    </row>
    <row r="589" spans="1:7" ht="6.75" customHeight="1" hidden="1" thickBot="1">
      <c r="A589" s="18"/>
      <c r="G589" s="19"/>
    </row>
    <row r="590" spans="1:7" ht="13.5" hidden="1" thickBot="1">
      <c r="A590" s="18"/>
      <c r="C590" s="33" t="s">
        <v>73</v>
      </c>
      <c r="F590" s="47" t="str">
        <f>'Use Palliative Care Programs'!F189</f>
        <v xml:space="preserve"> </v>
      </c>
      <c r="G590" s="19"/>
    </row>
    <row r="591" spans="1:7" s="3" customFormat="1" ht="6.75" customHeight="1" hidden="1" thickBot="1">
      <c r="A591" s="16"/>
      <c r="B591" s="4"/>
      <c r="C591" s="7"/>
      <c r="D591" s="8"/>
      <c r="F591" s="25"/>
      <c r="G591" s="15"/>
    </row>
    <row r="592" spans="1:7" s="3" customFormat="1" ht="13.5" customHeight="1" hidden="1" thickBot="1">
      <c r="A592" s="16"/>
      <c r="B592" s="4" t="str">
        <f>'Use Palliative Care Programs'!B192</f>
        <v>Improvement Milestone: ________________________________</v>
      </c>
      <c r="C592" s="7"/>
      <c r="D592" s="8"/>
      <c r="F592" s="46" t="str">
        <f>'Use Palliative Care Programs'!F199</f>
        <v>N/A</v>
      </c>
      <c r="G592" s="15"/>
    </row>
    <row r="593" spans="1:7" ht="6.75" customHeight="1" hidden="1" thickBot="1">
      <c r="A593" s="18"/>
      <c r="G593" s="19"/>
    </row>
    <row r="594" spans="1:7" ht="13.5" hidden="1" thickBot="1">
      <c r="A594" s="18"/>
      <c r="C594" s="33" t="s">
        <v>73</v>
      </c>
      <c r="F594" s="47" t="str">
        <f>'Use Palliative Care Programs'!F214</f>
        <v xml:space="preserve"> </v>
      </c>
      <c r="G594" s="19"/>
    </row>
    <row r="595" spans="1:7" s="3" customFormat="1" ht="6.75" customHeight="1" hidden="1" thickBot="1">
      <c r="A595" s="16"/>
      <c r="B595" s="4"/>
      <c r="C595" s="7"/>
      <c r="D595" s="8"/>
      <c r="F595" s="25"/>
      <c r="G595" s="15"/>
    </row>
    <row r="596" spans="1:7" s="3" customFormat="1" ht="13.5" customHeight="1" hidden="1" thickBot="1">
      <c r="A596" s="16"/>
      <c r="B596" s="4" t="str">
        <f>'Use Palliative Care Programs'!B217</f>
        <v>Improvement Milestone: ________________________________</v>
      </c>
      <c r="C596" s="7"/>
      <c r="D596" s="8"/>
      <c r="F596" s="46" t="str">
        <f>'Use Palliative Care Programs'!F224</f>
        <v>N/A</v>
      </c>
      <c r="G596" s="15"/>
    </row>
    <row r="597" spans="1:7" ht="6.75" customHeight="1" hidden="1" thickBot="1">
      <c r="A597" s="18"/>
      <c r="G597" s="19"/>
    </row>
    <row r="598" spans="1:7" ht="13.5" hidden="1" thickBot="1">
      <c r="A598" s="18"/>
      <c r="C598" s="33" t="s">
        <v>73</v>
      </c>
      <c r="F598" s="47" t="str">
        <f>'Use Palliative Care Programs'!F239</f>
        <v xml:space="preserve"> </v>
      </c>
      <c r="G598" s="19"/>
    </row>
    <row r="599" spans="1:7" s="3" customFormat="1" ht="6.75" customHeight="1" hidden="1" thickBot="1">
      <c r="A599" s="16"/>
      <c r="B599" s="4"/>
      <c r="C599" s="7"/>
      <c r="D599" s="8"/>
      <c r="F599" s="25"/>
      <c r="G599" s="15"/>
    </row>
    <row r="600" spans="1:7" s="3" customFormat="1" ht="13.5" customHeight="1" hidden="1" thickBot="1">
      <c r="A600" s="16"/>
      <c r="B600" s="4" t="str">
        <f>'Use Palliative Care Programs'!B242</f>
        <v>Improvement Milestone: ________________________________</v>
      </c>
      <c r="C600" s="7"/>
      <c r="D600" s="8"/>
      <c r="F600" s="46" t="str">
        <f>'Use Palliative Care Programs'!F249</f>
        <v>N/A</v>
      </c>
      <c r="G600" s="15"/>
    </row>
    <row r="601" spans="1:7" ht="6.75" customHeight="1" hidden="1" thickBot="1">
      <c r="A601" s="18"/>
      <c r="G601" s="19"/>
    </row>
    <row r="602" spans="1:7" ht="13.5" hidden="1" thickBot="1">
      <c r="A602" s="18"/>
      <c r="C602" s="33" t="s">
        <v>73</v>
      </c>
      <c r="F602" s="47" t="str">
        <f>'Use Palliative Care Programs'!F264</f>
        <v xml:space="preserve"> </v>
      </c>
      <c r="G602" s="19"/>
    </row>
    <row r="603" spans="1:7" ht="13.5" hidden="1" thickBot="1">
      <c r="A603" s="18"/>
      <c r="C603" s="33"/>
      <c r="G603" s="19"/>
    </row>
    <row r="604" spans="1:7" ht="13.5" hidden="1" thickBot="1">
      <c r="A604" s="18"/>
      <c r="B604" s="5" t="s">
        <v>107</v>
      </c>
      <c r="C604" s="33"/>
      <c r="F604" s="40">
        <f>'Use Palliative Care Programs'!F13</f>
        <v>0</v>
      </c>
      <c r="G604" s="19"/>
    </row>
    <row r="605" spans="1:7" ht="13.5" hidden="1" thickBot="1">
      <c r="A605" s="18"/>
      <c r="C605" s="33"/>
      <c r="G605" s="19"/>
    </row>
    <row r="606" spans="1:7" ht="13.5" hidden="1" thickBot="1">
      <c r="A606" s="18"/>
      <c r="B606" s="5" t="s">
        <v>74</v>
      </c>
      <c r="C606" s="33"/>
      <c r="F606" s="41">
        <f>SUM(F602,F598,F594,F590,F586,F582,F578,F574,F570,F566)</f>
        <v>0</v>
      </c>
      <c r="G606" s="19"/>
    </row>
    <row r="607" spans="1:7" ht="13.5" hidden="1" thickBot="1">
      <c r="A607" s="18"/>
      <c r="C607" s="33"/>
      <c r="G607" s="19"/>
    </row>
    <row r="608" spans="1:7" ht="13.5" hidden="1" thickBot="1">
      <c r="A608" s="18"/>
      <c r="B608" s="5" t="s">
        <v>79</v>
      </c>
      <c r="C608" s="33"/>
      <c r="F608" s="41">
        <f>COUNT(F602,F598,F594,F590,F586,F582,F578,F574,F570,F566)</f>
        <v>0</v>
      </c>
      <c r="G608" s="19"/>
    </row>
    <row r="609" spans="1:7" ht="13.5" hidden="1" thickBot="1">
      <c r="A609" s="18"/>
      <c r="C609" s="33"/>
      <c r="G609" s="19"/>
    </row>
    <row r="610" spans="1:7" ht="13.5" hidden="1" thickBot="1">
      <c r="A610" s="18"/>
      <c r="B610" s="5" t="s">
        <v>80</v>
      </c>
      <c r="C610" s="33"/>
      <c r="F610" s="45" t="str">
        <f>IF(F608=0," ",F606/F608)</f>
        <v xml:space="preserve"> </v>
      </c>
      <c r="G610" s="19"/>
    </row>
    <row r="611" spans="1:7" ht="13.5" hidden="1" thickBot="1">
      <c r="A611" s="18"/>
      <c r="C611" s="33"/>
      <c r="G611" s="19"/>
    </row>
    <row r="612" spans="1:7" ht="13.5" hidden="1" thickBot="1">
      <c r="A612" s="18"/>
      <c r="B612" s="5" t="s">
        <v>75</v>
      </c>
      <c r="C612" s="33"/>
      <c r="F612" s="40" t="str">
        <f>IF(F608=0," ",F610*F604)</f>
        <v xml:space="preserve"> </v>
      </c>
      <c r="G612" s="19"/>
    </row>
    <row r="613" spans="1:7" ht="13.5" hidden="1" thickBot="1">
      <c r="A613" s="18"/>
      <c r="C613" s="33"/>
      <c r="G613" s="19"/>
    </row>
    <row r="614" spans="1:7" ht="13.5" hidden="1" thickBot="1">
      <c r="A614" s="18"/>
      <c r="B614" s="5" t="s">
        <v>108</v>
      </c>
      <c r="C614" s="33"/>
      <c r="F614" s="48">
        <f>'Use Palliative Care Programs'!F15</f>
        <v>0</v>
      </c>
      <c r="G614" s="19"/>
    </row>
    <row r="615" spans="1:7" ht="13.5" hidden="1" thickBot="1">
      <c r="A615" s="18"/>
      <c r="C615" s="33"/>
      <c r="G615" s="19"/>
    </row>
    <row r="616" spans="1:7" ht="13.5" hidden="1" thickBot="1">
      <c r="A616" s="18"/>
      <c r="B616" s="39" t="s">
        <v>91</v>
      </c>
      <c r="C616" s="33"/>
      <c r="F616" s="42" t="str">
        <f>IF(F608=0," ",F612-F614)</f>
        <v xml:space="preserve"> </v>
      </c>
      <c r="G616" s="19"/>
    </row>
    <row r="617" spans="1:7" s="3" customFormat="1" ht="12.75" customHeight="1" hidden="1">
      <c r="A617" s="16"/>
      <c r="B617" s="4"/>
      <c r="C617" s="7"/>
      <c r="D617" s="8"/>
      <c r="F617" s="25"/>
      <c r="G617" s="15"/>
    </row>
    <row r="618" spans="1:7" s="3" customFormat="1" ht="15.75" hidden="1" thickBot="1">
      <c r="A618" s="14" t="s">
        <v>67</v>
      </c>
      <c r="B618" s="2"/>
      <c r="C618" s="2"/>
      <c r="D618" s="8"/>
      <c r="F618" s="25"/>
      <c r="G618" s="15"/>
    </row>
    <row r="619" spans="1:7" s="3" customFormat="1" ht="13.5" customHeight="1" hidden="1" thickBot="1">
      <c r="A619" s="16"/>
      <c r="B619" s="4" t="str">
        <f>'Conduct Medication Management'!B17</f>
        <v>Process Milestone: ________________________________</v>
      </c>
      <c r="C619" s="7"/>
      <c r="D619" s="8"/>
      <c r="F619" s="46" t="str">
        <f>'Conduct Medication Management'!F24</f>
        <v>N/A</v>
      </c>
      <c r="G619" s="15"/>
    </row>
    <row r="620" spans="1:7" ht="6.75" customHeight="1" hidden="1" thickBot="1">
      <c r="A620" s="18"/>
      <c r="G620" s="19"/>
    </row>
    <row r="621" spans="1:7" ht="13.5" hidden="1" thickBot="1">
      <c r="A621" s="18"/>
      <c r="C621" s="33" t="s">
        <v>73</v>
      </c>
      <c r="F621" s="47" t="str">
        <f>'Conduct Medication Management'!F39</f>
        <v xml:space="preserve"> </v>
      </c>
      <c r="G621" s="19"/>
    </row>
    <row r="622" spans="1:7" s="3" customFormat="1" ht="6.75" customHeight="1" hidden="1" thickBot="1">
      <c r="A622" s="16"/>
      <c r="B622" s="4"/>
      <c r="C622" s="7"/>
      <c r="D622" s="8"/>
      <c r="F622" s="25"/>
      <c r="G622" s="15"/>
    </row>
    <row r="623" spans="1:7" s="3" customFormat="1" ht="13.5" customHeight="1" hidden="1" thickBot="1">
      <c r="A623" s="16"/>
      <c r="B623" s="4" t="str">
        <f>'Conduct Medication Management'!B42</f>
        <v>Process Milestone: ________________________________</v>
      </c>
      <c r="C623" s="7"/>
      <c r="D623" s="8"/>
      <c r="F623" s="46" t="str">
        <f>'Conduct Medication Management'!F49</f>
        <v>N/A</v>
      </c>
      <c r="G623" s="15"/>
    </row>
    <row r="624" spans="1:7" ht="6.75" customHeight="1" hidden="1" thickBot="1">
      <c r="A624" s="18"/>
      <c r="G624" s="19"/>
    </row>
    <row r="625" spans="1:7" ht="13.5" hidden="1" thickBot="1">
      <c r="A625" s="18"/>
      <c r="C625" s="33" t="s">
        <v>73</v>
      </c>
      <c r="F625" s="47" t="str">
        <f>'Conduct Medication Management'!F64</f>
        <v xml:space="preserve"> </v>
      </c>
      <c r="G625" s="19"/>
    </row>
    <row r="626" spans="1:7" s="3" customFormat="1" ht="6.75" customHeight="1" hidden="1" thickBot="1">
      <c r="A626" s="16"/>
      <c r="B626" s="4"/>
      <c r="C626" s="7"/>
      <c r="D626" s="8"/>
      <c r="F626" s="25"/>
      <c r="G626" s="15"/>
    </row>
    <row r="627" spans="1:7" s="3" customFormat="1" ht="13.5" customHeight="1" hidden="1" thickBot="1">
      <c r="A627" s="16"/>
      <c r="B627" s="4" t="str">
        <f>'Conduct Medication Management'!B67</f>
        <v>Process Milestone: ________________________________</v>
      </c>
      <c r="C627" s="7"/>
      <c r="D627" s="8"/>
      <c r="F627" s="46" t="str">
        <f>'Conduct Medication Management'!F74</f>
        <v>N/A</v>
      </c>
      <c r="G627" s="15"/>
    </row>
    <row r="628" spans="1:7" ht="6.75" customHeight="1" hidden="1" thickBot="1">
      <c r="A628" s="18"/>
      <c r="G628" s="19"/>
    </row>
    <row r="629" spans="1:7" ht="13.5" hidden="1" thickBot="1">
      <c r="A629" s="18"/>
      <c r="C629" s="33" t="s">
        <v>73</v>
      </c>
      <c r="F629" s="47" t="str">
        <f>'Conduct Medication Management'!F89</f>
        <v xml:space="preserve"> </v>
      </c>
      <c r="G629" s="19"/>
    </row>
    <row r="630" spans="1:7" s="3" customFormat="1" ht="6.75" customHeight="1" hidden="1" thickBot="1">
      <c r="A630" s="16"/>
      <c r="B630" s="4"/>
      <c r="C630" s="7"/>
      <c r="D630" s="8"/>
      <c r="F630" s="25"/>
      <c r="G630" s="15"/>
    </row>
    <row r="631" spans="1:7" s="3" customFormat="1" ht="13.5" customHeight="1" hidden="1" thickBot="1">
      <c r="A631" s="16"/>
      <c r="B631" s="4" t="str">
        <f>'Conduct Medication Management'!B92</f>
        <v>Process Milestone: ________________________________</v>
      </c>
      <c r="C631" s="7"/>
      <c r="D631" s="8"/>
      <c r="F631" s="46" t="str">
        <f>'Conduct Medication Management'!F99</f>
        <v>N/A</v>
      </c>
      <c r="G631" s="15"/>
    </row>
    <row r="632" spans="1:7" ht="6.75" customHeight="1" hidden="1" thickBot="1">
      <c r="A632" s="18"/>
      <c r="G632" s="19"/>
    </row>
    <row r="633" spans="1:7" ht="13.5" hidden="1" thickBot="1">
      <c r="A633" s="18"/>
      <c r="C633" s="33" t="s">
        <v>73</v>
      </c>
      <c r="F633" s="47" t="str">
        <f>'Conduct Medication Management'!F114</f>
        <v xml:space="preserve"> </v>
      </c>
      <c r="G633" s="19"/>
    </row>
    <row r="634" spans="1:7" s="3" customFormat="1" ht="6.75" customHeight="1" hidden="1" thickBot="1">
      <c r="A634" s="16"/>
      <c r="B634" s="4"/>
      <c r="C634" s="7"/>
      <c r="D634" s="8"/>
      <c r="F634" s="25"/>
      <c r="G634" s="15"/>
    </row>
    <row r="635" spans="1:7" s="3" customFormat="1" ht="13.5" customHeight="1" hidden="1" thickBot="1">
      <c r="A635" s="16"/>
      <c r="B635" s="4" t="str">
        <f>'Conduct Medication Management'!B117</f>
        <v>Process Milestone: ________________________________</v>
      </c>
      <c r="C635" s="7"/>
      <c r="D635" s="8"/>
      <c r="F635" s="46" t="str">
        <f>'Conduct Medication Management'!F124</f>
        <v>N/A</v>
      </c>
      <c r="G635" s="15"/>
    </row>
    <row r="636" spans="1:7" ht="6.75" customHeight="1" hidden="1" thickBot="1">
      <c r="A636" s="18"/>
      <c r="G636" s="19"/>
    </row>
    <row r="637" spans="1:7" ht="13.5" hidden="1" thickBot="1">
      <c r="A637" s="18"/>
      <c r="C637" s="33" t="s">
        <v>73</v>
      </c>
      <c r="F637" s="47" t="str">
        <f>'Conduct Medication Management'!F139</f>
        <v xml:space="preserve"> </v>
      </c>
      <c r="G637" s="19"/>
    </row>
    <row r="638" spans="1:7" s="3" customFormat="1" ht="6.75" customHeight="1" hidden="1" thickBot="1">
      <c r="A638" s="16"/>
      <c r="B638" s="4"/>
      <c r="C638" s="7"/>
      <c r="D638" s="8"/>
      <c r="F638" s="25"/>
      <c r="G638" s="15"/>
    </row>
    <row r="639" spans="1:7" s="3" customFormat="1" ht="13.5" customHeight="1" hidden="1" thickBot="1">
      <c r="A639" s="16"/>
      <c r="B639" s="4" t="str">
        <f>'Conduct Medication Management'!B142</f>
        <v>Improvement Milestone: ________________________________</v>
      </c>
      <c r="C639" s="7"/>
      <c r="D639" s="8"/>
      <c r="F639" s="46" t="str">
        <f>'Conduct Medication Management'!F149</f>
        <v>N/A</v>
      </c>
      <c r="G639" s="15"/>
    </row>
    <row r="640" spans="1:7" ht="6.75" customHeight="1" hidden="1" thickBot="1">
      <c r="A640" s="18"/>
      <c r="G640" s="19"/>
    </row>
    <row r="641" spans="1:7" ht="13.5" hidden="1" thickBot="1">
      <c r="A641" s="18"/>
      <c r="C641" s="33" t="s">
        <v>73</v>
      </c>
      <c r="F641" s="47" t="str">
        <f>'Conduct Medication Management'!F164</f>
        <v xml:space="preserve"> </v>
      </c>
      <c r="G641" s="19"/>
    </row>
    <row r="642" spans="1:7" s="3" customFormat="1" ht="6.75" customHeight="1" hidden="1" thickBot="1">
      <c r="A642" s="16"/>
      <c r="B642" s="4"/>
      <c r="C642" s="7"/>
      <c r="D642" s="8"/>
      <c r="F642" s="25"/>
      <c r="G642" s="15"/>
    </row>
    <row r="643" spans="1:7" s="3" customFormat="1" ht="13.5" customHeight="1" hidden="1" thickBot="1">
      <c r="A643" s="16"/>
      <c r="B643" s="4" t="str">
        <f>'Conduct Medication Management'!B167</f>
        <v>Improvement Milestone: ________________________________</v>
      </c>
      <c r="C643" s="7"/>
      <c r="D643" s="8"/>
      <c r="F643" s="46" t="str">
        <f>'Conduct Medication Management'!F174</f>
        <v>N/A</v>
      </c>
      <c r="G643" s="15"/>
    </row>
    <row r="644" spans="1:7" ht="6.75" customHeight="1" hidden="1" thickBot="1">
      <c r="A644" s="18"/>
      <c r="G644" s="19"/>
    </row>
    <row r="645" spans="1:7" ht="13.5" hidden="1" thickBot="1">
      <c r="A645" s="18"/>
      <c r="C645" s="33" t="s">
        <v>73</v>
      </c>
      <c r="F645" s="47" t="str">
        <f>'Conduct Medication Management'!F189</f>
        <v xml:space="preserve"> </v>
      </c>
      <c r="G645" s="19"/>
    </row>
    <row r="646" spans="1:7" s="3" customFormat="1" ht="6.75" customHeight="1" hidden="1" thickBot="1">
      <c r="A646" s="16"/>
      <c r="B646" s="4"/>
      <c r="C646" s="7"/>
      <c r="D646" s="8"/>
      <c r="F646" s="25"/>
      <c r="G646" s="15"/>
    </row>
    <row r="647" spans="1:7" s="3" customFormat="1" ht="13.5" customHeight="1" hidden="1" thickBot="1">
      <c r="A647" s="16"/>
      <c r="B647" s="4" t="str">
        <f>'Conduct Medication Management'!B192</f>
        <v>Improvement Milestone: ________________________________</v>
      </c>
      <c r="C647" s="7"/>
      <c r="D647" s="8"/>
      <c r="F647" s="46" t="str">
        <f>'Conduct Medication Management'!F199</f>
        <v>N/A</v>
      </c>
      <c r="G647" s="15"/>
    </row>
    <row r="648" spans="1:7" ht="6.75" customHeight="1" hidden="1" thickBot="1">
      <c r="A648" s="18"/>
      <c r="G648" s="19"/>
    </row>
    <row r="649" spans="1:7" ht="13.5" hidden="1" thickBot="1">
      <c r="A649" s="18"/>
      <c r="C649" s="33" t="s">
        <v>73</v>
      </c>
      <c r="F649" s="47" t="str">
        <f>'Conduct Medication Management'!F214</f>
        <v xml:space="preserve"> </v>
      </c>
      <c r="G649" s="19"/>
    </row>
    <row r="650" spans="1:7" s="3" customFormat="1" ht="6.75" customHeight="1" hidden="1" thickBot="1">
      <c r="A650" s="16"/>
      <c r="B650" s="4"/>
      <c r="C650" s="7"/>
      <c r="D650" s="8"/>
      <c r="F650" s="25"/>
      <c r="G650" s="15"/>
    </row>
    <row r="651" spans="1:7" s="3" customFormat="1" ht="13.5" customHeight="1" hidden="1" thickBot="1">
      <c r="A651" s="16"/>
      <c r="B651" s="4" t="str">
        <f>'Conduct Medication Management'!B217</f>
        <v>Improvement Milestone: ________________________________</v>
      </c>
      <c r="C651" s="7"/>
      <c r="D651" s="8"/>
      <c r="F651" s="46" t="str">
        <f>'Conduct Medication Management'!F224</f>
        <v>N/A</v>
      </c>
      <c r="G651" s="15"/>
    </row>
    <row r="652" spans="1:7" ht="6.75" customHeight="1" hidden="1" thickBot="1">
      <c r="A652" s="18"/>
      <c r="G652" s="19"/>
    </row>
    <row r="653" spans="1:7" ht="13.5" hidden="1" thickBot="1">
      <c r="A653" s="18"/>
      <c r="C653" s="33" t="s">
        <v>73</v>
      </c>
      <c r="F653" s="47" t="str">
        <f>'Conduct Medication Management'!F239</f>
        <v xml:space="preserve"> </v>
      </c>
      <c r="G653" s="19"/>
    </row>
    <row r="654" spans="1:7" s="3" customFormat="1" ht="6.75" customHeight="1" hidden="1" thickBot="1">
      <c r="A654" s="16"/>
      <c r="B654" s="4"/>
      <c r="C654" s="7"/>
      <c r="D654" s="8"/>
      <c r="F654" s="25"/>
      <c r="G654" s="15"/>
    </row>
    <row r="655" spans="1:7" s="3" customFormat="1" ht="13.5" customHeight="1" hidden="1" thickBot="1">
      <c r="A655" s="16"/>
      <c r="B655" s="4" t="str">
        <f>'Conduct Medication Management'!B242</f>
        <v>Improvement Milestone: ________________________________</v>
      </c>
      <c r="C655" s="7"/>
      <c r="D655" s="8"/>
      <c r="F655" s="46" t="str">
        <f>'Conduct Medication Management'!F249</f>
        <v>N/A</v>
      </c>
      <c r="G655" s="15"/>
    </row>
    <row r="656" spans="1:7" ht="6.75" customHeight="1" hidden="1" thickBot="1">
      <c r="A656" s="18"/>
      <c r="G656" s="19"/>
    </row>
    <row r="657" spans="1:7" ht="13.5" hidden="1" thickBot="1">
      <c r="A657" s="18"/>
      <c r="C657" s="33" t="s">
        <v>73</v>
      </c>
      <c r="F657" s="47" t="str">
        <f>'Conduct Medication Management'!F264</f>
        <v xml:space="preserve"> </v>
      </c>
      <c r="G657" s="19"/>
    </row>
    <row r="658" spans="1:7" ht="13.5" hidden="1" thickBot="1">
      <c r="A658" s="18"/>
      <c r="C658" s="33"/>
      <c r="G658" s="19"/>
    </row>
    <row r="659" spans="1:7" ht="13.5" hidden="1" thickBot="1">
      <c r="A659" s="18"/>
      <c r="B659" s="5" t="s">
        <v>107</v>
      </c>
      <c r="C659" s="33"/>
      <c r="F659" s="40">
        <f>'Conduct Medication Management'!F13</f>
        <v>0</v>
      </c>
      <c r="G659" s="19"/>
    </row>
    <row r="660" spans="1:7" ht="13.5" hidden="1" thickBot="1">
      <c r="A660" s="18"/>
      <c r="C660" s="33"/>
      <c r="G660" s="19"/>
    </row>
    <row r="661" spans="1:7" ht="13.5" hidden="1" thickBot="1">
      <c r="A661" s="18"/>
      <c r="B661" s="5" t="s">
        <v>74</v>
      </c>
      <c r="C661" s="33"/>
      <c r="F661" s="41">
        <f>SUM(F657,F653,F649,F645,F641,F637,F633,F629,F625,F621)</f>
        <v>0</v>
      </c>
      <c r="G661" s="19"/>
    </row>
    <row r="662" spans="1:7" ht="13.5" hidden="1" thickBot="1">
      <c r="A662" s="18"/>
      <c r="C662" s="33"/>
      <c r="G662" s="19"/>
    </row>
    <row r="663" spans="1:7" ht="13.5" hidden="1" thickBot="1">
      <c r="A663" s="18"/>
      <c r="B663" s="5" t="s">
        <v>79</v>
      </c>
      <c r="C663" s="33"/>
      <c r="F663" s="41">
        <f>COUNT(F657,F653,F649,F645,F641,F637,F633,F629,F625,F621)</f>
        <v>0</v>
      </c>
      <c r="G663" s="19"/>
    </row>
    <row r="664" spans="1:7" ht="13.5" hidden="1" thickBot="1">
      <c r="A664" s="18"/>
      <c r="C664" s="33"/>
      <c r="G664" s="19"/>
    </row>
    <row r="665" spans="1:7" ht="13.5" hidden="1" thickBot="1">
      <c r="A665" s="18"/>
      <c r="B665" s="5" t="s">
        <v>80</v>
      </c>
      <c r="C665" s="33"/>
      <c r="F665" s="45" t="str">
        <f>IF(F663=0," ",F661/F663)</f>
        <v xml:space="preserve"> </v>
      </c>
      <c r="G665" s="19"/>
    </row>
    <row r="666" spans="1:7" ht="13.5" hidden="1" thickBot="1">
      <c r="A666" s="18"/>
      <c r="C666" s="33"/>
      <c r="G666" s="19"/>
    </row>
    <row r="667" spans="1:7" ht="13.5" hidden="1" thickBot="1">
      <c r="A667" s="18"/>
      <c r="B667" s="5" t="s">
        <v>75</v>
      </c>
      <c r="C667" s="33"/>
      <c r="F667" s="40" t="str">
        <f>IF(F663=0," ",F665*F659)</f>
        <v xml:space="preserve"> </v>
      </c>
      <c r="G667" s="19"/>
    </row>
    <row r="668" spans="1:7" ht="13.5" hidden="1" thickBot="1">
      <c r="A668" s="18"/>
      <c r="C668" s="33"/>
      <c r="G668" s="19"/>
    </row>
    <row r="669" spans="1:7" ht="13.5" hidden="1" thickBot="1">
      <c r="A669" s="18"/>
      <c r="B669" s="5" t="s">
        <v>108</v>
      </c>
      <c r="C669" s="33"/>
      <c r="F669" s="48">
        <f>'Conduct Medication Management'!F15</f>
        <v>0</v>
      </c>
      <c r="G669" s="19"/>
    </row>
    <row r="670" spans="1:7" ht="13.5" hidden="1" thickBot="1">
      <c r="A670" s="18"/>
      <c r="C670" s="33"/>
      <c r="G670" s="19"/>
    </row>
    <row r="671" spans="1:7" ht="13.5" hidden="1" thickBot="1">
      <c r="A671" s="18"/>
      <c r="B671" s="39" t="s">
        <v>91</v>
      </c>
      <c r="C671" s="33"/>
      <c r="F671" s="42" t="str">
        <f>IF(F663=0," ",F667-F669)</f>
        <v xml:space="preserve"> </v>
      </c>
      <c r="G671" s="19"/>
    </row>
    <row r="672" spans="1:7" s="3" customFormat="1" ht="12.75" customHeight="1" hidden="1">
      <c r="A672" s="16"/>
      <c r="B672" s="4"/>
      <c r="C672" s="7"/>
      <c r="D672" s="8"/>
      <c r="F672" s="25"/>
      <c r="G672" s="15"/>
    </row>
    <row r="673" spans="1:7" s="3" customFormat="1" ht="15.75" thickBot="1">
      <c r="A673" s="14" t="s">
        <v>68</v>
      </c>
      <c r="B673" s="2"/>
      <c r="C673" s="2"/>
      <c r="D673" s="8"/>
      <c r="F673" s="25"/>
      <c r="G673" s="15"/>
    </row>
    <row r="674" spans="1:7" s="3" customFormat="1" ht="47.25" customHeight="1" thickBot="1">
      <c r="A674" s="16"/>
      <c r="B674" s="4" t="str">
        <f>'Care Transitions'!B17</f>
        <v>Process Milestone: ________________________________</v>
      </c>
      <c r="C674" s="7"/>
      <c r="D674" s="165" t="s">
        <v>120</v>
      </c>
      <c r="F674" s="46" t="str">
        <f>'Care Transitions'!F24</f>
        <v>Yes</v>
      </c>
      <c r="G674" s="15"/>
    </row>
    <row r="675" spans="1:7" ht="6.75" customHeight="1" thickBot="1">
      <c r="A675" s="18"/>
      <c r="G675" s="19"/>
    </row>
    <row r="676" spans="1:7" ht="13.5" thickBot="1">
      <c r="A676" s="18"/>
      <c r="C676" s="33" t="s">
        <v>73</v>
      </c>
      <c r="F676" s="47">
        <f>'Care Transitions'!F39</f>
        <v>1</v>
      </c>
      <c r="G676" s="19"/>
    </row>
    <row r="677" spans="1:7" s="3" customFormat="1" ht="6.75" customHeight="1">
      <c r="A677" s="16"/>
      <c r="B677" s="4"/>
      <c r="C677" s="7"/>
      <c r="D677" s="8"/>
      <c r="F677" s="25"/>
      <c r="G677" s="15"/>
    </row>
    <row r="678" spans="1:7" s="3" customFormat="1" ht="13.5" customHeight="1" hidden="1" thickBot="1">
      <c r="A678" s="16"/>
      <c r="B678" s="4" t="str">
        <f>'Care Transitions'!B42</f>
        <v>Process Milestone: ________________________________</v>
      </c>
      <c r="C678" s="7"/>
      <c r="D678" s="8"/>
      <c r="F678" s="46" t="str">
        <f>'Care Transitions'!F49</f>
        <v>N/A</v>
      </c>
      <c r="G678" s="15"/>
    </row>
    <row r="679" spans="1:7" ht="6.75" customHeight="1" hidden="1" thickBot="1">
      <c r="A679" s="18"/>
      <c r="G679" s="19"/>
    </row>
    <row r="680" spans="1:7" ht="13.5" hidden="1" thickBot="1">
      <c r="A680" s="18"/>
      <c r="C680" s="33" t="s">
        <v>73</v>
      </c>
      <c r="F680" s="47" t="str">
        <f>'Care Transitions'!F64</f>
        <v xml:space="preserve"> </v>
      </c>
      <c r="G680" s="19"/>
    </row>
    <row r="681" spans="1:7" s="3" customFormat="1" ht="6.75" customHeight="1" hidden="1" thickBot="1">
      <c r="A681" s="16"/>
      <c r="B681" s="4"/>
      <c r="C681" s="7"/>
      <c r="D681" s="8"/>
      <c r="F681" s="25"/>
      <c r="G681" s="15"/>
    </row>
    <row r="682" spans="1:7" s="3" customFormat="1" ht="13.5" customHeight="1" hidden="1" thickBot="1">
      <c r="A682" s="16"/>
      <c r="B682" s="4" t="str">
        <f>'Care Transitions'!B67</f>
        <v>Process Milestone: ________________________________</v>
      </c>
      <c r="C682" s="7"/>
      <c r="D682" s="8"/>
      <c r="F682" s="46" t="str">
        <f>'Care Transitions'!F74</f>
        <v>N/A</v>
      </c>
      <c r="G682" s="15"/>
    </row>
    <row r="683" spans="1:7" ht="6.75" customHeight="1" hidden="1" thickBot="1">
      <c r="A683" s="18"/>
      <c r="G683" s="19"/>
    </row>
    <row r="684" spans="1:7" ht="13.5" hidden="1" thickBot="1">
      <c r="A684" s="18"/>
      <c r="C684" s="33" t="s">
        <v>73</v>
      </c>
      <c r="F684" s="47" t="str">
        <f>'Care Transitions'!F89</f>
        <v xml:space="preserve"> </v>
      </c>
      <c r="G684" s="19"/>
    </row>
    <row r="685" spans="1:7" s="3" customFormat="1" ht="6.75" customHeight="1" hidden="1" thickBot="1">
      <c r="A685" s="16"/>
      <c r="B685" s="4"/>
      <c r="C685" s="7"/>
      <c r="D685" s="8"/>
      <c r="F685" s="25"/>
      <c r="G685" s="15"/>
    </row>
    <row r="686" spans="1:7" s="3" customFormat="1" ht="13.5" customHeight="1" hidden="1" thickBot="1">
      <c r="A686" s="16"/>
      <c r="B686" s="4" t="str">
        <f>'Care Transitions'!B92</f>
        <v>Process Milestone: ________________________________</v>
      </c>
      <c r="C686" s="7"/>
      <c r="D686" s="8"/>
      <c r="F686" s="46" t="str">
        <f>'Care Transitions'!F99</f>
        <v>N/A</v>
      </c>
      <c r="G686" s="15"/>
    </row>
    <row r="687" spans="1:7" ht="6.75" customHeight="1" hidden="1" thickBot="1">
      <c r="A687" s="18"/>
      <c r="G687" s="19"/>
    </row>
    <row r="688" spans="1:7" ht="13.5" hidden="1" thickBot="1">
      <c r="A688" s="18"/>
      <c r="C688" s="33" t="s">
        <v>73</v>
      </c>
      <c r="F688" s="47" t="str">
        <f>'Care Transitions'!F114</f>
        <v xml:space="preserve"> </v>
      </c>
      <c r="G688" s="19"/>
    </row>
    <row r="689" spans="1:7" s="3" customFormat="1" ht="6.75" customHeight="1" hidden="1" thickBot="1">
      <c r="A689" s="16"/>
      <c r="B689" s="4"/>
      <c r="C689" s="7"/>
      <c r="D689" s="8"/>
      <c r="F689" s="25"/>
      <c r="G689" s="15"/>
    </row>
    <row r="690" spans="1:7" s="3" customFormat="1" ht="13.5" customHeight="1" hidden="1" thickBot="1">
      <c r="A690" s="16"/>
      <c r="B690" s="4" t="str">
        <f>'Care Transitions'!B117</f>
        <v>Process Milestone: ________________________________</v>
      </c>
      <c r="C690" s="7"/>
      <c r="D690" s="8"/>
      <c r="F690" s="46" t="str">
        <f>'Care Transitions'!F124</f>
        <v>N/A</v>
      </c>
      <c r="G690" s="15"/>
    </row>
    <row r="691" spans="1:7" ht="6.75" customHeight="1" hidden="1" thickBot="1">
      <c r="A691" s="18"/>
      <c r="G691" s="19"/>
    </row>
    <row r="692" spans="1:7" ht="13.5" hidden="1" thickBot="1">
      <c r="A692" s="18"/>
      <c r="C692" s="33" t="s">
        <v>73</v>
      </c>
      <c r="F692" s="47" t="str">
        <f>'Care Transitions'!F139</f>
        <v xml:space="preserve"> </v>
      </c>
      <c r="G692" s="19"/>
    </row>
    <row r="693" spans="1:7" s="3" customFormat="1" ht="6.75" customHeight="1" hidden="1" thickBot="1">
      <c r="A693" s="16"/>
      <c r="B693" s="4"/>
      <c r="C693" s="7"/>
      <c r="D693" s="8"/>
      <c r="F693" s="25"/>
      <c r="G693" s="15"/>
    </row>
    <row r="694" spans="1:7" s="3" customFormat="1" ht="13.5" customHeight="1" hidden="1" thickBot="1">
      <c r="A694" s="16"/>
      <c r="B694" s="4" t="str">
        <f>'Care Transitions'!B142</f>
        <v>Improvement Milestone: ________________________________</v>
      </c>
      <c r="C694" s="7"/>
      <c r="D694" s="8"/>
      <c r="F694" s="46" t="str">
        <f>'Care Transitions'!F149</f>
        <v>N/A</v>
      </c>
      <c r="G694" s="15"/>
    </row>
    <row r="695" spans="1:7" ht="6.75" customHeight="1" hidden="1" thickBot="1">
      <c r="A695" s="18"/>
      <c r="G695" s="19"/>
    </row>
    <row r="696" spans="1:7" ht="13.5" hidden="1" thickBot="1">
      <c r="A696" s="18"/>
      <c r="C696" s="33" t="s">
        <v>73</v>
      </c>
      <c r="F696" s="47" t="str">
        <f>'Care Transitions'!F164</f>
        <v xml:space="preserve"> </v>
      </c>
      <c r="G696" s="19"/>
    </row>
    <row r="697" spans="1:7" s="3" customFormat="1" ht="6.75" customHeight="1" hidden="1" thickBot="1">
      <c r="A697" s="16"/>
      <c r="B697" s="4"/>
      <c r="C697" s="7"/>
      <c r="D697" s="8"/>
      <c r="F697" s="25"/>
      <c r="G697" s="15"/>
    </row>
    <row r="698" spans="1:7" s="3" customFormat="1" ht="13.5" customHeight="1" hidden="1" thickBot="1">
      <c r="A698" s="16"/>
      <c r="B698" s="4" t="str">
        <f>'Care Transitions'!B167</f>
        <v>Improvement Milestone: ________________________________</v>
      </c>
      <c r="C698" s="7"/>
      <c r="D698" s="8"/>
      <c r="F698" s="46" t="str">
        <f>'Care Transitions'!F174</f>
        <v>N/A</v>
      </c>
      <c r="G698" s="15"/>
    </row>
    <row r="699" spans="1:7" ht="6.75" customHeight="1" hidden="1" thickBot="1">
      <c r="A699" s="18"/>
      <c r="G699" s="19"/>
    </row>
    <row r="700" spans="1:7" ht="13.5" hidden="1" thickBot="1">
      <c r="A700" s="18"/>
      <c r="C700" s="33" t="s">
        <v>73</v>
      </c>
      <c r="F700" s="47" t="str">
        <f>'Care Transitions'!F189</f>
        <v xml:space="preserve"> </v>
      </c>
      <c r="G700" s="19"/>
    </row>
    <row r="701" spans="1:7" s="3" customFormat="1" ht="6.75" customHeight="1" hidden="1" thickBot="1">
      <c r="A701" s="16"/>
      <c r="B701" s="4"/>
      <c r="C701" s="7"/>
      <c r="D701" s="8"/>
      <c r="F701" s="25"/>
      <c r="G701" s="15"/>
    </row>
    <row r="702" spans="1:7" s="3" customFormat="1" ht="13.5" customHeight="1" hidden="1" thickBot="1">
      <c r="A702" s="16"/>
      <c r="B702" s="4" t="str">
        <f>'Care Transitions'!B192</f>
        <v>Improvement Milestone: ________________________________</v>
      </c>
      <c r="C702" s="7"/>
      <c r="D702" s="8"/>
      <c r="F702" s="46" t="str">
        <f>'Care Transitions'!F199</f>
        <v>N/A</v>
      </c>
      <c r="G702" s="15"/>
    </row>
    <row r="703" spans="1:7" ht="6.75" customHeight="1" hidden="1" thickBot="1">
      <c r="A703" s="18"/>
      <c r="G703" s="19"/>
    </row>
    <row r="704" spans="1:7" ht="13.5" hidden="1" thickBot="1">
      <c r="A704" s="18"/>
      <c r="C704" s="33" t="s">
        <v>73</v>
      </c>
      <c r="F704" s="47" t="str">
        <f>'Care Transitions'!F214</f>
        <v xml:space="preserve"> </v>
      </c>
      <c r="G704" s="19"/>
    </row>
    <row r="705" spans="1:7" s="3" customFormat="1" ht="6.75" customHeight="1" hidden="1" thickBot="1">
      <c r="A705" s="16"/>
      <c r="B705" s="4"/>
      <c r="C705" s="7"/>
      <c r="D705" s="8"/>
      <c r="F705" s="25"/>
      <c r="G705" s="15"/>
    </row>
    <row r="706" spans="1:7" s="3" customFormat="1" ht="13.5" customHeight="1" hidden="1" thickBot="1">
      <c r="A706" s="16"/>
      <c r="B706" s="4" t="str">
        <f>'Care Transitions'!B217</f>
        <v>Improvement Milestone: ________________________________</v>
      </c>
      <c r="C706" s="7"/>
      <c r="D706" s="8"/>
      <c r="F706" s="46" t="str">
        <f>'Care Transitions'!F224</f>
        <v>N/A</v>
      </c>
      <c r="G706" s="15"/>
    </row>
    <row r="707" spans="1:7" ht="6.75" customHeight="1" hidden="1" thickBot="1">
      <c r="A707" s="18"/>
      <c r="G707" s="19"/>
    </row>
    <row r="708" spans="1:7" ht="13.5" hidden="1" thickBot="1">
      <c r="A708" s="18"/>
      <c r="C708" s="33" t="s">
        <v>73</v>
      </c>
      <c r="F708" s="47" t="str">
        <f>'Care Transitions'!F239</f>
        <v xml:space="preserve"> </v>
      </c>
      <c r="G708" s="19"/>
    </row>
    <row r="709" spans="1:7" s="3" customFormat="1" ht="6.75" customHeight="1" hidden="1" thickBot="1">
      <c r="A709" s="16"/>
      <c r="B709" s="4"/>
      <c r="C709" s="7"/>
      <c r="D709" s="8"/>
      <c r="F709" s="25"/>
      <c r="G709" s="15"/>
    </row>
    <row r="710" spans="1:7" s="3" customFormat="1" ht="13.5" customHeight="1" hidden="1" thickBot="1">
      <c r="A710" s="16"/>
      <c r="B710" s="4" t="str">
        <f>'Care Transitions'!B242</f>
        <v>Improvement Milestone: ________________________________</v>
      </c>
      <c r="C710" s="7"/>
      <c r="D710" s="8"/>
      <c r="F710" s="46" t="str">
        <f>'Care Transitions'!F249</f>
        <v>N/A</v>
      </c>
      <c r="G710" s="15"/>
    </row>
    <row r="711" spans="1:7" ht="6.75" customHeight="1" hidden="1" thickBot="1">
      <c r="A711" s="18"/>
      <c r="G711" s="19"/>
    </row>
    <row r="712" spans="1:7" ht="13.5" hidden="1" thickBot="1">
      <c r="A712" s="18"/>
      <c r="C712" s="33" t="s">
        <v>73</v>
      </c>
      <c r="F712" s="47" t="str">
        <f>'Care Transitions'!F264</f>
        <v xml:space="preserve"> </v>
      </c>
      <c r="G712" s="19"/>
    </row>
    <row r="713" spans="1:7" ht="13.5" thickBot="1">
      <c r="A713" s="18"/>
      <c r="C713" s="33"/>
      <c r="G713" s="19"/>
    </row>
    <row r="714" spans="1:7" ht="13.5" thickBot="1">
      <c r="A714" s="18"/>
      <c r="B714" s="5" t="s">
        <v>107</v>
      </c>
      <c r="C714" s="33"/>
      <c r="F714" s="40">
        <f>'Care Transitions'!F13</f>
        <v>4274900</v>
      </c>
      <c r="G714" s="19"/>
    </row>
    <row r="715" spans="1:7" ht="13.5" thickBot="1">
      <c r="A715" s="18"/>
      <c r="C715" s="33"/>
      <c r="G715" s="19"/>
    </row>
    <row r="716" spans="1:7" ht="13.5" thickBot="1">
      <c r="A716" s="18"/>
      <c r="B716" s="5" t="s">
        <v>74</v>
      </c>
      <c r="C716" s="33"/>
      <c r="F716" s="41">
        <f>SUM(F712,F708,F704,F700,F696,F692,F688,F684,F680,F676)</f>
        <v>1</v>
      </c>
      <c r="G716" s="19"/>
    </row>
    <row r="717" spans="1:7" ht="13.5" thickBot="1">
      <c r="A717" s="18"/>
      <c r="C717" s="33"/>
      <c r="G717" s="19"/>
    </row>
    <row r="718" spans="1:7" ht="13.5" thickBot="1">
      <c r="A718" s="18"/>
      <c r="B718" s="5" t="s">
        <v>79</v>
      </c>
      <c r="C718" s="33"/>
      <c r="F718" s="41">
        <f>COUNT(F712,F708,F704,F700,F696,F692,F688,F684,F680,F676)</f>
        <v>1</v>
      </c>
      <c r="G718" s="19"/>
    </row>
    <row r="719" spans="1:7" ht="13.5" thickBot="1">
      <c r="A719" s="18"/>
      <c r="C719" s="33"/>
      <c r="G719" s="19"/>
    </row>
    <row r="720" spans="1:7" ht="13.5" thickBot="1">
      <c r="A720" s="18"/>
      <c r="B720" s="5" t="s">
        <v>80</v>
      </c>
      <c r="C720" s="33"/>
      <c r="F720" s="45">
        <f>IF(F718=0," ",F716/F718)</f>
        <v>1</v>
      </c>
      <c r="G720" s="19"/>
    </row>
    <row r="721" spans="1:7" ht="13.5" thickBot="1">
      <c r="A721" s="18"/>
      <c r="C721" s="33"/>
      <c r="G721" s="19"/>
    </row>
    <row r="722" spans="1:7" ht="13.5" thickBot="1">
      <c r="A722" s="18"/>
      <c r="B722" s="5" t="s">
        <v>75</v>
      </c>
      <c r="C722" s="33"/>
      <c r="F722" s="40">
        <f>IF(F718=0," ",F720*F714)</f>
        <v>4274900</v>
      </c>
      <c r="G722" s="19"/>
    </row>
    <row r="723" spans="1:7" ht="13.5" thickBot="1">
      <c r="A723" s="18"/>
      <c r="C723" s="33"/>
      <c r="G723" s="19"/>
    </row>
    <row r="724" spans="1:7" ht="13.5" thickBot="1">
      <c r="A724" s="18"/>
      <c r="B724" s="5" t="s">
        <v>108</v>
      </c>
      <c r="C724" s="33"/>
      <c r="F724" s="48">
        <f>'Care Transitions'!F15</f>
        <v>4274900</v>
      </c>
      <c r="G724" s="19"/>
    </row>
    <row r="725" spans="1:7" ht="13.5" thickBot="1">
      <c r="A725" s="18"/>
      <c r="C725" s="33"/>
      <c r="G725" s="19"/>
    </row>
    <row r="726" spans="1:7" ht="13.5" thickBot="1">
      <c r="A726" s="18"/>
      <c r="B726" s="39" t="s">
        <v>91</v>
      </c>
      <c r="C726" s="33"/>
      <c r="F726" s="42">
        <f>IF(F718=0," ",F722-F724)</f>
        <v>0</v>
      </c>
      <c r="G726" s="19"/>
    </row>
    <row r="727" spans="1:7" s="3" customFormat="1" ht="12.75" customHeight="1">
      <c r="A727" s="16"/>
      <c r="B727" s="4"/>
      <c r="C727" s="7"/>
      <c r="D727" s="8"/>
      <c r="F727" s="25"/>
      <c r="G727" s="15"/>
    </row>
    <row r="728" spans="1:7" s="3" customFormat="1" ht="15.75" hidden="1" thickBot="1">
      <c r="A728" s="14" t="s">
        <v>69</v>
      </c>
      <c r="B728" s="2"/>
      <c r="C728" s="2"/>
      <c r="D728" s="8"/>
      <c r="F728" s="25"/>
      <c r="G728" s="15"/>
    </row>
    <row r="729" spans="1:7" s="3" customFormat="1" ht="13.5" customHeight="1" hidden="1" thickBot="1">
      <c r="A729" s="16"/>
      <c r="B729" s="4" t="str">
        <f>'Real-Time HAIs System'!B17</f>
        <v>Process Milestone: ________________________________</v>
      </c>
      <c r="C729" s="7"/>
      <c r="D729" s="8"/>
      <c r="F729" s="46" t="str">
        <f>'Real-Time HAIs System'!F24</f>
        <v>N/A</v>
      </c>
      <c r="G729" s="15"/>
    </row>
    <row r="730" spans="1:7" ht="6.75" customHeight="1" hidden="1" thickBot="1">
      <c r="A730" s="18"/>
      <c r="G730" s="19"/>
    </row>
    <row r="731" spans="1:7" ht="13.5" hidden="1" thickBot="1">
      <c r="A731" s="18"/>
      <c r="C731" s="33" t="s">
        <v>73</v>
      </c>
      <c r="F731" s="47" t="str">
        <f>'Real-Time HAIs System'!F39</f>
        <v xml:space="preserve"> </v>
      </c>
      <c r="G731" s="19"/>
    </row>
    <row r="732" spans="1:7" s="3" customFormat="1" ht="6.75" customHeight="1" hidden="1" thickBot="1">
      <c r="A732" s="16"/>
      <c r="B732" s="4"/>
      <c r="C732" s="7"/>
      <c r="D732" s="8"/>
      <c r="F732" s="25"/>
      <c r="G732" s="15"/>
    </row>
    <row r="733" spans="1:7" s="3" customFormat="1" ht="13.5" customHeight="1" hidden="1" thickBot="1">
      <c r="A733" s="16"/>
      <c r="B733" s="4" t="str">
        <f>'Real-Time HAIs System'!B42</f>
        <v>Process Milestone: ________________________________</v>
      </c>
      <c r="C733" s="7"/>
      <c r="D733" s="8"/>
      <c r="F733" s="46" t="str">
        <f>'Real-Time HAIs System'!F49</f>
        <v>N/A</v>
      </c>
      <c r="G733" s="15"/>
    </row>
    <row r="734" spans="1:7" ht="6.75" customHeight="1" hidden="1" thickBot="1">
      <c r="A734" s="18"/>
      <c r="G734" s="19"/>
    </row>
    <row r="735" spans="1:7" ht="13.5" hidden="1" thickBot="1">
      <c r="A735" s="18"/>
      <c r="C735" s="33" t="s">
        <v>73</v>
      </c>
      <c r="F735" s="47" t="str">
        <f>'Real-Time HAIs System'!F64</f>
        <v xml:space="preserve"> </v>
      </c>
      <c r="G735" s="19"/>
    </row>
    <row r="736" spans="1:7" s="3" customFormat="1" ht="6.75" customHeight="1" hidden="1" thickBot="1">
      <c r="A736" s="16"/>
      <c r="B736" s="4"/>
      <c r="C736" s="7"/>
      <c r="D736" s="8"/>
      <c r="F736" s="25"/>
      <c r="G736" s="15"/>
    </row>
    <row r="737" spans="1:7" s="3" customFormat="1" ht="13.5" customHeight="1" hidden="1" thickBot="1">
      <c r="A737" s="16"/>
      <c r="B737" s="4" t="str">
        <f>'Real-Time HAIs System'!B67</f>
        <v>Process Milestone: ________________________________</v>
      </c>
      <c r="C737" s="7"/>
      <c r="D737" s="8"/>
      <c r="F737" s="46" t="str">
        <f>'Real-Time HAIs System'!F74</f>
        <v>N/A</v>
      </c>
      <c r="G737" s="15"/>
    </row>
    <row r="738" spans="1:7" ht="6.75" customHeight="1" hidden="1" thickBot="1">
      <c r="A738" s="18"/>
      <c r="G738" s="19"/>
    </row>
    <row r="739" spans="1:7" ht="13.5" hidden="1" thickBot="1">
      <c r="A739" s="18"/>
      <c r="C739" s="33" t="s">
        <v>73</v>
      </c>
      <c r="F739" s="47" t="str">
        <f>'Real-Time HAIs System'!F89</f>
        <v xml:space="preserve"> </v>
      </c>
      <c r="G739" s="19"/>
    </row>
    <row r="740" spans="1:7" s="3" customFormat="1" ht="6.75" customHeight="1" hidden="1" thickBot="1">
      <c r="A740" s="16"/>
      <c r="B740" s="4"/>
      <c r="C740" s="7"/>
      <c r="D740" s="8"/>
      <c r="F740" s="25"/>
      <c r="G740" s="15"/>
    </row>
    <row r="741" spans="1:7" s="3" customFormat="1" ht="13.5" customHeight="1" hidden="1" thickBot="1">
      <c r="A741" s="16"/>
      <c r="B741" s="4" t="str">
        <f>'Real-Time HAIs System'!B92</f>
        <v>Process Milestone: ________________________________</v>
      </c>
      <c r="C741" s="7"/>
      <c r="D741" s="8"/>
      <c r="F741" s="46" t="str">
        <f>'Real-Time HAIs System'!F99</f>
        <v>N/A</v>
      </c>
      <c r="G741" s="15"/>
    </row>
    <row r="742" spans="1:7" ht="6.75" customHeight="1" hidden="1" thickBot="1">
      <c r="A742" s="18"/>
      <c r="G742" s="19"/>
    </row>
    <row r="743" spans="1:7" ht="13.5" hidden="1" thickBot="1">
      <c r="A743" s="18"/>
      <c r="C743" s="33" t="s">
        <v>73</v>
      </c>
      <c r="F743" s="47" t="str">
        <f>'Real-Time HAIs System'!F114</f>
        <v xml:space="preserve"> </v>
      </c>
      <c r="G743" s="19"/>
    </row>
    <row r="744" spans="1:7" s="3" customFormat="1" ht="6.75" customHeight="1" hidden="1" thickBot="1">
      <c r="A744" s="16"/>
      <c r="B744" s="4"/>
      <c r="C744" s="7"/>
      <c r="D744" s="8"/>
      <c r="F744" s="25"/>
      <c r="G744" s="15"/>
    </row>
    <row r="745" spans="1:7" s="3" customFormat="1" ht="13.5" customHeight="1" hidden="1" thickBot="1">
      <c r="A745" s="16"/>
      <c r="B745" s="4" t="str">
        <f>'Real-Time HAIs System'!B117</f>
        <v>Process Milestone: ________________________________</v>
      </c>
      <c r="C745" s="7"/>
      <c r="D745" s="8"/>
      <c r="F745" s="46" t="str">
        <f>'Real-Time HAIs System'!F124</f>
        <v>N/A</v>
      </c>
      <c r="G745" s="15"/>
    </row>
    <row r="746" spans="1:7" ht="6.75" customHeight="1" hidden="1" thickBot="1">
      <c r="A746" s="18"/>
      <c r="G746" s="19"/>
    </row>
    <row r="747" spans="1:7" ht="13.5" hidden="1" thickBot="1">
      <c r="A747" s="18"/>
      <c r="C747" s="33" t="s">
        <v>73</v>
      </c>
      <c r="F747" s="47" t="str">
        <f>'Real-Time HAIs System'!F139</f>
        <v xml:space="preserve"> </v>
      </c>
      <c r="G747" s="19"/>
    </row>
    <row r="748" spans="1:7" s="3" customFormat="1" ht="6.75" customHeight="1" hidden="1" thickBot="1">
      <c r="A748" s="16"/>
      <c r="B748" s="4"/>
      <c r="C748" s="7"/>
      <c r="D748" s="8"/>
      <c r="F748" s="25"/>
      <c r="G748" s="15"/>
    </row>
    <row r="749" spans="1:7" s="3" customFormat="1" ht="13.5" customHeight="1" hidden="1" thickBot="1">
      <c r="A749" s="16"/>
      <c r="B749" s="4" t="str">
        <f>'Real-Time HAIs System'!B142</f>
        <v>Improvement Milestone: ________________________________</v>
      </c>
      <c r="C749" s="7"/>
      <c r="D749" s="8"/>
      <c r="F749" s="46" t="str">
        <f>'Real-Time HAIs System'!F149</f>
        <v>N/A</v>
      </c>
      <c r="G749" s="15"/>
    </row>
    <row r="750" spans="1:7" ht="6.75" customHeight="1" hidden="1" thickBot="1">
      <c r="A750" s="18"/>
      <c r="G750" s="19"/>
    </row>
    <row r="751" spans="1:7" ht="13.5" hidden="1" thickBot="1">
      <c r="A751" s="18"/>
      <c r="C751" s="33" t="s">
        <v>73</v>
      </c>
      <c r="F751" s="47" t="str">
        <f>'Real-Time HAIs System'!F164</f>
        <v xml:space="preserve"> </v>
      </c>
      <c r="G751" s="19"/>
    </row>
    <row r="752" spans="1:7" s="3" customFormat="1" ht="6.75" customHeight="1" hidden="1" thickBot="1">
      <c r="A752" s="16"/>
      <c r="B752" s="4"/>
      <c r="C752" s="7"/>
      <c r="D752" s="8"/>
      <c r="F752" s="25"/>
      <c r="G752" s="15"/>
    </row>
    <row r="753" spans="1:7" s="3" customFormat="1" ht="13.5" customHeight="1" hidden="1" thickBot="1">
      <c r="A753" s="16"/>
      <c r="B753" s="4" t="str">
        <f>'Real-Time HAIs System'!B167</f>
        <v>Improvement Milestone: ________________________________</v>
      </c>
      <c r="C753" s="7"/>
      <c r="D753" s="8"/>
      <c r="F753" s="46" t="str">
        <f>'Real-Time HAIs System'!F174</f>
        <v>N/A</v>
      </c>
      <c r="G753" s="15"/>
    </row>
    <row r="754" spans="1:7" ht="6.75" customHeight="1" hidden="1" thickBot="1">
      <c r="A754" s="18"/>
      <c r="G754" s="19"/>
    </row>
    <row r="755" spans="1:7" ht="13.5" hidden="1" thickBot="1">
      <c r="A755" s="18"/>
      <c r="C755" s="33" t="s">
        <v>73</v>
      </c>
      <c r="F755" s="47" t="str">
        <f>'Real-Time HAIs System'!F189</f>
        <v xml:space="preserve"> </v>
      </c>
      <c r="G755" s="19"/>
    </row>
    <row r="756" spans="1:7" s="3" customFormat="1" ht="6.75" customHeight="1" hidden="1" thickBot="1">
      <c r="A756" s="16"/>
      <c r="B756" s="4"/>
      <c r="C756" s="7"/>
      <c r="D756" s="8"/>
      <c r="F756" s="25"/>
      <c r="G756" s="15"/>
    </row>
    <row r="757" spans="1:7" s="3" customFormat="1" ht="13.5" customHeight="1" hidden="1" thickBot="1">
      <c r="A757" s="16"/>
      <c r="B757" s="4" t="str">
        <f>'Real-Time HAIs System'!B192</f>
        <v>Improvement Milestone: ________________________________</v>
      </c>
      <c r="C757" s="7"/>
      <c r="D757" s="8"/>
      <c r="F757" s="46" t="str">
        <f>'Real-Time HAIs System'!F199</f>
        <v>N/A</v>
      </c>
      <c r="G757" s="15"/>
    </row>
    <row r="758" spans="1:7" ht="6.75" customHeight="1" hidden="1" thickBot="1">
      <c r="A758" s="18"/>
      <c r="G758" s="19"/>
    </row>
    <row r="759" spans="1:7" ht="13.5" hidden="1" thickBot="1">
      <c r="A759" s="18"/>
      <c r="C759" s="33" t="s">
        <v>73</v>
      </c>
      <c r="F759" s="47" t="str">
        <f>'Real-Time HAIs System'!F214</f>
        <v xml:space="preserve"> </v>
      </c>
      <c r="G759" s="19"/>
    </row>
    <row r="760" spans="1:7" s="3" customFormat="1" ht="6.75" customHeight="1" hidden="1" thickBot="1">
      <c r="A760" s="16"/>
      <c r="B760" s="4"/>
      <c r="C760" s="7"/>
      <c r="D760" s="8"/>
      <c r="F760" s="25"/>
      <c r="G760" s="15"/>
    </row>
    <row r="761" spans="1:7" s="3" customFormat="1" ht="13.5" customHeight="1" hidden="1" thickBot="1">
      <c r="A761" s="16"/>
      <c r="B761" s="4" t="str">
        <f>'Real-Time HAIs System'!B217</f>
        <v>Improvement Milestone: ________________________________</v>
      </c>
      <c r="C761" s="7"/>
      <c r="D761" s="8"/>
      <c r="F761" s="46" t="str">
        <f>'Real-Time HAIs System'!F224</f>
        <v>N/A</v>
      </c>
      <c r="G761" s="15"/>
    </row>
    <row r="762" spans="1:7" ht="6.75" customHeight="1" hidden="1" thickBot="1">
      <c r="A762" s="18"/>
      <c r="G762" s="19"/>
    </row>
    <row r="763" spans="1:7" ht="13.5" hidden="1" thickBot="1">
      <c r="A763" s="18"/>
      <c r="C763" s="33" t="s">
        <v>73</v>
      </c>
      <c r="F763" s="47" t="str">
        <f>'Real-Time HAIs System'!F239</f>
        <v xml:space="preserve"> </v>
      </c>
      <c r="G763" s="19"/>
    </row>
    <row r="764" spans="1:7" s="3" customFormat="1" ht="6.75" customHeight="1" hidden="1" thickBot="1">
      <c r="A764" s="16"/>
      <c r="B764" s="4"/>
      <c r="C764" s="7"/>
      <c r="D764" s="8"/>
      <c r="F764" s="25"/>
      <c r="G764" s="15"/>
    </row>
    <row r="765" spans="1:7" s="3" customFormat="1" ht="13.5" customHeight="1" hidden="1" thickBot="1">
      <c r="A765" s="16"/>
      <c r="B765" s="4" t="str">
        <f>'Real-Time HAIs System'!B242</f>
        <v>Improvement Milestone: ________________________________</v>
      </c>
      <c r="C765" s="7"/>
      <c r="D765" s="8"/>
      <c r="F765" s="46" t="str">
        <f>'Real-Time HAIs System'!F249</f>
        <v>N/A</v>
      </c>
      <c r="G765" s="15"/>
    </row>
    <row r="766" spans="1:7" ht="6.75" customHeight="1" hidden="1" thickBot="1">
      <c r="A766" s="18"/>
      <c r="G766" s="19"/>
    </row>
    <row r="767" spans="1:7" ht="13.5" hidden="1" thickBot="1">
      <c r="A767" s="18"/>
      <c r="C767" s="33" t="s">
        <v>73</v>
      </c>
      <c r="F767" s="47" t="str">
        <f>'Real-Time HAIs System'!F264</f>
        <v xml:space="preserve"> </v>
      </c>
      <c r="G767" s="19"/>
    </row>
    <row r="768" spans="1:7" ht="13.5" hidden="1" thickBot="1">
      <c r="A768" s="18"/>
      <c r="C768" s="33"/>
      <c r="G768" s="19"/>
    </row>
    <row r="769" spans="1:7" ht="13.5" hidden="1" thickBot="1">
      <c r="A769" s="18"/>
      <c r="B769" s="5" t="s">
        <v>107</v>
      </c>
      <c r="C769" s="33"/>
      <c r="F769" s="40">
        <f>'Real-Time HAIs System'!F13</f>
        <v>0</v>
      </c>
      <c r="G769" s="19"/>
    </row>
    <row r="770" spans="1:7" ht="13.5" hidden="1" thickBot="1">
      <c r="A770" s="18"/>
      <c r="C770" s="33"/>
      <c r="G770" s="19"/>
    </row>
    <row r="771" spans="1:7" ht="13.5" hidden="1" thickBot="1">
      <c r="A771" s="18"/>
      <c r="B771" s="5" t="s">
        <v>74</v>
      </c>
      <c r="C771" s="33"/>
      <c r="F771" s="41">
        <f>SUM(F767,F763,F759,F755,F751,F747,F743,F739,F735,F731)</f>
        <v>0</v>
      </c>
      <c r="G771" s="19"/>
    </row>
    <row r="772" spans="1:7" ht="13.5" hidden="1" thickBot="1">
      <c r="A772" s="18"/>
      <c r="C772" s="33"/>
      <c r="G772" s="19"/>
    </row>
    <row r="773" spans="1:7" ht="13.5" hidden="1" thickBot="1">
      <c r="A773" s="18"/>
      <c r="B773" s="5" t="s">
        <v>79</v>
      </c>
      <c r="C773" s="33"/>
      <c r="F773" s="41">
        <f>COUNT(F767,F763,F759,F755,F751,F747,F743,F739,F735,F731)</f>
        <v>0</v>
      </c>
      <c r="G773" s="19"/>
    </row>
    <row r="774" spans="1:7" ht="13.5" hidden="1" thickBot="1">
      <c r="A774" s="18"/>
      <c r="C774" s="33"/>
      <c r="G774" s="19"/>
    </row>
    <row r="775" spans="1:7" ht="13.5" hidden="1" thickBot="1">
      <c r="A775" s="18"/>
      <c r="B775" s="5" t="s">
        <v>80</v>
      </c>
      <c r="C775" s="33"/>
      <c r="F775" s="45" t="str">
        <f>IF(F773=0," ",F771/F773)</f>
        <v xml:space="preserve"> </v>
      </c>
      <c r="G775" s="19"/>
    </row>
    <row r="776" spans="1:7" ht="13.5" hidden="1" thickBot="1">
      <c r="A776" s="18"/>
      <c r="C776" s="33"/>
      <c r="G776" s="19"/>
    </row>
    <row r="777" spans="1:7" ht="13.5" hidden="1" thickBot="1">
      <c r="A777" s="18"/>
      <c r="B777" s="5" t="s">
        <v>75</v>
      </c>
      <c r="C777" s="33"/>
      <c r="F777" s="40" t="str">
        <f>IF(F773=0," ",F775*F769)</f>
        <v xml:space="preserve"> </v>
      </c>
      <c r="G777" s="19"/>
    </row>
    <row r="778" spans="1:7" ht="13.5" hidden="1" thickBot="1">
      <c r="A778" s="18"/>
      <c r="C778" s="33"/>
      <c r="G778" s="19"/>
    </row>
    <row r="779" spans="1:7" ht="13.5" hidden="1" thickBot="1">
      <c r="A779" s="18"/>
      <c r="B779" s="5" t="s">
        <v>108</v>
      </c>
      <c r="C779" s="33"/>
      <c r="F779" s="48">
        <f>'Real-Time HAIs System'!F15</f>
        <v>0</v>
      </c>
      <c r="G779" s="19"/>
    </row>
    <row r="780" spans="1:7" ht="13.5" hidden="1" thickBot="1">
      <c r="A780" s="18"/>
      <c r="C780" s="33"/>
      <c r="G780" s="19"/>
    </row>
    <row r="781" spans="1:7" ht="13.5" hidden="1" thickBot="1">
      <c r="A781" s="18"/>
      <c r="B781" s="39" t="s">
        <v>91</v>
      </c>
      <c r="C781" s="33"/>
      <c r="F781" s="42" t="str">
        <f>IF(F773=0," ",F777-F779)</f>
        <v xml:space="preserve"> </v>
      </c>
      <c r="G781" s="19"/>
    </row>
    <row r="782" spans="1:7" ht="15">
      <c r="A782" s="20"/>
      <c r="B782" s="21"/>
      <c r="C782" s="21"/>
      <c r="D782" s="22"/>
      <c r="E782" s="21"/>
      <c r="F782" s="28"/>
      <c r="G782" s="23"/>
    </row>
  </sheetData>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13" manualBreakCount="13">
    <brk id="66" max="16383" man="1"/>
    <brk id="121" max="16383" man="1"/>
    <brk id="176" max="16383" man="1"/>
    <brk id="231" max="16383" man="1"/>
    <brk id="286" max="16383" man="1"/>
    <brk id="341" max="16383" man="1"/>
    <brk id="396" max="16383" man="1"/>
    <brk id="451" max="16383" man="1"/>
    <brk id="506" max="16383" man="1"/>
    <brk id="561" max="16383" man="1"/>
    <brk id="616" max="16383" man="1"/>
    <brk id="671" max="16383" man="1"/>
    <brk id="72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2"/>
  <sheetViews>
    <sheetView workbookViewId="0" topLeftCell="A1">
      <selection activeCell="A1" sqref="A1:A2"/>
    </sheetView>
  </sheetViews>
  <sheetFormatPr defaultColWidth="9.140625" defaultRowHeight="15"/>
  <sheetData>
    <row r="1" ht="15">
      <c r="A1" t="s">
        <v>37</v>
      </c>
    </row>
    <row r="2" ht="15">
      <c r="A2" t="s">
        <v>38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G16"/>
  <sheetViews>
    <sheetView showGridLines="0" zoomScale="90" zoomScaleNormal="90" zoomScalePageLayoutView="90" workbookViewId="0" topLeftCell="A1">
      <selection activeCell="F4" sqref="F4"/>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ht="15">
      <c r="A1" s="29" t="str">
        <f>'Total Payment Amount'!A1</f>
        <v>CA 1115 Waiver - Delivery System Reform Incentive Payments (DSRIP)</v>
      </c>
    </row>
    <row r="2" ht="15">
      <c r="A2" s="29" t="str">
        <f ca="1">'Total Payment Amount'!A2</f>
        <v>DPH SYSTEM: ________________________________________________________________________________</v>
      </c>
    </row>
    <row r="3" ht="15">
      <c r="A3" s="29" t="str">
        <f ca="1">'Total Payment Amount'!A3</f>
        <v>REPORTING DY &amp; DATE: ______________________________________________________________________</v>
      </c>
    </row>
    <row r="4" ht="15">
      <c r="A4" s="2" t="s">
        <v>105</v>
      </c>
    </row>
    <row r="5" ht="10.5" customHeight="1">
      <c r="A5" s="2"/>
    </row>
    <row r="6" ht="10.5" customHeight="1"/>
    <row r="7" spans="1:7" s="1" customFormat="1" ht="15">
      <c r="A7" s="9" t="s">
        <v>42</v>
      </c>
      <c r="B7" s="10"/>
      <c r="C7" s="10"/>
      <c r="D7" s="11"/>
      <c r="E7" s="12"/>
      <c r="F7" s="24"/>
      <c r="G7" s="13"/>
    </row>
    <row r="8" spans="1:7" s="3" customFormat="1" ht="15">
      <c r="A8" s="14"/>
      <c r="B8" s="2"/>
      <c r="C8" s="2"/>
      <c r="D8" s="8"/>
      <c r="F8" s="25"/>
      <c r="G8" s="15"/>
    </row>
    <row r="9" spans="1:7" s="3" customFormat="1" ht="13.5" customHeight="1">
      <c r="A9" s="16"/>
      <c r="B9" s="4" t="s">
        <v>43</v>
      </c>
      <c r="C9" s="7"/>
      <c r="D9" s="8"/>
      <c r="F9" s="8"/>
      <c r="G9" s="15"/>
    </row>
    <row r="10" spans="1:7" s="3" customFormat="1" ht="6.75" customHeight="1">
      <c r="A10" s="16"/>
      <c r="B10" s="4"/>
      <c r="C10" s="7"/>
      <c r="D10" s="8"/>
      <c r="F10" s="8"/>
      <c r="G10" s="15"/>
    </row>
    <row r="11" spans="1:7" s="3" customFormat="1" ht="13.5" customHeight="1">
      <c r="A11" s="16"/>
      <c r="C11" s="31"/>
      <c r="D11" s="8"/>
      <c r="F11" s="8"/>
      <c r="G11" s="15"/>
    </row>
    <row r="12" spans="1:7" s="3" customFormat="1" ht="6.75" customHeight="1">
      <c r="A12" s="16"/>
      <c r="B12" s="4"/>
      <c r="C12" s="7"/>
      <c r="D12" s="8"/>
      <c r="F12" s="8"/>
      <c r="G12" s="15"/>
    </row>
    <row r="13" spans="1:7" s="3" customFormat="1" ht="13.5" customHeight="1">
      <c r="A13" s="16"/>
      <c r="B13" s="4"/>
      <c r="C13" s="4"/>
      <c r="F13" s="8"/>
      <c r="G13" s="15"/>
    </row>
    <row r="14" spans="1:7" s="3" customFormat="1" ht="87" customHeight="1" hidden="1">
      <c r="A14" s="16"/>
      <c r="B14" s="7"/>
      <c r="C14" s="181"/>
      <c r="D14" s="181"/>
      <c r="F14" s="8"/>
      <c r="G14" s="15"/>
    </row>
    <row r="15" spans="1:7" s="3" customFormat="1" ht="6.75" customHeight="1">
      <c r="A15" s="16"/>
      <c r="B15" s="7"/>
      <c r="C15" s="8"/>
      <c r="D15" s="8"/>
      <c r="F15" s="8"/>
      <c r="G15" s="15"/>
    </row>
    <row r="16" spans="1:7" s="3" customFormat="1" ht="13.5" customHeight="1">
      <c r="A16" s="34"/>
      <c r="B16" s="35"/>
      <c r="C16" s="36"/>
      <c r="D16" s="37"/>
      <c r="E16" s="35"/>
      <c r="F16" s="37"/>
      <c r="G16" s="38"/>
    </row>
  </sheetData>
  <sheetProtection sheet="1" objects="1" scenarios="1"/>
  <mergeCells count="1">
    <mergeCell ref="C14:D14"/>
  </mergeCell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G370"/>
  <sheetViews>
    <sheetView showGridLines="0" zoomScale="90" zoomScaleNormal="90" zoomScalePageLayoutView="90" workbookViewId="0" topLeftCell="A1">
      <selection activeCell="D3" sqref="D3"/>
    </sheetView>
  </sheetViews>
  <sheetFormatPr defaultColWidth="10.00390625" defaultRowHeight="15"/>
  <cols>
    <col min="1" max="1" width="1.7109375" style="5" customWidth="1"/>
    <col min="2" max="2" width="2.140625" style="5" customWidth="1"/>
    <col min="3" max="3" width="20.8515625" style="5" customWidth="1"/>
    <col min="4" max="4" width="64.7109375" style="6" customWidth="1"/>
    <col min="5" max="5" width="2.7109375" style="5" customWidth="1"/>
    <col min="6" max="6" width="14.421875" style="27" customWidth="1"/>
    <col min="7" max="7" width="4.8515625" style="5" customWidth="1"/>
    <col min="8" max="8" width="3.140625" style="5" customWidth="1"/>
    <col min="9" max="16384" width="10.00390625" style="5" customWidth="1"/>
  </cols>
  <sheetData>
    <row r="1" spans="1:6" s="3" customFormat="1" ht="15">
      <c r="A1" s="173" t="str">
        <f>'Total Payment Amount'!A1</f>
        <v>CA 1115 Waiver - Delivery System Reform Incentive Payments (DSRIP)</v>
      </c>
      <c r="D1" s="4"/>
      <c r="F1" s="25"/>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2" t="s">
        <v>106</v>
      </c>
    </row>
    <row r="5" ht="10.5" customHeight="1">
      <c r="A5" s="2"/>
    </row>
    <row r="6" spans="1:2" ht="14.25">
      <c r="A6" s="33" t="s">
        <v>93</v>
      </c>
      <c r="B6" s="31" t="s">
        <v>78</v>
      </c>
    </row>
    <row r="7" ht="15" thickBot="1">
      <c r="A7" s="4" t="s">
        <v>18</v>
      </c>
    </row>
    <row r="8" spans="2:3" ht="15" thickBot="1">
      <c r="B8" s="26"/>
      <c r="C8" s="4" t="s">
        <v>97</v>
      </c>
    </row>
    <row r="9" spans="2:3" ht="15" thickBot="1">
      <c r="B9" s="32"/>
      <c r="C9" s="4" t="s">
        <v>101</v>
      </c>
    </row>
    <row r="10" spans="2:3" ht="15" thickBot="1">
      <c r="B10" s="30"/>
      <c r="C10" s="4" t="s">
        <v>70</v>
      </c>
    </row>
    <row r="11" ht="10.5" customHeight="1"/>
    <row r="12" spans="1:7" s="1" customFormat="1" ht="15">
      <c r="A12" s="9" t="s">
        <v>41</v>
      </c>
      <c r="B12" s="10"/>
      <c r="C12" s="10"/>
      <c r="D12" s="11"/>
      <c r="E12" s="12"/>
      <c r="F12" s="24"/>
      <c r="G12" s="13"/>
    </row>
    <row r="13" spans="1:7" s="3" customFormat="1" ht="15.75" thickBot="1">
      <c r="A13" s="14" t="s">
        <v>17</v>
      </c>
      <c r="B13" s="2"/>
      <c r="C13" s="2"/>
      <c r="D13" s="8"/>
      <c r="F13" s="25"/>
      <c r="G13" s="15"/>
    </row>
    <row r="14" spans="1:7" s="3" customFormat="1" ht="13.5" customHeight="1" thickBot="1">
      <c r="A14" s="16"/>
      <c r="B14" s="4" t="str">
        <f>Sepsis!B17</f>
        <v>Compliance with Sepsis Resuscitation bundle (%): N/A for DY6</v>
      </c>
      <c r="C14" s="7"/>
      <c r="D14" s="8"/>
      <c r="F14" s="26" t="str">
        <f>Sepsis!F23</f>
        <v/>
      </c>
      <c r="G14" s="15"/>
    </row>
    <row r="15" spans="1:7" s="3" customFormat="1" ht="6.75" customHeight="1" thickBot="1">
      <c r="A15" s="16"/>
      <c r="B15" s="4"/>
      <c r="C15" s="7"/>
      <c r="D15" s="8"/>
      <c r="F15" s="25"/>
      <c r="G15" s="15"/>
    </row>
    <row r="16" spans="1:7" s="3" customFormat="1" ht="13.5" customHeight="1" thickBot="1">
      <c r="A16" s="16"/>
      <c r="C16" s="33" t="s">
        <v>73</v>
      </c>
      <c r="D16" s="8"/>
      <c r="F16" s="32" t="str">
        <f>Sepsis!F27</f>
        <v/>
      </c>
      <c r="G16" s="15"/>
    </row>
    <row r="17" spans="1:7" s="3" customFormat="1" ht="6.75" customHeight="1" thickBot="1">
      <c r="A17" s="16"/>
      <c r="B17" s="4"/>
      <c r="C17" s="7"/>
      <c r="D17" s="8"/>
      <c r="F17" s="25"/>
      <c r="G17" s="15"/>
    </row>
    <row r="18" spans="1:7" s="3" customFormat="1" ht="13.5" customHeight="1" thickBot="1">
      <c r="A18" s="16"/>
      <c r="B18" s="100" t="str">
        <f>Sepsis!B30</f>
        <v>Sepis Mortality (%): N/A for DY6</v>
      </c>
      <c r="C18" s="4"/>
      <c r="F18" s="46" t="str">
        <f>Sepsis!F36</f>
        <v/>
      </c>
      <c r="G18" s="15"/>
    </row>
    <row r="19" spans="1:7" s="3" customFormat="1" ht="87" customHeight="1" hidden="1">
      <c r="A19" s="16"/>
      <c r="B19" s="7"/>
      <c r="C19" s="181" t="s">
        <v>1</v>
      </c>
      <c r="D19" s="181"/>
      <c r="F19" s="25"/>
      <c r="G19" s="15"/>
    </row>
    <row r="20" spans="1:7" s="3" customFormat="1" ht="6.75" customHeight="1" thickBot="1">
      <c r="A20" s="16"/>
      <c r="B20" s="7"/>
      <c r="C20" s="8"/>
      <c r="D20" s="8"/>
      <c r="F20" s="25"/>
      <c r="G20" s="15"/>
    </row>
    <row r="21" spans="1:7" s="3" customFormat="1" ht="13.5" customHeight="1" thickBot="1">
      <c r="A21" s="16"/>
      <c r="C21" s="33" t="s">
        <v>73</v>
      </c>
      <c r="D21" s="8"/>
      <c r="F21" s="101" t="str">
        <f>Sepsis!F40</f>
        <v/>
      </c>
      <c r="G21" s="15"/>
    </row>
    <row r="22" spans="1:7" s="3" customFormat="1" ht="6.75" customHeight="1" thickBot="1">
      <c r="A22" s="16"/>
      <c r="B22" s="4"/>
      <c r="C22" s="7"/>
      <c r="D22" s="8"/>
      <c r="F22" s="25"/>
      <c r="G22" s="15"/>
    </row>
    <row r="23" spans="1:7" s="3" customFormat="1" ht="61.5" customHeight="1" thickBot="1">
      <c r="A23" s="16"/>
      <c r="B23" s="4" t="str">
        <f>Sepsis!B43</f>
        <v>Optional Milestone: ________________________________</v>
      </c>
      <c r="C23" s="7"/>
      <c r="D23" s="162" t="s">
        <v>124</v>
      </c>
      <c r="F23" s="46" t="str">
        <f>Sepsis!F50</f>
        <v>Yes</v>
      </c>
      <c r="G23" s="15"/>
    </row>
    <row r="24" spans="1:7" ht="6.75" customHeight="1" thickBot="1">
      <c r="A24" s="18"/>
      <c r="G24" s="19"/>
    </row>
    <row r="25" spans="1:7" ht="13.5" thickBot="1">
      <c r="A25" s="18"/>
      <c r="C25" s="33" t="s">
        <v>73</v>
      </c>
      <c r="F25" s="47">
        <f>Sepsis!F65</f>
        <v>1</v>
      </c>
      <c r="G25" s="19"/>
    </row>
    <row r="26" spans="1:7" s="3" customFormat="1" ht="6.75" customHeight="1">
      <c r="A26" s="16"/>
      <c r="B26" s="4"/>
      <c r="C26" s="7"/>
      <c r="D26" s="8"/>
      <c r="F26" s="25"/>
      <c r="G26" s="15"/>
    </row>
    <row r="27" spans="1:7" s="3" customFormat="1" ht="13.5" customHeight="1" hidden="1" thickBot="1">
      <c r="A27" s="16"/>
      <c r="B27" s="4" t="str">
        <f>Sepsis!B68</f>
        <v>Optional Milestone: ________________________________</v>
      </c>
      <c r="C27" s="7"/>
      <c r="D27" s="8"/>
      <c r="F27" s="46" t="str">
        <f>Sepsis!F75</f>
        <v>N/A</v>
      </c>
      <c r="G27" s="15"/>
    </row>
    <row r="28" spans="1:7" ht="6.75" customHeight="1" hidden="1" thickBot="1">
      <c r="A28" s="18"/>
      <c r="G28" s="19"/>
    </row>
    <row r="29" spans="1:7" ht="13.5" hidden="1" thickBot="1">
      <c r="A29" s="18"/>
      <c r="C29" s="33" t="s">
        <v>73</v>
      </c>
      <c r="F29" s="47" t="str">
        <f>Sepsis!F90</f>
        <v xml:space="preserve"> </v>
      </c>
      <c r="G29" s="19"/>
    </row>
    <row r="30" spans="1:7" s="3" customFormat="1" ht="6.75" customHeight="1" hidden="1" thickBot="1">
      <c r="A30" s="16"/>
      <c r="B30" s="4"/>
      <c r="C30" s="7"/>
      <c r="D30" s="8"/>
      <c r="F30" s="25"/>
      <c r="G30" s="15"/>
    </row>
    <row r="31" spans="1:7" s="3" customFormat="1" ht="13.5" customHeight="1" hidden="1" thickBot="1">
      <c r="A31" s="16"/>
      <c r="B31" s="4" t="str">
        <f>Sepsis!B93</f>
        <v>Optional Milestone: ________________________________</v>
      </c>
      <c r="C31" s="7"/>
      <c r="D31" s="8"/>
      <c r="F31" s="46" t="str">
        <f>Sepsis!F125</f>
        <v>N/A</v>
      </c>
      <c r="G31" s="15"/>
    </row>
    <row r="32" spans="1:7" ht="6.75" customHeight="1" hidden="1" thickBot="1">
      <c r="A32" s="18"/>
      <c r="G32" s="19"/>
    </row>
    <row r="33" spans="1:7" ht="13.5" hidden="1" thickBot="1">
      <c r="A33" s="18"/>
      <c r="C33" s="33" t="s">
        <v>73</v>
      </c>
      <c r="F33" s="47" t="str">
        <f>Sepsis!F140</f>
        <v xml:space="preserve"> </v>
      </c>
      <c r="G33" s="19"/>
    </row>
    <row r="34" spans="1:7" s="3" customFormat="1" ht="6.75" customHeight="1" hidden="1" thickBot="1">
      <c r="A34" s="16"/>
      <c r="B34" s="4"/>
      <c r="C34" s="7"/>
      <c r="D34" s="8"/>
      <c r="F34" s="25"/>
      <c r="G34" s="15"/>
    </row>
    <row r="35" spans="1:7" s="3" customFormat="1" ht="13.5" customHeight="1" hidden="1" thickBot="1">
      <c r="A35" s="16"/>
      <c r="B35" s="4" t="str">
        <f>Sepsis!B118</f>
        <v>Optional Milestone: ________________________________</v>
      </c>
      <c r="C35" s="7"/>
      <c r="D35" s="8"/>
      <c r="F35" s="46" t="str">
        <f>Sepsis!F125</f>
        <v>N/A</v>
      </c>
      <c r="G35" s="15"/>
    </row>
    <row r="36" spans="1:7" ht="6.75" customHeight="1" hidden="1" thickBot="1">
      <c r="A36" s="18"/>
      <c r="G36" s="19"/>
    </row>
    <row r="37" spans="1:7" ht="13.5" hidden="1" thickBot="1">
      <c r="A37" s="18"/>
      <c r="C37" s="33" t="s">
        <v>73</v>
      </c>
      <c r="F37" s="47" t="str">
        <f>Sepsis!F140</f>
        <v xml:space="preserve"> </v>
      </c>
      <c r="G37" s="19"/>
    </row>
    <row r="38" spans="1:7" s="3" customFormat="1" ht="6.75" customHeight="1" hidden="1" thickBot="1">
      <c r="A38" s="16"/>
      <c r="B38" s="4"/>
      <c r="C38" s="7"/>
      <c r="D38" s="8"/>
      <c r="F38" s="25"/>
      <c r="G38" s="15"/>
    </row>
    <row r="39" spans="1:7" s="3" customFormat="1" ht="13.5" customHeight="1" hidden="1" thickBot="1">
      <c r="A39" s="16"/>
      <c r="B39" s="4" t="str">
        <f>Sepsis!B143</f>
        <v>Optional Milestone: ________________________________</v>
      </c>
      <c r="C39" s="7"/>
      <c r="D39" s="8"/>
      <c r="F39" s="46" t="str">
        <f>Sepsis!F150</f>
        <v>N/A</v>
      </c>
      <c r="G39" s="15"/>
    </row>
    <row r="40" spans="1:7" ht="6.75" customHeight="1" hidden="1" thickBot="1">
      <c r="A40" s="18"/>
      <c r="G40" s="19"/>
    </row>
    <row r="41" spans="1:7" ht="13.5" hidden="1" thickBot="1">
      <c r="A41" s="18"/>
      <c r="C41" s="33" t="s">
        <v>73</v>
      </c>
      <c r="F41" s="47" t="str">
        <f>Sepsis!F165</f>
        <v xml:space="preserve"> </v>
      </c>
      <c r="G41" s="19"/>
    </row>
    <row r="42" spans="1:7" s="3" customFormat="1" ht="6.75" customHeight="1" hidden="1" thickBot="1">
      <c r="A42" s="16"/>
      <c r="B42" s="4"/>
      <c r="C42" s="7"/>
      <c r="D42" s="8"/>
      <c r="F42" s="25"/>
      <c r="G42" s="15"/>
    </row>
    <row r="43" spans="1:7" s="3" customFormat="1" ht="13.5" customHeight="1" hidden="1" thickBot="1">
      <c r="A43" s="16"/>
      <c r="B43" s="4" t="str">
        <f>Sepsis!B168</f>
        <v>Optional Milestone: ________________________________</v>
      </c>
      <c r="C43" s="7"/>
      <c r="D43" s="8"/>
      <c r="F43" s="46" t="str">
        <f>Sepsis!F175</f>
        <v>N/A</v>
      </c>
      <c r="G43" s="15"/>
    </row>
    <row r="44" spans="1:7" ht="6.75" customHeight="1" hidden="1" thickBot="1">
      <c r="A44" s="18"/>
      <c r="G44" s="19"/>
    </row>
    <row r="45" spans="1:7" ht="13.5" hidden="1" thickBot="1">
      <c r="A45" s="18"/>
      <c r="C45" s="33" t="s">
        <v>73</v>
      </c>
      <c r="F45" s="47" t="str">
        <f>Sepsis!F190</f>
        <v xml:space="preserve"> </v>
      </c>
      <c r="G45" s="19"/>
    </row>
    <row r="46" spans="1:7" ht="13.5" thickBot="1">
      <c r="A46" s="18"/>
      <c r="C46" s="33"/>
      <c r="G46" s="19"/>
    </row>
    <row r="47" spans="1:7" ht="13.5" thickBot="1">
      <c r="A47" s="18"/>
      <c r="B47" s="5" t="s">
        <v>107</v>
      </c>
      <c r="C47" s="33"/>
      <c r="F47" s="40">
        <f>Sepsis!F13</f>
        <v>937750</v>
      </c>
      <c r="G47" s="19"/>
    </row>
    <row r="48" spans="1:7" ht="13.5" thickBot="1">
      <c r="A48" s="18"/>
      <c r="C48" s="33"/>
      <c r="G48" s="19"/>
    </row>
    <row r="49" spans="1:7" ht="13.5" thickBot="1">
      <c r="A49" s="18"/>
      <c r="B49" s="5" t="s">
        <v>74</v>
      </c>
      <c r="C49" s="33"/>
      <c r="F49" s="41">
        <f>SUM(F16,F21,F25,F29,F33,F37,F41,F45)</f>
        <v>1</v>
      </c>
      <c r="G49" s="19"/>
    </row>
    <row r="50" spans="1:7" ht="13.5" thickBot="1">
      <c r="A50" s="18"/>
      <c r="C50" s="33"/>
      <c r="G50" s="19"/>
    </row>
    <row r="51" spans="1:7" ht="13.5" thickBot="1">
      <c r="A51" s="18"/>
      <c r="B51" s="5" t="s">
        <v>79</v>
      </c>
      <c r="C51" s="33"/>
      <c r="F51" s="41">
        <f>COUNT(F16,F21,F25,F29,F33,F37,F41,F45)</f>
        <v>1</v>
      </c>
      <c r="G51" s="19"/>
    </row>
    <row r="52" spans="1:7" ht="13.5" thickBot="1">
      <c r="A52" s="18"/>
      <c r="C52" s="33"/>
      <c r="G52" s="19"/>
    </row>
    <row r="53" spans="1:7" ht="13.5" thickBot="1">
      <c r="A53" s="18"/>
      <c r="B53" s="5" t="s">
        <v>80</v>
      </c>
      <c r="C53" s="33"/>
      <c r="F53" s="45">
        <f>IF(F51=0," ",F49/F51)</f>
        <v>1</v>
      </c>
      <c r="G53" s="19"/>
    </row>
    <row r="54" spans="1:7" ht="13.5" thickBot="1">
      <c r="A54" s="18"/>
      <c r="C54" s="33"/>
      <c r="G54" s="19"/>
    </row>
    <row r="55" spans="1:7" ht="13.5" thickBot="1">
      <c r="A55" s="18"/>
      <c r="B55" s="5" t="s">
        <v>75</v>
      </c>
      <c r="C55" s="33"/>
      <c r="F55" s="40">
        <f>IF(F51=0," ",F53*F47)</f>
        <v>937750</v>
      </c>
      <c r="G55" s="19"/>
    </row>
    <row r="56" spans="1:7" ht="13.5" thickBot="1">
      <c r="A56" s="18"/>
      <c r="C56" s="33"/>
      <c r="G56" s="19"/>
    </row>
    <row r="57" spans="1:7" ht="13.5" thickBot="1">
      <c r="A57" s="18"/>
      <c r="B57" s="5" t="s">
        <v>108</v>
      </c>
      <c r="C57" s="33"/>
      <c r="F57" s="48">
        <f>Sepsis!F15</f>
        <v>937750</v>
      </c>
      <c r="G57" s="19"/>
    </row>
    <row r="58" spans="1:7" ht="13.5" thickBot="1">
      <c r="A58" s="18"/>
      <c r="C58" s="33"/>
      <c r="G58" s="19"/>
    </row>
    <row r="59" spans="1:7" ht="13.5" thickBot="1">
      <c r="A59" s="18"/>
      <c r="B59" s="39" t="s">
        <v>91</v>
      </c>
      <c r="C59" s="33"/>
      <c r="F59" s="42">
        <f>IF(F51=0," ",F55-F57)</f>
        <v>0</v>
      </c>
      <c r="G59" s="19"/>
    </row>
    <row r="60" spans="1:7" s="3" customFormat="1" ht="12.75" customHeight="1">
      <c r="A60" s="16"/>
      <c r="B60" s="4"/>
      <c r="C60" s="7"/>
      <c r="D60" s="8"/>
      <c r="F60" s="25"/>
      <c r="G60" s="15"/>
    </row>
    <row r="61" spans="1:7" s="3" customFormat="1" ht="15.75" thickBot="1">
      <c r="A61" s="14" t="s">
        <v>100</v>
      </c>
      <c r="B61" s="2"/>
      <c r="C61" s="2"/>
      <c r="D61" s="8"/>
      <c r="F61" s="25"/>
      <c r="G61" s="15"/>
    </row>
    <row r="62" spans="1:7" s="3" customFormat="1" ht="13.5" customHeight="1" thickBot="1">
      <c r="A62" s="17"/>
      <c r="B62" s="4" t="str">
        <f>CLABSI!B17</f>
        <v>Compliance with Central Line Insertion Practices (CLIP) (%): N/A for DY6</v>
      </c>
      <c r="D62" s="8"/>
      <c r="F62" s="46" t="str">
        <f>CLABSI!F23</f>
        <v/>
      </c>
      <c r="G62" s="15"/>
    </row>
    <row r="63" spans="1:7" s="3" customFormat="1" ht="6.75" customHeight="1" thickBot="1">
      <c r="A63" s="17"/>
      <c r="B63" s="4"/>
      <c r="C63" s="4"/>
      <c r="D63" s="8"/>
      <c r="F63" s="25"/>
      <c r="G63" s="15"/>
    </row>
    <row r="64" spans="1:7" s="3" customFormat="1" ht="13.5" customHeight="1" thickBot="1">
      <c r="A64" s="16"/>
      <c r="C64" s="33" t="s">
        <v>73</v>
      </c>
      <c r="D64" s="8"/>
      <c r="F64" s="101" t="str">
        <f>CLABSI!F27</f>
        <v xml:space="preserve"> </v>
      </c>
      <c r="G64" s="15"/>
    </row>
    <row r="65" spans="1:7" s="3" customFormat="1" ht="6.75" customHeight="1" thickBot="1">
      <c r="A65" s="16"/>
      <c r="B65" s="4"/>
      <c r="C65" s="7"/>
      <c r="D65" s="8"/>
      <c r="F65" s="25"/>
      <c r="G65" s="15"/>
    </row>
    <row r="66" spans="1:7" s="3" customFormat="1" ht="13.5" customHeight="1" thickBot="1">
      <c r="A66" s="17"/>
      <c r="B66" s="4" t="str">
        <f>CLABSI!B30</f>
        <v>Central Line Bloodstream Infection (Rate per 1,000 discharges): N/A for DY6</v>
      </c>
      <c r="D66" s="8"/>
      <c r="F66" s="46" t="str">
        <f>CLABSI!F36</f>
        <v/>
      </c>
      <c r="G66" s="15"/>
    </row>
    <row r="67" spans="1:7" ht="6.75" customHeight="1" thickBot="1">
      <c r="A67" s="18"/>
      <c r="G67" s="19"/>
    </row>
    <row r="68" spans="1:7" s="3" customFormat="1" ht="13.5" customHeight="1" thickBot="1">
      <c r="A68" s="16"/>
      <c r="C68" s="33" t="s">
        <v>73</v>
      </c>
      <c r="D68" s="8"/>
      <c r="F68" s="101" t="str">
        <f>CLABSI!F40</f>
        <v/>
      </c>
      <c r="G68" s="15"/>
    </row>
    <row r="69" spans="1:7" s="3" customFormat="1" ht="6.75" customHeight="1" thickBot="1">
      <c r="A69" s="16"/>
      <c r="B69" s="4"/>
      <c r="C69" s="7"/>
      <c r="D69" s="8"/>
      <c r="F69" s="25"/>
      <c r="G69" s="15"/>
    </row>
    <row r="70" spans="1:7" s="3" customFormat="1" ht="68.25" customHeight="1" thickBot="1">
      <c r="A70" s="16"/>
      <c r="B70" s="4" t="str">
        <f>CLABSI!B43</f>
        <v>Optional Milestone: ________________________________</v>
      </c>
      <c r="C70" s="7"/>
      <c r="D70" s="162" t="s">
        <v>123</v>
      </c>
      <c r="F70" s="46" t="str">
        <f>CLABSI!F50</f>
        <v>Yes</v>
      </c>
      <c r="G70" s="15"/>
    </row>
    <row r="71" spans="1:7" ht="6.75" customHeight="1" thickBot="1">
      <c r="A71" s="18"/>
      <c r="G71" s="19"/>
    </row>
    <row r="72" spans="1:7" ht="13.5" thickBot="1">
      <c r="A72" s="18"/>
      <c r="C72" s="33" t="s">
        <v>73</v>
      </c>
      <c r="F72" s="47">
        <f>CLABSI!F65</f>
        <v>1</v>
      </c>
      <c r="G72" s="19"/>
    </row>
    <row r="73" spans="1:7" s="3" customFormat="1" ht="6.75" customHeight="1">
      <c r="A73" s="16"/>
      <c r="B73" s="4"/>
      <c r="C73" s="7"/>
      <c r="D73" s="8"/>
      <c r="F73" s="25"/>
      <c r="G73" s="15"/>
    </row>
    <row r="74" spans="1:7" s="3" customFormat="1" ht="13.5" customHeight="1" hidden="1" thickBot="1">
      <c r="A74" s="16"/>
      <c r="B74" s="4" t="str">
        <f>CLABSI!B68</f>
        <v>Optional Milestone: ________________________________</v>
      </c>
      <c r="C74" s="7"/>
      <c r="D74" s="8"/>
      <c r="F74" s="46" t="str">
        <f>CLABSI!F75</f>
        <v>N/A</v>
      </c>
      <c r="G74" s="15"/>
    </row>
    <row r="75" spans="1:7" ht="6.75" customHeight="1" hidden="1" thickBot="1">
      <c r="A75" s="18"/>
      <c r="G75" s="19"/>
    </row>
    <row r="76" spans="1:7" ht="13.5" hidden="1" thickBot="1">
      <c r="A76" s="18"/>
      <c r="C76" s="33" t="s">
        <v>73</v>
      </c>
      <c r="F76" s="47" t="str">
        <f>CLABSI!F90</f>
        <v xml:space="preserve"> </v>
      </c>
      <c r="G76" s="19"/>
    </row>
    <row r="77" spans="1:7" s="3" customFormat="1" ht="6.75" customHeight="1" hidden="1" thickBot="1">
      <c r="A77" s="16"/>
      <c r="B77" s="4"/>
      <c r="C77" s="7"/>
      <c r="D77" s="8"/>
      <c r="F77" s="25"/>
      <c r="G77" s="15"/>
    </row>
    <row r="78" spans="1:7" s="3" customFormat="1" ht="13.5" customHeight="1" hidden="1" thickBot="1">
      <c r="A78" s="16"/>
      <c r="B78" s="4" t="str">
        <f>CLABSI!B93</f>
        <v>Optional Milestone: ________________________________</v>
      </c>
      <c r="C78" s="7"/>
      <c r="D78" s="8"/>
      <c r="F78" s="46" t="str">
        <f>CLABSI!F100</f>
        <v>N/A</v>
      </c>
      <c r="G78" s="15"/>
    </row>
    <row r="79" spans="1:7" ht="6.75" customHeight="1" hidden="1" thickBot="1">
      <c r="A79" s="18"/>
      <c r="G79" s="19"/>
    </row>
    <row r="80" spans="1:7" ht="13.5" hidden="1" thickBot="1">
      <c r="A80" s="18"/>
      <c r="C80" s="33" t="s">
        <v>73</v>
      </c>
      <c r="F80" s="47" t="str">
        <f>CLABSI!F115</f>
        <v xml:space="preserve"> </v>
      </c>
      <c r="G80" s="19"/>
    </row>
    <row r="81" spans="1:7" s="3" customFormat="1" ht="6.75" customHeight="1" hidden="1" thickBot="1">
      <c r="A81" s="16"/>
      <c r="B81" s="4"/>
      <c r="C81" s="7"/>
      <c r="D81" s="8"/>
      <c r="F81" s="25"/>
      <c r="G81" s="15"/>
    </row>
    <row r="82" spans="1:7" s="3" customFormat="1" ht="13.5" customHeight="1" hidden="1" thickBot="1">
      <c r="A82" s="16"/>
      <c r="B82" s="4" t="str">
        <f>CLABSI!B118</f>
        <v>Optional Milestone: ________________________________</v>
      </c>
      <c r="C82" s="7"/>
      <c r="D82" s="8"/>
      <c r="F82" s="46" t="str">
        <f>CLABSI!F125</f>
        <v>N/A</v>
      </c>
      <c r="G82" s="15"/>
    </row>
    <row r="83" spans="1:7" ht="6.75" customHeight="1" hidden="1" thickBot="1">
      <c r="A83" s="18"/>
      <c r="G83" s="19"/>
    </row>
    <row r="84" spans="1:7" ht="13.5" hidden="1" thickBot="1">
      <c r="A84" s="18"/>
      <c r="C84" s="33" t="s">
        <v>73</v>
      </c>
      <c r="F84" s="47" t="str">
        <f>CLABSI!F140</f>
        <v xml:space="preserve"> </v>
      </c>
      <c r="G84" s="19"/>
    </row>
    <row r="85" spans="1:7" s="3" customFormat="1" ht="6.75" customHeight="1" hidden="1" thickBot="1">
      <c r="A85" s="16"/>
      <c r="B85" s="4"/>
      <c r="C85" s="7"/>
      <c r="D85" s="8"/>
      <c r="F85" s="25"/>
      <c r="G85" s="15"/>
    </row>
    <row r="86" spans="1:7" s="3" customFormat="1" ht="13.5" customHeight="1" hidden="1" thickBot="1">
      <c r="A86" s="16"/>
      <c r="B86" s="4" t="str">
        <f>CLABSI!B143</f>
        <v>Optional Milestone: ________________________________</v>
      </c>
      <c r="C86" s="7"/>
      <c r="D86" s="8"/>
      <c r="F86" s="46" t="str">
        <f>CLABSI!F150</f>
        <v>N/A</v>
      </c>
      <c r="G86" s="15"/>
    </row>
    <row r="87" spans="1:7" ht="6.75" customHeight="1" hidden="1" thickBot="1">
      <c r="A87" s="18"/>
      <c r="G87" s="19"/>
    </row>
    <row r="88" spans="1:7" ht="13.5" hidden="1" thickBot="1">
      <c r="A88" s="18"/>
      <c r="C88" s="33" t="s">
        <v>73</v>
      </c>
      <c r="F88" s="47" t="str">
        <f>CLABSI!F165</f>
        <v xml:space="preserve"> </v>
      </c>
      <c r="G88" s="19"/>
    </row>
    <row r="89" spans="1:7" s="3" customFormat="1" ht="6.75" customHeight="1" hidden="1" thickBot="1">
      <c r="A89" s="16"/>
      <c r="B89" s="4"/>
      <c r="C89" s="7"/>
      <c r="D89" s="8"/>
      <c r="F89" s="25"/>
      <c r="G89" s="15"/>
    </row>
    <row r="90" spans="1:7" s="3" customFormat="1" ht="13.5" customHeight="1" hidden="1" thickBot="1">
      <c r="A90" s="16"/>
      <c r="B90" s="4" t="str">
        <f>CLABSI!B168</f>
        <v>Optional Milestone: ________________________________</v>
      </c>
      <c r="C90" s="7"/>
      <c r="D90" s="8"/>
      <c r="F90" s="46" t="str">
        <f>CLABSI!F175</f>
        <v>N/A</v>
      </c>
      <c r="G90" s="15"/>
    </row>
    <row r="91" spans="1:7" ht="6.75" customHeight="1" hidden="1" thickBot="1">
      <c r="A91" s="18"/>
      <c r="G91" s="19"/>
    </row>
    <row r="92" spans="1:7" ht="13.5" hidden="1" thickBot="1">
      <c r="A92" s="18"/>
      <c r="C92" s="33" t="s">
        <v>73</v>
      </c>
      <c r="F92" s="47" t="str">
        <f>CLABSI!F190</f>
        <v xml:space="preserve"> </v>
      </c>
      <c r="G92" s="19"/>
    </row>
    <row r="93" spans="1:7" ht="13.5" thickBot="1">
      <c r="A93" s="18"/>
      <c r="C93" s="33"/>
      <c r="G93" s="19"/>
    </row>
    <row r="94" spans="1:7" ht="13.5" thickBot="1">
      <c r="A94" s="18"/>
      <c r="B94" s="5" t="s">
        <v>107</v>
      </c>
      <c r="C94" s="33"/>
      <c r="F94" s="40">
        <f>CLABSI!F13</f>
        <v>937750</v>
      </c>
      <c r="G94" s="19"/>
    </row>
    <row r="95" spans="1:7" ht="13.5" thickBot="1">
      <c r="A95" s="18"/>
      <c r="C95" s="33"/>
      <c r="G95" s="19"/>
    </row>
    <row r="96" spans="1:7" ht="13.5" thickBot="1">
      <c r="A96" s="18"/>
      <c r="B96" s="5" t="s">
        <v>74</v>
      </c>
      <c r="C96" s="33"/>
      <c r="F96" s="102">
        <f>SUM(F64,F68,F72,F76,F80,F84,F88,F92)</f>
        <v>1</v>
      </c>
      <c r="G96" s="19"/>
    </row>
    <row r="97" spans="1:7" ht="13.5" thickBot="1">
      <c r="A97" s="18"/>
      <c r="C97" s="33"/>
      <c r="G97" s="19"/>
    </row>
    <row r="98" spans="1:7" ht="13.5" thickBot="1">
      <c r="A98" s="18"/>
      <c r="B98" s="5" t="s">
        <v>79</v>
      </c>
      <c r="C98" s="33"/>
      <c r="F98" s="41">
        <f>COUNT(F64,F68,F72,F76,F80,F84,F88,F92)</f>
        <v>1</v>
      </c>
      <c r="G98" s="19"/>
    </row>
    <row r="99" spans="1:7" ht="13.5" thickBot="1">
      <c r="A99" s="18"/>
      <c r="C99" s="33"/>
      <c r="G99" s="19"/>
    </row>
    <row r="100" spans="1:7" ht="13.5" thickBot="1">
      <c r="A100" s="18"/>
      <c r="B100" s="5" t="s">
        <v>80</v>
      </c>
      <c r="C100" s="33"/>
      <c r="F100" s="45">
        <f>IF(F98=0," ",F96/F98)</f>
        <v>1</v>
      </c>
      <c r="G100" s="19"/>
    </row>
    <row r="101" spans="1:7" ht="13.5" thickBot="1">
      <c r="A101" s="18"/>
      <c r="C101" s="33"/>
      <c r="G101" s="19"/>
    </row>
    <row r="102" spans="1:7" ht="13.5" thickBot="1">
      <c r="A102" s="18"/>
      <c r="B102" s="5" t="s">
        <v>75</v>
      </c>
      <c r="C102" s="33"/>
      <c r="F102" s="40">
        <f>IF(F98=0," ",F100*F94)</f>
        <v>937750</v>
      </c>
      <c r="G102" s="19"/>
    </row>
    <row r="103" spans="1:7" ht="13.5" thickBot="1">
      <c r="A103" s="18"/>
      <c r="C103" s="33"/>
      <c r="G103" s="19"/>
    </row>
    <row r="104" spans="1:7" ht="13.5" thickBot="1">
      <c r="A104" s="18"/>
      <c r="B104" s="5" t="s">
        <v>108</v>
      </c>
      <c r="C104" s="33"/>
      <c r="F104" s="48">
        <f>CLABSI!F15</f>
        <v>937750</v>
      </c>
      <c r="G104" s="19"/>
    </row>
    <row r="105" spans="1:7" ht="13.5" thickBot="1">
      <c r="A105" s="18"/>
      <c r="C105" s="33"/>
      <c r="G105" s="19"/>
    </row>
    <row r="106" spans="1:7" ht="13.5" thickBot="1">
      <c r="A106" s="18"/>
      <c r="B106" s="39" t="s">
        <v>91</v>
      </c>
      <c r="C106" s="33"/>
      <c r="F106" s="42">
        <f>IF(F98=0," ",F102-F104)</f>
        <v>0</v>
      </c>
      <c r="G106" s="19"/>
    </row>
    <row r="107" spans="1:7" s="3" customFormat="1" ht="12.75" customHeight="1">
      <c r="A107" s="16"/>
      <c r="B107" s="4"/>
      <c r="C107" s="7"/>
      <c r="D107" s="8"/>
      <c r="F107" s="25"/>
      <c r="G107" s="15"/>
    </row>
    <row r="108" spans="1:7" s="3" customFormat="1" ht="15.75" thickBot="1">
      <c r="A108" s="14" t="s">
        <v>2</v>
      </c>
      <c r="B108" s="2"/>
      <c r="C108" s="2"/>
      <c r="D108" s="8"/>
      <c r="F108" s="25"/>
      <c r="G108" s="15"/>
    </row>
    <row r="109" spans="1:7" s="3" customFormat="1" ht="13.5" customHeight="1" thickBot="1">
      <c r="A109" s="14"/>
      <c r="B109" s="4" t="str">
        <f>SSI!B17</f>
        <v>Rate of surgical site infection for Class 1 and 2 wounds (%): N/A for DY6</v>
      </c>
      <c r="C109" s="2"/>
      <c r="D109" s="8"/>
      <c r="F109" s="46" t="str">
        <f>SSI!F23</f>
        <v/>
      </c>
      <c r="G109" s="15"/>
    </row>
    <row r="110" spans="1:7" s="3" customFormat="1" ht="6.75" customHeight="1" thickBot="1">
      <c r="A110" s="16"/>
      <c r="B110" s="4"/>
      <c r="C110" s="4"/>
      <c r="D110" s="8"/>
      <c r="F110" s="25"/>
      <c r="G110" s="15"/>
    </row>
    <row r="111" spans="1:7" s="3" customFormat="1" ht="13.5" customHeight="1" thickBot="1">
      <c r="A111" s="16"/>
      <c r="C111" s="33" t="s">
        <v>73</v>
      </c>
      <c r="D111" s="8"/>
      <c r="F111" s="101" t="str">
        <f>SSI!F27</f>
        <v/>
      </c>
      <c r="G111" s="15"/>
    </row>
    <row r="112" spans="1:7" s="3" customFormat="1" ht="6.75" customHeight="1" thickBot="1">
      <c r="A112" s="16"/>
      <c r="B112" s="4"/>
      <c r="C112" s="7"/>
      <c r="D112" s="8"/>
      <c r="F112" s="25"/>
      <c r="G112" s="15"/>
    </row>
    <row r="113" spans="1:7" s="3" customFormat="1" ht="39" customHeight="1" thickBot="1">
      <c r="A113" s="16"/>
      <c r="B113" s="4" t="str">
        <f>SSI!B30</f>
        <v>Optional Milestone: ________________________________</v>
      </c>
      <c r="C113" s="7"/>
      <c r="D113" s="162" t="s">
        <v>122</v>
      </c>
      <c r="F113" s="46" t="str">
        <f>SSI!F37</f>
        <v>Yes</v>
      </c>
      <c r="G113" s="15"/>
    </row>
    <row r="114" spans="1:7" ht="6.75" customHeight="1" thickBot="1">
      <c r="A114" s="18"/>
      <c r="G114" s="19"/>
    </row>
    <row r="115" spans="1:7" ht="13.5" thickBot="1">
      <c r="A115" s="18"/>
      <c r="C115" s="33" t="s">
        <v>73</v>
      </c>
      <c r="F115" s="47">
        <f>SSI!F52</f>
        <v>1</v>
      </c>
      <c r="G115" s="19"/>
    </row>
    <row r="116" spans="1:7" s="3" customFormat="1" ht="6.75" customHeight="1">
      <c r="A116" s="16"/>
      <c r="B116" s="4"/>
      <c r="C116" s="7"/>
      <c r="D116" s="8"/>
      <c r="F116" s="25"/>
      <c r="G116" s="15"/>
    </row>
    <row r="117" spans="1:7" s="3" customFormat="1" ht="13.5" customHeight="1" hidden="1" thickBot="1">
      <c r="A117" s="16"/>
      <c r="B117" s="4" t="str">
        <f>SSI!B55</f>
        <v>Optional Milestone: ________________________________</v>
      </c>
      <c r="C117" s="7"/>
      <c r="D117" s="8"/>
      <c r="F117" s="46" t="str">
        <f>SSI!F62</f>
        <v>N/A</v>
      </c>
      <c r="G117" s="15"/>
    </row>
    <row r="118" spans="1:7" ht="6.75" customHeight="1" hidden="1" thickBot="1">
      <c r="A118" s="18"/>
      <c r="G118" s="19"/>
    </row>
    <row r="119" spans="1:7" ht="13.5" hidden="1" thickBot="1">
      <c r="A119" s="18"/>
      <c r="C119" s="33" t="s">
        <v>73</v>
      </c>
      <c r="F119" s="47" t="str">
        <f>SSI!F77</f>
        <v xml:space="preserve"> </v>
      </c>
      <c r="G119" s="19"/>
    </row>
    <row r="120" spans="1:7" s="3" customFormat="1" ht="6.75" customHeight="1" hidden="1" thickBot="1">
      <c r="A120" s="16"/>
      <c r="B120" s="4"/>
      <c r="C120" s="7"/>
      <c r="D120" s="8"/>
      <c r="F120" s="25"/>
      <c r="G120" s="15"/>
    </row>
    <row r="121" spans="1:7" s="3" customFormat="1" ht="13.5" customHeight="1" hidden="1" thickBot="1">
      <c r="A121" s="16"/>
      <c r="B121" s="4" t="str">
        <f>SSI!B80</f>
        <v>Optional Milestone: ________________________________</v>
      </c>
      <c r="C121" s="7"/>
      <c r="D121" s="8"/>
      <c r="F121" s="46" t="str">
        <f>SSI!F87</f>
        <v>N/A</v>
      </c>
      <c r="G121" s="15"/>
    </row>
    <row r="122" spans="1:7" ht="6.75" customHeight="1" hidden="1" thickBot="1">
      <c r="A122" s="18"/>
      <c r="G122" s="19"/>
    </row>
    <row r="123" spans="1:7" ht="13.5" hidden="1" thickBot="1">
      <c r="A123" s="18"/>
      <c r="C123" s="33" t="s">
        <v>73</v>
      </c>
      <c r="F123" s="47" t="str">
        <f>SSI!F102</f>
        <v xml:space="preserve"> </v>
      </c>
      <c r="G123" s="19"/>
    </row>
    <row r="124" spans="1:7" s="3" customFormat="1" ht="6.75" customHeight="1" hidden="1" thickBot="1">
      <c r="A124" s="16"/>
      <c r="B124" s="4"/>
      <c r="C124" s="7"/>
      <c r="D124" s="8"/>
      <c r="F124" s="25"/>
      <c r="G124" s="15"/>
    </row>
    <row r="125" spans="1:7" s="3" customFormat="1" ht="13.5" customHeight="1" hidden="1" thickBot="1">
      <c r="A125" s="16"/>
      <c r="B125" s="4" t="str">
        <f>SSI!B105</f>
        <v>Optional Milestone: ________________________________</v>
      </c>
      <c r="C125" s="7"/>
      <c r="D125" s="8"/>
      <c r="F125" s="46" t="str">
        <f>SSI!F112</f>
        <v>N/A</v>
      </c>
      <c r="G125" s="15"/>
    </row>
    <row r="126" spans="1:7" ht="6.75" customHeight="1" hidden="1" thickBot="1">
      <c r="A126" s="18"/>
      <c r="G126" s="19"/>
    </row>
    <row r="127" spans="1:7" ht="13.5" hidden="1" thickBot="1">
      <c r="A127" s="18"/>
      <c r="C127" s="33" t="s">
        <v>73</v>
      </c>
      <c r="F127" s="47" t="str">
        <f>SSI!F127</f>
        <v xml:space="preserve"> </v>
      </c>
      <c r="G127" s="19"/>
    </row>
    <row r="128" spans="1:7" s="3" customFormat="1" ht="6.75" customHeight="1" hidden="1" thickBot="1">
      <c r="A128" s="16"/>
      <c r="B128" s="4"/>
      <c r="C128" s="7"/>
      <c r="D128" s="8"/>
      <c r="F128" s="25"/>
      <c r="G128" s="15"/>
    </row>
    <row r="129" spans="1:7" s="3" customFormat="1" ht="13.5" customHeight="1" hidden="1" thickBot="1">
      <c r="A129" s="16"/>
      <c r="B129" s="4" t="str">
        <f>SSI!B130</f>
        <v>Optional Milestone: ________________________________</v>
      </c>
      <c r="C129" s="7"/>
      <c r="D129" s="8"/>
      <c r="F129" s="46" t="str">
        <f>SSI!F137</f>
        <v>N/A</v>
      </c>
      <c r="G129" s="15"/>
    </row>
    <row r="130" spans="1:7" ht="6.75" customHeight="1" hidden="1" thickBot="1">
      <c r="A130" s="18"/>
      <c r="G130" s="19"/>
    </row>
    <row r="131" spans="1:7" ht="13.5" hidden="1" thickBot="1">
      <c r="A131" s="18"/>
      <c r="C131" s="33" t="s">
        <v>73</v>
      </c>
      <c r="F131" s="47" t="str">
        <f>SSI!F152</f>
        <v xml:space="preserve"> </v>
      </c>
      <c r="G131" s="19"/>
    </row>
    <row r="132" spans="1:7" s="3" customFormat="1" ht="6.75" customHeight="1" hidden="1" thickBot="1">
      <c r="A132" s="16"/>
      <c r="B132" s="4"/>
      <c r="C132" s="7"/>
      <c r="D132" s="8"/>
      <c r="F132" s="25"/>
      <c r="G132" s="15"/>
    </row>
    <row r="133" spans="1:7" s="3" customFormat="1" ht="13.5" customHeight="1" hidden="1" thickBot="1">
      <c r="A133" s="16"/>
      <c r="B133" s="4" t="str">
        <f>SSI!B155</f>
        <v>Optional Milestone: ________________________________</v>
      </c>
      <c r="C133" s="7"/>
      <c r="D133" s="8"/>
      <c r="F133" s="46" t="str">
        <f>SSI!F162</f>
        <v>N/A</v>
      </c>
      <c r="G133" s="15"/>
    </row>
    <row r="134" spans="1:7" ht="6.75" customHeight="1" hidden="1" thickBot="1">
      <c r="A134" s="18"/>
      <c r="G134" s="19"/>
    </row>
    <row r="135" spans="1:7" ht="13.5" hidden="1" thickBot="1">
      <c r="A135" s="18"/>
      <c r="C135" s="33" t="s">
        <v>73</v>
      </c>
      <c r="F135" s="47" t="str">
        <f>SSI!F177</f>
        <v xml:space="preserve"> </v>
      </c>
      <c r="G135" s="19"/>
    </row>
    <row r="136" spans="1:7" ht="13.5" thickBot="1">
      <c r="A136" s="18"/>
      <c r="C136" s="33"/>
      <c r="G136" s="19"/>
    </row>
    <row r="137" spans="1:7" ht="13.5" thickBot="1">
      <c r="A137" s="18"/>
      <c r="B137" s="5" t="s">
        <v>107</v>
      </c>
      <c r="C137" s="33"/>
      <c r="F137" s="40">
        <f>SSI!F13</f>
        <v>937750</v>
      </c>
      <c r="G137" s="19"/>
    </row>
    <row r="138" spans="1:7" ht="13.5" thickBot="1">
      <c r="A138" s="18"/>
      <c r="C138" s="33"/>
      <c r="G138" s="19"/>
    </row>
    <row r="139" spans="1:7" ht="13.5" thickBot="1">
      <c r="A139" s="18"/>
      <c r="B139" s="5" t="s">
        <v>74</v>
      </c>
      <c r="C139" s="33"/>
      <c r="F139" s="102">
        <f>SUM(F111,F115,F119,F123,F127,F131,F135)</f>
        <v>1</v>
      </c>
      <c r="G139" s="19"/>
    </row>
    <row r="140" spans="1:7" ht="13.5" thickBot="1">
      <c r="A140" s="18"/>
      <c r="C140" s="33"/>
      <c r="G140" s="19"/>
    </row>
    <row r="141" spans="1:7" ht="13.5" thickBot="1">
      <c r="A141" s="18"/>
      <c r="B141" s="5" t="s">
        <v>79</v>
      </c>
      <c r="C141" s="33"/>
      <c r="F141" s="41">
        <f>COUNT(F111,F115,F119,F123,F127,F131,F135)</f>
        <v>1</v>
      </c>
      <c r="G141" s="19"/>
    </row>
    <row r="142" spans="1:7" ht="13.5" thickBot="1">
      <c r="A142" s="18"/>
      <c r="C142" s="33"/>
      <c r="G142" s="19"/>
    </row>
    <row r="143" spans="1:7" ht="13.5" thickBot="1">
      <c r="A143" s="18"/>
      <c r="B143" s="5" t="s">
        <v>80</v>
      </c>
      <c r="C143" s="33"/>
      <c r="F143" s="45">
        <f>IF(F141=0," ",F139/F141)</f>
        <v>1</v>
      </c>
      <c r="G143" s="19"/>
    </row>
    <row r="144" spans="1:7" ht="13.5" thickBot="1">
      <c r="A144" s="18"/>
      <c r="C144" s="33"/>
      <c r="G144" s="19"/>
    </row>
    <row r="145" spans="1:7" ht="13.5" thickBot="1">
      <c r="A145" s="18"/>
      <c r="B145" s="5" t="s">
        <v>75</v>
      </c>
      <c r="C145" s="33"/>
      <c r="F145" s="40">
        <f>IF(F141=0," ",F143*F137)</f>
        <v>937750</v>
      </c>
      <c r="G145" s="19"/>
    </row>
    <row r="146" spans="1:7" ht="13.5" thickBot="1">
      <c r="A146" s="18"/>
      <c r="C146" s="33"/>
      <c r="G146" s="19"/>
    </row>
    <row r="147" spans="1:7" ht="13.5" thickBot="1">
      <c r="A147" s="18"/>
      <c r="B147" s="5" t="s">
        <v>108</v>
      </c>
      <c r="C147" s="33"/>
      <c r="F147" s="48">
        <f>SSI!F15</f>
        <v>937750</v>
      </c>
      <c r="G147" s="19"/>
    </row>
    <row r="148" spans="1:7" ht="13.5" thickBot="1">
      <c r="A148" s="18"/>
      <c r="C148" s="33"/>
      <c r="G148" s="19"/>
    </row>
    <row r="149" spans="1:7" ht="13.5" thickBot="1">
      <c r="A149" s="18"/>
      <c r="B149" s="39" t="s">
        <v>91</v>
      </c>
      <c r="C149" s="33"/>
      <c r="F149" s="42">
        <f>IF(F141=0," ",F145-F147)</f>
        <v>0</v>
      </c>
      <c r="G149" s="19"/>
    </row>
    <row r="150" spans="1:7" s="3" customFormat="1" ht="12.75" customHeight="1">
      <c r="A150" s="16"/>
      <c r="B150" s="4"/>
      <c r="C150" s="7"/>
      <c r="D150" s="8"/>
      <c r="F150" s="25"/>
      <c r="G150" s="15"/>
    </row>
    <row r="151" spans="1:7" s="3" customFormat="1" ht="15.75" thickBot="1">
      <c r="A151" s="14" t="s">
        <v>3</v>
      </c>
      <c r="B151" s="2"/>
      <c r="C151" s="2"/>
      <c r="D151" s="8"/>
      <c r="F151" s="25"/>
      <c r="G151" s="15"/>
    </row>
    <row r="152" spans="1:7" s="3" customFormat="1" ht="13.5" customHeight="1" thickBot="1">
      <c r="A152" s="16"/>
      <c r="B152" s="4" t="str">
        <f>HAPU!B17</f>
        <v>Prevalence of Stage II, III, IV or unstagable pressure ulcers (%): N/A for DY6</v>
      </c>
      <c r="F152" s="46" t="str">
        <f>HAPU!F23</f>
        <v/>
      </c>
      <c r="G152" s="15"/>
    </row>
    <row r="153" spans="1:7" s="3" customFormat="1" ht="6.75" customHeight="1" thickBot="1">
      <c r="A153" s="16"/>
      <c r="B153" s="4"/>
      <c r="C153" s="4"/>
      <c r="F153" s="25"/>
      <c r="G153" s="15"/>
    </row>
    <row r="154" spans="1:7" s="3" customFormat="1" ht="13.5" customHeight="1" thickBot="1">
      <c r="A154" s="16"/>
      <c r="C154" s="33" t="s">
        <v>73</v>
      </c>
      <c r="D154" s="8"/>
      <c r="F154" s="101" t="str">
        <f>HAPU!F27</f>
        <v/>
      </c>
      <c r="G154" s="15"/>
    </row>
    <row r="155" spans="1:7" s="3" customFormat="1" ht="6.75" customHeight="1" thickBot="1">
      <c r="A155" s="16"/>
      <c r="B155" s="4"/>
      <c r="C155" s="7"/>
      <c r="D155" s="8"/>
      <c r="F155" s="25"/>
      <c r="G155" s="15"/>
    </row>
    <row r="156" spans="1:7" s="3" customFormat="1" ht="60.75" customHeight="1" thickBot="1">
      <c r="A156" s="16"/>
      <c r="B156" s="4" t="str">
        <f>HAPU!B30</f>
        <v>Optional Milestone: ________________________________</v>
      </c>
      <c r="C156" s="7"/>
      <c r="D156" s="166" t="s">
        <v>121</v>
      </c>
      <c r="F156" s="46" t="str">
        <f>HAPU!F37</f>
        <v>yes</v>
      </c>
      <c r="G156" s="15"/>
    </row>
    <row r="157" spans="1:7" ht="6.75" customHeight="1" thickBot="1">
      <c r="A157" s="18"/>
      <c r="G157" s="19"/>
    </row>
    <row r="158" spans="1:7" ht="13.5" thickBot="1">
      <c r="A158" s="18"/>
      <c r="C158" s="33" t="s">
        <v>73</v>
      </c>
      <c r="F158" s="47">
        <f>HAPU!F52</f>
        <v>1</v>
      </c>
      <c r="G158" s="19"/>
    </row>
    <row r="159" spans="1:7" s="3" customFormat="1" ht="6.75" customHeight="1">
      <c r="A159" s="16"/>
      <c r="B159" s="4"/>
      <c r="C159" s="7"/>
      <c r="D159" s="8"/>
      <c r="F159" s="25"/>
      <c r="G159" s="15"/>
    </row>
    <row r="160" spans="1:7" s="3" customFormat="1" ht="13.5" customHeight="1" hidden="1" thickBot="1">
      <c r="A160" s="16"/>
      <c r="B160" s="4" t="str">
        <f>HAPU!B55</f>
        <v>Optional Milestone: ________________________________</v>
      </c>
      <c r="C160" s="7"/>
      <c r="D160" s="8"/>
      <c r="F160" s="46" t="str">
        <f>HAPU!F62</f>
        <v>N/A</v>
      </c>
      <c r="G160" s="15"/>
    </row>
    <row r="161" spans="1:7" ht="6.75" customHeight="1" hidden="1" thickBot="1">
      <c r="A161" s="18"/>
      <c r="G161" s="19"/>
    </row>
    <row r="162" spans="1:7" ht="13.5" hidden="1" thickBot="1">
      <c r="A162" s="18"/>
      <c r="C162" s="33" t="s">
        <v>73</v>
      </c>
      <c r="F162" s="47" t="str">
        <f>HAPU!F77</f>
        <v xml:space="preserve"> </v>
      </c>
      <c r="G162" s="19"/>
    </row>
    <row r="163" spans="1:7" s="3" customFormat="1" ht="6.75" customHeight="1" hidden="1" thickBot="1">
      <c r="A163" s="16"/>
      <c r="B163" s="4"/>
      <c r="C163" s="7"/>
      <c r="D163" s="8"/>
      <c r="F163" s="25"/>
      <c r="G163" s="15"/>
    </row>
    <row r="164" spans="1:7" s="3" customFormat="1" ht="13.5" customHeight="1" hidden="1" thickBot="1">
      <c r="A164" s="16"/>
      <c r="B164" s="4" t="str">
        <f>HAPU!B80</f>
        <v>Optional Milestone: ________________________________</v>
      </c>
      <c r="C164" s="7"/>
      <c r="D164" s="8"/>
      <c r="F164" s="46" t="str">
        <f>HAPU!F87</f>
        <v>N/A</v>
      </c>
      <c r="G164" s="15"/>
    </row>
    <row r="165" spans="1:7" ht="6.75" customHeight="1" hidden="1" thickBot="1">
      <c r="A165" s="18"/>
      <c r="G165" s="19"/>
    </row>
    <row r="166" spans="1:7" ht="13.5" hidden="1" thickBot="1">
      <c r="A166" s="18"/>
      <c r="C166" s="33" t="s">
        <v>73</v>
      </c>
      <c r="F166" s="47" t="str">
        <f>HAPU!F102</f>
        <v xml:space="preserve"> </v>
      </c>
      <c r="G166" s="19"/>
    </row>
    <row r="167" spans="1:7" s="3" customFormat="1" ht="6.75" customHeight="1" hidden="1" thickBot="1">
      <c r="A167" s="16"/>
      <c r="B167" s="4"/>
      <c r="C167" s="7"/>
      <c r="D167" s="8"/>
      <c r="F167" s="25"/>
      <c r="G167" s="15"/>
    </row>
    <row r="168" spans="1:7" s="3" customFormat="1" ht="13.5" customHeight="1" hidden="1" thickBot="1">
      <c r="A168" s="16"/>
      <c r="B168" s="4" t="str">
        <f>HAPU!B105</f>
        <v>Optional Milestone: ________________________________</v>
      </c>
      <c r="C168" s="7"/>
      <c r="D168" s="8"/>
      <c r="F168" s="46" t="str">
        <f>HAPU!F112</f>
        <v>N/A</v>
      </c>
      <c r="G168" s="15"/>
    </row>
    <row r="169" spans="1:7" ht="6.75" customHeight="1" hidden="1" thickBot="1">
      <c r="A169" s="18"/>
      <c r="G169" s="19"/>
    </row>
    <row r="170" spans="1:7" ht="13.5" hidden="1" thickBot="1">
      <c r="A170" s="18"/>
      <c r="C170" s="33" t="s">
        <v>73</v>
      </c>
      <c r="F170" s="47" t="str">
        <f>HAPU!F127</f>
        <v xml:space="preserve"> </v>
      </c>
      <c r="G170" s="19"/>
    </row>
    <row r="171" spans="1:7" s="3" customFormat="1" ht="6.75" customHeight="1" hidden="1" thickBot="1">
      <c r="A171" s="16"/>
      <c r="B171" s="4"/>
      <c r="C171" s="7"/>
      <c r="D171" s="8"/>
      <c r="F171" s="25"/>
      <c r="G171" s="15"/>
    </row>
    <row r="172" spans="1:7" s="3" customFormat="1" ht="13.5" customHeight="1" hidden="1" thickBot="1">
      <c r="A172" s="16"/>
      <c r="B172" s="4" t="str">
        <f>HAPU!B130</f>
        <v>Optional Milestone: ________________________________</v>
      </c>
      <c r="C172" s="7"/>
      <c r="D172" s="8"/>
      <c r="F172" s="46" t="str">
        <f>HAPU!F137</f>
        <v>N/A</v>
      </c>
      <c r="G172" s="15"/>
    </row>
    <row r="173" spans="1:7" ht="6.75" customHeight="1" hidden="1" thickBot="1">
      <c r="A173" s="18"/>
      <c r="G173" s="19"/>
    </row>
    <row r="174" spans="1:7" ht="13.5" hidden="1" thickBot="1">
      <c r="A174" s="18"/>
      <c r="C174" s="33" t="s">
        <v>73</v>
      </c>
      <c r="F174" s="47" t="str">
        <f>HAPU!F152</f>
        <v xml:space="preserve"> </v>
      </c>
      <c r="G174" s="19"/>
    </row>
    <row r="175" spans="1:7" s="3" customFormat="1" ht="6.75" customHeight="1" hidden="1" thickBot="1">
      <c r="A175" s="16"/>
      <c r="B175" s="4"/>
      <c r="C175" s="7"/>
      <c r="D175" s="8"/>
      <c r="F175" s="25"/>
      <c r="G175" s="15"/>
    </row>
    <row r="176" spans="1:7" s="3" customFormat="1" ht="13.5" customHeight="1" hidden="1" thickBot="1">
      <c r="A176" s="16"/>
      <c r="B176" s="4" t="str">
        <f>HAPU!B155</f>
        <v>Optional Milestone: ________________________________</v>
      </c>
      <c r="C176" s="7"/>
      <c r="D176" s="8"/>
      <c r="F176" s="46" t="str">
        <f>HAPU!F162</f>
        <v>N/A</v>
      </c>
      <c r="G176" s="15"/>
    </row>
    <row r="177" spans="1:7" ht="6.75" customHeight="1" hidden="1" thickBot="1">
      <c r="A177" s="18"/>
      <c r="G177" s="19"/>
    </row>
    <row r="178" spans="1:7" ht="13.5" hidden="1" thickBot="1">
      <c r="A178" s="18"/>
      <c r="C178" s="33" t="s">
        <v>73</v>
      </c>
      <c r="F178" s="47" t="str">
        <f>HAPU!F177</f>
        <v xml:space="preserve"> </v>
      </c>
      <c r="G178" s="19"/>
    </row>
    <row r="179" spans="1:7" ht="13.5" thickBot="1">
      <c r="A179" s="18"/>
      <c r="C179" s="33"/>
      <c r="G179" s="19"/>
    </row>
    <row r="180" spans="1:7" ht="13.5" thickBot="1">
      <c r="A180" s="18"/>
      <c r="B180" s="5" t="s">
        <v>107</v>
      </c>
      <c r="C180" s="33"/>
      <c r="F180" s="40">
        <f>HAPU!F13</f>
        <v>937750</v>
      </c>
      <c r="G180" s="19"/>
    </row>
    <row r="181" spans="1:7" ht="13.5" thickBot="1">
      <c r="A181" s="18"/>
      <c r="C181" s="33"/>
      <c r="G181" s="19"/>
    </row>
    <row r="182" spans="1:7" ht="13.5" thickBot="1">
      <c r="A182" s="18"/>
      <c r="B182" s="5" t="s">
        <v>74</v>
      </c>
      <c r="C182" s="33"/>
      <c r="F182" s="102">
        <f>SUM(F154,F158,F162,F166,F170,F174,F178)</f>
        <v>1</v>
      </c>
      <c r="G182" s="19"/>
    </row>
    <row r="183" spans="1:7" ht="13.5" thickBot="1">
      <c r="A183" s="18"/>
      <c r="C183" s="33"/>
      <c r="G183" s="19"/>
    </row>
    <row r="184" spans="1:7" ht="13.5" thickBot="1">
      <c r="A184" s="18"/>
      <c r="B184" s="5" t="s">
        <v>79</v>
      </c>
      <c r="C184" s="33"/>
      <c r="F184" s="41">
        <f>COUNT(F154,F158,F162,F166,F170,F174,F178)</f>
        <v>1</v>
      </c>
      <c r="G184" s="19"/>
    </row>
    <row r="185" spans="1:7" ht="13.5" thickBot="1">
      <c r="A185" s="18"/>
      <c r="C185" s="33"/>
      <c r="G185" s="19"/>
    </row>
    <row r="186" spans="1:7" ht="13.5" thickBot="1">
      <c r="A186" s="18"/>
      <c r="B186" s="5" t="s">
        <v>80</v>
      </c>
      <c r="C186" s="33"/>
      <c r="F186" s="45">
        <f>IF(F184=0," ",F182/F184)</f>
        <v>1</v>
      </c>
      <c r="G186" s="19"/>
    </row>
    <row r="187" spans="1:7" ht="13.5" thickBot="1">
      <c r="A187" s="18"/>
      <c r="C187" s="33"/>
      <c r="G187" s="19"/>
    </row>
    <row r="188" spans="1:7" ht="13.5" thickBot="1">
      <c r="A188" s="18"/>
      <c r="B188" s="5" t="s">
        <v>75</v>
      </c>
      <c r="C188" s="33"/>
      <c r="F188" s="40">
        <f>IF(F184=0," ",F186*F180)</f>
        <v>937750</v>
      </c>
      <c r="G188" s="19"/>
    </row>
    <row r="189" spans="1:7" ht="13.5" thickBot="1">
      <c r="A189" s="18"/>
      <c r="C189" s="33"/>
      <c r="G189" s="19"/>
    </row>
    <row r="190" spans="1:7" ht="13.5" thickBot="1">
      <c r="A190" s="18"/>
      <c r="B190" s="5" t="s">
        <v>108</v>
      </c>
      <c r="C190" s="33"/>
      <c r="F190" s="48">
        <f>HAPU!F15</f>
        <v>937750</v>
      </c>
      <c r="G190" s="19"/>
    </row>
    <row r="191" spans="1:7" ht="13.5" thickBot="1">
      <c r="A191" s="18"/>
      <c r="C191" s="33"/>
      <c r="G191" s="19"/>
    </row>
    <row r="192" spans="1:7" ht="13.5" thickBot="1">
      <c r="A192" s="18"/>
      <c r="B192" s="39" t="s">
        <v>91</v>
      </c>
      <c r="C192" s="33"/>
      <c r="F192" s="42">
        <f>IF(F184=0," ",F188-F190)</f>
        <v>0</v>
      </c>
      <c r="G192" s="19"/>
    </row>
    <row r="193" spans="1:7" s="3" customFormat="1" ht="12.75" customHeight="1">
      <c r="A193" s="16"/>
      <c r="B193" s="4"/>
      <c r="C193" s="7"/>
      <c r="D193" s="8"/>
      <c r="F193" s="25"/>
      <c r="G193" s="15"/>
    </row>
    <row r="194" spans="1:7" s="3" customFormat="1" ht="15.75" hidden="1" thickBot="1">
      <c r="A194" s="14" t="s">
        <v>4</v>
      </c>
      <c r="B194" s="2"/>
      <c r="C194" s="2"/>
      <c r="D194" s="8"/>
      <c r="G194" s="15"/>
    </row>
    <row r="195" spans="1:7" s="3" customFormat="1" ht="13.5" customHeight="1" hidden="1" thickBot="1">
      <c r="A195" s="16" t="s">
        <v>35</v>
      </c>
      <c r="B195" s="4" t="str">
        <f>Stroke!B17</f>
        <v>Discharged on Antithrombotic Therapy</v>
      </c>
      <c r="C195" s="4"/>
      <c r="D195" s="8"/>
      <c r="F195" s="103" t="str">
        <f>Stroke!F23</f>
        <v/>
      </c>
      <c r="G195" s="15"/>
    </row>
    <row r="196" spans="1:7" s="3" customFormat="1" ht="6.75" customHeight="1" hidden="1" thickBot="1">
      <c r="A196" s="16"/>
      <c r="B196" s="4"/>
      <c r="C196" s="4"/>
      <c r="D196" s="8"/>
      <c r="F196" s="25"/>
      <c r="G196" s="15"/>
    </row>
    <row r="197" spans="1:7" s="3" customFormat="1" ht="13.5" customHeight="1" hidden="1" thickBot="1">
      <c r="A197" s="16"/>
      <c r="C197" s="33" t="s">
        <v>73</v>
      </c>
      <c r="D197" s="8"/>
      <c r="F197" s="101" t="str">
        <f>Stroke!F27</f>
        <v/>
      </c>
      <c r="G197" s="15"/>
    </row>
    <row r="198" spans="1:7" s="3" customFormat="1" ht="6.75" customHeight="1" hidden="1" thickBot="1">
      <c r="A198" s="16"/>
      <c r="B198" s="4"/>
      <c r="C198" s="7"/>
      <c r="D198" s="8"/>
      <c r="F198" s="25"/>
      <c r="G198" s="15"/>
    </row>
    <row r="199" spans="1:7" ht="13.5" customHeight="1" hidden="1" thickBot="1">
      <c r="A199" s="18"/>
      <c r="B199" s="5" t="str">
        <f>Stroke!B30</f>
        <v>Anticoagulation Therapy for Atrial Fibrillation/Flutter</v>
      </c>
      <c r="F199" s="103" t="str">
        <f>Stroke!F36</f>
        <v/>
      </c>
      <c r="G199" s="19"/>
    </row>
    <row r="200" spans="1:7" ht="6.75" customHeight="1" hidden="1" thickBot="1">
      <c r="A200" s="18"/>
      <c r="G200" s="19"/>
    </row>
    <row r="201" spans="1:7" s="3" customFormat="1" ht="13.5" customHeight="1" hidden="1" thickBot="1">
      <c r="A201" s="16"/>
      <c r="C201" s="33" t="s">
        <v>73</v>
      </c>
      <c r="D201" s="8"/>
      <c r="F201" s="101" t="str">
        <f>Stroke!F40</f>
        <v/>
      </c>
      <c r="G201" s="15"/>
    </row>
    <row r="202" spans="1:7" s="3" customFormat="1" ht="6.75" customHeight="1" hidden="1" thickBot="1">
      <c r="A202" s="16"/>
      <c r="B202" s="4"/>
      <c r="C202" s="7"/>
      <c r="D202" s="8"/>
      <c r="F202" s="25"/>
      <c r="G202" s="15"/>
    </row>
    <row r="203" spans="1:7" ht="13.5" customHeight="1" hidden="1" thickBot="1">
      <c r="A203" s="18"/>
      <c r="B203" s="5" t="str">
        <f>Stroke!B43</f>
        <v>Thrombolytic Therapy</v>
      </c>
      <c r="F203" s="103" t="str">
        <f>Stroke!F49</f>
        <v/>
      </c>
      <c r="G203" s="19"/>
    </row>
    <row r="204" spans="1:7" ht="6.75" customHeight="1" hidden="1" thickBot="1">
      <c r="A204" s="18"/>
      <c r="G204" s="19"/>
    </row>
    <row r="205" spans="1:7" s="3" customFormat="1" ht="13.5" customHeight="1" hidden="1" thickBot="1">
      <c r="A205" s="16"/>
      <c r="C205" s="31" t="s">
        <v>73</v>
      </c>
      <c r="D205" s="8"/>
      <c r="F205" s="101" t="str">
        <f>Stroke!F53</f>
        <v/>
      </c>
      <c r="G205" s="15"/>
    </row>
    <row r="206" spans="1:7" s="3" customFormat="1" ht="6.75" customHeight="1" hidden="1" thickBot="1">
      <c r="A206" s="16"/>
      <c r="B206" s="4"/>
      <c r="C206" s="7"/>
      <c r="D206" s="8"/>
      <c r="F206" s="25"/>
      <c r="G206" s="15"/>
    </row>
    <row r="207" spans="1:7" ht="13.5" customHeight="1" hidden="1" thickBot="1">
      <c r="A207" s="18"/>
      <c r="B207" s="5" t="str">
        <f>Stroke!B56</f>
        <v>Antithrombotic Therapy by End of Hospital Day 2</v>
      </c>
      <c r="F207" s="103" t="str">
        <f>Stroke!F62</f>
        <v/>
      </c>
      <c r="G207" s="19"/>
    </row>
    <row r="208" spans="1:7" ht="6.75" customHeight="1" hidden="1" thickBot="1">
      <c r="A208" s="18"/>
      <c r="G208" s="19"/>
    </row>
    <row r="209" spans="1:7" s="3" customFormat="1" ht="13.5" customHeight="1" hidden="1" thickBot="1">
      <c r="A209" s="16"/>
      <c r="C209" s="31" t="s">
        <v>73</v>
      </c>
      <c r="D209" s="8"/>
      <c r="F209" s="101" t="str">
        <f>Stroke!F66</f>
        <v/>
      </c>
      <c r="G209" s="15"/>
    </row>
    <row r="210" spans="1:7" s="3" customFormat="1" ht="6.75" customHeight="1" hidden="1" thickBot="1">
      <c r="A210" s="16"/>
      <c r="B210" s="4"/>
      <c r="C210" s="7"/>
      <c r="D210" s="8"/>
      <c r="F210" s="25"/>
      <c r="G210" s="15"/>
    </row>
    <row r="211" spans="1:7" ht="13.5" customHeight="1" hidden="1" thickBot="1">
      <c r="A211" s="18"/>
      <c r="B211" s="5" t="str">
        <f>Stroke!B69</f>
        <v>Discharged on Statin Medication</v>
      </c>
      <c r="F211" s="103" t="str">
        <f>Stroke!F75</f>
        <v/>
      </c>
      <c r="G211" s="19"/>
    </row>
    <row r="212" spans="1:7" ht="6.75" customHeight="1" hidden="1" thickBot="1">
      <c r="A212" s="18"/>
      <c r="G212" s="19"/>
    </row>
    <row r="213" spans="1:7" s="3" customFormat="1" ht="13.5" customHeight="1" hidden="1" thickBot="1">
      <c r="A213" s="16"/>
      <c r="C213" s="31" t="s">
        <v>73</v>
      </c>
      <c r="D213" s="8"/>
      <c r="F213" s="101" t="str">
        <f>Stroke!F79</f>
        <v/>
      </c>
      <c r="G213" s="15"/>
    </row>
    <row r="214" spans="1:7" s="3" customFormat="1" ht="6.75" customHeight="1" hidden="1" thickBot="1">
      <c r="A214" s="16"/>
      <c r="B214" s="4"/>
      <c r="C214" s="7"/>
      <c r="D214" s="8"/>
      <c r="F214" s="25"/>
      <c r="G214" s="15"/>
    </row>
    <row r="215" spans="1:7" ht="13.5" customHeight="1" hidden="1" thickBot="1">
      <c r="A215" s="18"/>
      <c r="B215" s="5" t="str">
        <f>Stroke!B82</f>
        <v>Stroke Education</v>
      </c>
      <c r="F215" s="103" t="str">
        <f>Stroke!F88</f>
        <v/>
      </c>
      <c r="G215" s="19"/>
    </row>
    <row r="216" spans="1:7" ht="6.75" customHeight="1" hidden="1" thickBot="1">
      <c r="A216" s="18"/>
      <c r="G216" s="19"/>
    </row>
    <row r="217" spans="1:7" s="3" customFormat="1" ht="13.5" customHeight="1" hidden="1" thickBot="1">
      <c r="A217" s="16"/>
      <c r="C217" s="31" t="s">
        <v>73</v>
      </c>
      <c r="D217" s="8"/>
      <c r="F217" s="101" t="str">
        <f>Stroke!F92</f>
        <v/>
      </c>
      <c r="G217" s="15"/>
    </row>
    <row r="218" spans="1:7" s="3" customFormat="1" ht="6.75" customHeight="1" hidden="1" thickBot="1">
      <c r="A218" s="16"/>
      <c r="B218" s="4"/>
      <c r="C218" s="7"/>
      <c r="D218" s="8"/>
      <c r="F218" s="25"/>
      <c r="G218" s="15"/>
    </row>
    <row r="219" spans="1:7" ht="13.5" customHeight="1" hidden="1" thickBot="1">
      <c r="A219" s="18"/>
      <c r="B219" s="5" t="str">
        <f>Stroke!B95</f>
        <v>Assessed for Rehabilitation</v>
      </c>
      <c r="F219" s="103" t="str">
        <f>Stroke!F101</f>
        <v/>
      </c>
      <c r="G219" s="19"/>
    </row>
    <row r="220" spans="1:7" ht="6.75" customHeight="1" hidden="1" thickBot="1">
      <c r="A220" s="18"/>
      <c r="G220" s="19"/>
    </row>
    <row r="221" spans="1:7" s="3" customFormat="1" ht="13.5" customHeight="1" hidden="1" thickBot="1">
      <c r="A221" s="16"/>
      <c r="C221" s="31" t="s">
        <v>73</v>
      </c>
      <c r="D221" s="8"/>
      <c r="F221" s="101" t="str">
        <f>Stroke!F105</f>
        <v/>
      </c>
      <c r="G221" s="15"/>
    </row>
    <row r="222" spans="1:7" s="3" customFormat="1" ht="6.75" customHeight="1" hidden="1" thickBot="1">
      <c r="A222" s="16"/>
      <c r="B222" s="4"/>
      <c r="C222" s="7"/>
      <c r="D222" s="8"/>
      <c r="F222" s="25"/>
      <c r="G222" s="15"/>
    </row>
    <row r="223" spans="1:7" s="3" customFormat="1" ht="13.5" customHeight="1" hidden="1" thickBot="1">
      <c r="A223" s="16" t="s">
        <v>35</v>
      </c>
      <c r="B223" s="4" t="str">
        <f>Stroke!B108</f>
        <v>Stroke mortality rate</v>
      </c>
      <c r="C223" s="4"/>
      <c r="D223" s="8"/>
      <c r="F223" s="46" t="str">
        <f>Stroke!F114</f>
        <v/>
      </c>
      <c r="G223" s="15"/>
    </row>
    <row r="224" spans="1:7" s="3" customFormat="1" ht="6.75" customHeight="1" hidden="1" thickBot="1">
      <c r="A224" s="17"/>
      <c r="B224" s="2"/>
      <c r="C224" s="2"/>
      <c r="D224" s="8"/>
      <c r="F224" s="25"/>
      <c r="G224" s="15"/>
    </row>
    <row r="225" spans="1:7" s="3" customFormat="1" ht="13.5" customHeight="1" hidden="1" thickBot="1">
      <c r="A225" s="16"/>
      <c r="C225" s="31" t="s">
        <v>73</v>
      </c>
      <c r="D225" s="8"/>
      <c r="F225" s="101" t="str">
        <f>Stroke!F118</f>
        <v/>
      </c>
      <c r="G225" s="15"/>
    </row>
    <row r="226" spans="1:7" s="3" customFormat="1" ht="6.75" customHeight="1" hidden="1" thickBot="1">
      <c r="A226" s="16"/>
      <c r="B226" s="4"/>
      <c r="C226" s="7"/>
      <c r="D226" s="8"/>
      <c r="F226" s="25"/>
      <c r="G226" s="15"/>
    </row>
    <row r="227" spans="1:7" s="3" customFormat="1" ht="13.5" customHeight="1" hidden="1" thickBot="1">
      <c r="A227" s="16"/>
      <c r="B227" s="4" t="str">
        <f>Stroke!B121</f>
        <v>Optional Milestone: ________________________________</v>
      </c>
      <c r="C227" s="7"/>
      <c r="D227" s="8"/>
      <c r="F227" s="46" t="str">
        <f>Stroke!F128</f>
        <v>N/A</v>
      </c>
      <c r="G227" s="15"/>
    </row>
    <row r="228" spans="1:7" ht="6.75" customHeight="1" hidden="1" thickBot="1">
      <c r="A228" s="18"/>
      <c r="G228" s="19"/>
    </row>
    <row r="229" spans="1:7" ht="13.5" hidden="1" thickBot="1">
      <c r="A229" s="18"/>
      <c r="C229" s="33" t="s">
        <v>73</v>
      </c>
      <c r="F229" s="47" t="str">
        <f>Stroke!F143</f>
        <v xml:space="preserve"> </v>
      </c>
      <c r="G229" s="19"/>
    </row>
    <row r="230" spans="1:7" s="3" customFormat="1" ht="6.75" customHeight="1" hidden="1" thickBot="1">
      <c r="A230" s="16"/>
      <c r="B230" s="4"/>
      <c r="C230" s="7"/>
      <c r="D230" s="8"/>
      <c r="F230" s="25"/>
      <c r="G230" s="15"/>
    </row>
    <row r="231" spans="1:7" s="3" customFormat="1" ht="13.5" customHeight="1" hidden="1" thickBot="1">
      <c r="A231" s="16"/>
      <c r="B231" s="4" t="str">
        <f>Stroke!B146</f>
        <v>Optional Milestone: ________________________________</v>
      </c>
      <c r="C231" s="7"/>
      <c r="D231" s="8"/>
      <c r="F231" s="46" t="str">
        <f>Stroke!F153</f>
        <v>N/A</v>
      </c>
      <c r="G231" s="15"/>
    </row>
    <row r="232" spans="1:7" ht="6.75" customHeight="1" hidden="1" thickBot="1">
      <c r="A232" s="18"/>
      <c r="G232" s="19"/>
    </row>
    <row r="233" spans="1:7" ht="13.5" hidden="1" thickBot="1">
      <c r="A233" s="18"/>
      <c r="C233" s="33" t="s">
        <v>73</v>
      </c>
      <c r="F233" s="47" t="str">
        <f>Stroke!F168</f>
        <v xml:space="preserve"> </v>
      </c>
      <c r="G233" s="19"/>
    </row>
    <row r="234" spans="1:7" s="3" customFormat="1" ht="6.75" customHeight="1" hidden="1" thickBot="1">
      <c r="A234" s="16"/>
      <c r="B234" s="4"/>
      <c r="C234" s="7"/>
      <c r="D234" s="8"/>
      <c r="F234" s="25"/>
      <c r="G234" s="15"/>
    </row>
    <row r="235" spans="1:7" s="3" customFormat="1" ht="13.5" customHeight="1" hidden="1" thickBot="1">
      <c r="A235" s="16"/>
      <c r="B235" s="4" t="str">
        <f>Stroke!B171</f>
        <v>Optional Milestone: ________________________________</v>
      </c>
      <c r="C235" s="7"/>
      <c r="D235" s="8"/>
      <c r="F235" s="46" t="str">
        <f>Stroke!F178</f>
        <v>N/A</v>
      </c>
      <c r="G235" s="15"/>
    </row>
    <row r="236" spans="1:7" ht="6.75" customHeight="1" hidden="1" thickBot="1">
      <c r="A236" s="18"/>
      <c r="G236" s="19"/>
    </row>
    <row r="237" spans="1:7" ht="13.5" hidden="1" thickBot="1">
      <c r="A237" s="18"/>
      <c r="C237" s="33" t="s">
        <v>73</v>
      </c>
      <c r="F237" s="47" t="str">
        <f>Stroke!F193</f>
        <v xml:space="preserve"> </v>
      </c>
      <c r="G237" s="19"/>
    </row>
    <row r="238" spans="1:7" s="3" customFormat="1" ht="6.75" customHeight="1" hidden="1" thickBot="1">
      <c r="A238" s="16"/>
      <c r="B238" s="4"/>
      <c r="C238" s="7"/>
      <c r="D238" s="8"/>
      <c r="F238" s="25"/>
      <c r="G238" s="15"/>
    </row>
    <row r="239" spans="1:7" s="3" customFormat="1" ht="13.5" customHeight="1" hidden="1" thickBot="1">
      <c r="A239" s="16"/>
      <c r="B239" s="4" t="str">
        <f>Stroke!B196</f>
        <v>Optional Milestone: ________________________________</v>
      </c>
      <c r="C239" s="7"/>
      <c r="D239" s="8"/>
      <c r="F239" s="46" t="str">
        <f>Stroke!F203</f>
        <v>N/A</v>
      </c>
      <c r="G239" s="15"/>
    </row>
    <row r="240" spans="1:7" ht="6.75" customHeight="1" hidden="1" thickBot="1">
      <c r="A240" s="18"/>
      <c r="G240" s="19"/>
    </row>
    <row r="241" spans="1:7" ht="13.5" hidden="1" thickBot="1">
      <c r="A241" s="18"/>
      <c r="C241" s="33" t="s">
        <v>73</v>
      </c>
      <c r="F241" s="47" t="str">
        <f>Stroke!F218</f>
        <v xml:space="preserve"> </v>
      </c>
      <c r="G241" s="19"/>
    </row>
    <row r="242" spans="1:7" s="3" customFormat="1" ht="6.75" customHeight="1" hidden="1" thickBot="1">
      <c r="A242" s="16"/>
      <c r="B242" s="4"/>
      <c r="C242" s="7"/>
      <c r="D242" s="8"/>
      <c r="F242" s="25"/>
      <c r="G242" s="15"/>
    </row>
    <row r="243" spans="1:7" s="3" customFormat="1" ht="13.5" customHeight="1" hidden="1" thickBot="1">
      <c r="A243" s="16"/>
      <c r="B243" s="4" t="str">
        <f>Stroke!B221</f>
        <v>Optional Milestone: ________________________________</v>
      </c>
      <c r="C243" s="7"/>
      <c r="D243" s="8"/>
      <c r="F243" s="46" t="str">
        <f>Stroke!F228</f>
        <v>N/A</v>
      </c>
      <c r="G243" s="15"/>
    </row>
    <row r="244" spans="1:7" ht="6.75" customHeight="1" hidden="1" thickBot="1">
      <c r="A244" s="18"/>
      <c r="G244" s="19"/>
    </row>
    <row r="245" spans="1:7" ht="13.5" hidden="1" thickBot="1">
      <c r="A245" s="18"/>
      <c r="C245" s="33" t="s">
        <v>73</v>
      </c>
      <c r="F245" s="47" t="str">
        <f>Stroke!F243</f>
        <v xml:space="preserve"> </v>
      </c>
      <c r="G245" s="19"/>
    </row>
    <row r="246" spans="1:7" s="3" customFormat="1" ht="6.75" customHeight="1" hidden="1" thickBot="1">
      <c r="A246" s="16"/>
      <c r="B246" s="4"/>
      <c r="C246" s="7"/>
      <c r="D246" s="8"/>
      <c r="F246" s="25"/>
      <c r="G246" s="15"/>
    </row>
    <row r="247" spans="1:7" s="3" customFormat="1" ht="13.5" customHeight="1" hidden="1" thickBot="1">
      <c r="A247" s="16"/>
      <c r="B247" s="4" t="str">
        <f>Stroke!B246</f>
        <v>Optional Milestone: ________________________________</v>
      </c>
      <c r="C247" s="7"/>
      <c r="D247" s="8"/>
      <c r="F247" s="46" t="str">
        <f>Stroke!F253</f>
        <v>N/A</v>
      </c>
      <c r="G247" s="15"/>
    </row>
    <row r="248" spans="1:7" ht="6.75" customHeight="1" hidden="1" thickBot="1">
      <c r="A248" s="18"/>
      <c r="G248" s="19"/>
    </row>
    <row r="249" spans="1:7" ht="13.5" hidden="1" thickBot="1">
      <c r="A249" s="18"/>
      <c r="C249" s="33" t="s">
        <v>73</v>
      </c>
      <c r="F249" s="47" t="str">
        <f>Stroke!F268</f>
        <v xml:space="preserve"> </v>
      </c>
      <c r="G249" s="19"/>
    </row>
    <row r="250" spans="1:7" ht="13.5" hidden="1" thickBot="1">
      <c r="A250" s="18"/>
      <c r="C250" s="33"/>
      <c r="G250" s="19"/>
    </row>
    <row r="251" spans="1:7" ht="13.5" hidden="1" thickBot="1">
      <c r="A251" s="18"/>
      <c r="B251" s="5" t="s">
        <v>107</v>
      </c>
      <c r="C251" s="33"/>
      <c r="F251" s="40">
        <f>Stroke!F13</f>
        <v>0</v>
      </c>
      <c r="G251" s="19"/>
    </row>
    <row r="252" spans="1:7" ht="13.5" hidden="1" thickBot="1">
      <c r="A252" s="18"/>
      <c r="C252" s="33"/>
      <c r="G252" s="19"/>
    </row>
    <row r="253" spans="1:7" ht="13.5" hidden="1" thickBot="1">
      <c r="A253" s="18"/>
      <c r="B253" s="5" t="s">
        <v>74</v>
      </c>
      <c r="C253" s="33"/>
      <c r="F253" s="102">
        <f>SUM(F197,F201,F205,F209,F213,F217,F221,F225,F229,F233,F237,F241,F245,F249)</f>
        <v>0</v>
      </c>
      <c r="G253" s="19"/>
    </row>
    <row r="254" spans="1:7" ht="13.5" hidden="1" thickBot="1">
      <c r="A254" s="18"/>
      <c r="C254" s="33"/>
      <c r="G254" s="19"/>
    </row>
    <row r="255" spans="1:7" ht="13.5" hidden="1" thickBot="1">
      <c r="A255" s="18"/>
      <c r="B255" s="5" t="s">
        <v>79</v>
      </c>
      <c r="C255" s="33"/>
      <c r="F255" s="41">
        <f>COUNT(F197,F201,F205,F209,F213,F217,F221,F225,F229,F233,F237,F241,F245,F249)</f>
        <v>0</v>
      </c>
      <c r="G255" s="19"/>
    </row>
    <row r="256" spans="1:7" ht="13.5" hidden="1" thickBot="1">
      <c r="A256" s="18"/>
      <c r="C256" s="33"/>
      <c r="G256" s="19"/>
    </row>
    <row r="257" spans="1:7" ht="13.5" hidden="1" thickBot="1">
      <c r="A257" s="18"/>
      <c r="B257" s="5" t="s">
        <v>80</v>
      </c>
      <c r="C257" s="33"/>
      <c r="F257" s="45" t="str">
        <f>IF(F255=0," ",F253/F255)</f>
        <v xml:space="preserve"> </v>
      </c>
      <c r="G257" s="19"/>
    </row>
    <row r="258" spans="1:7" ht="13.5" hidden="1" thickBot="1">
      <c r="A258" s="18"/>
      <c r="C258" s="33"/>
      <c r="G258" s="19"/>
    </row>
    <row r="259" spans="1:7" ht="13.5" hidden="1" thickBot="1">
      <c r="A259" s="18"/>
      <c r="B259" s="5" t="s">
        <v>75</v>
      </c>
      <c r="C259" s="33"/>
      <c r="F259" s="40" t="str">
        <f>IF(F255=0," ",F257*F251)</f>
        <v xml:space="preserve"> </v>
      </c>
      <c r="G259" s="19"/>
    </row>
    <row r="260" spans="1:7" ht="13.5" hidden="1" thickBot="1">
      <c r="A260" s="18"/>
      <c r="C260" s="33"/>
      <c r="G260" s="19"/>
    </row>
    <row r="261" spans="1:7" ht="13.5" hidden="1" thickBot="1">
      <c r="A261" s="18"/>
      <c r="B261" s="5" t="s">
        <v>108</v>
      </c>
      <c r="C261" s="33"/>
      <c r="F261" s="48">
        <f>Stroke!F15</f>
        <v>0</v>
      </c>
      <c r="G261" s="19"/>
    </row>
    <row r="262" spans="1:7" ht="13.5" hidden="1" thickBot="1">
      <c r="A262" s="18"/>
      <c r="C262" s="33"/>
      <c r="G262" s="19"/>
    </row>
    <row r="263" spans="1:7" ht="13.5" hidden="1" thickBot="1">
      <c r="A263" s="18"/>
      <c r="B263" s="39" t="s">
        <v>91</v>
      </c>
      <c r="C263" s="33"/>
      <c r="F263" s="42" t="str">
        <f>IF(F255=0," ",F259-F261)</f>
        <v xml:space="preserve"> </v>
      </c>
      <c r="G263" s="19"/>
    </row>
    <row r="264" spans="1:7" s="3" customFormat="1" ht="12.75" customHeight="1" hidden="1">
      <c r="A264" s="16"/>
      <c r="B264" s="4"/>
      <c r="C264" s="7"/>
      <c r="D264" s="8"/>
      <c r="F264" s="25"/>
      <c r="G264" s="15"/>
    </row>
    <row r="265" spans="1:7" s="3" customFormat="1" ht="15.75" hidden="1" thickBot="1">
      <c r="A265" s="14" t="s">
        <v>6</v>
      </c>
      <c r="B265" s="4"/>
      <c r="C265" s="4"/>
      <c r="D265" s="8"/>
      <c r="F265" s="25"/>
      <c r="G265" s="15"/>
    </row>
    <row r="266" spans="1:7" ht="13.5" customHeight="1" hidden="1" thickBot="1">
      <c r="A266" s="18"/>
      <c r="B266" s="5" t="str">
        <f>VTE!B17</f>
        <v>VTE Prophylaxis (%)</v>
      </c>
      <c r="F266" s="103" t="str">
        <f>VTE!F23</f>
        <v/>
      </c>
      <c r="G266" s="19"/>
    </row>
    <row r="267" spans="1:7" ht="6.75" customHeight="1" hidden="1" thickBot="1">
      <c r="A267" s="18"/>
      <c r="G267" s="19"/>
    </row>
    <row r="268" spans="1:7" s="3" customFormat="1" ht="13.5" customHeight="1" hidden="1" thickBot="1">
      <c r="A268" s="16"/>
      <c r="C268" s="31" t="s">
        <v>73</v>
      </c>
      <c r="D268" s="8"/>
      <c r="F268" s="101" t="str">
        <f>VTE!F27</f>
        <v/>
      </c>
      <c r="G268" s="15"/>
    </row>
    <row r="269" spans="1:7" s="3" customFormat="1" ht="6.75" customHeight="1" hidden="1" thickBot="1">
      <c r="A269" s="16"/>
      <c r="B269" s="4"/>
      <c r="C269" s="7"/>
      <c r="D269" s="8"/>
      <c r="F269" s="25"/>
      <c r="G269" s="15"/>
    </row>
    <row r="270" spans="1:7" ht="13.5" customHeight="1" hidden="1" thickBot="1">
      <c r="A270" s="18"/>
      <c r="B270" s="5" t="str">
        <f>VTE!B30</f>
        <v>Intensive care unit VTE prophylaxsis (%)</v>
      </c>
      <c r="F270" s="103" t="str">
        <f>VTE!F36</f>
        <v/>
      </c>
      <c r="G270" s="19"/>
    </row>
    <row r="271" spans="1:7" ht="6.75" customHeight="1" hidden="1" thickBot="1">
      <c r="A271" s="18"/>
      <c r="G271" s="19"/>
    </row>
    <row r="272" spans="1:7" s="3" customFormat="1" ht="13.5" customHeight="1" hidden="1" thickBot="1">
      <c r="A272" s="16"/>
      <c r="C272" s="31" t="s">
        <v>73</v>
      </c>
      <c r="D272" s="8"/>
      <c r="F272" s="101" t="str">
        <f>VTE!F40</f>
        <v/>
      </c>
      <c r="G272" s="15"/>
    </row>
    <row r="273" spans="1:7" s="3" customFormat="1" ht="6.75" customHeight="1" hidden="1" thickBot="1">
      <c r="A273" s="16"/>
      <c r="B273" s="4"/>
      <c r="C273" s="7"/>
      <c r="D273" s="8"/>
      <c r="F273" s="25"/>
      <c r="G273" s="15"/>
    </row>
    <row r="274" spans="1:7" ht="13.5" customHeight="1" hidden="1" thickBot="1">
      <c r="A274" s="18"/>
      <c r="B274" s="5" t="str">
        <f>VTE!B43</f>
        <v>VTE patients with anticoagulation overlap therapy (%)</v>
      </c>
      <c r="F274" s="103" t="str">
        <f>VTE!F49</f>
        <v/>
      </c>
      <c r="G274" s="19"/>
    </row>
    <row r="275" spans="1:7" ht="6.75" customHeight="1" hidden="1" thickBot="1">
      <c r="A275" s="18"/>
      <c r="G275" s="19"/>
    </row>
    <row r="276" spans="1:7" s="3" customFormat="1" ht="13.5" customHeight="1" hidden="1" thickBot="1">
      <c r="A276" s="16"/>
      <c r="C276" s="31" t="s">
        <v>73</v>
      </c>
      <c r="D276" s="8"/>
      <c r="F276" s="101" t="str">
        <f>VTE!F53</f>
        <v/>
      </c>
      <c r="G276" s="15"/>
    </row>
    <row r="277" spans="1:7" s="3" customFormat="1" ht="6.75" customHeight="1" hidden="1" thickBot="1">
      <c r="A277" s="16"/>
      <c r="B277" s="4"/>
      <c r="C277" s="7"/>
      <c r="D277" s="8"/>
      <c r="F277" s="25"/>
      <c r="G277" s="15"/>
    </row>
    <row r="278" spans="1:7" ht="13.5" customHeight="1" hidden="1" thickBot="1">
      <c r="A278" s="18"/>
      <c r="B278" s="5" t="str">
        <f>VTE!B56</f>
        <v>VTE patients receiving unfractionated heparin with dosages/platelet count monitoring (%)</v>
      </c>
      <c r="F278" s="103" t="str">
        <f>VTE!F62</f>
        <v/>
      </c>
      <c r="G278" s="19"/>
    </row>
    <row r="279" spans="1:7" ht="6.75" customHeight="1" hidden="1" thickBot="1">
      <c r="A279" s="18"/>
      <c r="G279" s="19"/>
    </row>
    <row r="280" spans="1:7" s="3" customFormat="1" ht="13.5" customHeight="1" hidden="1" thickBot="1">
      <c r="A280" s="16"/>
      <c r="C280" s="31" t="s">
        <v>73</v>
      </c>
      <c r="D280" s="8"/>
      <c r="F280" s="101" t="str">
        <f>VTE!F66</f>
        <v/>
      </c>
      <c r="G280" s="15"/>
    </row>
    <row r="281" spans="1:7" s="3" customFormat="1" ht="6.75" customHeight="1" hidden="1" thickBot="1">
      <c r="A281" s="16"/>
      <c r="B281" s="4"/>
      <c r="C281" s="7"/>
      <c r="D281" s="8"/>
      <c r="F281" s="25"/>
      <c r="G281" s="15"/>
    </row>
    <row r="282" spans="1:7" ht="13.5" customHeight="1" hidden="1" thickBot="1">
      <c r="A282" s="18"/>
      <c r="B282" s="5" t="str">
        <f>VTE!B69</f>
        <v>VTE discharge instructions (%)</v>
      </c>
      <c r="F282" s="103" t="str">
        <f>VTE!F75</f>
        <v/>
      </c>
      <c r="G282" s="19"/>
    </row>
    <row r="283" spans="1:7" ht="6.75" customHeight="1" hidden="1" thickBot="1">
      <c r="A283" s="18"/>
      <c r="G283" s="19"/>
    </row>
    <row r="284" spans="1:7" s="3" customFormat="1" ht="13.5" customHeight="1" hidden="1" thickBot="1">
      <c r="A284" s="16"/>
      <c r="C284" s="31" t="s">
        <v>73</v>
      </c>
      <c r="D284" s="8"/>
      <c r="F284" s="101" t="str">
        <f>VTE!F79</f>
        <v/>
      </c>
      <c r="G284" s="15"/>
    </row>
    <row r="285" spans="1:7" s="3" customFormat="1" ht="6.75" customHeight="1" hidden="1" thickBot="1">
      <c r="A285" s="16"/>
      <c r="B285" s="4"/>
      <c r="C285" s="7"/>
      <c r="D285" s="8"/>
      <c r="F285" s="25"/>
      <c r="G285" s="15"/>
    </row>
    <row r="286" spans="1:7" ht="13.5" customHeight="1" hidden="1" thickBot="1">
      <c r="A286" s="18"/>
      <c r="B286" s="5" t="str">
        <f>VTE!B82</f>
        <v>Incidence of potentially preventable VTE (%)</v>
      </c>
      <c r="F286" s="46" t="str">
        <f>VTE!F88</f>
        <v/>
      </c>
      <c r="G286" s="19"/>
    </row>
    <row r="287" spans="1:7" ht="6.75" customHeight="1" hidden="1" thickBot="1">
      <c r="A287" s="18"/>
      <c r="G287" s="19"/>
    </row>
    <row r="288" spans="1:7" s="3" customFormat="1" ht="13.5" customHeight="1" hidden="1" thickBot="1">
      <c r="A288" s="16"/>
      <c r="C288" s="31" t="s">
        <v>73</v>
      </c>
      <c r="D288" s="8"/>
      <c r="F288" s="101" t="str">
        <f>VTE!F92</f>
        <v/>
      </c>
      <c r="G288" s="15"/>
    </row>
    <row r="289" spans="1:7" s="3" customFormat="1" ht="6.75" customHeight="1" hidden="1" thickBot="1">
      <c r="A289" s="16"/>
      <c r="B289" s="4"/>
      <c r="C289" s="7"/>
      <c r="D289" s="8"/>
      <c r="F289" s="25"/>
      <c r="G289" s="15"/>
    </row>
    <row r="290" spans="1:7" s="3" customFormat="1" ht="13.5" customHeight="1" hidden="1" thickBot="1">
      <c r="A290" s="16"/>
      <c r="B290" s="4" t="str">
        <f>VTE!B95</f>
        <v>Optional Milestone: ________________________________</v>
      </c>
      <c r="C290" s="7"/>
      <c r="D290" s="8"/>
      <c r="F290" s="46" t="str">
        <f>VTE!F102</f>
        <v>N/A</v>
      </c>
      <c r="G290" s="15"/>
    </row>
    <row r="291" spans="1:7" ht="6.75" customHeight="1" hidden="1" thickBot="1">
      <c r="A291" s="18"/>
      <c r="G291" s="19"/>
    </row>
    <row r="292" spans="1:7" ht="13.5" hidden="1" thickBot="1">
      <c r="A292" s="18"/>
      <c r="C292" s="33" t="s">
        <v>73</v>
      </c>
      <c r="F292" s="47" t="str">
        <f>VTE!F117</f>
        <v xml:space="preserve"> </v>
      </c>
      <c r="G292" s="19"/>
    </row>
    <row r="293" spans="1:7" s="3" customFormat="1" ht="6.75" customHeight="1" hidden="1" thickBot="1">
      <c r="A293" s="16"/>
      <c r="B293" s="4"/>
      <c r="C293" s="7"/>
      <c r="D293" s="8"/>
      <c r="F293" s="25"/>
      <c r="G293" s="15"/>
    </row>
    <row r="294" spans="1:7" s="3" customFormat="1" ht="13.5" customHeight="1" hidden="1" thickBot="1">
      <c r="A294" s="16"/>
      <c r="B294" s="4" t="str">
        <f>VTE!B120</f>
        <v>Optional Milestone: ________________________________</v>
      </c>
      <c r="C294" s="7"/>
      <c r="D294" s="8"/>
      <c r="F294" s="46" t="str">
        <f>VTE!F127</f>
        <v>N/A</v>
      </c>
      <c r="G294" s="15"/>
    </row>
    <row r="295" spans="1:7" ht="6.75" customHeight="1" hidden="1" thickBot="1">
      <c r="A295" s="18"/>
      <c r="G295" s="19"/>
    </row>
    <row r="296" spans="1:7" ht="13.5" hidden="1" thickBot="1">
      <c r="A296" s="18"/>
      <c r="C296" s="33" t="s">
        <v>73</v>
      </c>
      <c r="F296" s="47" t="str">
        <f>VTE!F142</f>
        <v xml:space="preserve"> </v>
      </c>
      <c r="G296" s="19"/>
    </row>
    <row r="297" spans="1:7" s="3" customFormat="1" ht="6.75" customHeight="1" hidden="1" thickBot="1">
      <c r="A297" s="16"/>
      <c r="B297" s="4"/>
      <c r="C297" s="7"/>
      <c r="D297" s="8"/>
      <c r="F297" s="25"/>
      <c r="G297" s="15"/>
    </row>
    <row r="298" spans="1:7" s="3" customFormat="1" ht="13.5" customHeight="1" hidden="1" thickBot="1">
      <c r="A298" s="16"/>
      <c r="B298" s="4" t="str">
        <f>VTE!B145</f>
        <v>Optional Milestone: ________________________________</v>
      </c>
      <c r="C298" s="7"/>
      <c r="D298" s="8"/>
      <c r="F298" s="46" t="str">
        <f>VTE!F152</f>
        <v>N/A</v>
      </c>
      <c r="G298" s="15"/>
    </row>
    <row r="299" spans="1:7" ht="6.75" customHeight="1" hidden="1" thickBot="1">
      <c r="A299" s="18"/>
      <c r="G299" s="19"/>
    </row>
    <row r="300" spans="1:7" ht="13.5" hidden="1" thickBot="1">
      <c r="A300" s="18"/>
      <c r="C300" s="33" t="s">
        <v>73</v>
      </c>
      <c r="F300" s="47" t="str">
        <f>VTE!F167</f>
        <v xml:space="preserve"> </v>
      </c>
      <c r="G300" s="19"/>
    </row>
    <row r="301" spans="1:7" s="3" customFormat="1" ht="6.75" customHeight="1" hidden="1" thickBot="1">
      <c r="A301" s="16"/>
      <c r="B301" s="4"/>
      <c r="C301" s="7"/>
      <c r="D301" s="8"/>
      <c r="F301" s="25"/>
      <c r="G301" s="15"/>
    </row>
    <row r="302" spans="1:7" s="3" customFormat="1" ht="13.5" customHeight="1" hidden="1" thickBot="1">
      <c r="A302" s="16"/>
      <c r="B302" s="4" t="str">
        <f>VTE!B170</f>
        <v>Optional Milestone: ________________________________</v>
      </c>
      <c r="C302" s="7"/>
      <c r="D302" s="8"/>
      <c r="F302" s="46" t="str">
        <f>VTE!F177</f>
        <v>N/A</v>
      </c>
      <c r="G302" s="15"/>
    </row>
    <row r="303" spans="1:7" ht="6.75" customHeight="1" hidden="1" thickBot="1">
      <c r="A303" s="18"/>
      <c r="G303" s="19"/>
    </row>
    <row r="304" spans="1:7" ht="13.5" hidden="1" thickBot="1">
      <c r="A304" s="18"/>
      <c r="C304" s="33" t="s">
        <v>73</v>
      </c>
      <c r="F304" s="47" t="str">
        <f>VTE!F192</f>
        <v xml:space="preserve"> </v>
      </c>
      <c r="G304" s="19"/>
    </row>
    <row r="305" spans="1:7" s="3" customFormat="1" ht="6.75" customHeight="1" hidden="1" thickBot="1">
      <c r="A305" s="16"/>
      <c r="B305" s="4"/>
      <c r="C305" s="7"/>
      <c r="D305" s="8"/>
      <c r="F305" s="25"/>
      <c r="G305" s="15"/>
    </row>
    <row r="306" spans="1:7" s="3" customFormat="1" ht="13.5" customHeight="1" hidden="1" thickBot="1">
      <c r="A306" s="16"/>
      <c r="B306" s="4" t="str">
        <f>VTE!B195</f>
        <v>Optional Milestone: ________________________________</v>
      </c>
      <c r="C306" s="7"/>
      <c r="D306" s="8"/>
      <c r="F306" s="46" t="str">
        <f>VTE!F202</f>
        <v>N/A</v>
      </c>
      <c r="G306" s="15"/>
    </row>
    <row r="307" spans="1:7" ht="6.75" customHeight="1" hidden="1" thickBot="1">
      <c r="A307" s="18"/>
      <c r="G307" s="19"/>
    </row>
    <row r="308" spans="1:7" ht="13.5" hidden="1" thickBot="1">
      <c r="A308" s="18"/>
      <c r="C308" s="33" t="s">
        <v>73</v>
      </c>
      <c r="F308" s="47" t="str">
        <f>VTE!F217</f>
        <v xml:space="preserve"> </v>
      </c>
      <c r="G308" s="19"/>
    </row>
    <row r="309" spans="1:7" s="3" customFormat="1" ht="6.75" customHeight="1" hidden="1" thickBot="1">
      <c r="A309" s="16"/>
      <c r="B309" s="4"/>
      <c r="C309" s="7"/>
      <c r="D309" s="8"/>
      <c r="F309" s="25"/>
      <c r="G309" s="15"/>
    </row>
    <row r="310" spans="1:7" s="3" customFormat="1" ht="13.5" customHeight="1" hidden="1" thickBot="1">
      <c r="A310" s="16"/>
      <c r="B310" s="4" t="str">
        <f>VTE!B220</f>
        <v>Optional Milestone: ________________________________</v>
      </c>
      <c r="C310" s="7"/>
      <c r="D310" s="8"/>
      <c r="F310" s="46" t="str">
        <f>VTE!F227</f>
        <v>N/A</v>
      </c>
      <c r="G310" s="15"/>
    </row>
    <row r="311" spans="1:7" ht="6.75" customHeight="1" hidden="1" thickBot="1">
      <c r="A311" s="18"/>
      <c r="G311" s="19"/>
    </row>
    <row r="312" spans="1:7" ht="13.5" hidden="1" thickBot="1">
      <c r="A312" s="18"/>
      <c r="C312" s="33" t="s">
        <v>73</v>
      </c>
      <c r="F312" s="47" t="str">
        <f>VTE!F242</f>
        <v xml:space="preserve"> </v>
      </c>
      <c r="G312" s="19"/>
    </row>
    <row r="313" spans="1:7" ht="13.5" hidden="1" thickBot="1">
      <c r="A313" s="18"/>
      <c r="C313" s="33"/>
      <c r="G313" s="19"/>
    </row>
    <row r="314" spans="1:7" ht="13.5" hidden="1" thickBot="1">
      <c r="A314" s="18"/>
      <c r="B314" s="5" t="s">
        <v>107</v>
      </c>
      <c r="C314" s="33"/>
      <c r="F314" s="40">
        <f>VTE!F13</f>
        <v>0</v>
      </c>
      <c r="G314" s="19"/>
    </row>
    <row r="315" spans="1:7" ht="13.5" hidden="1" thickBot="1">
      <c r="A315" s="18"/>
      <c r="C315" s="33"/>
      <c r="G315" s="19"/>
    </row>
    <row r="316" spans="1:7" ht="13.5" hidden="1" thickBot="1">
      <c r="A316" s="18"/>
      <c r="B316" s="5" t="s">
        <v>74</v>
      </c>
      <c r="C316" s="33"/>
      <c r="F316" s="102">
        <f>SUM(F268,F272,F276,F280,F284,F288,F292,F296,F300,F304,F308,F312)</f>
        <v>0</v>
      </c>
      <c r="G316" s="19"/>
    </row>
    <row r="317" spans="1:7" ht="13.5" hidden="1" thickBot="1">
      <c r="A317" s="18"/>
      <c r="C317" s="33"/>
      <c r="G317" s="19"/>
    </row>
    <row r="318" spans="1:7" ht="13.5" hidden="1" thickBot="1">
      <c r="A318" s="18"/>
      <c r="B318" s="5" t="s">
        <v>79</v>
      </c>
      <c r="C318" s="33"/>
      <c r="F318" s="41">
        <f>COUNT(F268,F272,F276,F280,F284,F288,F292,F296,F300,F304,F308,F312)</f>
        <v>0</v>
      </c>
      <c r="G318" s="19"/>
    </row>
    <row r="319" spans="1:7" ht="13.5" hidden="1" thickBot="1">
      <c r="A319" s="18"/>
      <c r="C319" s="33"/>
      <c r="G319" s="19"/>
    </row>
    <row r="320" spans="1:7" ht="13.5" hidden="1" thickBot="1">
      <c r="A320" s="18"/>
      <c r="B320" s="5" t="s">
        <v>80</v>
      </c>
      <c r="C320" s="33"/>
      <c r="F320" s="45" t="str">
        <f>IF(F318=0," ",F316/F318)</f>
        <v xml:space="preserve"> </v>
      </c>
      <c r="G320" s="19"/>
    </row>
    <row r="321" spans="1:7" ht="13.5" hidden="1" thickBot="1">
      <c r="A321" s="18"/>
      <c r="C321" s="33"/>
      <c r="G321" s="19"/>
    </row>
    <row r="322" spans="1:7" ht="13.5" hidden="1" thickBot="1">
      <c r="A322" s="18"/>
      <c r="B322" s="5" t="s">
        <v>75</v>
      </c>
      <c r="C322" s="33"/>
      <c r="F322" s="40" t="str">
        <f>IF(F318=0," ",F320*F314)</f>
        <v xml:space="preserve"> </v>
      </c>
      <c r="G322" s="19"/>
    </row>
    <row r="323" spans="1:7" ht="13.5" hidden="1" thickBot="1">
      <c r="A323" s="18"/>
      <c r="C323" s="33"/>
      <c r="G323" s="19"/>
    </row>
    <row r="324" spans="1:7" ht="13.5" hidden="1" thickBot="1">
      <c r="A324" s="18"/>
      <c r="B324" s="5" t="s">
        <v>108</v>
      </c>
      <c r="C324" s="33"/>
      <c r="F324" s="48">
        <f>VTE!F15</f>
        <v>0</v>
      </c>
      <c r="G324" s="19"/>
    </row>
    <row r="325" spans="1:7" ht="13.5" hidden="1" thickBot="1">
      <c r="A325" s="18"/>
      <c r="C325" s="33"/>
      <c r="G325" s="19"/>
    </row>
    <row r="326" spans="1:7" ht="13.5" hidden="1" thickBot="1">
      <c r="A326" s="18"/>
      <c r="B326" s="39" t="s">
        <v>91</v>
      </c>
      <c r="C326" s="33"/>
      <c r="F326" s="42" t="str">
        <f>IF(F318=0," ",F322-F324)</f>
        <v xml:space="preserve"> </v>
      </c>
      <c r="G326" s="19"/>
    </row>
    <row r="327" spans="1:7" ht="12.75" customHeight="1" hidden="1">
      <c r="A327" s="18"/>
      <c r="G327" s="19"/>
    </row>
    <row r="328" spans="1:7" ht="15.75" hidden="1" thickBot="1">
      <c r="A328" s="14" t="s">
        <v>25</v>
      </c>
      <c r="G328" s="19"/>
    </row>
    <row r="329" spans="1:7" ht="13.5" customHeight="1" hidden="1" thickBot="1">
      <c r="A329" s="18"/>
      <c r="B329" s="5" t="str">
        <f>'Falls with Injury'!B17</f>
        <v>Prevalence of patient falls with injuries (Rate per 1,000 patient days)</v>
      </c>
      <c r="F329" s="46" t="str">
        <f>'Falls with Injury'!F23</f>
        <v/>
      </c>
      <c r="G329" s="19"/>
    </row>
    <row r="330" spans="1:7" ht="6.75" customHeight="1" hidden="1" thickBot="1">
      <c r="A330" s="18"/>
      <c r="G330" s="19"/>
    </row>
    <row r="331" spans="1:7" s="3" customFormat="1" ht="13.5" customHeight="1" hidden="1" thickBot="1">
      <c r="A331" s="16"/>
      <c r="C331" s="31" t="s">
        <v>73</v>
      </c>
      <c r="D331" s="8"/>
      <c r="F331" s="101" t="str">
        <f>'Falls with Injury'!F27</f>
        <v/>
      </c>
      <c r="G331" s="15"/>
    </row>
    <row r="332" spans="1:7" s="3" customFormat="1" ht="6.75" customHeight="1" hidden="1" thickBot="1">
      <c r="A332" s="16"/>
      <c r="B332" s="4"/>
      <c r="C332" s="7"/>
      <c r="D332" s="8"/>
      <c r="F332" s="25"/>
      <c r="G332" s="15"/>
    </row>
    <row r="333" spans="1:7" s="3" customFormat="1" ht="13.5" customHeight="1" hidden="1" thickBot="1">
      <c r="A333" s="16"/>
      <c r="B333" s="4" t="str">
        <f>'Falls with Injury'!B31</f>
        <v>Optional Milestone: ________________________________</v>
      </c>
      <c r="C333" s="7"/>
      <c r="D333" s="8"/>
      <c r="F333" s="46" t="str">
        <f>'Falls with Injury'!F38</f>
        <v>N/A</v>
      </c>
      <c r="G333" s="15"/>
    </row>
    <row r="334" spans="1:7" ht="6.75" customHeight="1" hidden="1" thickBot="1">
      <c r="A334" s="18"/>
      <c r="G334" s="19"/>
    </row>
    <row r="335" spans="1:7" ht="13.5" hidden="1" thickBot="1">
      <c r="A335" s="18"/>
      <c r="C335" s="33" t="s">
        <v>73</v>
      </c>
      <c r="F335" s="47" t="str">
        <f>'Falls with Injury'!F53</f>
        <v xml:space="preserve"> </v>
      </c>
      <c r="G335" s="19"/>
    </row>
    <row r="336" spans="1:7" s="3" customFormat="1" ht="6.75" customHeight="1" hidden="1" thickBot="1">
      <c r="A336" s="16"/>
      <c r="B336" s="4"/>
      <c r="C336" s="7"/>
      <c r="D336" s="8"/>
      <c r="F336" s="25"/>
      <c r="G336" s="15"/>
    </row>
    <row r="337" spans="1:7" s="3" customFormat="1" ht="13.5" customHeight="1" hidden="1" thickBot="1">
      <c r="A337" s="16"/>
      <c r="B337" s="4" t="str">
        <f>'Falls with Injury'!B56</f>
        <v>Optional Milestone: ________________________________</v>
      </c>
      <c r="C337" s="7"/>
      <c r="D337" s="8"/>
      <c r="F337" s="46" t="str">
        <f>'Falls with Injury'!F63</f>
        <v>N/A</v>
      </c>
      <c r="G337" s="15"/>
    </row>
    <row r="338" spans="1:7" ht="6.75" customHeight="1" hidden="1" thickBot="1">
      <c r="A338" s="18"/>
      <c r="G338" s="19"/>
    </row>
    <row r="339" spans="1:7" ht="13.5" hidden="1" thickBot="1">
      <c r="A339" s="18"/>
      <c r="C339" s="33" t="s">
        <v>73</v>
      </c>
      <c r="F339" s="47" t="str">
        <f>'Falls with Injury'!F78</f>
        <v xml:space="preserve"> </v>
      </c>
      <c r="G339" s="19"/>
    </row>
    <row r="340" spans="1:7" s="3" customFormat="1" ht="6.75" customHeight="1" hidden="1" thickBot="1">
      <c r="A340" s="16"/>
      <c r="B340" s="4"/>
      <c r="C340" s="7"/>
      <c r="D340" s="8"/>
      <c r="F340" s="25"/>
      <c r="G340" s="15"/>
    </row>
    <row r="341" spans="1:7" s="3" customFormat="1" ht="13.5" customHeight="1" hidden="1" thickBot="1">
      <c r="A341" s="16"/>
      <c r="B341" s="4" t="str">
        <f>'Falls with Injury'!B81</f>
        <v>Optional Milestone: ________________________________</v>
      </c>
      <c r="C341" s="7"/>
      <c r="D341" s="8"/>
      <c r="F341" s="46" t="str">
        <f>'Falls with Injury'!F88</f>
        <v>N/A</v>
      </c>
      <c r="G341" s="15"/>
    </row>
    <row r="342" spans="1:7" ht="6.75" customHeight="1" hidden="1" thickBot="1">
      <c r="A342" s="18"/>
      <c r="G342" s="19"/>
    </row>
    <row r="343" spans="1:7" ht="13.5" hidden="1" thickBot="1">
      <c r="A343" s="18"/>
      <c r="C343" s="33" t="s">
        <v>73</v>
      </c>
      <c r="F343" s="47" t="str">
        <f>'Falls with Injury'!F103</f>
        <v xml:space="preserve"> </v>
      </c>
      <c r="G343" s="19"/>
    </row>
    <row r="344" spans="1:7" s="3" customFormat="1" ht="6.75" customHeight="1" hidden="1" thickBot="1">
      <c r="A344" s="16"/>
      <c r="B344" s="4"/>
      <c r="C344" s="7"/>
      <c r="D344" s="8"/>
      <c r="F344" s="25"/>
      <c r="G344" s="15"/>
    </row>
    <row r="345" spans="1:7" s="3" customFormat="1" ht="13.5" customHeight="1" hidden="1" thickBot="1">
      <c r="A345" s="16"/>
      <c r="B345" s="4" t="str">
        <f>'Falls with Injury'!B106</f>
        <v>Optional Milestone: ________________________________</v>
      </c>
      <c r="C345" s="7"/>
      <c r="D345" s="8"/>
      <c r="F345" s="46" t="str">
        <f>'Falls with Injury'!F113</f>
        <v>N/A</v>
      </c>
      <c r="G345" s="15"/>
    </row>
    <row r="346" spans="1:7" ht="6.75" customHeight="1" hidden="1" thickBot="1">
      <c r="A346" s="18"/>
      <c r="G346" s="19"/>
    </row>
    <row r="347" spans="1:7" ht="13.5" hidden="1" thickBot="1">
      <c r="A347" s="18"/>
      <c r="C347" s="33" t="s">
        <v>73</v>
      </c>
      <c r="F347" s="47" t="str">
        <f>'Falls with Injury'!F128</f>
        <v xml:space="preserve"> </v>
      </c>
      <c r="G347" s="19"/>
    </row>
    <row r="348" spans="1:7" s="3" customFormat="1" ht="6.75" customHeight="1" hidden="1" thickBot="1">
      <c r="A348" s="16"/>
      <c r="B348" s="4"/>
      <c r="C348" s="7"/>
      <c r="D348" s="8"/>
      <c r="F348" s="25"/>
      <c r="G348" s="15"/>
    </row>
    <row r="349" spans="1:7" s="3" customFormat="1" ht="13.5" customHeight="1" hidden="1" thickBot="1">
      <c r="A349" s="16"/>
      <c r="B349" s="4" t="str">
        <f>'Falls with Injury'!B131</f>
        <v>Optional Milestone: ________________________________</v>
      </c>
      <c r="C349" s="7"/>
      <c r="D349" s="8"/>
      <c r="F349" s="46" t="str">
        <f>'Falls with Injury'!F138</f>
        <v>N/A</v>
      </c>
      <c r="G349" s="15"/>
    </row>
    <row r="350" spans="1:7" ht="6.75" customHeight="1" hidden="1" thickBot="1">
      <c r="A350" s="18"/>
      <c r="G350" s="19"/>
    </row>
    <row r="351" spans="1:7" ht="13.5" hidden="1" thickBot="1">
      <c r="A351" s="18"/>
      <c r="C351" s="33" t="s">
        <v>73</v>
      </c>
      <c r="F351" s="47" t="str">
        <f>'Falls with Injury'!F153</f>
        <v xml:space="preserve"> </v>
      </c>
      <c r="G351" s="19"/>
    </row>
    <row r="352" spans="1:7" s="3" customFormat="1" ht="6.75" customHeight="1" hidden="1" thickBot="1">
      <c r="A352" s="16"/>
      <c r="B352" s="4"/>
      <c r="C352" s="7"/>
      <c r="D352" s="8"/>
      <c r="F352" s="25"/>
      <c r="G352" s="15"/>
    </row>
    <row r="353" spans="1:7" s="3" customFormat="1" ht="13.5" customHeight="1" hidden="1" thickBot="1">
      <c r="A353" s="16"/>
      <c r="B353" s="4" t="str">
        <f>'Falls with Injury'!B156</f>
        <v>Optional Milestone: ________________________________</v>
      </c>
      <c r="C353" s="7"/>
      <c r="D353" s="8"/>
      <c r="F353" s="46" t="str">
        <f>'Falls with Injury'!F163</f>
        <v>N/A</v>
      </c>
      <c r="G353" s="15"/>
    </row>
    <row r="354" spans="1:7" ht="6.75" customHeight="1" hidden="1" thickBot="1">
      <c r="A354" s="18"/>
      <c r="G354" s="19"/>
    </row>
    <row r="355" spans="1:7" ht="13.5" hidden="1" thickBot="1">
      <c r="A355" s="18"/>
      <c r="C355" s="33" t="s">
        <v>73</v>
      </c>
      <c r="F355" s="47" t="str">
        <f>'Falls with Injury'!F178</f>
        <v xml:space="preserve"> </v>
      </c>
      <c r="G355" s="19"/>
    </row>
    <row r="356" spans="1:7" ht="13.5" hidden="1" thickBot="1">
      <c r="A356" s="18"/>
      <c r="C356" s="33"/>
      <c r="G356" s="19"/>
    </row>
    <row r="357" spans="1:7" ht="13.5" hidden="1" thickBot="1">
      <c r="A357" s="18"/>
      <c r="B357" s="5" t="s">
        <v>107</v>
      </c>
      <c r="C357" s="33"/>
      <c r="F357" s="40">
        <f>'Falls with Injury'!F13</f>
        <v>0</v>
      </c>
      <c r="G357" s="19"/>
    </row>
    <row r="358" spans="1:7" ht="13.5" hidden="1" thickBot="1">
      <c r="A358" s="18"/>
      <c r="C358" s="33"/>
      <c r="G358" s="19"/>
    </row>
    <row r="359" spans="1:7" ht="13.5" hidden="1" thickBot="1">
      <c r="A359" s="18"/>
      <c r="B359" s="5" t="s">
        <v>74</v>
      </c>
      <c r="C359" s="33"/>
      <c r="F359" s="102">
        <f>SUM(F331,F335,F339,F343,F347,F351,F355)</f>
        <v>0</v>
      </c>
      <c r="G359" s="19"/>
    </row>
    <row r="360" spans="1:7" ht="13.5" hidden="1" thickBot="1">
      <c r="A360" s="18"/>
      <c r="C360" s="33"/>
      <c r="G360" s="19"/>
    </row>
    <row r="361" spans="1:7" ht="13.5" hidden="1" thickBot="1">
      <c r="A361" s="18"/>
      <c r="B361" s="5" t="s">
        <v>79</v>
      </c>
      <c r="C361" s="33"/>
      <c r="F361" s="41">
        <f>COUNT(F331,F335,F339,F343,F347,F351,F355)</f>
        <v>0</v>
      </c>
      <c r="G361" s="19"/>
    </row>
    <row r="362" spans="1:7" ht="13.5" hidden="1" thickBot="1">
      <c r="A362" s="18"/>
      <c r="C362" s="33"/>
      <c r="G362" s="19"/>
    </row>
    <row r="363" spans="1:7" ht="13.5" hidden="1" thickBot="1">
      <c r="A363" s="18"/>
      <c r="B363" s="5" t="s">
        <v>80</v>
      </c>
      <c r="C363" s="33"/>
      <c r="F363" s="45" t="str">
        <f>IF(F361=0," ",F359/F361)</f>
        <v xml:space="preserve"> </v>
      </c>
      <c r="G363" s="19"/>
    </row>
    <row r="364" spans="1:7" ht="13.5" hidden="1" thickBot="1">
      <c r="A364" s="18"/>
      <c r="C364" s="33"/>
      <c r="G364" s="19"/>
    </row>
    <row r="365" spans="1:7" ht="13.5" hidden="1" thickBot="1">
      <c r="A365" s="18"/>
      <c r="B365" s="5" t="s">
        <v>75</v>
      </c>
      <c r="C365" s="33"/>
      <c r="F365" s="40" t="str">
        <f>IF(F361=0," ",F363*F357)</f>
        <v xml:space="preserve"> </v>
      </c>
      <c r="G365" s="19"/>
    </row>
    <row r="366" spans="1:7" ht="13.5" hidden="1" thickBot="1">
      <c r="A366" s="18"/>
      <c r="C366" s="33"/>
      <c r="G366" s="19"/>
    </row>
    <row r="367" spans="1:7" ht="13.5" hidden="1" thickBot="1">
      <c r="A367" s="18"/>
      <c r="B367" s="5" t="s">
        <v>108</v>
      </c>
      <c r="C367" s="33"/>
      <c r="F367" s="48">
        <f>'Falls with Injury'!F15</f>
        <v>0</v>
      </c>
      <c r="G367" s="19"/>
    </row>
    <row r="368" spans="1:7" ht="13.5" hidden="1" thickBot="1">
      <c r="A368" s="18"/>
      <c r="C368" s="33"/>
      <c r="G368" s="19"/>
    </row>
    <row r="369" spans="1:7" ht="13.5" hidden="1" thickBot="1">
      <c r="A369" s="18"/>
      <c r="B369" s="39" t="s">
        <v>91</v>
      </c>
      <c r="C369" s="33"/>
      <c r="F369" s="42" t="str">
        <f>IF(F361=0," ",F365-F367)</f>
        <v xml:space="preserve"> </v>
      </c>
      <c r="G369" s="19"/>
    </row>
    <row r="370" spans="1:7" ht="15" hidden="1">
      <c r="A370" s="20"/>
      <c r="B370" s="21"/>
      <c r="C370" s="21"/>
      <c r="D370" s="22"/>
      <c r="E370" s="21"/>
      <c r="F370" s="28"/>
      <c r="G370" s="23"/>
    </row>
    <row r="371" ht="15" hidden="1"/>
  </sheetData>
  <mergeCells count="1">
    <mergeCell ref="C19:D19"/>
  </mergeCell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6" manualBreakCount="6">
    <brk id="59" max="16383" man="1"/>
    <brk id="106" max="16383" man="1"/>
    <brk id="149" max="16383" man="1"/>
    <brk id="192" max="16383" man="1"/>
    <brk id="264" max="16383" man="1"/>
    <brk id="3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G265"/>
  <sheetViews>
    <sheetView showGridLines="0" view="pageLayout" zoomScale="90" zoomScalePageLayoutView="90" workbookViewId="0" topLeftCell="A25">
      <selection activeCell="E37" activeCellId="6" sqref="A6 E13 E15 E20 E22 E27 E37"/>
    </sheetView>
  </sheetViews>
  <sheetFormatPr defaultColWidth="10.00390625" defaultRowHeight="15"/>
  <cols>
    <col min="1" max="1" width="1.7109375" style="113" customWidth="1"/>
    <col min="2" max="2" width="2.140625" style="113" customWidth="1"/>
    <col min="3" max="3" width="20.8515625" style="113" customWidth="1"/>
    <col min="4" max="4" width="64.7109375" style="114" customWidth="1"/>
    <col min="5" max="5" width="2.7109375" style="113" customWidth="1"/>
    <col min="6" max="6" width="15.00390625" style="115" bestFit="1" customWidth="1"/>
    <col min="7" max="7" width="3.00390625" style="113" customWidth="1"/>
    <col min="8" max="8" width="3.140625" style="113" customWidth="1"/>
    <col min="9" max="16384" width="10.00390625" style="113" customWidth="1"/>
  </cols>
  <sheetData>
    <row r="1" spans="1:6" s="136" customFormat="1" ht="15">
      <c r="A1" s="176" t="str">
        <f>'Total Payment Amount'!A1</f>
        <v>CA 1115 Waiver - Delivery System Reform Incentive Payments (DSRIP)</v>
      </c>
      <c r="D1" s="120"/>
      <c r="F1" s="122"/>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116" t="s">
        <v>44</v>
      </c>
    </row>
    <row r="5" ht="13.5" thickBot="1"/>
    <row r="6" spans="1:7" ht="13.5" thickBot="1">
      <c r="A6" s="191" t="s">
        <v>93</v>
      </c>
      <c r="B6" s="118"/>
      <c r="C6" s="114" t="s">
        <v>81</v>
      </c>
      <c r="E6" s="114"/>
      <c r="F6" s="114"/>
      <c r="G6" s="114"/>
    </row>
    <row r="7" spans="2:3" ht="15" thickBot="1">
      <c r="B7" s="119"/>
      <c r="C7" s="120" t="s">
        <v>82</v>
      </c>
    </row>
    <row r="8" spans="2:3" ht="15" thickBot="1">
      <c r="B8" s="121"/>
      <c r="C8" s="120" t="s">
        <v>83</v>
      </c>
    </row>
    <row r="9" spans="2:3" ht="14.25">
      <c r="B9" s="122"/>
      <c r="C9" s="120" t="s">
        <v>84</v>
      </c>
    </row>
    <row r="10" spans="1:7" ht="15">
      <c r="A10" s="114"/>
      <c r="B10" s="114"/>
      <c r="C10" s="114"/>
      <c r="E10" s="114"/>
      <c r="F10" s="114"/>
      <c r="G10" s="114"/>
    </row>
    <row r="11" spans="1:7" s="129" customFormat="1" ht="15">
      <c r="A11" s="123" t="s">
        <v>44</v>
      </c>
      <c r="B11" s="124"/>
      <c r="C11" s="124"/>
      <c r="D11" s="125"/>
      <c r="E11" s="126"/>
      <c r="F11" s="127"/>
      <c r="G11" s="128"/>
    </row>
    <row r="12" spans="1:7" s="136" customFormat="1" ht="15.75" thickBot="1">
      <c r="A12" s="130"/>
      <c r="B12" s="131"/>
      <c r="C12" s="131"/>
      <c r="D12" s="132"/>
      <c r="E12" s="133"/>
      <c r="F12" s="134"/>
      <c r="G12" s="135"/>
    </row>
    <row r="13" spans="1:7" ht="13.5" thickBot="1">
      <c r="A13" s="137"/>
      <c r="B13" s="113" t="s">
        <v>107</v>
      </c>
      <c r="C13" s="138"/>
      <c r="E13" s="191" t="s">
        <v>93</v>
      </c>
      <c r="F13" s="159">
        <v>5343625</v>
      </c>
      <c r="G13" s="139"/>
    </row>
    <row r="14" spans="1:7" ht="13.5" thickBot="1">
      <c r="A14" s="137"/>
      <c r="C14" s="138"/>
      <c r="G14" s="139"/>
    </row>
    <row r="15" spans="1:7" ht="13.5" thickBot="1">
      <c r="A15" s="137"/>
      <c r="B15" s="113" t="s">
        <v>108</v>
      </c>
      <c r="C15" s="138"/>
      <c r="E15" s="191" t="s">
        <v>93</v>
      </c>
      <c r="F15" s="159">
        <v>5343625</v>
      </c>
      <c r="G15" s="139"/>
    </row>
    <row r="16" spans="1:7" s="136" customFormat="1" ht="15">
      <c r="A16" s="140"/>
      <c r="B16" s="116"/>
      <c r="C16" s="116"/>
      <c r="D16" s="141"/>
      <c r="F16" s="122"/>
      <c r="G16" s="142"/>
    </row>
    <row r="17" spans="1:7" s="136" customFormat="1" ht="57">
      <c r="A17" s="143"/>
      <c r="B17" s="70" t="s">
        <v>71</v>
      </c>
      <c r="C17" s="144"/>
      <c r="D17" s="163" t="s">
        <v>112</v>
      </c>
      <c r="G17" s="142"/>
    </row>
    <row r="18" spans="1:7" s="149" customFormat="1" ht="12">
      <c r="A18" s="145"/>
      <c r="B18" s="146"/>
      <c r="C18" s="147"/>
      <c r="D18" s="148" t="s">
        <v>85</v>
      </c>
      <c r="F18" s="150"/>
      <c r="G18" s="151"/>
    </row>
    <row r="19" spans="1:7" s="136" customFormat="1" ht="6.75" customHeight="1" thickBot="1">
      <c r="A19" s="143"/>
      <c r="B19" s="120"/>
      <c r="C19" s="144"/>
      <c r="D19" s="152"/>
      <c r="F19" s="122"/>
      <c r="G19" s="142"/>
    </row>
    <row r="20" spans="1:7" ht="13.5" thickBot="1">
      <c r="A20" s="137"/>
      <c r="B20" s="113" t="s">
        <v>88</v>
      </c>
      <c r="E20" s="191" t="s">
        <v>93</v>
      </c>
      <c r="F20" s="108"/>
      <c r="G20" s="139"/>
    </row>
    <row r="21" spans="1:7" ht="6.75" customHeight="1" thickBot="1">
      <c r="A21" s="137"/>
      <c r="F21" s="153"/>
      <c r="G21" s="139"/>
    </row>
    <row r="22" spans="1:7" ht="13.5" thickBot="1">
      <c r="A22" s="137"/>
      <c r="B22" s="113" t="s">
        <v>87</v>
      </c>
      <c r="E22" s="191" t="s">
        <v>93</v>
      </c>
      <c r="F22" s="108"/>
      <c r="G22" s="139"/>
    </row>
    <row r="23" spans="1:7" ht="6.75" customHeight="1" thickBot="1">
      <c r="A23" s="137"/>
      <c r="G23" s="139"/>
    </row>
    <row r="24" spans="1:7" ht="13.5" thickBot="1">
      <c r="A24" s="137"/>
      <c r="C24" s="113" t="s">
        <v>86</v>
      </c>
      <c r="F24" s="119" t="str">
        <f>IF(F22&gt;0,F20/F22,IF(F27&gt;0,F27,"N/A"))</f>
        <v>Yes</v>
      </c>
      <c r="G24" s="139"/>
    </row>
    <row r="25" spans="1:7" ht="6.75" customHeight="1">
      <c r="A25" s="137"/>
      <c r="G25" s="139"/>
    </row>
    <row r="26" spans="1:7" ht="13.5" thickBot="1">
      <c r="A26" s="137"/>
      <c r="B26" s="113" t="s">
        <v>95</v>
      </c>
      <c r="G26" s="139"/>
    </row>
    <row r="27" spans="1:7" ht="13.5" thickBot="1">
      <c r="A27" s="137"/>
      <c r="B27" s="113" t="s">
        <v>94</v>
      </c>
      <c r="E27" s="191" t="s">
        <v>93</v>
      </c>
      <c r="F27" s="97" t="s">
        <v>37</v>
      </c>
      <c r="G27" s="139"/>
    </row>
    <row r="28" spans="1:7" ht="6.75" customHeight="1">
      <c r="A28" s="137"/>
      <c r="G28" s="139"/>
    </row>
    <row r="29" spans="1:7" ht="15">
      <c r="A29" s="137"/>
      <c r="B29" s="182" t="s">
        <v>126</v>
      </c>
      <c r="C29" s="183"/>
      <c r="D29" s="184"/>
      <c r="G29" s="139"/>
    </row>
    <row r="30" spans="1:7" ht="15">
      <c r="A30" s="137"/>
      <c r="B30" s="185"/>
      <c r="C30" s="186"/>
      <c r="D30" s="187"/>
      <c r="G30" s="139"/>
    </row>
    <row r="31" spans="1:7" ht="15">
      <c r="A31" s="137"/>
      <c r="B31" s="185"/>
      <c r="C31" s="186"/>
      <c r="D31" s="187"/>
      <c r="G31" s="139"/>
    </row>
    <row r="32" spans="1:7" ht="15">
      <c r="A32" s="137"/>
      <c r="B32" s="185"/>
      <c r="C32" s="186"/>
      <c r="D32" s="187"/>
      <c r="G32" s="139"/>
    </row>
    <row r="33" spans="1:7" ht="15">
      <c r="A33" s="137"/>
      <c r="B33" s="185"/>
      <c r="C33" s="186"/>
      <c r="D33" s="187"/>
      <c r="G33" s="139"/>
    </row>
    <row r="34" spans="1:7" ht="15">
      <c r="A34" s="137"/>
      <c r="B34" s="185"/>
      <c r="C34" s="186"/>
      <c r="D34" s="187"/>
      <c r="G34" s="139"/>
    </row>
    <row r="35" spans="1:7" ht="34.5" customHeight="1">
      <c r="A35" s="137"/>
      <c r="B35" s="188"/>
      <c r="C35" s="189"/>
      <c r="D35" s="190"/>
      <c r="G35" s="139"/>
    </row>
    <row r="36" spans="1:7" ht="6.75" customHeight="1" thickBot="1">
      <c r="A36" s="137"/>
      <c r="G36" s="139"/>
    </row>
    <row r="37" spans="1:7" ht="13.5" thickBot="1">
      <c r="A37" s="137"/>
      <c r="B37" s="113" t="s">
        <v>109</v>
      </c>
      <c r="E37" s="191" t="s">
        <v>93</v>
      </c>
      <c r="F37" s="108" t="s">
        <v>111</v>
      </c>
      <c r="G37" s="139"/>
    </row>
    <row r="38" spans="1:7" ht="6.75" customHeight="1" thickBot="1">
      <c r="A38" s="137"/>
      <c r="G38" s="139"/>
    </row>
    <row r="39" spans="1:7" ht="13.5" thickBot="1">
      <c r="A39" s="137"/>
      <c r="C39" s="138" t="s">
        <v>73</v>
      </c>
      <c r="F39" s="121">
        <f>IF(F37=0," ",IF(F27="Yes",1,IF(F27="No",0,IF(F24/F37&gt;=1,1,IF(F24/F37&gt;=0.75,0.75,IF(F24/F37&gt;=0.5,0.5,IF(F24/F37&gt;=0.25,0.25,0)))))))</f>
        <v>1</v>
      </c>
      <c r="G39" s="139"/>
    </row>
    <row r="40" spans="1:7" ht="6.75" customHeight="1">
      <c r="A40" s="154"/>
      <c r="B40" s="155"/>
      <c r="C40" s="155"/>
      <c r="D40" s="156"/>
      <c r="E40" s="155"/>
      <c r="F40" s="157"/>
      <c r="G40" s="158"/>
    </row>
    <row r="41" spans="1:7" s="136" customFormat="1" ht="15" hidden="1">
      <c r="A41" s="130"/>
      <c r="B41" s="131"/>
      <c r="C41" s="131"/>
      <c r="D41" s="132"/>
      <c r="E41" s="133"/>
      <c r="F41" s="134"/>
      <c r="G41" s="135"/>
    </row>
    <row r="42" spans="1:7" s="136" customFormat="1" ht="15" hidden="1">
      <c r="A42" s="143"/>
      <c r="B42" s="70" t="s">
        <v>71</v>
      </c>
      <c r="C42" s="144"/>
      <c r="D42" s="141"/>
      <c r="G42" s="142"/>
    </row>
    <row r="43" spans="1:7" s="149" customFormat="1" ht="12" hidden="1">
      <c r="A43" s="145"/>
      <c r="B43" s="146"/>
      <c r="C43" s="147"/>
      <c r="D43" s="148" t="s">
        <v>85</v>
      </c>
      <c r="F43" s="150"/>
      <c r="G43" s="151"/>
    </row>
    <row r="44" spans="1:7" s="136" customFormat="1" ht="6.75" customHeight="1" hidden="1" thickBot="1">
      <c r="A44" s="143"/>
      <c r="B44" s="120"/>
      <c r="C44" s="144"/>
      <c r="D44" s="152"/>
      <c r="F44" s="122"/>
      <c r="G44" s="142"/>
    </row>
    <row r="45" spans="1:7" ht="13.5" hidden="1" thickBot="1">
      <c r="A45" s="137"/>
      <c r="B45" s="113" t="s">
        <v>88</v>
      </c>
      <c r="E45" s="117" t="s">
        <v>93</v>
      </c>
      <c r="F45" s="108"/>
      <c r="G45" s="139"/>
    </row>
    <row r="46" spans="1:7" ht="6.75" customHeight="1" hidden="1" thickBot="1">
      <c r="A46" s="137"/>
      <c r="F46" s="153"/>
      <c r="G46" s="139"/>
    </row>
    <row r="47" spans="1:7" ht="13.5" hidden="1" thickBot="1">
      <c r="A47" s="137"/>
      <c r="B47" s="113" t="s">
        <v>87</v>
      </c>
      <c r="E47" s="117" t="s">
        <v>93</v>
      </c>
      <c r="F47" s="108"/>
      <c r="G47" s="139"/>
    </row>
    <row r="48" spans="1:7" ht="6.75" customHeight="1" hidden="1" thickBot="1">
      <c r="A48" s="137"/>
      <c r="G48" s="139"/>
    </row>
    <row r="49" spans="1:7" ht="13.5" hidden="1" thickBot="1">
      <c r="A49" s="137"/>
      <c r="C49" s="113" t="s">
        <v>86</v>
      </c>
      <c r="F49" s="119" t="str">
        <f>IF(F47&gt;0,F45/F47,IF(F52&gt;0,F52,"N/A"))</f>
        <v>N/A</v>
      </c>
      <c r="G49" s="139"/>
    </row>
    <row r="50" spans="1:7" ht="6.75" customHeight="1" hidden="1">
      <c r="A50" s="137"/>
      <c r="G50" s="139"/>
    </row>
    <row r="51" spans="1:7" ht="13.5" hidden="1" thickBot="1">
      <c r="A51" s="137"/>
      <c r="B51" s="113" t="s">
        <v>95</v>
      </c>
      <c r="G51" s="139"/>
    </row>
    <row r="52" spans="1:7" ht="13.5" hidden="1" thickBot="1">
      <c r="A52" s="137"/>
      <c r="B52" s="113" t="s">
        <v>94</v>
      </c>
      <c r="E52" s="117" t="s">
        <v>93</v>
      </c>
      <c r="F52" s="97"/>
      <c r="G52" s="139"/>
    </row>
    <row r="53" spans="1:7" ht="6.75" customHeight="1" hidden="1">
      <c r="A53" s="137"/>
      <c r="G53" s="139"/>
    </row>
    <row r="54" spans="1:7" ht="15" hidden="1">
      <c r="A54" s="137"/>
      <c r="B54" s="182"/>
      <c r="C54" s="183"/>
      <c r="D54" s="184"/>
      <c r="G54" s="139"/>
    </row>
    <row r="55" spans="1:7" ht="15" hidden="1">
      <c r="A55" s="137"/>
      <c r="B55" s="185"/>
      <c r="C55" s="186"/>
      <c r="D55" s="187"/>
      <c r="G55" s="139"/>
    </row>
    <row r="56" spans="1:7" ht="15" hidden="1">
      <c r="A56" s="137"/>
      <c r="B56" s="185"/>
      <c r="C56" s="186"/>
      <c r="D56" s="187"/>
      <c r="G56" s="139"/>
    </row>
    <row r="57" spans="1:7" ht="15" hidden="1">
      <c r="A57" s="137"/>
      <c r="B57" s="185"/>
      <c r="C57" s="186"/>
      <c r="D57" s="187"/>
      <c r="G57" s="139"/>
    </row>
    <row r="58" spans="1:7" ht="15" hidden="1">
      <c r="A58" s="137"/>
      <c r="B58" s="185"/>
      <c r="C58" s="186"/>
      <c r="D58" s="187"/>
      <c r="G58" s="139"/>
    </row>
    <row r="59" spans="1:7" ht="15" hidden="1">
      <c r="A59" s="137"/>
      <c r="B59" s="185"/>
      <c r="C59" s="186"/>
      <c r="D59" s="187"/>
      <c r="G59" s="139"/>
    </row>
    <row r="60" spans="1:7" ht="15" hidden="1">
      <c r="A60" s="137"/>
      <c r="B60" s="188"/>
      <c r="C60" s="189"/>
      <c r="D60" s="190"/>
      <c r="G60" s="139"/>
    </row>
    <row r="61" spans="1:7" ht="6.75" customHeight="1" hidden="1" thickBot="1">
      <c r="A61" s="137"/>
      <c r="G61" s="139"/>
    </row>
    <row r="62" spans="1:7" ht="13.5" hidden="1" thickBot="1">
      <c r="A62" s="137"/>
      <c r="B62" s="113" t="s">
        <v>109</v>
      </c>
      <c r="E62" s="117" t="s">
        <v>93</v>
      </c>
      <c r="F62" s="108"/>
      <c r="G62" s="139"/>
    </row>
    <row r="63" spans="1:7" ht="6.75" customHeight="1" hidden="1" thickBot="1">
      <c r="A63" s="137"/>
      <c r="G63" s="139"/>
    </row>
    <row r="64" spans="1:7" ht="13.5" hidden="1" thickBot="1">
      <c r="A64" s="137"/>
      <c r="C64" s="138" t="s">
        <v>73</v>
      </c>
      <c r="F64" s="121" t="str">
        <f>IF(F62=0," ",IF(F52="Yes",1,IF(F52="No",0,IF(F49/F62&gt;=1,1,IF(F49/F62&gt;=0.75,0.75,IF(F49/F62&gt;=0.5,0.5,IF(F49/F62&gt;=0.25,0.25,0)))))))</f>
        <v xml:space="preserve"> </v>
      </c>
      <c r="G64" s="139"/>
    </row>
    <row r="65" spans="1:7" ht="6.75" customHeight="1" hidden="1">
      <c r="A65" s="154"/>
      <c r="B65" s="155"/>
      <c r="C65" s="155"/>
      <c r="D65" s="156"/>
      <c r="E65" s="155"/>
      <c r="F65" s="157"/>
      <c r="G65" s="158"/>
    </row>
    <row r="66" spans="1:7" s="136" customFormat="1" ht="15" hidden="1">
      <c r="A66" s="130"/>
      <c r="B66" s="131"/>
      <c r="C66" s="131"/>
      <c r="D66" s="132"/>
      <c r="E66" s="133"/>
      <c r="F66" s="134"/>
      <c r="G66" s="135"/>
    </row>
    <row r="67" spans="1:7" s="136" customFormat="1" ht="15" hidden="1">
      <c r="A67" s="143"/>
      <c r="B67" s="70" t="s">
        <v>71</v>
      </c>
      <c r="C67" s="144"/>
      <c r="D67" s="141"/>
      <c r="G67" s="142"/>
    </row>
    <row r="68" spans="1:7" s="149" customFormat="1" ht="12" hidden="1">
      <c r="A68" s="145"/>
      <c r="B68" s="146"/>
      <c r="C68" s="147"/>
      <c r="D68" s="148" t="s">
        <v>85</v>
      </c>
      <c r="F68" s="150"/>
      <c r="G68" s="151"/>
    </row>
    <row r="69" spans="1:7" s="136" customFormat="1" ht="6.75" customHeight="1" hidden="1" thickBot="1">
      <c r="A69" s="143"/>
      <c r="B69" s="120"/>
      <c r="C69" s="144"/>
      <c r="D69" s="152"/>
      <c r="F69" s="122"/>
      <c r="G69" s="142"/>
    </row>
    <row r="70" spans="1:7" ht="13.5" hidden="1" thickBot="1">
      <c r="A70" s="137"/>
      <c r="B70" s="113" t="s">
        <v>88</v>
      </c>
      <c r="E70" s="117" t="s">
        <v>93</v>
      </c>
      <c r="F70" s="108"/>
      <c r="G70" s="139"/>
    </row>
    <row r="71" spans="1:7" ht="6.75" customHeight="1" hidden="1" thickBot="1">
      <c r="A71" s="137"/>
      <c r="F71" s="153"/>
      <c r="G71" s="139"/>
    </row>
    <row r="72" spans="1:7" ht="13.5" hidden="1" thickBot="1">
      <c r="A72" s="137"/>
      <c r="B72" s="113" t="s">
        <v>87</v>
      </c>
      <c r="E72" s="117" t="s">
        <v>93</v>
      </c>
      <c r="F72" s="108"/>
      <c r="G72" s="139"/>
    </row>
    <row r="73" spans="1:7" ht="6.75" customHeight="1" hidden="1" thickBot="1">
      <c r="A73" s="137"/>
      <c r="G73" s="139"/>
    </row>
    <row r="74" spans="1:7" ht="13.5" hidden="1" thickBot="1">
      <c r="A74" s="137"/>
      <c r="C74" s="113" t="s">
        <v>86</v>
      </c>
      <c r="F74" s="119" t="str">
        <f>IF(F72&gt;0,F70/F72,IF(F77&gt;0,F77,"N/A"))</f>
        <v>N/A</v>
      </c>
      <c r="G74" s="139"/>
    </row>
    <row r="75" spans="1:7" ht="6.75" customHeight="1" hidden="1">
      <c r="A75" s="137"/>
      <c r="G75" s="139"/>
    </row>
    <row r="76" spans="1:7" ht="13.5" hidden="1" thickBot="1">
      <c r="A76" s="137"/>
      <c r="B76" s="113" t="s">
        <v>95</v>
      </c>
      <c r="G76" s="139"/>
    </row>
    <row r="77" spans="1:7" ht="13.5" hidden="1" thickBot="1">
      <c r="A77" s="137"/>
      <c r="B77" s="113" t="s">
        <v>94</v>
      </c>
      <c r="E77" s="117" t="s">
        <v>93</v>
      </c>
      <c r="F77" s="97"/>
      <c r="G77" s="139"/>
    </row>
    <row r="78" spans="1:7" ht="6.75" customHeight="1" hidden="1">
      <c r="A78" s="137"/>
      <c r="G78" s="139"/>
    </row>
    <row r="79" spans="1:7" ht="15" hidden="1">
      <c r="A79" s="137"/>
      <c r="B79" s="182"/>
      <c r="C79" s="183"/>
      <c r="D79" s="184"/>
      <c r="G79" s="139"/>
    </row>
    <row r="80" spans="1:7" ht="15" hidden="1">
      <c r="A80" s="137"/>
      <c r="B80" s="185"/>
      <c r="C80" s="186"/>
      <c r="D80" s="187"/>
      <c r="G80" s="139"/>
    </row>
    <row r="81" spans="1:7" ht="15" hidden="1">
      <c r="A81" s="137"/>
      <c r="B81" s="185"/>
      <c r="C81" s="186"/>
      <c r="D81" s="187"/>
      <c r="G81" s="139"/>
    </row>
    <row r="82" spans="1:7" ht="15" hidden="1">
      <c r="A82" s="137"/>
      <c r="B82" s="185"/>
      <c r="C82" s="186"/>
      <c r="D82" s="187"/>
      <c r="G82" s="139"/>
    </row>
    <row r="83" spans="1:7" ht="15" hidden="1">
      <c r="A83" s="137"/>
      <c r="B83" s="185"/>
      <c r="C83" s="186"/>
      <c r="D83" s="187"/>
      <c r="G83" s="139"/>
    </row>
    <row r="84" spans="1:7" ht="15" hidden="1">
      <c r="A84" s="137"/>
      <c r="B84" s="185"/>
      <c r="C84" s="186"/>
      <c r="D84" s="187"/>
      <c r="G84" s="139"/>
    </row>
    <row r="85" spans="1:7" ht="15" hidden="1">
      <c r="A85" s="137"/>
      <c r="B85" s="188"/>
      <c r="C85" s="189"/>
      <c r="D85" s="190"/>
      <c r="G85" s="139"/>
    </row>
    <row r="86" spans="1:7" ht="6.75" customHeight="1" hidden="1" thickBot="1">
      <c r="A86" s="137"/>
      <c r="G86" s="139"/>
    </row>
    <row r="87" spans="1:7" ht="13.5" hidden="1" thickBot="1">
      <c r="A87" s="137"/>
      <c r="B87" s="113" t="s">
        <v>109</v>
      </c>
      <c r="E87" s="117" t="s">
        <v>93</v>
      </c>
      <c r="F87" s="108"/>
      <c r="G87" s="139"/>
    </row>
    <row r="88" spans="1:7" ht="6.75" customHeight="1" hidden="1" thickBot="1">
      <c r="A88" s="137"/>
      <c r="G88" s="139"/>
    </row>
    <row r="89" spans="1:7" ht="13.5" hidden="1" thickBot="1">
      <c r="A89" s="137"/>
      <c r="C89" s="138" t="s">
        <v>73</v>
      </c>
      <c r="F89" s="121" t="str">
        <f>IF(F87=0," ",IF(F77="Yes",1,IF(F77="No",0,IF(F74/F87&gt;=1,1,IF(F74/F87&gt;=0.75,0.75,IF(F74/F87&gt;=0.5,0.5,IF(F74/F87&gt;=0.25,0.25,0)))))))</f>
        <v xml:space="preserve"> </v>
      </c>
      <c r="G89" s="139"/>
    </row>
    <row r="90" spans="1:7" ht="6.75" customHeight="1" hidden="1">
      <c r="A90" s="154"/>
      <c r="B90" s="155"/>
      <c r="C90" s="155"/>
      <c r="D90" s="156"/>
      <c r="E90" s="155"/>
      <c r="F90" s="157"/>
      <c r="G90" s="158"/>
    </row>
    <row r="91" spans="1:7" s="136" customFormat="1" ht="15" hidden="1">
      <c r="A91" s="130"/>
      <c r="B91" s="131"/>
      <c r="C91" s="131"/>
      <c r="D91" s="132"/>
      <c r="E91" s="133"/>
      <c r="F91" s="134"/>
      <c r="G91" s="135"/>
    </row>
    <row r="92" spans="1:7" s="136" customFormat="1" ht="15" hidden="1">
      <c r="A92" s="143"/>
      <c r="B92" s="70" t="s">
        <v>71</v>
      </c>
      <c r="C92" s="144"/>
      <c r="D92" s="141"/>
      <c r="G92" s="142"/>
    </row>
    <row r="93" spans="1:7" s="149" customFormat="1" ht="12" hidden="1">
      <c r="A93" s="145"/>
      <c r="B93" s="146"/>
      <c r="C93" s="147"/>
      <c r="D93" s="148" t="s">
        <v>85</v>
      </c>
      <c r="F93" s="150"/>
      <c r="G93" s="151"/>
    </row>
    <row r="94" spans="1:7" s="136" customFormat="1" ht="6.75" customHeight="1" hidden="1" thickBot="1">
      <c r="A94" s="143"/>
      <c r="B94" s="120"/>
      <c r="C94" s="144"/>
      <c r="D94" s="152"/>
      <c r="F94" s="122"/>
      <c r="G94" s="142"/>
    </row>
    <row r="95" spans="1:7" ht="13.5" hidden="1" thickBot="1">
      <c r="A95" s="137"/>
      <c r="B95" s="113" t="s">
        <v>88</v>
      </c>
      <c r="E95" s="117" t="s">
        <v>93</v>
      </c>
      <c r="F95" s="108"/>
      <c r="G95" s="139"/>
    </row>
    <row r="96" spans="1:7" ht="6.75" customHeight="1" hidden="1" thickBot="1">
      <c r="A96" s="137"/>
      <c r="F96" s="153"/>
      <c r="G96" s="139"/>
    </row>
    <row r="97" spans="1:7" ht="13.5" hidden="1" thickBot="1">
      <c r="A97" s="137"/>
      <c r="B97" s="113" t="s">
        <v>87</v>
      </c>
      <c r="E97" s="117" t="s">
        <v>93</v>
      </c>
      <c r="F97" s="108"/>
      <c r="G97" s="139"/>
    </row>
    <row r="98" spans="1:7" ht="6.75" customHeight="1" hidden="1" thickBot="1">
      <c r="A98" s="137"/>
      <c r="G98" s="139"/>
    </row>
    <row r="99" spans="1:7" ht="13.5" hidden="1" thickBot="1">
      <c r="A99" s="137"/>
      <c r="C99" s="113" t="s">
        <v>86</v>
      </c>
      <c r="F99" s="119" t="str">
        <f>IF(F97&gt;0,F95/F97,IF(F102&gt;0,F102,"N/A"))</f>
        <v>N/A</v>
      </c>
      <c r="G99" s="139"/>
    </row>
    <row r="100" spans="1:7" ht="6.75" customHeight="1" hidden="1">
      <c r="A100" s="137"/>
      <c r="G100" s="139"/>
    </row>
    <row r="101" spans="1:7" ht="13.5" hidden="1" thickBot="1">
      <c r="A101" s="137"/>
      <c r="B101" s="113" t="s">
        <v>95</v>
      </c>
      <c r="G101" s="139"/>
    </row>
    <row r="102" spans="1:7" ht="13.5" hidden="1" thickBot="1">
      <c r="A102" s="137"/>
      <c r="B102" s="113" t="s">
        <v>94</v>
      </c>
      <c r="E102" s="117" t="s">
        <v>93</v>
      </c>
      <c r="F102" s="97"/>
      <c r="G102" s="139"/>
    </row>
    <row r="103" spans="1:7" ht="6.75" customHeight="1" hidden="1">
      <c r="A103" s="137"/>
      <c r="G103" s="139"/>
    </row>
    <row r="104" spans="1:7" ht="15" hidden="1">
      <c r="A104" s="137"/>
      <c r="B104" s="182"/>
      <c r="C104" s="183"/>
      <c r="D104" s="184"/>
      <c r="G104" s="139"/>
    </row>
    <row r="105" spans="1:7" ht="15" hidden="1">
      <c r="A105" s="137"/>
      <c r="B105" s="185"/>
      <c r="C105" s="186"/>
      <c r="D105" s="187"/>
      <c r="G105" s="139"/>
    </row>
    <row r="106" spans="1:7" ht="15" hidden="1">
      <c r="A106" s="137"/>
      <c r="B106" s="185"/>
      <c r="C106" s="186"/>
      <c r="D106" s="187"/>
      <c r="G106" s="139"/>
    </row>
    <row r="107" spans="1:7" ht="15" hidden="1">
      <c r="A107" s="137"/>
      <c r="B107" s="185"/>
      <c r="C107" s="186"/>
      <c r="D107" s="187"/>
      <c r="G107" s="139"/>
    </row>
    <row r="108" spans="1:7" ht="15" hidden="1">
      <c r="A108" s="137"/>
      <c r="B108" s="185"/>
      <c r="C108" s="186"/>
      <c r="D108" s="187"/>
      <c r="G108" s="139"/>
    </row>
    <row r="109" spans="1:7" ht="15" hidden="1">
      <c r="A109" s="137"/>
      <c r="B109" s="185"/>
      <c r="C109" s="186"/>
      <c r="D109" s="187"/>
      <c r="G109" s="139"/>
    </row>
    <row r="110" spans="1:7" ht="15" hidden="1">
      <c r="A110" s="137"/>
      <c r="B110" s="188"/>
      <c r="C110" s="189"/>
      <c r="D110" s="190"/>
      <c r="G110" s="139"/>
    </row>
    <row r="111" spans="1:7" ht="6.75" customHeight="1" hidden="1" thickBot="1">
      <c r="A111" s="137"/>
      <c r="G111" s="139"/>
    </row>
    <row r="112" spans="1:7" ht="13.5" hidden="1" thickBot="1">
      <c r="A112" s="137"/>
      <c r="B112" s="113" t="s">
        <v>109</v>
      </c>
      <c r="E112" s="117" t="s">
        <v>93</v>
      </c>
      <c r="F112" s="108"/>
      <c r="G112" s="139"/>
    </row>
    <row r="113" spans="1:7" ht="6.75" customHeight="1" hidden="1" thickBot="1">
      <c r="A113" s="137"/>
      <c r="G113" s="139"/>
    </row>
    <row r="114" spans="1:7" ht="13.5" hidden="1" thickBot="1">
      <c r="A114" s="137"/>
      <c r="C114" s="138" t="s">
        <v>73</v>
      </c>
      <c r="F114" s="121" t="str">
        <f>IF(F112=0," ",IF(F102="Yes",1,IF(F102="No",0,IF(F99/F112&gt;=1,1,IF(F99/F112&gt;=0.75,0.75,IF(F99/F112&gt;=0.5,0.5,IF(F99/F112&gt;=0.25,0.25,0)))))))</f>
        <v xml:space="preserve"> </v>
      </c>
      <c r="G114" s="139"/>
    </row>
    <row r="115" spans="1:7" ht="6.75" customHeight="1" hidden="1">
      <c r="A115" s="154"/>
      <c r="B115" s="155"/>
      <c r="C115" s="155"/>
      <c r="D115" s="156"/>
      <c r="E115" s="155"/>
      <c r="F115" s="157"/>
      <c r="G115" s="158"/>
    </row>
    <row r="116" spans="1:7" s="136" customFormat="1" ht="15" hidden="1">
      <c r="A116" s="130"/>
      <c r="B116" s="131"/>
      <c r="C116" s="131"/>
      <c r="D116" s="132"/>
      <c r="E116" s="133"/>
      <c r="F116" s="134"/>
      <c r="G116" s="135"/>
    </row>
    <row r="117" spans="1:7" s="136" customFormat="1" ht="15" hidden="1">
      <c r="A117" s="143"/>
      <c r="B117" s="70" t="s">
        <v>71</v>
      </c>
      <c r="C117" s="144"/>
      <c r="D117" s="141"/>
      <c r="G117" s="142"/>
    </row>
    <row r="118" spans="1:7" s="149" customFormat="1" ht="12" hidden="1">
      <c r="A118" s="145"/>
      <c r="B118" s="146"/>
      <c r="C118" s="147"/>
      <c r="D118" s="148" t="s">
        <v>85</v>
      </c>
      <c r="F118" s="150"/>
      <c r="G118" s="151"/>
    </row>
    <row r="119" spans="1:7" s="136" customFormat="1" ht="6.75" customHeight="1" hidden="1" thickBot="1">
      <c r="A119" s="143"/>
      <c r="B119" s="120"/>
      <c r="C119" s="144"/>
      <c r="D119" s="152"/>
      <c r="F119" s="122"/>
      <c r="G119" s="142"/>
    </row>
    <row r="120" spans="1:7" ht="13.5" hidden="1" thickBot="1">
      <c r="A120" s="137"/>
      <c r="B120" s="113" t="s">
        <v>88</v>
      </c>
      <c r="E120" s="117" t="s">
        <v>93</v>
      </c>
      <c r="F120" s="108"/>
      <c r="G120" s="139"/>
    </row>
    <row r="121" spans="1:7" ht="6.75" customHeight="1" hidden="1" thickBot="1">
      <c r="A121" s="137"/>
      <c r="F121" s="153"/>
      <c r="G121" s="139"/>
    </row>
    <row r="122" spans="1:7" ht="13.5" hidden="1" thickBot="1">
      <c r="A122" s="137"/>
      <c r="B122" s="113" t="s">
        <v>87</v>
      </c>
      <c r="E122" s="117" t="s">
        <v>93</v>
      </c>
      <c r="F122" s="108"/>
      <c r="G122" s="139"/>
    </row>
    <row r="123" spans="1:7" ht="6.75" customHeight="1" hidden="1" thickBot="1">
      <c r="A123" s="137"/>
      <c r="G123" s="139"/>
    </row>
    <row r="124" spans="1:7" ht="13.5" hidden="1" thickBot="1">
      <c r="A124" s="137"/>
      <c r="C124" s="113" t="s">
        <v>86</v>
      </c>
      <c r="F124" s="119" t="str">
        <f>IF(F122&gt;0,F120/F122,IF(F127&gt;0,F127,"N/A"))</f>
        <v>N/A</v>
      </c>
      <c r="G124" s="139"/>
    </row>
    <row r="125" spans="1:7" ht="6.75" customHeight="1" hidden="1">
      <c r="A125" s="137"/>
      <c r="G125" s="139"/>
    </row>
    <row r="126" spans="1:7" ht="13.5" hidden="1" thickBot="1">
      <c r="A126" s="137"/>
      <c r="B126" s="113" t="s">
        <v>95</v>
      </c>
      <c r="G126" s="139"/>
    </row>
    <row r="127" spans="1:7" ht="13.5" hidden="1" thickBot="1">
      <c r="A127" s="137"/>
      <c r="B127" s="113" t="s">
        <v>94</v>
      </c>
      <c r="E127" s="117" t="s">
        <v>93</v>
      </c>
      <c r="F127" s="97"/>
      <c r="G127" s="139"/>
    </row>
    <row r="128" spans="1:7" ht="6.75" customHeight="1" hidden="1">
      <c r="A128" s="137"/>
      <c r="G128" s="139"/>
    </row>
    <row r="129" spans="1:7" ht="15" hidden="1">
      <c r="A129" s="137"/>
      <c r="B129" s="182"/>
      <c r="C129" s="183"/>
      <c r="D129" s="184"/>
      <c r="G129" s="139"/>
    </row>
    <row r="130" spans="1:7" ht="15" hidden="1">
      <c r="A130" s="137"/>
      <c r="B130" s="185"/>
      <c r="C130" s="186"/>
      <c r="D130" s="187"/>
      <c r="G130" s="139"/>
    </row>
    <row r="131" spans="1:7" ht="15" hidden="1">
      <c r="A131" s="137"/>
      <c r="B131" s="185"/>
      <c r="C131" s="186"/>
      <c r="D131" s="187"/>
      <c r="G131" s="139"/>
    </row>
    <row r="132" spans="1:7" ht="15" hidden="1">
      <c r="A132" s="137"/>
      <c r="B132" s="185"/>
      <c r="C132" s="186"/>
      <c r="D132" s="187"/>
      <c r="G132" s="139"/>
    </row>
    <row r="133" spans="1:7" ht="15" hidden="1">
      <c r="A133" s="137"/>
      <c r="B133" s="185"/>
      <c r="C133" s="186"/>
      <c r="D133" s="187"/>
      <c r="G133" s="139"/>
    </row>
    <row r="134" spans="1:7" ht="15" hidden="1">
      <c r="A134" s="137"/>
      <c r="B134" s="185"/>
      <c r="C134" s="186"/>
      <c r="D134" s="187"/>
      <c r="G134" s="139"/>
    </row>
    <row r="135" spans="1:7" ht="15" hidden="1">
      <c r="A135" s="137"/>
      <c r="B135" s="188"/>
      <c r="C135" s="189"/>
      <c r="D135" s="190"/>
      <c r="G135" s="139"/>
    </row>
    <row r="136" spans="1:7" ht="6.75" customHeight="1" hidden="1" thickBot="1">
      <c r="A136" s="137"/>
      <c r="G136" s="139"/>
    </row>
    <row r="137" spans="1:7" ht="13.5" hidden="1" thickBot="1">
      <c r="A137" s="137"/>
      <c r="B137" s="113" t="s">
        <v>109</v>
      </c>
      <c r="E137" s="117" t="s">
        <v>93</v>
      </c>
      <c r="F137" s="108"/>
      <c r="G137" s="139"/>
    </row>
    <row r="138" spans="1:7" ht="6.75" customHeight="1" hidden="1" thickBot="1">
      <c r="A138" s="137"/>
      <c r="G138" s="139"/>
    </row>
    <row r="139" spans="1:7" ht="13.5" hidden="1" thickBot="1">
      <c r="A139" s="137"/>
      <c r="C139" s="138" t="s">
        <v>73</v>
      </c>
      <c r="F139" s="121" t="str">
        <f>IF(F137=0," ",IF(F127="Yes",1,IF(F127="No",0,IF(F124/F137&gt;=1,1,IF(F124/F137&gt;=0.75,0.75,IF(F124/F137&gt;=0.5,0.5,IF(F124/F137&gt;=0.25,0.25,0)))))))</f>
        <v xml:space="preserve"> </v>
      </c>
      <c r="G139" s="139"/>
    </row>
    <row r="140" spans="1:7" ht="6.75" customHeight="1" hidden="1">
      <c r="A140" s="154"/>
      <c r="B140" s="155"/>
      <c r="C140" s="155"/>
      <c r="D140" s="156"/>
      <c r="E140" s="155"/>
      <c r="F140" s="157"/>
      <c r="G140" s="158"/>
    </row>
    <row r="141" spans="1:7" s="136" customFormat="1" ht="15" hidden="1">
      <c r="A141" s="130"/>
      <c r="B141" s="131"/>
      <c r="C141" s="131"/>
      <c r="D141" s="132"/>
      <c r="E141" s="133"/>
      <c r="F141" s="134"/>
      <c r="G141" s="135"/>
    </row>
    <row r="142" spans="1:7" s="136" customFormat="1" ht="15" hidden="1">
      <c r="A142" s="143"/>
      <c r="B142" s="70" t="s">
        <v>72</v>
      </c>
      <c r="C142" s="144"/>
      <c r="D142" s="141"/>
      <c r="G142" s="142"/>
    </row>
    <row r="143" spans="1:7" s="149" customFormat="1" ht="12" hidden="1">
      <c r="A143" s="145"/>
      <c r="B143" s="146"/>
      <c r="C143" s="147"/>
      <c r="D143" s="148" t="s">
        <v>85</v>
      </c>
      <c r="F143" s="150"/>
      <c r="G143" s="151"/>
    </row>
    <row r="144" spans="1:7" s="136" customFormat="1" ht="6.75" customHeight="1" hidden="1" thickBot="1">
      <c r="A144" s="143"/>
      <c r="B144" s="120"/>
      <c r="C144" s="144"/>
      <c r="D144" s="152"/>
      <c r="F144" s="122"/>
      <c r="G144" s="142"/>
    </row>
    <row r="145" spans="1:7" ht="13.5" hidden="1" thickBot="1">
      <c r="A145" s="137"/>
      <c r="B145" s="113" t="s">
        <v>88</v>
      </c>
      <c r="E145" s="117" t="s">
        <v>93</v>
      </c>
      <c r="F145" s="108"/>
      <c r="G145" s="139"/>
    </row>
    <row r="146" spans="1:7" ht="6.75" customHeight="1" hidden="1" thickBot="1">
      <c r="A146" s="137"/>
      <c r="F146" s="153"/>
      <c r="G146" s="139"/>
    </row>
    <row r="147" spans="1:7" ht="13.5" hidden="1" thickBot="1">
      <c r="A147" s="137"/>
      <c r="B147" s="113" t="s">
        <v>87</v>
      </c>
      <c r="E147" s="117" t="s">
        <v>93</v>
      </c>
      <c r="F147" s="108"/>
      <c r="G147" s="139"/>
    </row>
    <row r="148" spans="1:7" ht="6.75" customHeight="1" hidden="1" thickBot="1">
      <c r="A148" s="137"/>
      <c r="G148" s="139"/>
    </row>
    <row r="149" spans="1:7" ht="13.5" hidden="1" thickBot="1">
      <c r="A149" s="137"/>
      <c r="C149" s="113" t="s">
        <v>86</v>
      </c>
      <c r="F149" s="119" t="str">
        <f>IF(F147&gt;0,F145/F147,IF(F152&gt;0,F152,"N/A"))</f>
        <v>N/A</v>
      </c>
      <c r="G149" s="139"/>
    </row>
    <row r="150" spans="1:7" ht="6.75" customHeight="1" hidden="1">
      <c r="A150" s="137"/>
      <c r="G150" s="139"/>
    </row>
    <row r="151" spans="1:7" ht="13.5" hidden="1" thickBot="1">
      <c r="A151" s="137"/>
      <c r="B151" s="113" t="s">
        <v>95</v>
      </c>
      <c r="G151" s="139"/>
    </row>
    <row r="152" spans="1:7" ht="13.5" hidden="1" thickBot="1">
      <c r="A152" s="137"/>
      <c r="B152" s="113" t="s">
        <v>94</v>
      </c>
      <c r="E152" s="117" t="s">
        <v>93</v>
      </c>
      <c r="F152" s="97"/>
      <c r="G152" s="139"/>
    </row>
    <row r="153" spans="1:7" ht="6.75" customHeight="1" hidden="1">
      <c r="A153" s="137"/>
      <c r="G153" s="139"/>
    </row>
    <row r="154" spans="1:7" ht="15" hidden="1">
      <c r="A154" s="137"/>
      <c r="B154" s="182"/>
      <c r="C154" s="183"/>
      <c r="D154" s="184"/>
      <c r="G154" s="139"/>
    </row>
    <row r="155" spans="1:7" ht="15" hidden="1">
      <c r="A155" s="137"/>
      <c r="B155" s="185"/>
      <c r="C155" s="186"/>
      <c r="D155" s="187"/>
      <c r="G155" s="139"/>
    </row>
    <row r="156" spans="1:7" ht="15" hidden="1">
      <c r="A156" s="137"/>
      <c r="B156" s="185"/>
      <c r="C156" s="186"/>
      <c r="D156" s="187"/>
      <c r="G156" s="139"/>
    </row>
    <row r="157" spans="1:7" ht="15" hidden="1">
      <c r="A157" s="137"/>
      <c r="B157" s="185"/>
      <c r="C157" s="186"/>
      <c r="D157" s="187"/>
      <c r="G157" s="139"/>
    </row>
    <row r="158" spans="1:7" ht="15" hidden="1">
      <c r="A158" s="137"/>
      <c r="B158" s="185"/>
      <c r="C158" s="186"/>
      <c r="D158" s="187"/>
      <c r="G158" s="139"/>
    </row>
    <row r="159" spans="1:7" ht="15" hidden="1">
      <c r="A159" s="137"/>
      <c r="B159" s="185"/>
      <c r="C159" s="186"/>
      <c r="D159" s="187"/>
      <c r="G159" s="139"/>
    </row>
    <row r="160" spans="1:7" ht="15" hidden="1">
      <c r="A160" s="137"/>
      <c r="B160" s="188"/>
      <c r="C160" s="189"/>
      <c r="D160" s="190"/>
      <c r="G160" s="139"/>
    </row>
    <row r="161" spans="1:7" ht="6.75" customHeight="1" hidden="1" thickBot="1">
      <c r="A161" s="137"/>
      <c r="G161" s="139"/>
    </row>
    <row r="162" spans="1:7" ht="13.5" hidden="1" thickBot="1">
      <c r="A162" s="137"/>
      <c r="B162" s="113" t="s">
        <v>109</v>
      </c>
      <c r="E162" s="117" t="s">
        <v>93</v>
      </c>
      <c r="F162" s="108"/>
      <c r="G162" s="139"/>
    </row>
    <row r="163" spans="1:7" ht="6.75" customHeight="1" hidden="1" thickBot="1">
      <c r="A163" s="137"/>
      <c r="G163" s="139"/>
    </row>
    <row r="164" spans="1:7" ht="13.5" hidden="1" thickBot="1">
      <c r="A164" s="137"/>
      <c r="C164" s="138" t="s">
        <v>73</v>
      </c>
      <c r="F164" s="121" t="str">
        <f>IF(F162=0," ",IF(F152="Yes",1,IF(F152="No",0,IF(F149/F162&gt;=1,1,IF(F149/F162&gt;=0.75,0.75,IF(F149/F162&gt;=0.5,0.5,IF(F149/F162&gt;=0.25,0.25,0)))))))</f>
        <v xml:space="preserve"> </v>
      </c>
      <c r="G164" s="139"/>
    </row>
    <row r="165" spans="1:7" ht="6.75" customHeight="1" hidden="1">
      <c r="A165" s="154"/>
      <c r="B165" s="155"/>
      <c r="C165" s="155"/>
      <c r="D165" s="156"/>
      <c r="E165" s="155"/>
      <c r="F165" s="157"/>
      <c r="G165" s="158"/>
    </row>
    <row r="166" spans="1:7" s="136" customFormat="1" ht="15" hidden="1">
      <c r="A166" s="130"/>
      <c r="B166" s="131"/>
      <c r="C166" s="131"/>
      <c r="D166" s="132"/>
      <c r="E166" s="133"/>
      <c r="F166" s="134"/>
      <c r="G166" s="135"/>
    </row>
    <row r="167" spans="1:7" s="136" customFormat="1" ht="15" hidden="1">
      <c r="A167" s="143"/>
      <c r="B167" s="70" t="s">
        <v>72</v>
      </c>
      <c r="C167" s="144"/>
      <c r="D167" s="141"/>
      <c r="G167" s="142"/>
    </row>
    <row r="168" spans="1:7" s="149" customFormat="1" ht="12" hidden="1">
      <c r="A168" s="145"/>
      <c r="B168" s="146"/>
      <c r="C168" s="147"/>
      <c r="D168" s="148" t="s">
        <v>85</v>
      </c>
      <c r="F168" s="150"/>
      <c r="G168" s="151"/>
    </row>
    <row r="169" spans="1:7" s="136" customFormat="1" ht="6.75" customHeight="1" hidden="1" thickBot="1">
      <c r="A169" s="143"/>
      <c r="B169" s="120"/>
      <c r="C169" s="144"/>
      <c r="D169" s="152"/>
      <c r="F169" s="122"/>
      <c r="G169" s="142"/>
    </row>
    <row r="170" spans="1:7" ht="13.5" hidden="1" thickBot="1">
      <c r="A170" s="137"/>
      <c r="B170" s="113" t="s">
        <v>88</v>
      </c>
      <c r="E170" s="117" t="s">
        <v>93</v>
      </c>
      <c r="F170" s="108"/>
      <c r="G170" s="139"/>
    </row>
    <row r="171" spans="1:7" ht="6.75" customHeight="1" hidden="1" thickBot="1">
      <c r="A171" s="137"/>
      <c r="F171" s="153"/>
      <c r="G171" s="139"/>
    </row>
    <row r="172" spans="1:7" ht="13.5" hidden="1" thickBot="1">
      <c r="A172" s="137"/>
      <c r="B172" s="113" t="s">
        <v>87</v>
      </c>
      <c r="E172" s="117" t="s">
        <v>93</v>
      </c>
      <c r="F172" s="108"/>
      <c r="G172" s="139"/>
    </row>
    <row r="173" spans="1:7" ht="6.75" customHeight="1" hidden="1" thickBot="1">
      <c r="A173" s="137"/>
      <c r="G173" s="139"/>
    </row>
    <row r="174" spans="1:7" ht="13.5" hidden="1" thickBot="1">
      <c r="A174" s="137"/>
      <c r="C174" s="113" t="s">
        <v>86</v>
      </c>
      <c r="F174" s="119" t="str">
        <f>IF(F172&gt;0,F170/F172,IF(F177&gt;0,F177,"N/A"))</f>
        <v>N/A</v>
      </c>
      <c r="G174" s="139"/>
    </row>
    <row r="175" spans="1:7" ht="6.75" customHeight="1" hidden="1">
      <c r="A175" s="137"/>
      <c r="G175" s="139"/>
    </row>
    <row r="176" spans="1:7" ht="13.5" hidden="1" thickBot="1">
      <c r="A176" s="137"/>
      <c r="B176" s="113" t="s">
        <v>95</v>
      </c>
      <c r="G176" s="139"/>
    </row>
    <row r="177" spans="1:7" ht="13.5" hidden="1" thickBot="1">
      <c r="A177" s="137"/>
      <c r="B177" s="113" t="s">
        <v>94</v>
      </c>
      <c r="E177" s="117" t="s">
        <v>93</v>
      </c>
      <c r="F177" s="97"/>
      <c r="G177" s="139"/>
    </row>
    <row r="178" spans="1:7" ht="6.75" customHeight="1" hidden="1">
      <c r="A178" s="137"/>
      <c r="G178" s="139"/>
    </row>
    <row r="179" spans="1:7" ht="15" hidden="1">
      <c r="A179" s="137"/>
      <c r="B179" s="182"/>
      <c r="C179" s="183"/>
      <c r="D179" s="184"/>
      <c r="G179" s="139"/>
    </row>
    <row r="180" spans="1:7" ht="15" hidden="1">
      <c r="A180" s="137"/>
      <c r="B180" s="185"/>
      <c r="C180" s="186"/>
      <c r="D180" s="187"/>
      <c r="G180" s="139"/>
    </row>
    <row r="181" spans="1:7" ht="15" hidden="1">
      <c r="A181" s="137"/>
      <c r="B181" s="185"/>
      <c r="C181" s="186"/>
      <c r="D181" s="187"/>
      <c r="G181" s="139"/>
    </row>
    <row r="182" spans="1:7" ht="15" hidden="1">
      <c r="A182" s="137"/>
      <c r="B182" s="185"/>
      <c r="C182" s="186"/>
      <c r="D182" s="187"/>
      <c r="G182" s="139"/>
    </row>
    <row r="183" spans="1:7" ht="15" hidden="1">
      <c r="A183" s="137"/>
      <c r="B183" s="185"/>
      <c r="C183" s="186"/>
      <c r="D183" s="187"/>
      <c r="G183" s="139"/>
    </row>
    <row r="184" spans="1:7" ht="15" hidden="1">
      <c r="A184" s="137"/>
      <c r="B184" s="185"/>
      <c r="C184" s="186"/>
      <c r="D184" s="187"/>
      <c r="G184" s="139"/>
    </row>
    <row r="185" spans="1:7" ht="15" hidden="1">
      <c r="A185" s="137"/>
      <c r="B185" s="188"/>
      <c r="C185" s="189"/>
      <c r="D185" s="190"/>
      <c r="G185" s="139"/>
    </row>
    <row r="186" spans="1:7" ht="6.75" customHeight="1" hidden="1" thickBot="1">
      <c r="A186" s="137"/>
      <c r="G186" s="139"/>
    </row>
    <row r="187" spans="1:7" ht="13.5" hidden="1" thickBot="1">
      <c r="A187" s="137"/>
      <c r="B187" s="113" t="s">
        <v>109</v>
      </c>
      <c r="E187" s="117" t="s">
        <v>93</v>
      </c>
      <c r="F187" s="108"/>
      <c r="G187" s="139"/>
    </row>
    <row r="188" spans="1:7" ht="6.75" customHeight="1" hidden="1" thickBot="1">
      <c r="A188" s="137"/>
      <c r="G188" s="139"/>
    </row>
    <row r="189" spans="1:7" ht="13.5" hidden="1" thickBot="1">
      <c r="A189" s="137"/>
      <c r="C189" s="138" t="s">
        <v>73</v>
      </c>
      <c r="F189" s="121" t="str">
        <f>IF(F187=0," ",IF(F177="Yes",1,IF(F177="No",0,IF(F174/F187&gt;=1,1,IF(F174/F187&gt;=0.75,0.75,IF(F174/F187&gt;=0.5,0.5,IF(F174/F187&gt;=0.25,0.25,0)))))))</f>
        <v xml:space="preserve"> </v>
      </c>
      <c r="G189" s="139"/>
    </row>
    <row r="190" spans="1:7" ht="6.75" customHeight="1" hidden="1">
      <c r="A190" s="154"/>
      <c r="B190" s="155"/>
      <c r="C190" s="155"/>
      <c r="D190" s="156"/>
      <c r="E190" s="155"/>
      <c r="F190" s="157"/>
      <c r="G190" s="158"/>
    </row>
    <row r="191" spans="1:7" s="136" customFormat="1" ht="15" hidden="1">
      <c r="A191" s="130"/>
      <c r="B191" s="131"/>
      <c r="C191" s="131"/>
      <c r="D191" s="132"/>
      <c r="E191" s="133"/>
      <c r="F191" s="134"/>
      <c r="G191" s="135"/>
    </row>
    <row r="192" spans="1:7" s="136" customFormat="1" ht="15" hidden="1">
      <c r="A192" s="143"/>
      <c r="B192" s="70" t="s">
        <v>72</v>
      </c>
      <c r="C192" s="144"/>
      <c r="D192" s="141"/>
      <c r="G192" s="142"/>
    </row>
    <row r="193" spans="1:7" s="149" customFormat="1" ht="12" hidden="1">
      <c r="A193" s="145"/>
      <c r="B193" s="146"/>
      <c r="C193" s="147"/>
      <c r="D193" s="148" t="s">
        <v>85</v>
      </c>
      <c r="F193" s="150"/>
      <c r="G193" s="151"/>
    </row>
    <row r="194" spans="1:7" s="136" customFormat="1" ht="6.75" customHeight="1" hidden="1" thickBot="1">
      <c r="A194" s="143"/>
      <c r="B194" s="120"/>
      <c r="C194" s="144"/>
      <c r="D194" s="152"/>
      <c r="F194" s="122"/>
      <c r="G194" s="142"/>
    </row>
    <row r="195" spans="1:7" ht="13.5" hidden="1" thickBot="1">
      <c r="A195" s="137"/>
      <c r="B195" s="113" t="s">
        <v>88</v>
      </c>
      <c r="E195" s="117" t="s">
        <v>93</v>
      </c>
      <c r="F195" s="108"/>
      <c r="G195" s="139"/>
    </row>
    <row r="196" spans="1:7" ht="6.75" customHeight="1" hidden="1" thickBot="1">
      <c r="A196" s="137"/>
      <c r="F196" s="153"/>
      <c r="G196" s="139"/>
    </row>
    <row r="197" spans="1:7" ht="13.5" hidden="1" thickBot="1">
      <c r="A197" s="137"/>
      <c r="B197" s="113" t="s">
        <v>87</v>
      </c>
      <c r="E197" s="117" t="s">
        <v>93</v>
      </c>
      <c r="F197" s="108"/>
      <c r="G197" s="139"/>
    </row>
    <row r="198" spans="1:7" ht="6.75" customHeight="1" hidden="1" thickBot="1">
      <c r="A198" s="137"/>
      <c r="G198" s="139"/>
    </row>
    <row r="199" spans="1:7" ht="13.5" hidden="1" thickBot="1">
      <c r="A199" s="137"/>
      <c r="C199" s="113" t="s">
        <v>86</v>
      </c>
      <c r="F199" s="119" t="str">
        <f>IF(F197&gt;0,F195/F197,IF(F202&gt;0,F202,"N/A"))</f>
        <v>N/A</v>
      </c>
      <c r="G199" s="139"/>
    </row>
    <row r="200" spans="1:7" ht="6.75" customHeight="1" hidden="1">
      <c r="A200" s="137"/>
      <c r="G200" s="139"/>
    </row>
    <row r="201" spans="1:7" ht="13.5" hidden="1" thickBot="1">
      <c r="A201" s="137"/>
      <c r="B201" s="113" t="s">
        <v>95</v>
      </c>
      <c r="G201" s="139"/>
    </row>
    <row r="202" spans="1:7" ht="13.5" hidden="1" thickBot="1">
      <c r="A202" s="137"/>
      <c r="B202" s="113" t="s">
        <v>94</v>
      </c>
      <c r="E202" s="117" t="s">
        <v>93</v>
      </c>
      <c r="F202" s="97"/>
      <c r="G202" s="139"/>
    </row>
    <row r="203" spans="1:7" ht="6.75" customHeight="1" hidden="1">
      <c r="A203" s="137"/>
      <c r="G203" s="139"/>
    </row>
    <row r="204" spans="1:7" ht="15" hidden="1">
      <c r="A204" s="137"/>
      <c r="B204" s="182"/>
      <c r="C204" s="183"/>
      <c r="D204" s="184"/>
      <c r="G204" s="139"/>
    </row>
    <row r="205" spans="1:7" ht="15" hidden="1">
      <c r="A205" s="137"/>
      <c r="B205" s="185"/>
      <c r="C205" s="186"/>
      <c r="D205" s="187"/>
      <c r="G205" s="139"/>
    </row>
    <row r="206" spans="1:7" ht="15" hidden="1">
      <c r="A206" s="137"/>
      <c r="B206" s="185"/>
      <c r="C206" s="186"/>
      <c r="D206" s="187"/>
      <c r="G206" s="139"/>
    </row>
    <row r="207" spans="1:7" ht="15" hidden="1">
      <c r="A207" s="137"/>
      <c r="B207" s="185"/>
      <c r="C207" s="186"/>
      <c r="D207" s="187"/>
      <c r="G207" s="139"/>
    </row>
    <row r="208" spans="1:7" ht="15" hidden="1">
      <c r="A208" s="137"/>
      <c r="B208" s="185"/>
      <c r="C208" s="186"/>
      <c r="D208" s="187"/>
      <c r="G208" s="139"/>
    </row>
    <row r="209" spans="1:7" ht="15" hidden="1">
      <c r="A209" s="137"/>
      <c r="B209" s="185"/>
      <c r="C209" s="186"/>
      <c r="D209" s="187"/>
      <c r="G209" s="139"/>
    </row>
    <row r="210" spans="1:7" ht="15" hidden="1">
      <c r="A210" s="137"/>
      <c r="B210" s="188"/>
      <c r="C210" s="189"/>
      <c r="D210" s="190"/>
      <c r="G210" s="139"/>
    </row>
    <row r="211" spans="1:7" ht="6.75" customHeight="1" hidden="1" thickBot="1">
      <c r="A211" s="137"/>
      <c r="G211" s="139"/>
    </row>
    <row r="212" spans="1:7" ht="13.5" hidden="1" thickBot="1">
      <c r="A212" s="137"/>
      <c r="B212" s="113" t="s">
        <v>109</v>
      </c>
      <c r="E212" s="117" t="s">
        <v>93</v>
      </c>
      <c r="F212" s="108"/>
      <c r="G212" s="139"/>
    </row>
    <row r="213" spans="1:7" ht="6.75" customHeight="1" hidden="1" thickBot="1">
      <c r="A213" s="137"/>
      <c r="G213" s="139"/>
    </row>
    <row r="214" spans="1:7" ht="13.5" hidden="1" thickBot="1">
      <c r="A214" s="137"/>
      <c r="C214" s="138" t="s">
        <v>73</v>
      </c>
      <c r="F214" s="121" t="str">
        <f>IF(F212=0," ",IF(F202="Yes",1,IF(F202="No",0,IF(F199/F212&gt;=1,1,IF(F199/F212&gt;=0.75,0.75,IF(F199/F212&gt;=0.5,0.5,IF(F199/F212&gt;=0.25,0.25,0)))))))</f>
        <v xml:space="preserve"> </v>
      </c>
      <c r="G214" s="139"/>
    </row>
    <row r="215" spans="1:7" ht="6.75" customHeight="1" hidden="1">
      <c r="A215" s="154"/>
      <c r="B215" s="155"/>
      <c r="C215" s="155"/>
      <c r="D215" s="156"/>
      <c r="E215" s="155"/>
      <c r="F215" s="157"/>
      <c r="G215" s="158"/>
    </row>
    <row r="216" spans="1:7" s="136" customFormat="1" ht="15" hidden="1">
      <c r="A216" s="130"/>
      <c r="B216" s="131"/>
      <c r="C216" s="131"/>
      <c r="D216" s="132"/>
      <c r="E216" s="133"/>
      <c r="F216" s="134"/>
      <c r="G216" s="135"/>
    </row>
    <row r="217" spans="1:7" s="136" customFormat="1" ht="15" hidden="1">
      <c r="A217" s="143"/>
      <c r="B217" s="70" t="s">
        <v>72</v>
      </c>
      <c r="C217" s="144"/>
      <c r="D217" s="141"/>
      <c r="G217" s="142"/>
    </row>
    <row r="218" spans="1:7" s="149" customFormat="1" ht="12" hidden="1">
      <c r="A218" s="145"/>
      <c r="B218" s="146"/>
      <c r="C218" s="147"/>
      <c r="D218" s="148" t="s">
        <v>85</v>
      </c>
      <c r="F218" s="150"/>
      <c r="G218" s="151"/>
    </row>
    <row r="219" spans="1:7" s="136" customFormat="1" ht="6.75" customHeight="1" hidden="1" thickBot="1">
      <c r="A219" s="143"/>
      <c r="B219" s="120"/>
      <c r="C219" s="144"/>
      <c r="D219" s="152"/>
      <c r="F219" s="122"/>
      <c r="G219" s="142"/>
    </row>
    <row r="220" spans="1:7" ht="13.5" hidden="1" thickBot="1">
      <c r="A220" s="137"/>
      <c r="B220" s="113" t="s">
        <v>88</v>
      </c>
      <c r="E220" s="117" t="s">
        <v>93</v>
      </c>
      <c r="F220" s="108"/>
      <c r="G220" s="139"/>
    </row>
    <row r="221" spans="1:7" ht="6.75" customHeight="1" hidden="1" thickBot="1">
      <c r="A221" s="137"/>
      <c r="F221" s="153"/>
      <c r="G221" s="139"/>
    </row>
    <row r="222" spans="1:7" ht="13.5" hidden="1" thickBot="1">
      <c r="A222" s="137"/>
      <c r="B222" s="113" t="s">
        <v>87</v>
      </c>
      <c r="E222" s="117" t="s">
        <v>93</v>
      </c>
      <c r="F222" s="108"/>
      <c r="G222" s="139"/>
    </row>
    <row r="223" spans="1:7" ht="6.75" customHeight="1" hidden="1" thickBot="1">
      <c r="A223" s="137"/>
      <c r="G223" s="139"/>
    </row>
    <row r="224" spans="1:7" ht="13.5" hidden="1" thickBot="1">
      <c r="A224" s="137"/>
      <c r="C224" s="113" t="s">
        <v>86</v>
      </c>
      <c r="F224" s="119" t="str">
        <f>IF(F222&gt;0,F220/F222,IF(F227&gt;0,F227,"N/A"))</f>
        <v>N/A</v>
      </c>
      <c r="G224" s="139"/>
    </row>
    <row r="225" spans="1:7" ht="6.75" customHeight="1" hidden="1">
      <c r="A225" s="137"/>
      <c r="G225" s="139"/>
    </row>
    <row r="226" spans="1:7" ht="13.5" hidden="1" thickBot="1">
      <c r="A226" s="137"/>
      <c r="B226" s="113" t="s">
        <v>95</v>
      </c>
      <c r="G226" s="139"/>
    </row>
    <row r="227" spans="1:7" ht="13.5" hidden="1" thickBot="1">
      <c r="A227" s="137"/>
      <c r="B227" s="113" t="s">
        <v>94</v>
      </c>
      <c r="E227" s="117" t="s">
        <v>93</v>
      </c>
      <c r="F227" s="97"/>
      <c r="G227" s="139"/>
    </row>
    <row r="228" spans="1:7" ht="6.75" customHeight="1" hidden="1">
      <c r="A228" s="137"/>
      <c r="G228" s="139"/>
    </row>
    <row r="229" spans="1:7" ht="15" hidden="1">
      <c r="A229" s="137"/>
      <c r="B229" s="182"/>
      <c r="C229" s="183"/>
      <c r="D229" s="184"/>
      <c r="G229" s="139"/>
    </row>
    <row r="230" spans="1:7" ht="15" hidden="1">
      <c r="A230" s="137"/>
      <c r="B230" s="185"/>
      <c r="C230" s="186"/>
      <c r="D230" s="187"/>
      <c r="G230" s="139"/>
    </row>
    <row r="231" spans="1:7" ht="15" hidden="1">
      <c r="A231" s="137"/>
      <c r="B231" s="185"/>
      <c r="C231" s="186"/>
      <c r="D231" s="187"/>
      <c r="G231" s="139"/>
    </row>
    <row r="232" spans="1:7" ht="15" hidden="1">
      <c r="A232" s="137"/>
      <c r="B232" s="185"/>
      <c r="C232" s="186"/>
      <c r="D232" s="187"/>
      <c r="G232" s="139"/>
    </row>
    <row r="233" spans="1:7" ht="15" hidden="1">
      <c r="A233" s="137"/>
      <c r="B233" s="185"/>
      <c r="C233" s="186"/>
      <c r="D233" s="187"/>
      <c r="G233" s="139"/>
    </row>
    <row r="234" spans="1:7" ht="15" hidden="1">
      <c r="A234" s="137"/>
      <c r="B234" s="185"/>
      <c r="C234" s="186"/>
      <c r="D234" s="187"/>
      <c r="G234" s="139"/>
    </row>
    <row r="235" spans="1:7" ht="15" hidden="1">
      <c r="A235" s="137"/>
      <c r="B235" s="188"/>
      <c r="C235" s="189"/>
      <c r="D235" s="190"/>
      <c r="G235" s="139"/>
    </row>
    <row r="236" spans="1:7" ht="6.75" customHeight="1" hidden="1" thickBot="1">
      <c r="A236" s="137"/>
      <c r="G236" s="139"/>
    </row>
    <row r="237" spans="1:7" ht="13.5" hidden="1" thickBot="1">
      <c r="A237" s="137"/>
      <c r="B237" s="113" t="s">
        <v>109</v>
      </c>
      <c r="E237" s="117" t="s">
        <v>93</v>
      </c>
      <c r="F237" s="108"/>
      <c r="G237" s="139"/>
    </row>
    <row r="238" spans="1:7" ht="6.75" customHeight="1" hidden="1" thickBot="1">
      <c r="A238" s="137"/>
      <c r="G238" s="139"/>
    </row>
    <row r="239" spans="1:7" ht="13.5" hidden="1" thickBot="1">
      <c r="A239" s="137"/>
      <c r="C239" s="138" t="s">
        <v>73</v>
      </c>
      <c r="F239" s="121" t="str">
        <f>IF(F237=0," ",IF(F227="Yes",1,IF(F227="No",0,IF(F224/F237&gt;=1,1,IF(F224/F237&gt;=0.75,0.75,IF(F224/F237&gt;=0.5,0.5,IF(F224/F237&gt;=0.25,0.25,0)))))))</f>
        <v xml:space="preserve"> </v>
      </c>
      <c r="G239" s="139"/>
    </row>
    <row r="240" spans="1:7" ht="6.75" customHeight="1" hidden="1">
      <c r="A240" s="154"/>
      <c r="B240" s="155"/>
      <c r="C240" s="155"/>
      <c r="D240" s="156"/>
      <c r="E240" s="155"/>
      <c r="F240" s="157"/>
      <c r="G240" s="158"/>
    </row>
    <row r="241" spans="1:7" s="136" customFormat="1" ht="15" hidden="1">
      <c r="A241" s="130"/>
      <c r="B241" s="131"/>
      <c r="C241" s="131"/>
      <c r="D241" s="132"/>
      <c r="E241" s="133"/>
      <c r="F241" s="134"/>
      <c r="G241" s="135"/>
    </row>
    <row r="242" spans="1:7" s="136" customFormat="1" ht="15" hidden="1">
      <c r="A242" s="143"/>
      <c r="B242" s="70" t="s">
        <v>72</v>
      </c>
      <c r="C242" s="144"/>
      <c r="D242" s="141"/>
      <c r="G242" s="142"/>
    </row>
    <row r="243" spans="1:7" s="149" customFormat="1" ht="12" hidden="1">
      <c r="A243" s="145"/>
      <c r="B243" s="146"/>
      <c r="C243" s="147"/>
      <c r="D243" s="148" t="s">
        <v>85</v>
      </c>
      <c r="F243" s="150"/>
      <c r="G243" s="151"/>
    </row>
    <row r="244" spans="1:7" s="136" customFormat="1" ht="6.75" customHeight="1" hidden="1" thickBot="1">
      <c r="A244" s="143"/>
      <c r="B244" s="120"/>
      <c r="C244" s="144"/>
      <c r="D244" s="152"/>
      <c r="F244" s="122"/>
      <c r="G244" s="142"/>
    </row>
    <row r="245" spans="1:7" ht="13.5" hidden="1" thickBot="1">
      <c r="A245" s="137"/>
      <c r="B245" s="113" t="s">
        <v>88</v>
      </c>
      <c r="E245" s="117" t="s">
        <v>93</v>
      </c>
      <c r="F245" s="108"/>
      <c r="G245" s="139"/>
    </row>
    <row r="246" spans="1:7" ht="6.75" customHeight="1" hidden="1" thickBot="1">
      <c r="A246" s="137"/>
      <c r="F246" s="153"/>
      <c r="G246" s="139"/>
    </row>
    <row r="247" spans="1:7" ht="13.5" hidden="1" thickBot="1">
      <c r="A247" s="137"/>
      <c r="B247" s="113" t="s">
        <v>87</v>
      </c>
      <c r="E247" s="117" t="s">
        <v>93</v>
      </c>
      <c r="F247" s="108"/>
      <c r="G247" s="139"/>
    </row>
    <row r="248" spans="1:7" ht="6.75" customHeight="1" hidden="1" thickBot="1">
      <c r="A248" s="137"/>
      <c r="G248" s="139"/>
    </row>
    <row r="249" spans="1:7" ht="13.5" hidden="1" thickBot="1">
      <c r="A249" s="137"/>
      <c r="C249" s="113" t="s">
        <v>86</v>
      </c>
      <c r="F249" s="119" t="str">
        <f>IF(F247&gt;0,F245/F247,IF(F252&gt;0,F252,"N/A"))</f>
        <v>N/A</v>
      </c>
      <c r="G249" s="139"/>
    </row>
    <row r="250" spans="1:7" ht="6.75" customHeight="1" hidden="1">
      <c r="A250" s="137"/>
      <c r="G250" s="139"/>
    </row>
    <row r="251" spans="1:7" ht="13.5" hidden="1" thickBot="1">
      <c r="A251" s="137"/>
      <c r="B251" s="113" t="s">
        <v>95</v>
      </c>
      <c r="G251" s="139"/>
    </row>
    <row r="252" spans="1:7" ht="13.5" hidden="1" thickBot="1">
      <c r="A252" s="137"/>
      <c r="B252" s="113" t="s">
        <v>94</v>
      </c>
      <c r="E252" s="117" t="s">
        <v>93</v>
      </c>
      <c r="F252" s="97"/>
      <c r="G252" s="139"/>
    </row>
    <row r="253" spans="1:7" ht="6.75" customHeight="1" hidden="1">
      <c r="A253" s="137"/>
      <c r="G253" s="139"/>
    </row>
    <row r="254" spans="1:7" ht="15" hidden="1">
      <c r="A254" s="137"/>
      <c r="B254" s="182"/>
      <c r="C254" s="183"/>
      <c r="D254" s="184"/>
      <c r="G254" s="139"/>
    </row>
    <row r="255" spans="1:7" ht="15" hidden="1">
      <c r="A255" s="137"/>
      <c r="B255" s="185"/>
      <c r="C255" s="186"/>
      <c r="D255" s="187"/>
      <c r="G255" s="139"/>
    </row>
    <row r="256" spans="1:7" ht="15" hidden="1">
      <c r="A256" s="137"/>
      <c r="B256" s="185"/>
      <c r="C256" s="186"/>
      <c r="D256" s="187"/>
      <c r="G256" s="139"/>
    </row>
    <row r="257" spans="1:7" ht="15" hidden="1">
      <c r="A257" s="137"/>
      <c r="B257" s="185"/>
      <c r="C257" s="186"/>
      <c r="D257" s="187"/>
      <c r="G257" s="139"/>
    </row>
    <row r="258" spans="1:7" ht="15" hidden="1">
      <c r="A258" s="137"/>
      <c r="B258" s="185"/>
      <c r="C258" s="186"/>
      <c r="D258" s="187"/>
      <c r="G258" s="139"/>
    </row>
    <row r="259" spans="1:7" ht="15" hidden="1">
      <c r="A259" s="137"/>
      <c r="B259" s="185"/>
      <c r="C259" s="186"/>
      <c r="D259" s="187"/>
      <c r="G259" s="139"/>
    </row>
    <row r="260" spans="1:7" ht="15" hidden="1">
      <c r="A260" s="137"/>
      <c r="B260" s="188"/>
      <c r="C260" s="189"/>
      <c r="D260" s="190"/>
      <c r="G260" s="139"/>
    </row>
    <row r="261" spans="1:7" ht="6.75" customHeight="1" hidden="1" thickBot="1">
      <c r="A261" s="137"/>
      <c r="G261" s="139"/>
    </row>
    <row r="262" spans="1:7" ht="13.5" hidden="1" thickBot="1">
      <c r="A262" s="137"/>
      <c r="B262" s="113" t="s">
        <v>109</v>
      </c>
      <c r="E262" s="117" t="s">
        <v>93</v>
      </c>
      <c r="F262" s="108"/>
      <c r="G262" s="139"/>
    </row>
    <row r="263" spans="1:7" ht="6.75" customHeight="1" hidden="1" thickBot="1">
      <c r="A263" s="137"/>
      <c r="G263" s="139"/>
    </row>
    <row r="264" spans="1:7" ht="13.5" hidden="1" thickBot="1">
      <c r="A264" s="137"/>
      <c r="C264" s="138" t="s">
        <v>73</v>
      </c>
      <c r="F264" s="121" t="str">
        <f>IF(F262=0," ",IF(F252="Yes",1,IF(F252="No",0,IF(F249/F262&gt;=1,1,IF(F249/F262&gt;=0.75,0.75,IF(F249/F262&gt;=0.5,0.5,IF(F249/F262&gt;=0.25,0.25,0)))))))</f>
        <v xml:space="preserve"> </v>
      </c>
      <c r="G264" s="139"/>
    </row>
    <row r="265" spans="1:7" ht="15" hidden="1">
      <c r="A265" s="154"/>
      <c r="B265" s="155"/>
      <c r="C265" s="155"/>
      <c r="D265" s="156"/>
      <c r="E265" s="155"/>
      <c r="F265" s="157"/>
      <c r="G265" s="158"/>
    </row>
  </sheetData>
  <mergeCells count="10">
    <mergeCell ref="B179:D185"/>
    <mergeCell ref="B204:D210"/>
    <mergeCell ref="B229:D235"/>
    <mergeCell ref="B254:D260"/>
    <mergeCell ref="B29:D35"/>
    <mergeCell ref="B154:D160"/>
    <mergeCell ref="B54:D60"/>
    <mergeCell ref="B79:D85"/>
    <mergeCell ref="B104:D110"/>
    <mergeCell ref="B129:D135"/>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G265"/>
  <sheetViews>
    <sheetView showGridLines="0" zoomScale="90" zoomScaleNormal="90" zoomScalePageLayoutView="90" workbookViewId="0" topLeftCell="A1"/>
  </sheetViews>
  <sheetFormatPr defaultColWidth="10.00390625" defaultRowHeight="15"/>
  <cols>
    <col min="1" max="1" width="1.7109375" style="113" customWidth="1"/>
    <col min="2" max="2" width="2.140625" style="113" customWidth="1"/>
    <col min="3" max="3" width="20.8515625" style="113" customWidth="1"/>
    <col min="4" max="4" width="64.7109375" style="114" customWidth="1"/>
    <col min="5" max="5" width="2.7109375" style="113" customWidth="1"/>
    <col min="6" max="6" width="15.00390625" style="115" bestFit="1" customWidth="1"/>
    <col min="7" max="7" width="3.00390625" style="113" customWidth="1"/>
    <col min="8" max="8" width="3.140625" style="113" customWidth="1"/>
    <col min="9" max="16384" width="10.00390625" style="113" customWidth="1"/>
  </cols>
  <sheetData>
    <row r="1" ht="15">
      <c r="A1" s="112" t="str">
        <f>'Total Payment Amount'!A1</f>
        <v>CA 1115 Waiver - Delivery System Reform Incentive Payments (DSRIP)</v>
      </c>
    </row>
    <row r="2" ht="15">
      <c r="A2" s="112" t="str">
        <f ca="1">'Total Payment Amount'!A2</f>
        <v>DPH SYSTEM: ________________________________________________________________________________</v>
      </c>
    </row>
    <row r="3" ht="15">
      <c r="A3" s="112" t="str">
        <f ca="1">'Total Payment Amount'!A3</f>
        <v>REPORTING DY &amp; DATE: ______________________________________________________________________</v>
      </c>
    </row>
    <row r="4" ht="15">
      <c r="A4" s="116" t="s">
        <v>45</v>
      </c>
    </row>
    <row r="5" ht="13.5" thickBot="1"/>
    <row r="6" spans="1:7" ht="13.5" thickBot="1">
      <c r="A6" s="117" t="s">
        <v>93</v>
      </c>
      <c r="B6" s="118"/>
      <c r="C6" s="114" t="s">
        <v>81</v>
      </c>
      <c r="E6" s="114"/>
      <c r="F6" s="114"/>
      <c r="G6" s="114"/>
    </row>
    <row r="7" spans="2:3" ht="15" thickBot="1">
      <c r="B7" s="119"/>
      <c r="C7" s="120" t="s">
        <v>82</v>
      </c>
    </row>
    <row r="8" spans="2:3" ht="15" thickBot="1">
      <c r="B8" s="121"/>
      <c r="C8" s="120" t="s">
        <v>83</v>
      </c>
    </row>
    <row r="9" spans="2:3" ht="14.25">
      <c r="B9" s="122"/>
      <c r="C9" s="120" t="s">
        <v>84</v>
      </c>
    </row>
    <row r="10" spans="1:7" ht="15">
      <c r="A10" s="114"/>
      <c r="B10" s="114"/>
      <c r="C10" s="114"/>
      <c r="E10" s="114"/>
      <c r="F10" s="114"/>
      <c r="G10" s="114"/>
    </row>
    <row r="11" spans="1:7" s="129" customFormat="1" ht="15">
      <c r="A11" s="123" t="s">
        <v>45</v>
      </c>
      <c r="B11" s="124"/>
      <c r="C11" s="124"/>
      <c r="D11" s="125"/>
      <c r="E11" s="126"/>
      <c r="F11" s="127"/>
      <c r="G11" s="128"/>
    </row>
    <row r="12" spans="1:7" s="136" customFormat="1" ht="15.75" thickBot="1">
      <c r="A12" s="130"/>
      <c r="B12" s="131"/>
      <c r="C12" s="131"/>
      <c r="D12" s="132"/>
      <c r="E12" s="133"/>
      <c r="F12" s="134"/>
      <c r="G12" s="135"/>
    </row>
    <row r="13" spans="1:7" ht="13.5" thickBot="1">
      <c r="A13" s="137"/>
      <c r="B13" s="113" t="s">
        <v>107</v>
      </c>
      <c r="C13" s="138"/>
      <c r="E13" s="117" t="s">
        <v>93</v>
      </c>
      <c r="F13" s="97"/>
      <c r="G13" s="139"/>
    </row>
    <row r="14" spans="1:7" ht="13.5" thickBot="1">
      <c r="A14" s="137"/>
      <c r="C14" s="138"/>
      <c r="G14" s="139"/>
    </row>
    <row r="15" spans="1:7" ht="13.5" thickBot="1">
      <c r="A15" s="137"/>
      <c r="B15" s="113" t="s">
        <v>108</v>
      </c>
      <c r="C15" s="138"/>
      <c r="E15" s="117" t="s">
        <v>93</v>
      </c>
      <c r="F15" s="97"/>
      <c r="G15" s="139"/>
    </row>
    <row r="16" spans="1:7" s="136" customFormat="1" ht="15">
      <c r="A16" s="140"/>
      <c r="B16" s="116"/>
      <c r="C16" s="116"/>
      <c r="D16" s="141"/>
      <c r="F16" s="122"/>
      <c r="G16" s="142"/>
    </row>
    <row r="17" spans="1:7" s="136" customFormat="1" ht="15">
      <c r="A17" s="143"/>
      <c r="B17" s="70" t="s">
        <v>71</v>
      </c>
      <c r="C17" s="144"/>
      <c r="D17" s="141"/>
      <c r="G17" s="142"/>
    </row>
    <row r="18" spans="1:7" s="149" customFormat="1" ht="12">
      <c r="A18" s="145"/>
      <c r="B18" s="146"/>
      <c r="C18" s="147"/>
      <c r="D18" s="148" t="s">
        <v>85</v>
      </c>
      <c r="F18" s="150"/>
      <c r="G18" s="151"/>
    </row>
    <row r="19" spans="1:7" s="136" customFormat="1" ht="6.75" customHeight="1" thickBot="1">
      <c r="A19" s="143"/>
      <c r="B19" s="120"/>
      <c r="C19" s="144"/>
      <c r="D19" s="152"/>
      <c r="F19" s="122"/>
      <c r="G19" s="142"/>
    </row>
    <row r="20" spans="1:7" ht="13.5" thickBot="1">
      <c r="A20" s="137"/>
      <c r="B20" s="113" t="s">
        <v>88</v>
      </c>
      <c r="E20" s="117" t="s">
        <v>93</v>
      </c>
      <c r="F20" s="108"/>
      <c r="G20" s="139"/>
    </row>
    <row r="21" spans="1:7" ht="6.75" customHeight="1" thickBot="1">
      <c r="A21" s="137"/>
      <c r="F21" s="153"/>
      <c r="G21" s="139"/>
    </row>
    <row r="22" spans="1:7" ht="13.5" thickBot="1">
      <c r="A22" s="137"/>
      <c r="B22" s="113" t="s">
        <v>87</v>
      </c>
      <c r="E22" s="117" t="s">
        <v>93</v>
      </c>
      <c r="F22" s="108"/>
      <c r="G22" s="139"/>
    </row>
    <row r="23" spans="1:7" ht="6.75" customHeight="1" thickBot="1">
      <c r="A23" s="137"/>
      <c r="G23" s="139"/>
    </row>
    <row r="24" spans="1:7" ht="13.5" thickBot="1">
      <c r="A24" s="137"/>
      <c r="C24" s="113" t="s">
        <v>86</v>
      </c>
      <c r="F24" s="119" t="str">
        <f>IF(F22&gt;0,F20/F22,IF(F27&gt;0,F27,"N/A"))</f>
        <v>N/A</v>
      </c>
      <c r="G24" s="139"/>
    </row>
    <row r="25" spans="1:7" ht="6.75" customHeight="1">
      <c r="A25" s="137"/>
      <c r="G25" s="139"/>
    </row>
    <row r="26" spans="1:7" ht="13.5" thickBot="1">
      <c r="A26" s="137"/>
      <c r="B26" s="113" t="s">
        <v>95</v>
      </c>
      <c r="G26" s="139"/>
    </row>
    <row r="27" spans="1:7" ht="13.5" thickBot="1">
      <c r="A27" s="137"/>
      <c r="B27" s="113" t="s">
        <v>94</v>
      </c>
      <c r="E27" s="117" t="s">
        <v>93</v>
      </c>
      <c r="F27" s="97"/>
      <c r="G27" s="139"/>
    </row>
    <row r="28" spans="1:7" ht="6.75" customHeight="1">
      <c r="A28" s="137"/>
      <c r="G28" s="139"/>
    </row>
    <row r="29" spans="1:7" ht="15">
      <c r="A29" s="137"/>
      <c r="B29" s="182"/>
      <c r="C29" s="183"/>
      <c r="D29" s="184"/>
      <c r="G29" s="139"/>
    </row>
    <row r="30" spans="1:7" ht="15">
      <c r="A30" s="137"/>
      <c r="B30" s="185"/>
      <c r="C30" s="186"/>
      <c r="D30" s="187"/>
      <c r="G30" s="139"/>
    </row>
    <row r="31" spans="1:7" ht="15">
      <c r="A31" s="137"/>
      <c r="B31" s="185"/>
      <c r="C31" s="186"/>
      <c r="D31" s="187"/>
      <c r="G31" s="139"/>
    </row>
    <row r="32" spans="1:7" ht="15">
      <c r="A32" s="137"/>
      <c r="B32" s="185"/>
      <c r="C32" s="186"/>
      <c r="D32" s="187"/>
      <c r="G32" s="139"/>
    </row>
    <row r="33" spans="1:7" ht="15">
      <c r="A33" s="137"/>
      <c r="B33" s="185"/>
      <c r="C33" s="186"/>
      <c r="D33" s="187"/>
      <c r="G33" s="139"/>
    </row>
    <row r="34" spans="1:7" ht="15">
      <c r="A34" s="137"/>
      <c r="B34" s="185"/>
      <c r="C34" s="186"/>
      <c r="D34" s="187"/>
      <c r="G34" s="139"/>
    </row>
    <row r="35" spans="1:7" ht="15">
      <c r="A35" s="137"/>
      <c r="B35" s="188"/>
      <c r="C35" s="189"/>
      <c r="D35" s="190"/>
      <c r="G35" s="139"/>
    </row>
    <row r="36" spans="1:7" ht="6.75" customHeight="1" thickBot="1">
      <c r="A36" s="137"/>
      <c r="G36" s="139"/>
    </row>
    <row r="37" spans="1:7" ht="13.5" thickBot="1">
      <c r="A37" s="137"/>
      <c r="B37" s="113" t="s">
        <v>109</v>
      </c>
      <c r="E37" s="117" t="s">
        <v>93</v>
      </c>
      <c r="F37" s="108"/>
      <c r="G37" s="139"/>
    </row>
    <row r="38" spans="1:7" ht="6.75" customHeight="1" thickBot="1">
      <c r="A38" s="137"/>
      <c r="G38" s="139"/>
    </row>
    <row r="39" spans="1:7" ht="13.5" thickBot="1">
      <c r="A39" s="137"/>
      <c r="C39" s="138" t="s">
        <v>73</v>
      </c>
      <c r="F39" s="121" t="str">
        <f>IF(F37=0," ",IF(F27="Yes",1,IF(F27="No",0,IF(F24/F37&gt;=1,1,IF(F24/F37&gt;=0.75,0.75,IF(F24/F37&gt;=0.5,0.5,IF(F24/F37&gt;=0.25,0.25,0)))))))</f>
        <v xml:space="preserve"> </v>
      </c>
      <c r="G39" s="139"/>
    </row>
    <row r="40" spans="1:7" ht="6.75" customHeight="1">
      <c r="A40" s="154"/>
      <c r="B40" s="155"/>
      <c r="C40" s="155"/>
      <c r="D40" s="156"/>
      <c r="E40" s="155"/>
      <c r="F40" s="157"/>
      <c r="G40" s="158"/>
    </row>
    <row r="41" spans="1:7" s="136" customFormat="1" ht="15">
      <c r="A41" s="130"/>
      <c r="B41" s="131"/>
      <c r="C41" s="131"/>
      <c r="D41" s="132"/>
      <c r="E41" s="133"/>
      <c r="F41" s="134"/>
      <c r="G41" s="135"/>
    </row>
    <row r="42" spans="1:7" s="136" customFormat="1" ht="15">
      <c r="A42" s="143"/>
      <c r="B42" s="70" t="s">
        <v>71</v>
      </c>
      <c r="C42" s="144"/>
      <c r="D42" s="141"/>
      <c r="G42" s="142"/>
    </row>
    <row r="43" spans="1:7" s="149" customFormat="1" ht="12">
      <c r="A43" s="145"/>
      <c r="B43" s="146"/>
      <c r="C43" s="147"/>
      <c r="D43" s="148" t="s">
        <v>85</v>
      </c>
      <c r="F43" s="150"/>
      <c r="G43" s="151"/>
    </row>
    <row r="44" spans="1:7" s="136" customFormat="1" ht="6.75" customHeight="1" thickBot="1">
      <c r="A44" s="143"/>
      <c r="B44" s="120"/>
      <c r="C44" s="144"/>
      <c r="D44" s="152"/>
      <c r="F44" s="122"/>
      <c r="G44" s="142"/>
    </row>
    <row r="45" spans="1:7" ht="13.5" thickBot="1">
      <c r="A45" s="137"/>
      <c r="B45" s="113" t="s">
        <v>88</v>
      </c>
      <c r="E45" s="117" t="s">
        <v>93</v>
      </c>
      <c r="F45" s="108"/>
      <c r="G45" s="139"/>
    </row>
    <row r="46" spans="1:7" ht="6.75" customHeight="1" thickBot="1">
      <c r="A46" s="137"/>
      <c r="F46" s="153"/>
      <c r="G46" s="139"/>
    </row>
    <row r="47" spans="1:7" ht="13.5" thickBot="1">
      <c r="A47" s="137"/>
      <c r="B47" s="113" t="s">
        <v>87</v>
      </c>
      <c r="E47" s="117" t="s">
        <v>93</v>
      </c>
      <c r="F47" s="108"/>
      <c r="G47" s="139"/>
    </row>
    <row r="48" spans="1:7" ht="6.75" customHeight="1" thickBot="1">
      <c r="A48" s="137"/>
      <c r="G48" s="139"/>
    </row>
    <row r="49" spans="1:7" ht="13.5" thickBot="1">
      <c r="A49" s="137"/>
      <c r="C49" s="113" t="s">
        <v>86</v>
      </c>
      <c r="F49" s="119" t="str">
        <f>IF(F47&gt;0,F45/F47,IF(F52&gt;0,F52,"N/A"))</f>
        <v>N/A</v>
      </c>
      <c r="G49" s="139"/>
    </row>
    <row r="50" spans="1:7" ht="6.75" customHeight="1">
      <c r="A50" s="137"/>
      <c r="G50" s="139"/>
    </row>
    <row r="51" spans="1:7" ht="13.5" thickBot="1">
      <c r="A51" s="137"/>
      <c r="B51" s="113" t="s">
        <v>95</v>
      </c>
      <c r="G51" s="139"/>
    </row>
    <row r="52" spans="1:7" ht="13.5" thickBot="1">
      <c r="A52" s="137"/>
      <c r="B52" s="113" t="s">
        <v>94</v>
      </c>
      <c r="E52" s="117" t="s">
        <v>93</v>
      </c>
      <c r="F52" s="97"/>
      <c r="G52" s="139"/>
    </row>
    <row r="53" spans="1:7" ht="6.75" customHeight="1">
      <c r="A53" s="137"/>
      <c r="G53" s="139"/>
    </row>
    <row r="54" spans="1:7" ht="15">
      <c r="A54" s="137"/>
      <c r="B54" s="182"/>
      <c r="C54" s="183"/>
      <c r="D54" s="184"/>
      <c r="G54" s="139"/>
    </row>
    <row r="55" spans="1:7" ht="15">
      <c r="A55" s="137"/>
      <c r="B55" s="185"/>
      <c r="C55" s="186"/>
      <c r="D55" s="187"/>
      <c r="G55" s="139"/>
    </row>
    <row r="56" spans="1:7" ht="15">
      <c r="A56" s="137"/>
      <c r="B56" s="185"/>
      <c r="C56" s="186"/>
      <c r="D56" s="187"/>
      <c r="G56" s="139"/>
    </row>
    <row r="57" spans="1:7" ht="15">
      <c r="A57" s="137"/>
      <c r="B57" s="185"/>
      <c r="C57" s="186"/>
      <c r="D57" s="187"/>
      <c r="G57" s="139"/>
    </row>
    <row r="58" spans="1:7" ht="15">
      <c r="A58" s="137"/>
      <c r="B58" s="185"/>
      <c r="C58" s="186"/>
      <c r="D58" s="187"/>
      <c r="G58" s="139"/>
    </row>
    <row r="59" spans="1:7" ht="15">
      <c r="A59" s="137"/>
      <c r="B59" s="185"/>
      <c r="C59" s="186"/>
      <c r="D59" s="187"/>
      <c r="G59" s="139"/>
    </row>
    <row r="60" spans="1:7" ht="15">
      <c r="A60" s="137"/>
      <c r="B60" s="188"/>
      <c r="C60" s="189"/>
      <c r="D60" s="190"/>
      <c r="G60" s="139"/>
    </row>
    <row r="61" spans="1:7" ht="6.75" customHeight="1" thickBot="1">
      <c r="A61" s="137"/>
      <c r="G61" s="139"/>
    </row>
    <row r="62" spans="1:7" ht="13.5" thickBot="1">
      <c r="A62" s="137"/>
      <c r="B62" s="113" t="s">
        <v>109</v>
      </c>
      <c r="E62" s="117" t="s">
        <v>93</v>
      </c>
      <c r="F62" s="108"/>
      <c r="G62" s="139"/>
    </row>
    <row r="63" spans="1:7" ht="6.75" customHeight="1" thickBot="1">
      <c r="A63" s="137"/>
      <c r="G63" s="139"/>
    </row>
    <row r="64" spans="1:7" ht="13.5" thickBot="1">
      <c r="A64" s="137"/>
      <c r="C64" s="138" t="s">
        <v>73</v>
      </c>
      <c r="F64" s="121" t="str">
        <f>IF(F62=0," ",IF(F52="Yes",1,IF(F52="No",0,IF(F49/F62&gt;=1,1,IF(F49/F62&gt;=0.75,0.75,IF(F49/F62&gt;=0.5,0.5,IF(F49/F62&gt;=0.25,0.25,0)))))))</f>
        <v xml:space="preserve"> </v>
      </c>
      <c r="G64" s="139"/>
    </row>
    <row r="65" spans="1:7" ht="6.75" customHeight="1">
      <c r="A65" s="154"/>
      <c r="B65" s="155"/>
      <c r="C65" s="155"/>
      <c r="D65" s="156"/>
      <c r="E65" s="155"/>
      <c r="F65" s="157"/>
      <c r="G65" s="158"/>
    </row>
    <row r="66" spans="1:7" s="136" customFormat="1" ht="15">
      <c r="A66" s="130"/>
      <c r="B66" s="131"/>
      <c r="C66" s="131"/>
      <c r="D66" s="132"/>
      <c r="E66" s="133"/>
      <c r="F66" s="134"/>
      <c r="G66" s="135"/>
    </row>
    <row r="67" spans="1:7" s="136" customFormat="1" ht="15">
      <c r="A67" s="143"/>
      <c r="B67" s="70" t="s">
        <v>71</v>
      </c>
      <c r="C67" s="144"/>
      <c r="D67" s="141"/>
      <c r="G67" s="142"/>
    </row>
    <row r="68" spans="1:7" s="149" customFormat="1" ht="12">
      <c r="A68" s="145"/>
      <c r="B68" s="146"/>
      <c r="C68" s="147"/>
      <c r="D68" s="148" t="s">
        <v>85</v>
      </c>
      <c r="F68" s="150"/>
      <c r="G68" s="151"/>
    </row>
    <row r="69" spans="1:7" s="136" customFormat="1" ht="6.75" customHeight="1" thickBot="1">
      <c r="A69" s="143"/>
      <c r="B69" s="120"/>
      <c r="C69" s="144"/>
      <c r="D69" s="152"/>
      <c r="F69" s="122"/>
      <c r="G69" s="142"/>
    </row>
    <row r="70" spans="1:7" ht="13.5" thickBot="1">
      <c r="A70" s="137"/>
      <c r="B70" s="113" t="s">
        <v>88</v>
      </c>
      <c r="E70" s="117" t="s">
        <v>93</v>
      </c>
      <c r="F70" s="108"/>
      <c r="G70" s="139"/>
    </row>
    <row r="71" spans="1:7" ht="6.75" customHeight="1" thickBot="1">
      <c r="A71" s="137"/>
      <c r="F71" s="153"/>
      <c r="G71" s="139"/>
    </row>
    <row r="72" spans="1:7" ht="13.5" thickBot="1">
      <c r="A72" s="137"/>
      <c r="B72" s="113" t="s">
        <v>87</v>
      </c>
      <c r="E72" s="117" t="s">
        <v>93</v>
      </c>
      <c r="F72" s="108"/>
      <c r="G72" s="139"/>
    </row>
    <row r="73" spans="1:7" ht="6.75" customHeight="1" thickBot="1">
      <c r="A73" s="137"/>
      <c r="G73" s="139"/>
    </row>
    <row r="74" spans="1:7" ht="13.5" thickBot="1">
      <c r="A74" s="137"/>
      <c r="C74" s="113" t="s">
        <v>86</v>
      </c>
      <c r="F74" s="119" t="str">
        <f>IF(F72&gt;0,F70/F72,IF(F77&gt;0,F77,"N/A"))</f>
        <v>N/A</v>
      </c>
      <c r="G74" s="139"/>
    </row>
    <row r="75" spans="1:7" ht="6.75" customHeight="1">
      <c r="A75" s="137"/>
      <c r="G75" s="139"/>
    </row>
    <row r="76" spans="1:7" ht="13.5" thickBot="1">
      <c r="A76" s="137"/>
      <c r="B76" s="113" t="s">
        <v>95</v>
      </c>
      <c r="G76" s="139"/>
    </row>
    <row r="77" spans="1:7" ht="13.5" thickBot="1">
      <c r="A77" s="137"/>
      <c r="B77" s="113" t="s">
        <v>94</v>
      </c>
      <c r="E77" s="117" t="s">
        <v>93</v>
      </c>
      <c r="F77" s="97"/>
      <c r="G77" s="139"/>
    </row>
    <row r="78" spans="1:7" ht="6.75" customHeight="1">
      <c r="A78" s="137"/>
      <c r="G78" s="139"/>
    </row>
    <row r="79" spans="1:7" ht="15">
      <c r="A79" s="137"/>
      <c r="B79" s="182"/>
      <c r="C79" s="183"/>
      <c r="D79" s="184"/>
      <c r="G79" s="139"/>
    </row>
    <row r="80" spans="1:7" ht="15">
      <c r="A80" s="137"/>
      <c r="B80" s="185"/>
      <c r="C80" s="186"/>
      <c r="D80" s="187"/>
      <c r="G80" s="139"/>
    </row>
    <row r="81" spans="1:7" ht="15">
      <c r="A81" s="137"/>
      <c r="B81" s="185"/>
      <c r="C81" s="186"/>
      <c r="D81" s="187"/>
      <c r="G81" s="139"/>
    </row>
    <row r="82" spans="1:7" ht="15">
      <c r="A82" s="137"/>
      <c r="B82" s="185"/>
      <c r="C82" s="186"/>
      <c r="D82" s="187"/>
      <c r="G82" s="139"/>
    </row>
    <row r="83" spans="1:7" ht="15">
      <c r="A83" s="137"/>
      <c r="B83" s="185"/>
      <c r="C83" s="186"/>
      <c r="D83" s="187"/>
      <c r="G83" s="139"/>
    </row>
    <row r="84" spans="1:7" ht="15">
      <c r="A84" s="137"/>
      <c r="B84" s="185"/>
      <c r="C84" s="186"/>
      <c r="D84" s="187"/>
      <c r="G84" s="139"/>
    </row>
    <row r="85" spans="1:7" ht="15">
      <c r="A85" s="137"/>
      <c r="B85" s="188"/>
      <c r="C85" s="189"/>
      <c r="D85" s="190"/>
      <c r="G85" s="139"/>
    </row>
    <row r="86" spans="1:7" ht="6.75" customHeight="1" thickBot="1">
      <c r="A86" s="137"/>
      <c r="G86" s="139"/>
    </row>
    <row r="87" spans="1:7" ht="13.5" thickBot="1">
      <c r="A87" s="137"/>
      <c r="B87" s="113" t="s">
        <v>109</v>
      </c>
      <c r="E87" s="117" t="s">
        <v>93</v>
      </c>
      <c r="F87" s="108"/>
      <c r="G87" s="139"/>
    </row>
    <row r="88" spans="1:7" ht="6.75" customHeight="1" thickBot="1">
      <c r="A88" s="137"/>
      <c r="G88" s="139"/>
    </row>
    <row r="89" spans="1:7" ht="13.5" thickBot="1">
      <c r="A89" s="137"/>
      <c r="C89" s="138" t="s">
        <v>73</v>
      </c>
      <c r="F89" s="121" t="str">
        <f>IF(F87=0," ",IF(F77="Yes",1,IF(F77="No",0,IF(F74/F87&gt;=1,1,IF(F74/F87&gt;=0.75,0.75,IF(F74/F87&gt;=0.5,0.5,IF(F74/F87&gt;=0.25,0.25,0)))))))</f>
        <v xml:space="preserve"> </v>
      </c>
      <c r="G89" s="139"/>
    </row>
    <row r="90" spans="1:7" ht="6.75" customHeight="1">
      <c r="A90" s="154"/>
      <c r="B90" s="155"/>
      <c r="C90" s="155"/>
      <c r="D90" s="156"/>
      <c r="E90" s="155"/>
      <c r="F90" s="157"/>
      <c r="G90" s="158"/>
    </row>
    <row r="91" spans="1:7" s="136" customFormat="1" ht="15">
      <c r="A91" s="130"/>
      <c r="B91" s="131"/>
      <c r="C91" s="131"/>
      <c r="D91" s="132"/>
      <c r="E91" s="133"/>
      <c r="F91" s="134"/>
      <c r="G91" s="135"/>
    </row>
    <row r="92" spans="1:7" s="136" customFormat="1" ht="15">
      <c r="A92" s="143"/>
      <c r="B92" s="70" t="s">
        <v>71</v>
      </c>
      <c r="C92" s="144"/>
      <c r="D92" s="141"/>
      <c r="G92" s="142"/>
    </row>
    <row r="93" spans="1:7" s="149" customFormat="1" ht="12">
      <c r="A93" s="145"/>
      <c r="B93" s="146"/>
      <c r="C93" s="147"/>
      <c r="D93" s="148" t="s">
        <v>85</v>
      </c>
      <c r="F93" s="150"/>
      <c r="G93" s="151"/>
    </row>
    <row r="94" spans="1:7" s="136" customFormat="1" ht="6.75" customHeight="1" thickBot="1">
      <c r="A94" s="143"/>
      <c r="B94" s="120"/>
      <c r="C94" s="144"/>
      <c r="D94" s="152"/>
      <c r="F94" s="122"/>
      <c r="G94" s="142"/>
    </row>
    <row r="95" spans="1:7" ht="13.5" thickBot="1">
      <c r="A95" s="137"/>
      <c r="B95" s="113" t="s">
        <v>88</v>
      </c>
      <c r="E95" s="117" t="s">
        <v>93</v>
      </c>
      <c r="F95" s="108"/>
      <c r="G95" s="139"/>
    </row>
    <row r="96" spans="1:7" ht="6.75" customHeight="1" thickBot="1">
      <c r="A96" s="137"/>
      <c r="F96" s="153"/>
      <c r="G96" s="139"/>
    </row>
    <row r="97" spans="1:7" ht="13.5" thickBot="1">
      <c r="A97" s="137"/>
      <c r="B97" s="113" t="s">
        <v>87</v>
      </c>
      <c r="E97" s="117" t="s">
        <v>93</v>
      </c>
      <c r="F97" s="108"/>
      <c r="G97" s="139"/>
    </row>
    <row r="98" spans="1:7" ht="6.75" customHeight="1" thickBot="1">
      <c r="A98" s="137"/>
      <c r="G98" s="139"/>
    </row>
    <row r="99" spans="1:7" ht="13.5" thickBot="1">
      <c r="A99" s="137"/>
      <c r="C99" s="113" t="s">
        <v>86</v>
      </c>
      <c r="F99" s="119" t="str">
        <f>IF(F97&gt;0,F95/F97,IF(F102&gt;0,F102,"N/A"))</f>
        <v>N/A</v>
      </c>
      <c r="G99" s="139"/>
    </row>
    <row r="100" spans="1:7" ht="6.75" customHeight="1">
      <c r="A100" s="137"/>
      <c r="G100" s="139"/>
    </row>
    <row r="101" spans="1:7" ht="13.5" thickBot="1">
      <c r="A101" s="137"/>
      <c r="B101" s="113" t="s">
        <v>95</v>
      </c>
      <c r="G101" s="139"/>
    </row>
    <row r="102" spans="1:7" ht="13.5" thickBot="1">
      <c r="A102" s="137"/>
      <c r="B102" s="113" t="s">
        <v>94</v>
      </c>
      <c r="E102" s="117" t="s">
        <v>93</v>
      </c>
      <c r="F102" s="97"/>
      <c r="G102" s="139"/>
    </row>
    <row r="103" spans="1:7" ht="6.75" customHeight="1">
      <c r="A103" s="137"/>
      <c r="G103" s="139"/>
    </row>
    <row r="104" spans="1:7" ht="15">
      <c r="A104" s="137"/>
      <c r="B104" s="182"/>
      <c r="C104" s="183"/>
      <c r="D104" s="184"/>
      <c r="G104" s="139"/>
    </row>
    <row r="105" spans="1:7" ht="15">
      <c r="A105" s="137"/>
      <c r="B105" s="185"/>
      <c r="C105" s="186"/>
      <c r="D105" s="187"/>
      <c r="G105" s="139"/>
    </row>
    <row r="106" spans="1:7" ht="15">
      <c r="A106" s="137"/>
      <c r="B106" s="185"/>
      <c r="C106" s="186"/>
      <c r="D106" s="187"/>
      <c r="G106" s="139"/>
    </row>
    <row r="107" spans="1:7" ht="15">
      <c r="A107" s="137"/>
      <c r="B107" s="185"/>
      <c r="C107" s="186"/>
      <c r="D107" s="187"/>
      <c r="G107" s="139"/>
    </row>
    <row r="108" spans="1:7" ht="15">
      <c r="A108" s="137"/>
      <c r="B108" s="185"/>
      <c r="C108" s="186"/>
      <c r="D108" s="187"/>
      <c r="G108" s="139"/>
    </row>
    <row r="109" spans="1:7" ht="15">
      <c r="A109" s="137"/>
      <c r="B109" s="185"/>
      <c r="C109" s="186"/>
      <c r="D109" s="187"/>
      <c r="G109" s="139"/>
    </row>
    <row r="110" spans="1:7" ht="15">
      <c r="A110" s="137"/>
      <c r="B110" s="188"/>
      <c r="C110" s="189"/>
      <c r="D110" s="190"/>
      <c r="G110" s="139"/>
    </row>
    <row r="111" spans="1:7" ht="6.75" customHeight="1" thickBot="1">
      <c r="A111" s="137"/>
      <c r="G111" s="139"/>
    </row>
    <row r="112" spans="1:7" ht="13.5" thickBot="1">
      <c r="A112" s="137"/>
      <c r="B112" s="113" t="s">
        <v>109</v>
      </c>
      <c r="E112" s="117" t="s">
        <v>93</v>
      </c>
      <c r="F112" s="108"/>
      <c r="G112" s="139"/>
    </row>
    <row r="113" spans="1:7" ht="6.75" customHeight="1" thickBot="1">
      <c r="A113" s="137"/>
      <c r="G113" s="139"/>
    </row>
    <row r="114" spans="1:7" ht="13.5" thickBot="1">
      <c r="A114" s="137"/>
      <c r="C114" s="138" t="s">
        <v>73</v>
      </c>
      <c r="F114" s="121" t="str">
        <f>IF(F112=0," ",IF(F102="Yes",1,IF(F102="No",0,IF(F99/F112&gt;=1,1,IF(F99/F112&gt;=0.75,0.75,IF(F99/F112&gt;=0.5,0.5,IF(F99/F112&gt;=0.25,0.25,0)))))))</f>
        <v xml:space="preserve"> </v>
      </c>
      <c r="G114" s="139"/>
    </row>
    <row r="115" spans="1:7" ht="6.75" customHeight="1">
      <c r="A115" s="154"/>
      <c r="B115" s="155"/>
      <c r="C115" s="155"/>
      <c r="D115" s="156"/>
      <c r="E115" s="155"/>
      <c r="F115" s="157"/>
      <c r="G115" s="158"/>
    </row>
    <row r="116" spans="1:7" s="136" customFormat="1" ht="15">
      <c r="A116" s="130"/>
      <c r="B116" s="131"/>
      <c r="C116" s="131"/>
      <c r="D116" s="132"/>
      <c r="E116" s="133"/>
      <c r="F116" s="134"/>
      <c r="G116" s="135"/>
    </row>
    <row r="117" spans="1:7" s="136" customFormat="1" ht="15">
      <c r="A117" s="143"/>
      <c r="B117" s="70" t="s">
        <v>71</v>
      </c>
      <c r="C117" s="144"/>
      <c r="D117" s="141"/>
      <c r="G117" s="142"/>
    </row>
    <row r="118" spans="1:7" s="149" customFormat="1" ht="12">
      <c r="A118" s="145"/>
      <c r="B118" s="146"/>
      <c r="C118" s="147"/>
      <c r="D118" s="148" t="s">
        <v>85</v>
      </c>
      <c r="F118" s="150"/>
      <c r="G118" s="151"/>
    </row>
    <row r="119" spans="1:7" s="136" customFormat="1" ht="6.75" customHeight="1" thickBot="1">
      <c r="A119" s="143"/>
      <c r="B119" s="120"/>
      <c r="C119" s="144"/>
      <c r="D119" s="152"/>
      <c r="F119" s="122"/>
      <c r="G119" s="142"/>
    </row>
    <row r="120" spans="1:7" ht="13.5" thickBot="1">
      <c r="A120" s="137"/>
      <c r="B120" s="113" t="s">
        <v>88</v>
      </c>
      <c r="E120" s="117" t="s">
        <v>93</v>
      </c>
      <c r="F120" s="108"/>
      <c r="G120" s="139"/>
    </row>
    <row r="121" spans="1:7" ht="6.75" customHeight="1" thickBot="1">
      <c r="A121" s="137"/>
      <c r="F121" s="153"/>
      <c r="G121" s="139"/>
    </row>
    <row r="122" spans="1:7" ht="13.5" thickBot="1">
      <c r="A122" s="137"/>
      <c r="B122" s="113" t="s">
        <v>87</v>
      </c>
      <c r="E122" s="117" t="s">
        <v>93</v>
      </c>
      <c r="F122" s="108"/>
      <c r="G122" s="139"/>
    </row>
    <row r="123" spans="1:7" ht="6.75" customHeight="1" thickBot="1">
      <c r="A123" s="137"/>
      <c r="G123" s="139"/>
    </row>
    <row r="124" spans="1:7" ht="13.5" thickBot="1">
      <c r="A124" s="137"/>
      <c r="C124" s="113" t="s">
        <v>86</v>
      </c>
      <c r="F124" s="119" t="str">
        <f>IF(F122&gt;0,F120/F122,IF(F127&gt;0,F127,"N/A"))</f>
        <v>N/A</v>
      </c>
      <c r="G124" s="139"/>
    </row>
    <row r="125" spans="1:7" ht="6.75" customHeight="1">
      <c r="A125" s="137"/>
      <c r="G125" s="139"/>
    </row>
    <row r="126" spans="1:7" ht="13.5" thickBot="1">
      <c r="A126" s="137"/>
      <c r="B126" s="113" t="s">
        <v>95</v>
      </c>
      <c r="F126" s="51"/>
      <c r="G126" s="139"/>
    </row>
    <row r="127" spans="1:7" ht="13.5" thickBot="1">
      <c r="A127" s="137"/>
      <c r="B127" s="113" t="s">
        <v>94</v>
      </c>
      <c r="E127" s="117" t="s">
        <v>93</v>
      </c>
      <c r="F127" s="97"/>
      <c r="G127" s="139"/>
    </row>
    <row r="128" spans="1:7" ht="6.75" customHeight="1">
      <c r="A128" s="137"/>
      <c r="G128" s="139"/>
    </row>
    <row r="129" spans="1:7" ht="15">
      <c r="A129" s="137"/>
      <c r="B129" s="182"/>
      <c r="C129" s="183"/>
      <c r="D129" s="184"/>
      <c r="G129" s="139"/>
    </row>
    <row r="130" spans="1:7" ht="15">
      <c r="A130" s="137"/>
      <c r="B130" s="185"/>
      <c r="C130" s="186"/>
      <c r="D130" s="187"/>
      <c r="G130" s="139"/>
    </row>
    <row r="131" spans="1:7" ht="15">
      <c r="A131" s="137"/>
      <c r="B131" s="185"/>
      <c r="C131" s="186"/>
      <c r="D131" s="187"/>
      <c r="G131" s="139"/>
    </row>
    <row r="132" spans="1:7" ht="15">
      <c r="A132" s="137"/>
      <c r="B132" s="185"/>
      <c r="C132" s="186"/>
      <c r="D132" s="187"/>
      <c r="G132" s="139"/>
    </row>
    <row r="133" spans="1:7" ht="15">
      <c r="A133" s="137"/>
      <c r="B133" s="185"/>
      <c r="C133" s="186"/>
      <c r="D133" s="187"/>
      <c r="G133" s="139"/>
    </row>
    <row r="134" spans="1:7" ht="15">
      <c r="A134" s="137"/>
      <c r="B134" s="185"/>
      <c r="C134" s="186"/>
      <c r="D134" s="187"/>
      <c r="G134" s="139"/>
    </row>
    <row r="135" spans="1:7" ht="15">
      <c r="A135" s="137"/>
      <c r="B135" s="188"/>
      <c r="C135" s="189"/>
      <c r="D135" s="190"/>
      <c r="G135" s="139"/>
    </row>
    <row r="136" spans="1:7" ht="6.75" customHeight="1" thickBot="1">
      <c r="A136" s="137"/>
      <c r="G136" s="139"/>
    </row>
    <row r="137" spans="1:7" ht="13.5" thickBot="1">
      <c r="A137" s="137"/>
      <c r="B137" s="113" t="s">
        <v>109</v>
      </c>
      <c r="E137" s="117" t="s">
        <v>93</v>
      </c>
      <c r="F137" s="108"/>
      <c r="G137" s="139"/>
    </row>
    <row r="138" spans="1:7" ht="6.75" customHeight="1" thickBot="1">
      <c r="A138" s="137"/>
      <c r="G138" s="139"/>
    </row>
    <row r="139" spans="1:7" ht="13.5" thickBot="1">
      <c r="A139" s="137"/>
      <c r="C139" s="138" t="s">
        <v>73</v>
      </c>
      <c r="F139" s="121" t="str">
        <f>IF(F137=0," ",IF(F127="Yes",1,IF(F127="No",0,IF(F124/F137&gt;=1,1,IF(F124/F137&gt;=0.75,0.75,IF(F124/F137&gt;=0.5,0.5,IF(F124/F137&gt;=0.25,0.25,0)))))))</f>
        <v xml:space="preserve"> </v>
      </c>
      <c r="G139" s="139"/>
    </row>
    <row r="140" spans="1:7" ht="6.75" customHeight="1">
      <c r="A140" s="154"/>
      <c r="B140" s="155"/>
      <c r="C140" s="155"/>
      <c r="D140" s="156"/>
      <c r="E140" s="155"/>
      <c r="F140" s="157"/>
      <c r="G140" s="158"/>
    </row>
    <row r="141" spans="1:7" s="136" customFormat="1" ht="15">
      <c r="A141" s="130"/>
      <c r="B141" s="131"/>
      <c r="C141" s="131"/>
      <c r="D141" s="132"/>
      <c r="E141" s="133"/>
      <c r="F141" s="134"/>
      <c r="G141" s="135"/>
    </row>
    <row r="142" spans="1:7" s="136" customFormat="1" ht="15">
      <c r="A142" s="143"/>
      <c r="B142" s="70" t="s">
        <v>72</v>
      </c>
      <c r="C142" s="144"/>
      <c r="D142" s="141"/>
      <c r="G142" s="142"/>
    </row>
    <row r="143" spans="1:7" s="149" customFormat="1" ht="12">
      <c r="A143" s="145"/>
      <c r="B143" s="146"/>
      <c r="C143" s="147"/>
      <c r="D143" s="148" t="s">
        <v>85</v>
      </c>
      <c r="F143" s="150"/>
      <c r="G143" s="151"/>
    </row>
    <row r="144" spans="1:7" s="136" customFormat="1" ht="6.75" customHeight="1" thickBot="1">
      <c r="A144" s="143"/>
      <c r="B144" s="120"/>
      <c r="C144" s="144"/>
      <c r="D144" s="152"/>
      <c r="F144" s="122"/>
      <c r="G144" s="142"/>
    </row>
    <row r="145" spans="1:7" ht="13.5" thickBot="1">
      <c r="A145" s="137"/>
      <c r="B145" s="113" t="s">
        <v>88</v>
      </c>
      <c r="E145" s="117" t="s">
        <v>93</v>
      </c>
      <c r="F145" s="108"/>
      <c r="G145" s="139"/>
    </row>
    <row r="146" spans="1:7" ht="6.75" customHeight="1" thickBot="1">
      <c r="A146" s="137"/>
      <c r="F146" s="153"/>
      <c r="G146" s="139"/>
    </row>
    <row r="147" spans="1:7" ht="13.5" thickBot="1">
      <c r="A147" s="137"/>
      <c r="B147" s="113" t="s">
        <v>87</v>
      </c>
      <c r="E147" s="117" t="s">
        <v>93</v>
      </c>
      <c r="F147" s="108"/>
      <c r="G147" s="139"/>
    </row>
    <row r="148" spans="1:7" ht="6.75" customHeight="1" thickBot="1">
      <c r="A148" s="137"/>
      <c r="G148" s="139"/>
    </row>
    <row r="149" spans="1:7" ht="13.5" thickBot="1">
      <c r="A149" s="137"/>
      <c r="C149" s="113" t="s">
        <v>86</v>
      </c>
      <c r="F149" s="119" t="str">
        <f>IF(F147&gt;0,F145/F147,IF(F152&gt;0,F152,"N/A"))</f>
        <v>N/A</v>
      </c>
      <c r="G149" s="139"/>
    </row>
    <row r="150" spans="1:7" ht="6.75" customHeight="1">
      <c r="A150" s="137"/>
      <c r="G150" s="139"/>
    </row>
    <row r="151" spans="1:7" ht="13.5" thickBot="1">
      <c r="A151" s="137"/>
      <c r="B151" s="113" t="s">
        <v>95</v>
      </c>
      <c r="G151" s="139"/>
    </row>
    <row r="152" spans="1:7" ht="13.5" thickBot="1">
      <c r="A152" s="137"/>
      <c r="B152" s="113" t="s">
        <v>94</v>
      </c>
      <c r="E152" s="117" t="s">
        <v>93</v>
      </c>
      <c r="F152" s="97"/>
      <c r="G152" s="139"/>
    </row>
    <row r="153" spans="1:7" ht="6.75" customHeight="1">
      <c r="A153" s="137"/>
      <c r="G153" s="139"/>
    </row>
    <row r="154" spans="1:7" ht="15">
      <c r="A154" s="137"/>
      <c r="B154" s="182"/>
      <c r="C154" s="183"/>
      <c r="D154" s="184"/>
      <c r="G154" s="139"/>
    </row>
    <row r="155" spans="1:7" ht="15">
      <c r="A155" s="137"/>
      <c r="B155" s="185"/>
      <c r="C155" s="186"/>
      <c r="D155" s="187"/>
      <c r="G155" s="139"/>
    </row>
    <row r="156" spans="1:7" ht="15">
      <c r="A156" s="137"/>
      <c r="B156" s="185"/>
      <c r="C156" s="186"/>
      <c r="D156" s="187"/>
      <c r="G156" s="139"/>
    </row>
    <row r="157" spans="1:7" ht="15">
      <c r="A157" s="137"/>
      <c r="B157" s="185"/>
      <c r="C157" s="186"/>
      <c r="D157" s="187"/>
      <c r="G157" s="139"/>
    </row>
    <row r="158" spans="1:7" ht="15">
      <c r="A158" s="137"/>
      <c r="B158" s="185"/>
      <c r="C158" s="186"/>
      <c r="D158" s="187"/>
      <c r="G158" s="139"/>
    </row>
    <row r="159" spans="1:7" ht="15">
      <c r="A159" s="137"/>
      <c r="B159" s="185"/>
      <c r="C159" s="186"/>
      <c r="D159" s="187"/>
      <c r="G159" s="139"/>
    </row>
    <row r="160" spans="1:7" ht="15">
      <c r="A160" s="137"/>
      <c r="B160" s="188"/>
      <c r="C160" s="189"/>
      <c r="D160" s="190"/>
      <c r="G160" s="139"/>
    </row>
    <row r="161" spans="1:7" ht="6.75" customHeight="1" thickBot="1">
      <c r="A161" s="137"/>
      <c r="G161" s="139"/>
    </row>
    <row r="162" spans="1:7" ht="13.5" thickBot="1">
      <c r="A162" s="137"/>
      <c r="B162" s="113" t="s">
        <v>109</v>
      </c>
      <c r="E162" s="117" t="s">
        <v>93</v>
      </c>
      <c r="F162" s="108"/>
      <c r="G162" s="139"/>
    </row>
    <row r="163" spans="1:7" ht="6.75" customHeight="1" thickBot="1">
      <c r="A163" s="137"/>
      <c r="G163" s="139"/>
    </row>
    <row r="164" spans="1:7" ht="13.5" thickBot="1">
      <c r="A164" s="137"/>
      <c r="C164" s="138" t="s">
        <v>73</v>
      </c>
      <c r="F164" s="121" t="str">
        <f>IF(F162=0," ",IF(F152="Yes",1,IF(F152="No",0,IF(F149/F162&gt;=1,1,IF(F149/F162&gt;=0.75,0.75,IF(F149/F162&gt;=0.5,0.5,IF(F149/F162&gt;=0.25,0.25,0)))))))</f>
        <v xml:space="preserve"> </v>
      </c>
      <c r="G164" s="139"/>
    </row>
    <row r="165" spans="1:7" ht="6.75" customHeight="1">
      <c r="A165" s="154"/>
      <c r="B165" s="155"/>
      <c r="C165" s="155"/>
      <c r="D165" s="156"/>
      <c r="E165" s="155"/>
      <c r="F165" s="157"/>
      <c r="G165" s="158"/>
    </row>
    <row r="166" spans="1:7" s="136" customFormat="1" ht="15">
      <c r="A166" s="130"/>
      <c r="B166" s="131"/>
      <c r="C166" s="131"/>
      <c r="D166" s="132"/>
      <c r="E166" s="133"/>
      <c r="F166" s="134"/>
      <c r="G166" s="135"/>
    </row>
    <row r="167" spans="1:7" s="136" customFormat="1" ht="15">
      <c r="A167" s="143"/>
      <c r="B167" s="70" t="s">
        <v>72</v>
      </c>
      <c r="C167" s="144"/>
      <c r="D167" s="141"/>
      <c r="G167" s="142"/>
    </row>
    <row r="168" spans="1:7" s="149" customFormat="1" ht="12">
      <c r="A168" s="145"/>
      <c r="B168" s="146"/>
      <c r="C168" s="147"/>
      <c r="D168" s="148" t="s">
        <v>85</v>
      </c>
      <c r="F168" s="150"/>
      <c r="G168" s="151"/>
    </row>
    <row r="169" spans="1:7" s="136" customFormat="1" ht="6.75" customHeight="1" thickBot="1">
      <c r="A169" s="143"/>
      <c r="B169" s="120"/>
      <c r="C169" s="144"/>
      <c r="D169" s="152"/>
      <c r="F169" s="122"/>
      <c r="G169" s="142"/>
    </row>
    <row r="170" spans="1:7" ht="13.5" thickBot="1">
      <c r="A170" s="137"/>
      <c r="B170" s="113" t="s">
        <v>88</v>
      </c>
      <c r="E170" s="117" t="s">
        <v>93</v>
      </c>
      <c r="F170" s="108"/>
      <c r="G170" s="139"/>
    </row>
    <row r="171" spans="1:7" ht="6.75" customHeight="1" thickBot="1">
      <c r="A171" s="137"/>
      <c r="F171" s="153"/>
      <c r="G171" s="139"/>
    </row>
    <row r="172" spans="1:7" ht="13.5" thickBot="1">
      <c r="A172" s="137"/>
      <c r="B172" s="113" t="s">
        <v>87</v>
      </c>
      <c r="E172" s="117" t="s">
        <v>93</v>
      </c>
      <c r="F172" s="108"/>
      <c r="G172" s="139"/>
    </row>
    <row r="173" spans="1:7" ht="6.75" customHeight="1" thickBot="1">
      <c r="A173" s="137"/>
      <c r="G173" s="139"/>
    </row>
    <row r="174" spans="1:7" ht="13.5" thickBot="1">
      <c r="A174" s="137"/>
      <c r="C174" s="113" t="s">
        <v>86</v>
      </c>
      <c r="F174" s="119" t="str">
        <f>IF(F172&gt;0,F170/F172,IF(F177&gt;0,F177,"N/A"))</f>
        <v>N/A</v>
      </c>
      <c r="G174" s="139"/>
    </row>
    <row r="175" spans="1:7" ht="6.75" customHeight="1">
      <c r="A175" s="137"/>
      <c r="G175" s="139"/>
    </row>
    <row r="176" spans="1:7" ht="13.5" thickBot="1">
      <c r="A176" s="137"/>
      <c r="B176" s="113" t="s">
        <v>95</v>
      </c>
      <c r="G176" s="139"/>
    </row>
    <row r="177" spans="1:7" ht="13.5" thickBot="1">
      <c r="A177" s="137"/>
      <c r="B177" s="113" t="s">
        <v>94</v>
      </c>
      <c r="E177" s="117" t="s">
        <v>93</v>
      </c>
      <c r="F177" s="97"/>
      <c r="G177" s="139"/>
    </row>
    <row r="178" spans="1:7" ht="6.75" customHeight="1">
      <c r="A178" s="137"/>
      <c r="G178" s="139"/>
    </row>
    <row r="179" spans="1:7" ht="15">
      <c r="A179" s="137"/>
      <c r="B179" s="182"/>
      <c r="C179" s="183"/>
      <c r="D179" s="184"/>
      <c r="G179" s="139"/>
    </row>
    <row r="180" spans="1:7" ht="15">
      <c r="A180" s="137"/>
      <c r="B180" s="185"/>
      <c r="C180" s="186"/>
      <c r="D180" s="187"/>
      <c r="G180" s="139"/>
    </row>
    <row r="181" spans="1:7" ht="15">
      <c r="A181" s="137"/>
      <c r="B181" s="185"/>
      <c r="C181" s="186"/>
      <c r="D181" s="187"/>
      <c r="G181" s="139"/>
    </row>
    <row r="182" spans="1:7" ht="15">
      <c r="A182" s="137"/>
      <c r="B182" s="185"/>
      <c r="C182" s="186"/>
      <c r="D182" s="187"/>
      <c r="G182" s="139"/>
    </row>
    <row r="183" spans="1:7" ht="15">
      <c r="A183" s="137"/>
      <c r="B183" s="185"/>
      <c r="C183" s="186"/>
      <c r="D183" s="187"/>
      <c r="G183" s="139"/>
    </row>
    <row r="184" spans="1:7" ht="15">
      <c r="A184" s="137"/>
      <c r="B184" s="185"/>
      <c r="C184" s="186"/>
      <c r="D184" s="187"/>
      <c r="G184" s="139"/>
    </row>
    <row r="185" spans="1:7" ht="15">
      <c r="A185" s="137"/>
      <c r="B185" s="188"/>
      <c r="C185" s="189"/>
      <c r="D185" s="190"/>
      <c r="G185" s="139"/>
    </row>
    <row r="186" spans="1:7" ht="6.75" customHeight="1" thickBot="1">
      <c r="A186" s="137"/>
      <c r="G186" s="139"/>
    </row>
    <row r="187" spans="1:7" ht="13.5" thickBot="1">
      <c r="A187" s="137"/>
      <c r="B187" s="113" t="s">
        <v>109</v>
      </c>
      <c r="E187" s="117" t="s">
        <v>93</v>
      </c>
      <c r="F187" s="108"/>
      <c r="G187" s="139"/>
    </row>
    <row r="188" spans="1:7" ht="6.75" customHeight="1" thickBot="1">
      <c r="A188" s="137"/>
      <c r="G188" s="139"/>
    </row>
    <row r="189" spans="1:7" ht="13.5" thickBot="1">
      <c r="A189" s="137"/>
      <c r="C189" s="138" t="s">
        <v>73</v>
      </c>
      <c r="F189" s="121" t="str">
        <f>IF(F187=0," ",IF(F177="Yes",1,IF(F177="No",0,IF(F174/F187&gt;=1,1,IF(F174/F187&gt;=0.75,0.75,IF(F174/F187&gt;=0.5,0.5,IF(F174/F187&gt;=0.25,0.25,0)))))))</f>
        <v xml:space="preserve"> </v>
      </c>
      <c r="G189" s="139"/>
    </row>
    <row r="190" spans="1:7" ht="6.75" customHeight="1">
      <c r="A190" s="154"/>
      <c r="B190" s="155"/>
      <c r="C190" s="155"/>
      <c r="D190" s="156"/>
      <c r="E190" s="155"/>
      <c r="F190" s="157"/>
      <c r="G190" s="158"/>
    </row>
    <row r="191" spans="1:7" s="136" customFormat="1" ht="15">
      <c r="A191" s="130"/>
      <c r="B191" s="131"/>
      <c r="C191" s="131"/>
      <c r="D191" s="132"/>
      <c r="E191" s="133"/>
      <c r="F191" s="134"/>
      <c r="G191" s="135"/>
    </row>
    <row r="192" spans="1:7" s="136" customFormat="1" ht="15">
      <c r="A192" s="143"/>
      <c r="B192" s="70" t="s">
        <v>72</v>
      </c>
      <c r="C192" s="144"/>
      <c r="D192" s="141"/>
      <c r="G192" s="142"/>
    </row>
    <row r="193" spans="1:7" s="149" customFormat="1" ht="12">
      <c r="A193" s="145"/>
      <c r="B193" s="146"/>
      <c r="C193" s="147"/>
      <c r="D193" s="148" t="s">
        <v>85</v>
      </c>
      <c r="F193" s="150"/>
      <c r="G193" s="151"/>
    </row>
    <row r="194" spans="1:7" s="136" customFormat="1" ht="6.75" customHeight="1" thickBot="1">
      <c r="A194" s="143"/>
      <c r="B194" s="120"/>
      <c r="C194" s="144"/>
      <c r="D194" s="152"/>
      <c r="F194" s="122"/>
      <c r="G194" s="142"/>
    </row>
    <row r="195" spans="1:7" ht="13.5" thickBot="1">
      <c r="A195" s="137"/>
      <c r="B195" s="113" t="s">
        <v>88</v>
      </c>
      <c r="E195" s="117" t="s">
        <v>93</v>
      </c>
      <c r="F195" s="108"/>
      <c r="G195" s="139"/>
    </row>
    <row r="196" spans="1:7" ht="6.75" customHeight="1" thickBot="1">
      <c r="A196" s="137"/>
      <c r="F196" s="153"/>
      <c r="G196" s="139"/>
    </row>
    <row r="197" spans="1:7" ht="13.5" thickBot="1">
      <c r="A197" s="137"/>
      <c r="B197" s="113" t="s">
        <v>87</v>
      </c>
      <c r="E197" s="117" t="s">
        <v>93</v>
      </c>
      <c r="F197" s="108"/>
      <c r="G197" s="139"/>
    </row>
    <row r="198" spans="1:7" ht="6.75" customHeight="1" thickBot="1">
      <c r="A198" s="137"/>
      <c r="G198" s="139"/>
    </row>
    <row r="199" spans="1:7" ht="13.5" thickBot="1">
      <c r="A199" s="137"/>
      <c r="C199" s="113" t="s">
        <v>86</v>
      </c>
      <c r="F199" s="119" t="str">
        <f>IF(F197&gt;0,F195/F197,IF(F202&gt;0,F202,"N/A"))</f>
        <v>N/A</v>
      </c>
      <c r="G199" s="139"/>
    </row>
    <row r="200" spans="1:7" ht="6.75" customHeight="1">
      <c r="A200" s="137"/>
      <c r="G200" s="139"/>
    </row>
    <row r="201" spans="1:7" ht="13.5" thickBot="1">
      <c r="A201" s="137"/>
      <c r="B201" s="113" t="s">
        <v>95</v>
      </c>
      <c r="G201" s="139"/>
    </row>
    <row r="202" spans="1:7" ht="13.5" thickBot="1">
      <c r="A202" s="137"/>
      <c r="B202" s="113" t="s">
        <v>94</v>
      </c>
      <c r="E202" s="117" t="s">
        <v>93</v>
      </c>
      <c r="F202" s="97"/>
      <c r="G202" s="139"/>
    </row>
    <row r="203" spans="1:7" ht="6.75" customHeight="1">
      <c r="A203" s="137"/>
      <c r="G203" s="139"/>
    </row>
    <row r="204" spans="1:7" ht="15">
      <c r="A204" s="137"/>
      <c r="B204" s="182"/>
      <c r="C204" s="183"/>
      <c r="D204" s="184"/>
      <c r="G204" s="139"/>
    </row>
    <row r="205" spans="1:7" ht="15">
      <c r="A205" s="137"/>
      <c r="B205" s="185"/>
      <c r="C205" s="186"/>
      <c r="D205" s="187"/>
      <c r="G205" s="139"/>
    </row>
    <row r="206" spans="1:7" ht="15">
      <c r="A206" s="137"/>
      <c r="B206" s="185"/>
      <c r="C206" s="186"/>
      <c r="D206" s="187"/>
      <c r="G206" s="139"/>
    </row>
    <row r="207" spans="1:7" ht="15">
      <c r="A207" s="137"/>
      <c r="B207" s="185"/>
      <c r="C207" s="186"/>
      <c r="D207" s="187"/>
      <c r="G207" s="139"/>
    </row>
    <row r="208" spans="1:7" ht="15">
      <c r="A208" s="137"/>
      <c r="B208" s="185"/>
      <c r="C208" s="186"/>
      <c r="D208" s="187"/>
      <c r="G208" s="139"/>
    </row>
    <row r="209" spans="1:7" ht="15">
      <c r="A209" s="137"/>
      <c r="B209" s="185"/>
      <c r="C209" s="186"/>
      <c r="D209" s="187"/>
      <c r="G209" s="139"/>
    </row>
    <row r="210" spans="1:7" ht="15">
      <c r="A210" s="137"/>
      <c r="B210" s="188"/>
      <c r="C210" s="189"/>
      <c r="D210" s="190"/>
      <c r="G210" s="139"/>
    </row>
    <row r="211" spans="1:7" ht="6.75" customHeight="1" thickBot="1">
      <c r="A211" s="137"/>
      <c r="G211" s="139"/>
    </row>
    <row r="212" spans="1:7" ht="13.5" thickBot="1">
      <c r="A212" s="137"/>
      <c r="B212" s="113" t="s">
        <v>109</v>
      </c>
      <c r="E212" s="117" t="s">
        <v>93</v>
      </c>
      <c r="F212" s="108"/>
      <c r="G212" s="139"/>
    </row>
    <row r="213" spans="1:7" ht="6.75" customHeight="1" thickBot="1">
      <c r="A213" s="137"/>
      <c r="G213" s="139"/>
    </row>
    <row r="214" spans="1:7" ht="13.5" thickBot="1">
      <c r="A214" s="137"/>
      <c r="C214" s="138" t="s">
        <v>73</v>
      </c>
      <c r="F214" s="121" t="str">
        <f>IF(F212=0," ",IF(F202="Yes",1,IF(F202="No",0,IF(F199/F212&gt;=1,1,IF(F199/F212&gt;=0.75,0.75,IF(F199/F212&gt;=0.5,0.5,IF(F199/F212&gt;=0.25,0.25,0)))))))</f>
        <v xml:space="preserve"> </v>
      </c>
      <c r="G214" s="139"/>
    </row>
    <row r="215" spans="1:7" ht="6.75" customHeight="1">
      <c r="A215" s="154"/>
      <c r="B215" s="155"/>
      <c r="C215" s="155"/>
      <c r="D215" s="156"/>
      <c r="E215" s="155"/>
      <c r="F215" s="157"/>
      <c r="G215" s="158"/>
    </row>
    <row r="216" spans="1:7" s="136" customFormat="1" ht="15">
      <c r="A216" s="130"/>
      <c r="B216" s="131"/>
      <c r="C216" s="131"/>
      <c r="D216" s="132"/>
      <c r="E216" s="133"/>
      <c r="F216" s="134"/>
      <c r="G216" s="135"/>
    </row>
    <row r="217" spans="1:7" s="136" customFormat="1" ht="15">
      <c r="A217" s="143"/>
      <c r="B217" s="70" t="s">
        <v>72</v>
      </c>
      <c r="C217" s="144"/>
      <c r="D217" s="141"/>
      <c r="G217" s="142"/>
    </row>
    <row r="218" spans="1:7" s="149" customFormat="1" ht="12">
      <c r="A218" s="145"/>
      <c r="B218" s="146"/>
      <c r="C218" s="147"/>
      <c r="D218" s="148" t="s">
        <v>85</v>
      </c>
      <c r="F218" s="150"/>
      <c r="G218" s="151"/>
    </row>
    <row r="219" spans="1:7" s="136" customFormat="1" ht="6.75" customHeight="1" thickBot="1">
      <c r="A219" s="143"/>
      <c r="B219" s="120"/>
      <c r="C219" s="144"/>
      <c r="D219" s="152"/>
      <c r="F219" s="122"/>
      <c r="G219" s="142"/>
    </row>
    <row r="220" spans="1:7" ht="13.5" thickBot="1">
      <c r="A220" s="137"/>
      <c r="B220" s="113" t="s">
        <v>88</v>
      </c>
      <c r="E220" s="117" t="s">
        <v>93</v>
      </c>
      <c r="F220" s="108"/>
      <c r="G220" s="139"/>
    </row>
    <row r="221" spans="1:7" ht="6.75" customHeight="1" thickBot="1">
      <c r="A221" s="137"/>
      <c r="F221" s="153"/>
      <c r="G221" s="139"/>
    </row>
    <row r="222" spans="1:7" ht="13.5" thickBot="1">
      <c r="A222" s="137"/>
      <c r="B222" s="113" t="s">
        <v>87</v>
      </c>
      <c r="E222" s="117" t="s">
        <v>93</v>
      </c>
      <c r="F222" s="108"/>
      <c r="G222" s="139"/>
    </row>
    <row r="223" spans="1:7" ht="6.75" customHeight="1" thickBot="1">
      <c r="A223" s="137"/>
      <c r="G223" s="139"/>
    </row>
    <row r="224" spans="1:7" ht="13.5" thickBot="1">
      <c r="A224" s="137"/>
      <c r="C224" s="113" t="s">
        <v>86</v>
      </c>
      <c r="F224" s="119" t="str">
        <f>IF(F222&gt;0,F220/F222,IF(F227&gt;0,F227,"N/A"))</f>
        <v>N/A</v>
      </c>
      <c r="G224" s="139"/>
    </row>
    <row r="225" spans="1:7" ht="6.75" customHeight="1">
      <c r="A225" s="137"/>
      <c r="G225" s="139"/>
    </row>
    <row r="226" spans="1:7" ht="13.5" thickBot="1">
      <c r="A226" s="137"/>
      <c r="B226" s="113" t="s">
        <v>95</v>
      </c>
      <c r="G226" s="139"/>
    </row>
    <row r="227" spans="1:7" ht="13.5" thickBot="1">
      <c r="A227" s="137"/>
      <c r="B227" s="113" t="s">
        <v>94</v>
      </c>
      <c r="E227" s="117" t="s">
        <v>93</v>
      </c>
      <c r="F227" s="97"/>
      <c r="G227" s="139"/>
    </row>
    <row r="228" spans="1:7" ht="6.75" customHeight="1">
      <c r="A228" s="137"/>
      <c r="G228" s="139"/>
    </row>
    <row r="229" spans="1:7" ht="15">
      <c r="A229" s="137"/>
      <c r="B229" s="182"/>
      <c r="C229" s="183"/>
      <c r="D229" s="184"/>
      <c r="G229" s="139"/>
    </row>
    <row r="230" spans="1:7" ht="15">
      <c r="A230" s="137"/>
      <c r="B230" s="185"/>
      <c r="C230" s="186"/>
      <c r="D230" s="187"/>
      <c r="G230" s="139"/>
    </row>
    <row r="231" spans="1:7" ht="15">
      <c r="A231" s="137"/>
      <c r="B231" s="185"/>
      <c r="C231" s="186"/>
      <c r="D231" s="187"/>
      <c r="G231" s="139"/>
    </row>
    <row r="232" spans="1:7" ht="15">
      <c r="A232" s="137"/>
      <c r="B232" s="185"/>
      <c r="C232" s="186"/>
      <c r="D232" s="187"/>
      <c r="G232" s="139"/>
    </row>
    <row r="233" spans="1:7" ht="15">
      <c r="A233" s="137"/>
      <c r="B233" s="185"/>
      <c r="C233" s="186"/>
      <c r="D233" s="187"/>
      <c r="G233" s="139"/>
    </row>
    <row r="234" spans="1:7" ht="15">
      <c r="A234" s="137"/>
      <c r="B234" s="185"/>
      <c r="C234" s="186"/>
      <c r="D234" s="187"/>
      <c r="G234" s="139"/>
    </row>
    <row r="235" spans="1:7" ht="15">
      <c r="A235" s="137"/>
      <c r="B235" s="188"/>
      <c r="C235" s="189"/>
      <c r="D235" s="190"/>
      <c r="G235" s="139"/>
    </row>
    <row r="236" spans="1:7" ht="6.75" customHeight="1" thickBot="1">
      <c r="A236" s="137"/>
      <c r="G236" s="139"/>
    </row>
    <row r="237" spans="1:7" ht="13.5" thickBot="1">
      <c r="A237" s="137"/>
      <c r="B237" s="113" t="s">
        <v>109</v>
      </c>
      <c r="E237" s="117" t="s">
        <v>93</v>
      </c>
      <c r="F237" s="108"/>
      <c r="G237" s="139"/>
    </row>
    <row r="238" spans="1:7" ht="6.75" customHeight="1" thickBot="1">
      <c r="A238" s="137"/>
      <c r="G238" s="139"/>
    </row>
    <row r="239" spans="1:7" ht="13.5" thickBot="1">
      <c r="A239" s="137"/>
      <c r="C239" s="138" t="s">
        <v>73</v>
      </c>
      <c r="F239" s="121" t="str">
        <f>IF(F237=0," ",IF(F227="Yes",1,IF(F227="No",0,IF(F224/F237&gt;=1,1,IF(F224/F237&gt;=0.75,0.75,IF(F224/F237&gt;=0.5,0.5,IF(F224/F237&gt;=0.25,0.25,0)))))))</f>
        <v xml:space="preserve"> </v>
      </c>
      <c r="G239" s="139"/>
    </row>
    <row r="240" spans="1:7" ht="6.75" customHeight="1">
      <c r="A240" s="154"/>
      <c r="B240" s="155"/>
      <c r="C240" s="155"/>
      <c r="D240" s="156"/>
      <c r="E240" s="155"/>
      <c r="F240" s="157"/>
      <c r="G240" s="158"/>
    </row>
    <row r="241" spans="1:7" s="136" customFormat="1" ht="15">
      <c r="A241" s="130"/>
      <c r="B241" s="131"/>
      <c r="C241" s="131"/>
      <c r="D241" s="132"/>
      <c r="E241" s="133"/>
      <c r="F241" s="134"/>
      <c r="G241" s="135"/>
    </row>
    <row r="242" spans="1:7" s="136" customFormat="1" ht="15">
      <c r="A242" s="143"/>
      <c r="B242" s="70" t="s">
        <v>72</v>
      </c>
      <c r="C242" s="144"/>
      <c r="D242" s="141"/>
      <c r="G242" s="142"/>
    </row>
    <row r="243" spans="1:7" s="149" customFormat="1" ht="12">
      <c r="A243" s="145"/>
      <c r="B243" s="146"/>
      <c r="C243" s="147"/>
      <c r="D243" s="148" t="s">
        <v>85</v>
      </c>
      <c r="F243" s="150"/>
      <c r="G243" s="151"/>
    </row>
    <row r="244" spans="1:7" s="136" customFormat="1" ht="6.75" customHeight="1" thickBot="1">
      <c r="A244" s="143"/>
      <c r="B244" s="120"/>
      <c r="C244" s="144"/>
      <c r="D244" s="152"/>
      <c r="F244" s="122"/>
      <c r="G244" s="142"/>
    </row>
    <row r="245" spans="1:7" ht="13.5" thickBot="1">
      <c r="A245" s="137"/>
      <c r="B245" s="113" t="s">
        <v>88</v>
      </c>
      <c r="C245" s="49"/>
      <c r="E245" s="117" t="s">
        <v>93</v>
      </c>
      <c r="F245" s="108"/>
      <c r="G245" s="139"/>
    </row>
    <row r="246" spans="1:7" ht="6.75" customHeight="1" thickBot="1">
      <c r="A246" s="137"/>
      <c r="F246" s="153"/>
      <c r="G246" s="139"/>
    </row>
    <row r="247" spans="1:7" ht="13.5" thickBot="1">
      <c r="A247" s="137"/>
      <c r="B247" s="113" t="s">
        <v>87</v>
      </c>
      <c r="E247" s="117" t="s">
        <v>93</v>
      </c>
      <c r="F247" s="108"/>
      <c r="G247" s="139"/>
    </row>
    <row r="248" spans="1:7" ht="6.75" customHeight="1" thickBot="1">
      <c r="A248" s="137"/>
      <c r="G248" s="139"/>
    </row>
    <row r="249" spans="1:7" ht="13.5" thickBot="1">
      <c r="A249" s="137"/>
      <c r="C249" s="113" t="s">
        <v>86</v>
      </c>
      <c r="F249" s="119" t="str">
        <f>IF(F247&gt;0,F245/F247,IF(F252&gt;0,F252,"N/A"))</f>
        <v>N/A</v>
      </c>
      <c r="G249" s="139"/>
    </row>
    <row r="250" spans="1:7" ht="6.75" customHeight="1">
      <c r="A250" s="137"/>
      <c r="G250" s="139"/>
    </row>
    <row r="251" spans="1:7" ht="13.5" thickBot="1">
      <c r="A251" s="137"/>
      <c r="B251" s="113" t="s">
        <v>95</v>
      </c>
      <c r="G251" s="139"/>
    </row>
    <row r="252" spans="1:7" ht="13.5" thickBot="1">
      <c r="A252" s="137"/>
      <c r="B252" s="113" t="s">
        <v>94</v>
      </c>
      <c r="E252" s="117" t="s">
        <v>93</v>
      </c>
      <c r="F252" s="97"/>
      <c r="G252" s="139"/>
    </row>
    <row r="253" spans="1:7" ht="6.75" customHeight="1">
      <c r="A253" s="137"/>
      <c r="G253" s="139"/>
    </row>
    <row r="254" spans="1:7" ht="15">
      <c r="A254" s="137"/>
      <c r="B254" s="182"/>
      <c r="C254" s="183"/>
      <c r="D254" s="184"/>
      <c r="G254" s="139"/>
    </row>
    <row r="255" spans="1:7" ht="15">
      <c r="A255" s="137"/>
      <c r="B255" s="185"/>
      <c r="C255" s="186"/>
      <c r="D255" s="187"/>
      <c r="G255" s="139"/>
    </row>
    <row r="256" spans="1:7" ht="15">
      <c r="A256" s="137"/>
      <c r="B256" s="185"/>
      <c r="C256" s="186"/>
      <c r="D256" s="187"/>
      <c r="G256" s="139"/>
    </row>
    <row r="257" spans="1:7" ht="15">
      <c r="A257" s="137"/>
      <c r="B257" s="185"/>
      <c r="C257" s="186"/>
      <c r="D257" s="187"/>
      <c r="G257" s="139"/>
    </row>
    <row r="258" spans="1:7" ht="15">
      <c r="A258" s="137"/>
      <c r="B258" s="185"/>
      <c r="C258" s="186"/>
      <c r="D258" s="187"/>
      <c r="G258" s="139"/>
    </row>
    <row r="259" spans="1:7" ht="15">
      <c r="A259" s="137"/>
      <c r="B259" s="185"/>
      <c r="C259" s="186"/>
      <c r="D259" s="187"/>
      <c r="G259" s="139"/>
    </row>
    <row r="260" spans="1:7" ht="15">
      <c r="A260" s="137"/>
      <c r="B260" s="188"/>
      <c r="C260" s="189"/>
      <c r="D260" s="190"/>
      <c r="G260" s="139"/>
    </row>
    <row r="261" spans="1:7" ht="6.75" customHeight="1" thickBot="1">
      <c r="A261" s="137"/>
      <c r="G261" s="139"/>
    </row>
    <row r="262" spans="1:7" ht="13.5" thickBot="1">
      <c r="A262" s="137"/>
      <c r="B262" s="113" t="s">
        <v>109</v>
      </c>
      <c r="E262" s="117" t="s">
        <v>93</v>
      </c>
      <c r="F262" s="108"/>
      <c r="G262" s="139"/>
    </row>
    <row r="263" spans="1:7" ht="6.75" customHeight="1" thickBot="1">
      <c r="A263" s="137"/>
      <c r="G263" s="139"/>
    </row>
    <row r="264" spans="1:7" ht="13.5" thickBot="1">
      <c r="A264" s="137"/>
      <c r="C264" s="138" t="s">
        <v>73</v>
      </c>
      <c r="F264" s="121" t="str">
        <f>IF(F262=0," ",IF(F252="Yes",1,IF(F252="No",0,IF(F249/F262&gt;=1,1,IF(F249/F262&gt;=0.75,0.75,IF(F249/F262&gt;=0.5,0.5,IF(F249/F262&gt;=0.25,0.25,0)))))))</f>
        <v xml:space="preserve"> </v>
      </c>
      <c r="G264" s="139"/>
    </row>
    <row r="265" spans="1:7" ht="15">
      <c r="A265" s="154"/>
      <c r="B265" s="155"/>
      <c r="C265" s="155"/>
      <c r="D265" s="156"/>
      <c r="E265" s="155"/>
      <c r="F265" s="157"/>
      <c r="G265" s="158"/>
    </row>
  </sheetData>
  <sheetProtection sheet="1" objects="1" scenarios="1"/>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65" max="16383" man="1"/>
    <brk id="140" max="16383" man="1"/>
    <brk id="21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G265"/>
  <sheetViews>
    <sheetView showGridLines="0" zoomScale="90" zoomScaleNormal="90" zoomScalePageLayoutView="90" workbookViewId="0" topLeftCell="A30">
      <selection activeCell="E37" activeCellId="6" sqref="A6 E13 E15 E20 E22 E27 E37"/>
    </sheetView>
  </sheetViews>
  <sheetFormatPr defaultColWidth="10.00390625" defaultRowHeight="15"/>
  <cols>
    <col min="1" max="1" width="1.7109375" style="113" customWidth="1"/>
    <col min="2" max="2" width="2.140625" style="113" customWidth="1"/>
    <col min="3" max="3" width="20.8515625" style="113" customWidth="1"/>
    <col min="4" max="4" width="64.7109375" style="114" customWidth="1"/>
    <col min="5" max="5" width="2.7109375" style="113" customWidth="1"/>
    <col min="6" max="6" width="15.00390625" style="115" bestFit="1" customWidth="1"/>
    <col min="7" max="7" width="3.00390625" style="113" customWidth="1"/>
    <col min="8" max="8" width="3.140625" style="113" customWidth="1"/>
    <col min="9" max="16384" width="10.00390625" style="113" customWidth="1"/>
  </cols>
  <sheetData>
    <row r="1" spans="1:6" s="136" customFormat="1" ht="15">
      <c r="A1" s="176" t="str">
        <f>'Total Payment Amount'!A1</f>
        <v>CA 1115 Waiver - Delivery System Reform Incentive Payments (DSRIP)</v>
      </c>
      <c r="D1" s="120"/>
      <c r="F1" s="122"/>
    </row>
    <row r="2" spans="1:6" s="64" customFormat="1" ht="15">
      <c r="A2" s="167" t="str">
        <f ca="1">'Total Payment Amount'!A2</f>
        <v>DPH SYSTEM: ________________________________________________________________________________</v>
      </c>
      <c r="B2" s="168"/>
      <c r="C2" s="168"/>
      <c r="D2" s="169" t="s">
        <v>125</v>
      </c>
      <c r="F2" s="54"/>
    </row>
    <row r="3" spans="1:6" s="64" customFormat="1" ht="15">
      <c r="A3" s="170" t="str">
        <f ca="1">'Total Payment Amount'!A3</f>
        <v>REPORTING DY &amp; DATE: ______________________________________________________________________</v>
      </c>
      <c r="B3" s="171"/>
      <c r="C3" s="171"/>
      <c r="D3" s="172" t="s">
        <v>148</v>
      </c>
      <c r="F3" s="54"/>
    </row>
    <row r="4" ht="15">
      <c r="A4" s="116" t="s">
        <v>46</v>
      </c>
    </row>
    <row r="5" ht="13.5" thickBot="1"/>
    <row r="6" spans="1:7" ht="13.5" thickBot="1">
      <c r="A6" s="191" t="s">
        <v>93</v>
      </c>
      <c r="B6" s="118"/>
      <c r="C6" s="114" t="s">
        <v>81</v>
      </c>
      <c r="E6" s="114"/>
      <c r="F6" s="114"/>
      <c r="G6" s="114"/>
    </row>
    <row r="7" spans="2:3" ht="15" thickBot="1">
      <c r="B7" s="119"/>
      <c r="C7" s="120" t="s">
        <v>82</v>
      </c>
    </row>
    <row r="8" spans="2:3" ht="15" thickBot="1">
      <c r="B8" s="121"/>
      <c r="C8" s="120" t="s">
        <v>83</v>
      </c>
    </row>
    <row r="9" spans="2:3" ht="14.25">
      <c r="B9" s="122"/>
      <c r="C9" s="120" t="s">
        <v>84</v>
      </c>
    </row>
    <row r="10" spans="1:7" ht="15">
      <c r="A10" s="114"/>
      <c r="B10" s="114"/>
      <c r="C10" s="114"/>
      <c r="E10" s="114"/>
      <c r="F10" s="114"/>
      <c r="G10" s="114"/>
    </row>
    <row r="11" spans="1:7" s="129" customFormat="1" ht="15">
      <c r="A11" s="123" t="s">
        <v>46</v>
      </c>
      <c r="B11" s="124"/>
      <c r="C11" s="124"/>
      <c r="D11" s="125"/>
      <c r="E11" s="126"/>
      <c r="F11" s="127"/>
      <c r="G11" s="128"/>
    </row>
    <row r="12" spans="1:7" s="136" customFormat="1" ht="15.75" thickBot="1">
      <c r="A12" s="130"/>
      <c r="B12" s="131"/>
      <c r="C12" s="131"/>
      <c r="D12" s="132"/>
      <c r="E12" s="133"/>
      <c r="F12" s="134"/>
      <c r="G12" s="135"/>
    </row>
    <row r="13" spans="1:7" ht="13.5" thickBot="1">
      <c r="A13" s="137"/>
      <c r="B13" s="113" t="s">
        <v>107</v>
      </c>
      <c r="C13" s="138"/>
      <c r="E13" s="191" t="s">
        <v>93</v>
      </c>
      <c r="F13" s="159">
        <v>5343625</v>
      </c>
      <c r="G13" s="139"/>
    </row>
    <row r="14" spans="1:7" ht="13.5" thickBot="1">
      <c r="A14" s="137"/>
      <c r="C14" s="138"/>
      <c r="G14" s="139"/>
    </row>
    <row r="15" spans="1:7" ht="13.5" thickBot="1">
      <c r="A15" s="137"/>
      <c r="B15" s="113" t="s">
        <v>108</v>
      </c>
      <c r="C15" s="138"/>
      <c r="E15" s="191" t="s">
        <v>93</v>
      </c>
      <c r="F15" s="159">
        <v>5343625</v>
      </c>
      <c r="G15" s="139"/>
    </row>
    <row r="16" spans="1:7" s="136" customFormat="1" ht="9" customHeight="1">
      <c r="A16" s="140"/>
      <c r="B16" s="116"/>
      <c r="C16" s="116"/>
      <c r="D16" s="141"/>
      <c r="F16" s="122"/>
      <c r="G16" s="142"/>
    </row>
    <row r="17" spans="1:7" s="136" customFormat="1" ht="51.75" customHeight="1">
      <c r="A17" s="143"/>
      <c r="B17" s="70" t="s">
        <v>71</v>
      </c>
      <c r="C17" s="144"/>
      <c r="D17" s="162" t="s">
        <v>113</v>
      </c>
      <c r="G17" s="142"/>
    </row>
    <row r="18" spans="1:7" s="149" customFormat="1" ht="12">
      <c r="A18" s="145"/>
      <c r="B18" s="146"/>
      <c r="C18" s="147"/>
      <c r="D18" s="148"/>
      <c r="F18" s="150"/>
      <c r="G18" s="151"/>
    </row>
    <row r="19" spans="1:7" s="136" customFormat="1" ht="6.75" customHeight="1" thickBot="1">
      <c r="A19" s="143"/>
      <c r="B19" s="120"/>
      <c r="C19" s="144"/>
      <c r="D19" s="152"/>
      <c r="F19" s="122"/>
      <c r="G19" s="142"/>
    </row>
    <row r="20" spans="1:7" ht="13.5" thickBot="1">
      <c r="A20" s="137"/>
      <c r="B20" s="113" t="s">
        <v>88</v>
      </c>
      <c r="E20" s="191" t="s">
        <v>93</v>
      </c>
      <c r="F20" s="108"/>
      <c r="G20" s="139"/>
    </row>
    <row r="21" spans="1:7" ht="6.75" customHeight="1" thickBot="1">
      <c r="A21" s="137"/>
      <c r="F21" s="153"/>
      <c r="G21" s="139"/>
    </row>
    <row r="22" spans="1:7" ht="13.5" thickBot="1">
      <c r="A22" s="137"/>
      <c r="B22" s="113" t="s">
        <v>87</v>
      </c>
      <c r="E22" s="191" t="s">
        <v>93</v>
      </c>
      <c r="F22" s="108"/>
      <c r="G22" s="139"/>
    </row>
    <row r="23" spans="1:7" ht="6.75" customHeight="1" thickBot="1">
      <c r="A23" s="137"/>
      <c r="G23" s="139"/>
    </row>
    <row r="24" spans="1:7" ht="13.5" thickBot="1">
      <c r="A24" s="137"/>
      <c r="C24" s="113" t="s">
        <v>86</v>
      </c>
      <c r="F24" s="119" t="str">
        <f>IF(F22&gt;0,F20/F22,IF(F27&gt;0,F27,"N/A"))</f>
        <v>Yes</v>
      </c>
      <c r="G24" s="139"/>
    </row>
    <row r="25" spans="1:7" ht="6.75" customHeight="1">
      <c r="A25" s="137"/>
      <c r="G25" s="139"/>
    </row>
    <row r="26" spans="1:7" ht="13.5" thickBot="1">
      <c r="A26" s="137"/>
      <c r="B26" s="113" t="s">
        <v>95</v>
      </c>
      <c r="G26" s="139"/>
    </row>
    <row r="27" spans="1:7" ht="13.5" thickBot="1">
      <c r="A27" s="137"/>
      <c r="B27" s="113" t="s">
        <v>94</v>
      </c>
      <c r="E27" s="191" t="s">
        <v>93</v>
      </c>
      <c r="F27" s="97" t="s">
        <v>37</v>
      </c>
      <c r="G27" s="139"/>
    </row>
    <row r="28" spans="1:7" ht="6.75" customHeight="1">
      <c r="A28" s="137"/>
      <c r="G28" s="139"/>
    </row>
    <row r="29" spans="1:7" ht="15">
      <c r="A29" s="137"/>
      <c r="B29" s="182" t="s">
        <v>134</v>
      </c>
      <c r="C29" s="183"/>
      <c r="D29" s="184"/>
      <c r="G29" s="139"/>
    </row>
    <row r="30" spans="1:7" ht="15">
      <c r="A30" s="137"/>
      <c r="B30" s="185"/>
      <c r="C30" s="186"/>
      <c r="D30" s="187"/>
      <c r="G30" s="139"/>
    </row>
    <row r="31" spans="1:7" ht="15">
      <c r="A31" s="137"/>
      <c r="B31" s="185"/>
      <c r="C31" s="186"/>
      <c r="D31" s="187"/>
      <c r="G31" s="139"/>
    </row>
    <row r="32" spans="1:7" ht="15">
      <c r="A32" s="137"/>
      <c r="B32" s="185"/>
      <c r="C32" s="186"/>
      <c r="D32" s="187"/>
      <c r="G32" s="139"/>
    </row>
    <row r="33" spans="1:7" ht="15">
      <c r="A33" s="137"/>
      <c r="B33" s="185"/>
      <c r="C33" s="186"/>
      <c r="D33" s="187"/>
      <c r="G33" s="139"/>
    </row>
    <row r="34" spans="1:7" ht="15">
      <c r="A34" s="137"/>
      <c r="B34" s="185"/>
      <c r="C34" s="186"/>
      <c r="D34" s="187"/>
      <c r="G34" s="139"/>
    </row>
    <row r="35" spans="1:7" ht="105" customHeight="1">
      <c r="A35" s="137"/>
      <c r="B35" s="188"/>
      <c r="C35" s="189"/>
      <c r="D35" s="190"/>
      <c r="G35" s="139"/>
    </row>
    <row r="36" spans="1:7" ht="6.75" customHeight="1" thickBot="1">
      <c r="A36" s="137"/>
      <c r="G36" s="139"/>
    </row>
    <row r="37" spans="1:7" ht="13.5" thickBot="1">
      <c r="A37" s="137"/>
      <c r="B37" s="113" t="s">
        <v>109</v>
      </c>
      <c r="E37" s="191" t="s">
        <v>93</v>
      </c>
      <c r="F37" s="108" t="s">
        <v>37</v>
      </c>
      <c r="G37" s="139"/>
    </row>
    <row r="38" spans="1:7" ht="6.75" customHeight="1" thickBot="1">
      <c r="A38" s="137"/>
      <c r="G38" s="139"/>
    </row>
    <row r="39" spans="1:7" ht="13.5" thickBot="1">
      <c r="A39" s="137"/>
      <c r="C39" s="138" t="s">
        <v>73</v>
      </c>
      <c r="F39" s="121">
        <f>IF(F37=0," ",IF(F27="Yes",1,IF(F27="No",0,IF(F24/F37&gt;=1,1,IF(F24/F37&gt;=0.75,0.75,IF(F24/F37&gt;=0.5,0.5,IF(F24/F37&gt;=0.25,0.25,0)))))))</f>
        <v>1</v>
      </c>
      <c r="G39" s="139"/>
    </row>
    <row r="40" spans="1:7" ht="6.75" customHeight="1">
      <c r="A40" s="154"/>
      <c r="B40" s="155"/>
      <c r="C40" s="155"/>
      <c r="D40" s="156"/>
      <c r="E40" s="155"/>
      <c r="F40" s="157"/>
      <c r="G40" s="158"/>
    </row>
    <row r="41" spans="1:7" s="136" customFormat="1" ht="15" hidden="1">
      <c r="A41" s="130"/>
      <c r="B41" s="131"/>
      <c r="C41" s="131"/>
      <c r="D41" s="132"/>
      <c r="E41" s="133"/>
      <c r="F41" s="134"/>
      <c r="G41" s="135"/>
    </row>
    <row r="42" spans="1:7" s="136" customFormat="1" ht="15" hidden="1">
      <c r="A42" s="143"/>
      <c r="B42" s="70" t="s">
        <v>71</v>
      </c>
      <c r="C42" s="144"/>
      <c r="D42" s="141"/>
      <c r="G42" s="142"/>
    </row>
    <row r="43" spans="1:7" s="149" customFormat="1" ht="12" hidden="1">
      <c r="A43" s="145"/>
      <c r="B43" s="146"/>
      <c r="C43" s="147"/>
      <c r="D43" s="148" t="s">
        <v>85</v>
      </c>
      <c r="F43" s="150"/>
      <c r="G43" s="151"/>
    </row>
    <row r="44" spans="1:7" s="136" customFormat="1" ht="6.75" customHeight="1" hidden="1" thickBot="1">
      <c r="A44" s="143"/>
      <c r="B44" s="120"/>
      <c r="C44" s="144"/>
      <c r="D44" s="152"/>
      <c r="F44" s="122"/>
      <c r="G44" s="142"/>
    </row>
    <row r="45" spans="1:7" ht="13.5" hidden="1" thickBot="1">
      <c r="A45" s="137"/>
      <c r="B45" s="113" t="s">
        <v>88</v>
      </c>
      <c r="E45" s="117" t="s">
        <v>93</v>
      </c>
      <c r="F45" s="108"/>
      <c r="G45" s="139"/>
    </row>
    <row r="46" spans="1:7" ht="6.75" customHeight="1" hidden="1" thickBot="1">
      <c r="A46" s="137"/>
      <c r="F46" s="153"/>
      <c r="G46" s="139"/>
    </row>
    <row r="47" spans="1:7" ht="13.5" hidden="1" thickBot="1">
      <c r="A47" s="137"/>
      <c r="B47" s="113" t="s">
        <v>87</v>
      </c>
      <c r="E47" s="117" t="s">
        <v>93</v>
      </c>
      <c r="F47" s="108"/>
      <c r="G47" s="139"/>
    </row>
    <row r="48" spans="1:7" ht="6.75" customHeight="1" hidden="1" thickBot="1">
      <c r="A48" s="137"/>
      <c r="G48" s="139"/>
    </row>
    <row r="49" spans="1:7" ht="13.5" hidden="1" thickBot="1">
      <c r="A49" s="137"/>
      <c r="C49" s="113" t="s">
        <v>86</v>
      </c>
      <c r="F49" s="119" t="str">
        <f>IF(F47&gt;0,F45/F47,IF(F52&gt;0,F52,"N/A"))</f>
        <v>N/A</v>
      </c>
      <c r="G49" s="139"/>
    </row>
    <row r="50" spans="1:7" ht="6.75" customHeight="1" hidden="1">
      <c r="A50" s="137"/>
      <c r="G50" s="139"/>
    </row>
    <row r="51" spans="1:7" ht="13.5" hidden="1" thickBot="1">
      <c r="A51" s="137"/>
      <c r="B51" s="113" t="s">
        <v>95</v>
      </c>
      <c r="G51" s="139"/>
    </row>
    <row r="52" spans="1:7" ht="13.5" hidden="1" thickBot="1">
      <c r="A52" s="137"/>
      <c r="B52" s="113" t="s">
        <v>94</v>
      </c>
      <c r="E52" s="117" t="s">
        <v>93</v>
      </c>
      <c r="F52" s="97"/>
      <c r="G52" s="139"/>
    </row>
    <row r="53" spans="1:7" ht="6.75" customHeight="1" hidden="1">
      <c r="A53" s="137"/>
      <c r="G53" s="139"/>
    </row>
    <row r="54" spans="1:7" ht="15" hidden="1">
      <c r="A54" s="137"/>
      <c r="B54" s="182"/>
      <c r="C54" s="183"/>
      <c r="D54" s="184"/>
      <c r="G54" s="139"/>
    </row>
    <row r="55" spans="1:7" ht="15" hidden="1">
      <c r="A55" s="137"/>
      <c r="B55" s="185"/>
      <c r="C55" s="186"/>
      <c r="D55" s="187"/>
      <c r="G55" s="139"/>
    </row>
    <row r="56" spans="1:7" ht="15" hidden="1">
      <c r="A56" s="137"/>
      <c r="B56" s="185"/>
      <c r="C56" s="186"/>
      <c r="D56" s="187"/>
      <c r="G56" s="139"/>
    </row>
    <row r="57" spans="1:7" ht="15" hidden="1">
      <c r="A57" s="137"/>
      <c r="B57" s="185"/>
      <c r="C57" s="186"/>
      <c r="D57" s="187"/>
      <c r="G57" s="139"/>
    </row>
    <row r="58" spans="1:7" ht="15" hidden="1">
      <c r="A58" s="137"/>
      <c r="B58" s="185"/>
      <c r="C58" s="186"/>
      <c r="D58" s="187"/>
      <c r="G58" s="139"/>
    </row>
    <row r="59" spans="1:7" ht="15" hidden="1">
      <c r="A59" s="137"/>
      <c r="B59" s="185"/>
      <c r="C59" s="186"/>
      <c r="D59" s="187"/>
      <c r="G59" s="139"/>
    </row>
    <row r="60" spans="1:7" ht="15" hidden="1">
      <c r="A60" s="137"/>
      <c r="B60" s="188"/>
      <c r="C60" s="189"/>
      <c r="D60" s="190"/>
      <c r="G60" s="139"/>
    </row>
    <row r="61" spans="1:7" ht="6.75" customHeight="1" hidden="1" thickBot="1">
      <c r="A61" s="137"/>
      <c r="G61" s="139"/>
    </row>
    <row r="62" spans="1:7" ht="13.5" hidden="1" thickBot="1">
      <c r="A62" s="137"/>
      <c r="B62" s="113" t="s">
        <v>109</v>
      </c>
      <c r="E62" s="117" t="s">
        <v>93</v>
      </c>
      <c r="F62" s="108"/>
      <c r="G62" s="139"/>
    </row>
    <row r="63" spans="1:7" ht="6.75" customHeight="1" hidden="1" thickBot="1">
      <c r="A63" s="137"/>
      <c r="G63" s="139"/>
    </row>
    <row r="64" spans="1:7" ht="13.5" hidden="1" thickBot="1">
      <c r="A64" s="137"/>
      <c r="C64" s="138" t="s">
        <v>73</v>
      </c>
      <c r="F64" s="121" t="str">
        <f>IF(F62=0," ",IF(F52="Yes",1,IF(F52="No",0,IF(F49/F62&gt;=1,1,IF(F49/F62&gt;=0.75,0.75,IF(F49/F62&gt;=0.5,0.5,IF(F49/F62&gt;=0.25,0.25,0)))))))</f>
        <v xml:space="preserve"> </v>
      </c>
      <c r="G64" s="139"/>
    </row>
    <row r="65" spans="1:7" ht="6.75" customHeight="1" hidden="1">
      <c r="A65" s="154"/>
      <c r="B65" s="155"/>
      <c r="C65" s="155"/>
      <c r="D65" s="156"/>
      <c r="E65" s="155"/>
      <c r="F65" s="157"/>
      <c r="G65" s="158"/>
    </row>
    <row r="66" spans="1:7" s="136" customFormat="1" ht="15" hidden="1">
      <c r="A66" s="130"/>
      <c r="B66" s="131"/>
      <c r="C66" s="131"/>
      <c r="D66" s="132"/>
      <c r="E66" s="133"/>
      <c r="F66" s="134"/>
      <c r="G66" s="135"/>
    </row>
    <row r="67" spans="1:7" s="136" customFormat="1" ht="15" hidden="1">
      <c r="A67" s="143"/>
      <c r="B67" s="70" t="s">
        <v>71</v>
      </c>
      <c r="C67" s="144"/>
      <c r="D67" s="141"/>
      <c r="G67" s="142"/>
    </row>
    <row r="68" spans="1:7" s="149" customFormat="1" ht="12" hidden="1">
      <c r="A68" s="145"/>
      <c r="B68" s="146"/>
      <c r="C68" s="147"/>
      <c r="D68" s="148" t="s">
        <v>85</v>
      </c>
      <c r="F68" s="150"/>
      <c r="G68" s="151"/>
    </row>
    <row r="69" spans="1:7" s="136" customFormat="1" ht="6.75" customHeight="1" hidden="1" thickBot="1">
      <c r="A69" s="143"/>
      <c r="B69" s="120"/>
      <c r="C69" s="144"/>
      <c r="D69" s="152"/>
      <c r="F69" s="122"/>
      <c r="G69" s="142"/>
    </row>
    <row r="70" spans="1:7" ht="13.5" hidden="1" thickBot="1">
      <c r="A70" s="137"/>
      <c r="B70" s="113" t="s">
        <v>88</v>
      </c>
      <c r="E70" s="117" t="s">
        <v>93</v>
      </c>
      <c r="F70" s="108"/>
      <c r="G70" s="139"/>
    </row>
    <row r="71" spans="1:7" ht="6.75" customHeight="1" hidden="1" thickBot="1">
      <c r="A71" s="137"/>
      <c r="F71" s="153"/>
      <c r="G71" s="139"/>
    </row>
    <row r="72" spans="1:7" ht="13.5" hidden="1" thickBot="1">
      <c r="A72" s="137"/>
      <c r="B72" s="113" t="s">
        <v>87</v>
      </c>
      <c r="E72" s="117" t="s">
        <v>93</v>
      </c>
      <c r="F72" s="108"/>
      <c r="G72" s="139"/>
    </row>
    <row r="73" spans="1:7" ht="6.75" customHeight="1" hidden="1" thickBot="1">
      <c r="A73" s="137"/>
      <c r="G73" s="139"/>
    </row>
    <row r="74" spans="1:7" ht="13.5" hidden="1" thickBot="1">
      <c r="A74" s="137"/>
      <c r="C74" s="113" t="s">
        <v>86</v>
      </c>
      <c r="F74" s="119" t="str">
        <f>IF(F72&gt;0,F70/F72,IF(F77&gt;0,F77,"N/A"))</f>
        <v>N/A</v>
      </c>
      <c r="G74" s="139"/>
    </row>
    <row r="75" spans="1:7" ht="6.75" customHeight="1" hidden="1">
      <c r="A75" s="137"/>
      <c r="G75" s="139"/>
    </row>
    <row r="76" spans="1:7" ht="13.5" hidden="1" thickBot="1">
      <c r="A76" s="137"/>
      <c r="B76" s="113" t="s">
        <v>95</v>
      </c>
      <c r="G76" s="139"/>
    </row>
    <row r="77" spans="1:7" ht="13.5" hidden="1" thickBot="1">
      <c r="A77" s="137"/>
      <c r="B77" s="113" t="s">
        <v>94</v>
      </c>
      <c r="E77" s="117" t="s">
        <v>93</v>
      </c>
      <c r="F77" s="97"/>
      <c r="G77" s="139"/>
    </row>
    <row r="78" spans="1:7" ht="6.75" customHeight="1" hidden="1">
      <c r="A78" s="137"/>
      <c r="G78" s="139"/>
    </row>
    <row r="79" spans="1:7" ht="15" hidden="1">
      <c r="A79" s="137"/>
      <c r="B79" s="182"/>
      <c r="C79" s="183"/>
      <c r="D79" s="184"/>
      <c r="G79" s="139"/>
    </row>
    <row r="80" spans="1:7" ht="15" hidden="1">
      <c r="A80" s="137"/>
      <c r="B80" s="185"/>
      <c r="C80" s="186"/>
      <c r="D80" s="187"/>
      <c r="G80" s="139"/>
    </row>
    <row r="81" spans="1:7" ht="15" hidden="1">
      <c r="A81" s="137"/>
      <c r="B81" s="185"/>
      <c r="C81" s="186"/>
      <c r="D81" s="187"/>
      <c r="G81" s="139"/>
    </row>
    <row r="82" spans="1:7" ht="15" hidden="1">
      <c r="A82" s="137"/>
      <c r="B82" s="185"/>
      <c r="C82" s="186"/>
      <c r="D82" s="187"/>
      <c r="G82" s="139"/>
    </row>
    <row r="83" spans="1:7" ht="15" hidden="1">
      <c r="A83" s="137"/>
      <c r="B83" s="185"/>
      <c r="C83" s="186"/>
      <c r="D83" s="187"/>
      <c r="G83" s="139"/>
    </row>
    <row r="84" spans="1:7" ht="15" hidden="1">
      <c r="A84" s="137"/>
      <c r="B84" s="185"/>
      <c r="C84" s="186"/>
      <c r="D84" s="187"/>
      <c r="G84" s="139"/>
    </row>
    <row r="85" spans="1:7" ht="15" hidden="1">
      <c r="A85" s="137"/>
      <c r="B85" s="188"/>
      <c r="C85" s="189"/>
      <c r="D85" s="190"/>
      <c r="G85" s="139"/>
    </row>
    <row r="86" spans="1:7" ht="6.75" customHeight="1" hidden="1" thickBot="1">
      <c r="A86" s="137"/>
      <c r="G86" s="139"/>
    </row>
    <row r="87" spans="1:7" ht="13.5" hidden="1" thickBot="1">
      <c r="A87" s="137"/>
      <c r="B87" s="113" t="s">
        <v>109</v>
      </c>
      <c r="E87" s="117" t="s">
        <v>93</v>
      </c>
      <c r="F87" s="108"/>
      <c r="G87" s="139"/>
    </row>
    <row r="88" spans="1:7" ht="6.75" customHeight="1" hidden="1" thickBot="1">
      <c r="A88" s="137"/>
      <c r="G88" s="139"/>
    </row>
    <row r="89" spans="1:7" ht="13.5" hidden="1" thickBot="1">
      <c r="A89" s="137"/>
      <c r="C89" s="138" t="s">
        <v>73</v>
      </c>
      <c r="F89" s="121" t="str">
        <f>IF(F87=0," ",IF(F77="Yes",1,IF(F77="No",0,IF(F74/F87&gt;=1,1,IF(F74/F87&gt;=0.75,0.75,IF(F74/F87&gt;=0.5,0.5,IF(F74/F87&gt;=0.25,0.25,0)))))))</f>
        <v xml:space="preserve"> </v>
      </c>
      <c r="G89" s="139"/>
    </row>
    <row r="90" spans="1:7" ht="6.75" customHeight="1" hidden="1">
      <c r="A90" s="154"/>
      <c r="B90" s="155"/>
      <c r="C90" s="155"/>
      <c r="D90" s="156"/>
      <c r="E90" s="155"/>
      <c r="F90" s="157"/>
      <c r="G90" s="158"/>
    </row>
    <row r="91" spans="1:7" s="136" customFormat="1" ht="15" hidden="1">
      <c r="A91" s="130"/>
      <c r="B91" s="131"/>
      <c r="C91" s="131"/>
      <c r="D91" s="132"/>
      <c r="E91" s="133"/>
      <c r="F91" s="134"/>
      <c r="G91" s="135"/>
    </row>
    <row r="92" spans="1:7" s="136" customFormat="1" ht="15" hidden="1">
      <c r="A92" s="143"/>
      <c r="B92" s="70" t="s">
        <v>71</v>
      </c>
      <c r="C92" s="144"/>
      <c r="D92" s="141"/>
      <c r="G92" s="142"/>
    </row>
    <row r="93" spans="1:7" s="149" customFormat="1" ht="12" hidden="1">
      <c r="A93" s="145"/>
      <c r="B93" s="146"/>
      <c r="C93" s="147"/>
      <c r="D93" s="148" t="s">
        <v>85</v>
      </c>
      <c r="F93" s="150"/>
      <c r="G93" s="151"/>
    </row>
    <row r="94" spans="1:7" s="136" customFormat="1" ht="6.75" customHeight="1" hidden="1" thickBot="1">
      <c r="A94" s="143"/>
      <c r="B94" s="120"/>
      <c r="C94" s="144"/>
      <c r="D94" s="152"/>
      <c r="F94" s="122"/>
      <c r="G94" s="142"/>
    </row>
    <row r="95" spans="1:7" ht="13.5" hidden="1" thickBot="1">
      <c r="A95" s="137"/>
      <c r="B95" s="113" t="s">
        <v>88</v>
      </c>
      <c r="E95" s="117" t="s">
        <v>93</v>
      </c>
      <c r="F95" s="108"/>
      <c r="G95" s="139"/>
    </row>
    <row r="96" spans="1:7" ht="6.75" customHeight="1" hidden="1" thickBot="1">
      <c r="A96" s="137"/>
      <c r="F96" s="153"/>
      <c r="G96" s="139"/>
    </row>
    <row r="97" spans="1:7" ht="13.5" hidden="1" thickBot="1">
      <c r="A97" s="137"/>
      <c r="B97" s="113" t="s">
        <v>87</v>
      </c>
      <c r="E97" s="117" t="s">
        <v>93</v>
      </c>
      <c r="F97" s="108"/>
      <c r="G97" s="139"/>
    </row>
    <row r="98" spans="1:7" ht="6.75" customHeight="1" hidden="1" thickBot="1">
      <c r="A98" s="137"/>
      <c r="G98" s="139"/>
    </row>
    <row r="99" spans="1:7" ht="13.5" hidden="1" thickBot="1">
      <c r="A99" s="137"/>
      <c r="C99" s="113" t="s">
        <v>86</v>
      </c>
      <c r="F99" s="119" t="str">
        <f>IF(F97&gt;0,F95/F97,IF(F102&gt;0,F102,"N/A"))</f>
        <v>N/A</v>
      </c>
      <c r="G99" s="139"/>
    </row>
    <row r="100" spans="1:7" ht="6.75" customHeight="1" hidden="1">
      <c r="A100" s="137"/>
      <c r="G100" s="139"/>
    </row>
    <row r="101" spans="1:7" ht="13.5" hidden="1" thickBot="1">
      <c r="A101" s="137"/>
      <c r="B101" s="113" t="s">
        <v>95</v>
      </c>
      <c r="G101" s="139"/>
    </row>
    <row r="102" spans="1:7" ht="13.5" hidden="1" thickBot="1">
      <c r="A102" s="137"/>
      <c r="B102" s="113" t="s">
        <v>94</v>
      </c>
      <c r="E102" s="117" t="s">
        <v>93</v>
      </c>
      <c r="F102" s="97"/>
      <c r="G102" s="139"/>
    </row>
    <row r="103" spans="1:7" ht="6.75" customHeight="1" hidden="1">
      <c r="A103" s="137"/>
      <c r="G103" s="139"/>
    </row>
    <row r="104" spans="1:7" ht="15" hidden="1">
      <c r="A104" s="137"/>
      <c r="B104" s="182"/>
      <c r="C104" s="183"/>
      <c r="D104" s="184"/>
      <c r="G104" s="139"/>
    </row>
    <row r="105" spans="1:7" ht="15" hidden="1">
      <c r="A105" s="137"/>
      <c r="B105" s="185"/>
      <c r="C105" s="186"/>
      <c r="D105" s="187"/>
      <c r="G105" s="139"/>
    </row>
    <row r="106" spans="1:7" ht="15" hidden="1">
      <c r="A106" s="137"/>
      <c r="B106" s="185"/>
      <c r="C106" s="186"/>
      <c r="D106" s="187"/>
      <c r="G106" s="139"/>
    </row>
    <row r="107" spans="1:7" ht="15" hidden="1">
      <c r="A107" s="137"/>
      <c r="B107" s="185"/>
      <c r="C107" s="186"/>
      <c r="D107" s="187"/>
      <c r="G107" s="139"/>
    </row>
    <row r="108" spans="1:7" ht="15" hidden="1">
      <c r="A108" s="137"/>
      <c r="B108" s="185"/>
      <c r="C108" s="186"/>
      <c r="D108" s="187"/>
      <c r="G108" s="139"/>
    </row>
    <row r="109" spans="1:7" ht="15" hidden="1">
      <c r="A109" s="137"/>
      <c r="B109" s="185"/>
      <c r="C109" s="186"/>
      <c r="D109" s="187"/>
      <c r="G109" s="139"/>
    </row>
    <row r="110" spans="1:7" ht="15" hidden="1">
      <c r="A110" s="137"/>
      <c r="B110" s="188"/>
      <c r="C110" s="189"/>
      <c r="D110" s="190"/>
      <c r="G110" s="139"/>
    </row>
    <row r="111" spans="1:7" ht="6.75" customHeight="1" hidden="1" thickBot="1">
      <c r="A111" s="137"/>
      <c r="G111" s="139"/>
    </row>
    <row r="112" spans="1:7" ht="13.5" hidden="1" thickBot="1">
      <c r="A112" s="137"/>
      <c r="B112" s="113" t="s">
        <v>109</v>
      </c>
      <c r="E112" s="117" t="s">
        <v>93</v>
      </c>
      <c r="F112" s="108"/>
      <c r="G112" s="139"/>
    </row>
    <row r="113" spans="1:7" ht="6.75" customHeight="1" hidden="1" thickBot="1">
      <c r="A113" s="137"/>
      <c r="G113" s="139"/>
    </row>
    <row r="114" spans="1:7" ht="13.5" hidden="1" thickBot="1">
      <c r="A114" s="137"/>
      <c r="C114" s="138" t="s">
        <v>73</v>
      </c>
      <c r="F114" s="121" t="str">
        <f>IF(F112=0," ",IF(F102="Yes",1,IF(F102="No",0,IF(F99/F112&gt;=1,1,IF(F99/F112&gt;=0.75,0.75,IF(F99/F112&gt;=0.5,0.5,IF(F99/F112&gt;=0.25,0.25,0)))))))</f>
        <v xml:space="preserve"> </v>
      </c>
      <c r="G114" s="139"/>
    </row>
    <row r="115" spans="1:7" ht="6.75" customHeight="1" hidden="1">
      <c r="A115" s="154"/>
      <c r="B115" s="155"/>
      <c r="C115" s="155"/>
      <c r="D115" s="156"/>
      <c r="E115" s="155"/>
      <c r="F115" s="157"/>
      <c r="G115" s="158"/>
    </row>
    <row r="116" spans="1:7" s="136" customFormat="1" ht="15" hidden="1">
      <c r="A116" s="130"/>
      <c r="B116" s="131"/>
      <c r="C116" s="131"/>
      <c r="D116" s="132"/>
      <c r="E116" s="133"/>
      <c r="F116" s="134"/>
      <c r="G116" s="135"/>
    </row>
    <row r="117" spans="1:7" s="136" customFormat="1" ht="15" hidden="1">
      <c r="A117" s="143"/>
      <c r="B117" s="70" t="s">
        <v>71</v>
      </c>
      <c r="C117" s="144"/>
      <c r="D117" s="141"/>
      <c r="G117" s="142"/>
    </row>
    <row r="118" spans="1:7" s="149" customFormat="1" ht="12" hidden="1">
      <c r="A118" s="145"/>
      <c r="B118" s="146"/>
      <c r="C118" s="147"/>
      <c r="D118" s="148" t="s">
        <v>85</v>
      </c>
      <c r="F118" s="150"/>
      <c r="G118" s="151"/>
    </row>
    <row r="119" spans="1:7" s="136" customFormat="1" ht="6.75" customHeight="1" hidden="1" thickBot="1">
      <c r="A119" s="143"/>
      <c r="B119" s="120"/>
      <c r="C119" s="144"/>
      <c r="D119" s="152"/>
      <c r="F119" s="122"/>
      <c r="G119" s="142"/>
    </row>
    <row r="120" spans="1:7" ht="13.5" hidden="1" thickBot="1">
      <c r="A120" s="137"/>
      <c r="B120" s="113" t="s">
        <v>88</v>
      </c>
      <c r="E120" s="117" t="s">
        <v>93</v>
      </c>
      <c r="F120" s="108"/>
      <c r="G120" s="139"/>
    </row>
    <row r="121" spans="1:7" ht="6.75" customHeight="1" hidden="1" thickBot="1">
      <c r="A121" s="137"/>
      <c r="F121" s="153"/>
      <c r="G121" s="139"/>
    </row>
    <row r="122" spans="1:7" ht="13.5" hidden="1" thickBot="1">
      <c r="A122" s="137"/>
      <c r="B122" s="113" t="s">
        <v>87</v>
      </c>
      <c r="E122" s="117" t="s">
        <v>93</v>
      </c>
      <c r="F122" s="108"/>
      <c r="G122" s="139"/>
    </row>
    <row r="123" spans="1:7" ht="6.75" customHeight="1" hidden="1" thickBot="1">
      <c r="A123" s="137"/>
      <c r="G123" s="139"/>
    </row>
    <row r="124" spans="1:7" ht="13.5" hidden="1" thickBot="1">
      <c r="A124" s="137"/>
      <c r="C124" s="113" t="s">
        <v>86</v>
      </c>
      <c r="F124" s="119" t="str">
        <f>IF(F122&gt;0,F120/F122,IF(F127&gt;0,F127,"N/A"))</f>
        <v>N/A</v>
      </c>
      <c r="G124" s="139"/>
    </row>
    <row r="125" spans="1:7" ht="6.75" customHeight="1" hidden="1">
      <c r="A125" s="137"/>
      <c r="G125" s="139"/>
    </row>
    <row r="126" spans="1:7" ht="13.5" hidden="1" thickBot="1">
      <c r="A126" s="137"/>
      <c r="B126" s="113" t="s">
        <v>95</v>
      </c>
      <c r="G126" s="139"/>
    </row>
    <row r="127" spans="1:7" ht="13.5" hidden="1" thickBot="1">
      <c r="A127" s="137"/>
      <c r="B127" s="113" t="s">
        <v>94</v>
      </c>
      <c r="E127" s="117" t="s">
        <v>93</v>
      </c>
      <c r="F127" s="97"/>
      <c r="G127" s="139"/>
    </row>
    <row r="128" spans="1:7" ht="6.75" customHeight="1" hidden="1">
      <c r="A128" s="137"/>
      <c r="G128" s="139"/>
    </row>
    <row r="129" spans="1:7" ht="15" hidden="1">
      <c r="A129" s="137"/>
      <c r="B129" s="182"/>
      <c r="C129" s="183"/>
      <c r="D129" s="184"/>
      <c r="G129" s="139"/>
    </row>
    <row r="130" spans="1:7" ht="15" hidden="1">
      <c r="A130" s="137"/>
      <c r="B130" s="185"/>
      <c r="C130" s="186"/>
      <c r="D130" s="187"/>
      <c r="G130" s="139"/>
    </row>
    <row r="131" spans="1:7" ht="15" hidden="1">
      <c r="A131" s="137"/>
      <c r="B131" s="185"/>
      <c r="C131" s="186"/>
      <c r="D131" s="187"/>
      <c r="G131" s="139"/>
    </row>
    <row r="132" spans="1:7" ht="15" hidden="1">
      <c r="A132" s="137"/>
      <c r="B132" s="185"/>
      <c r="C132" s="186"/>
      <c r="D132" s="187"/>
      <c r="G132" s="139"/>
    </row>
    <row r="133" spans="1:7" ht="15" hidden="1">
      <c r="A133" s="137"/>
      <c r="B133" s="185"/>
      <c r="C133" s="186"/>
      <c r="D133" s="187"/>
      <c r="G133" s="139"/>
    </row>
    <row r="134" spans="1:7" ht="15" hidden="1">
      <c r="A134" s="137"/>
      <c r="B134" s="185"/>
      <c r="C134" s="186"/>
      <c r="D134" s="187"/>
      <c r="G134" s="139"/>
    </row>
    <row r="135" spans="1:7" ht="15" hidden="1">
      <c r="A135" s="137"/>
      <c r="B135" s="188"/>
      <c r="C135" s="189"/>
      <c r="D135" s="190"/>
      <c r="G135" s="139"/>
    </row>
    <row r="136" spans="1:7" ht="6.75" customHeight="1" hidden="1" thickBot="1">
      <c r="A136" s="137"/>
      <c r="G136" s="139"/>
    </row>
    <row r="137" spans="1:7" ht="13.5" hidden="1" thickBot="1">
      <c r="A137" s="137"/>
      <c r="B137" s="113" t="s">
        <v>109</v>
      </c>
      <c r="E137" s="117" t="s">
        <v>93</v>
      </c>
      <c r="F137" s="108"/>
      <c r="G137" s="139"/>
    </row>
    <row r="138" spans="1:7" ht="6.75" customHeight="1" hidden="1" thickBot="1">
      <c r="A138" s="137"/>
      <c r="G138" s="139"/>
    </row>
    <row r="139" spans="1:7" ht="13.5" hidden="1" thickBot="1">
      <c r="A139" s="137"/>
      <c r="C139" s="138" t="s">
        <v>73</v>
      </c>
      <c r="F139" s="121" t="str">
        <f>IF(F137=0," ",IF(F127="Yes",1,IF(F127="No",0,IF(F124/F137&gt;=1,1,IF(F124/F137&gt;=0.75,0.75,IF(F124/F137&gt;=0.5,0.5,IF(F124/F137&gt;=0.25,0.25,0)))))))</f>
        <v xml:space="preserve"> </v>
      </c>
      <c r="G139" s="139"/>
    </row>
    <row r="140" spans="1:7" ht="6.75" customHeight="1" hidden="1">
      <c r="A140" s="154"/>
      <c r="B140" s="155"/>
      <c r="C140" s="155"/>
      <c r="D140" s="156"/>
      <c r="E140" s="155"/>
      <c r="F140" s="157"/>
      <c r="G140" s="158"/>
    </row>
    <row r="141" spans="1:7" s="136" customFormat="1" ht="15" hidden="1">
      <c r="A141" s="130"/>
      <c r="B141" s="131"/>
      <c r="C141" s="131"/>
      <c r="D141" s="132"/>
      <c r="E141" s="133"/>
      <c r="F141" s="134"/>
      <c r="G141" s="135"/>
    </row>
    <row r="142" spans="1:7" s="136" customFormat="1" ht="15" hidden="1">
      <c r="A142" s="143"/>
      <c r="B142" s="70" t="s">
        <v>72</v>
      </c>
      <c r="C142" s="144"/>
      <c r="D142" s="141"/>
      <c r="G142" s="142"/>
    </row>
    <row r="143" spans="1:7" s="149" customFormat="1" ht="12" hidden="1">
      <c r="A143" s="145"/>
      <c r="B143" s="146"/>
      <c r="C143" s="147"/>
      <c r="D143" s="148" t="s">
        <v>85</v>
      </c>
      <c r="F143" s="150"/>
      <c r="G143" s="151"/>
    </row>
    <row r="144" spans="1:7" s="136" customFormat="1" ht="6.75" customHeight="1" hidden="1" thickBot="1">
      <c r="A144" s="143"/>
      <c r="B144" s="120"/>
      <c r="C144" s="144"/>
      <c r="D144" s="152"/>
      <c r="F144" s="122"/>
      <c r="G144" s="142"/>
    </row>
    <row r="145" spans="1:7" ht="13.5" hidden="1" thickBot="1">
      <c r="A145" s="137"/>
      <c r="B145" s="113" t="s">
        <v>88</v>
      </c>
      <c r="E145" s="117" t="s">
        <v>93</v>
      </c>
      <c r="F145" s="108"/>
      <c r="G145" s="139"/>
    </row>
    <row r="146" spans="1:7" ht="6.75" customHeight="1" hidden="1" thickBot="1">
      <c r="A146" s="137"/>
      <c r="F146" s="153"/>
      <c r="G146" s="139"/>
    </row>
    <row r="147" spans="1:7" ht="13.5" hidden="1" thickBot="1">
      <c r="A147" s="137"/>
      <c r="B147" s="113" t="s">
        <v>87</v>
      </c>
      <c r="E147" s="117" t="s">
        <v>93</v>
      </c>
      <c r="F147" s="108"/>
      <c r="G147" s="139"/>
    </row>
    <row r="148" spans="1:7" ht="6.75" customHeight="1" hidden="1" thickBot="1">
      <c r="A148" s="137"/>
      <c r="G148" s="139"/>
    </row>
    <row r="149" spans="1:7" ht="13.5" hidden="1" thickBot="1">
      <c r="A149" s="137"/>
      <c r="C149" s="113" t="s">
        <v>86</v>
      </c>
      <c r="F149" s="119" t="str">
        <f>IF(F147&gt;0,F145/F147,IF(F152&gt;0,F152,"N/A"))</f>
        <v>N/A</v>
      </c>
      <c r="G149" s="139"/>
    </row>
    <row r="150" spans="1:7" ht="6.75" customHeight="1" hidden="1">
      <c r="A150" s="137"/>
      <c r="G150" s="139"/>
    </row>
    <row r="151" spans="1:7" ht="13.5" hidden="1" thickBot="1">
      <c r="A151" s="137"/>
      <c r="B151" s="113" t="s">
        <v>95</v>
      </c>
      <c r="G151" s="139"/>
    </row>
    <row r="152" spans="1:7" ht="13.5" hidden="1" thickBot="1">
      <c r="A152" s="137"/>
      <c r="B152" s="113" t="s">
        <v>94</v>
      </c>
      <c r="E152" s="117" t="s">
        <v>93</v>
      </c>
      <c r="F152" s="97"/>
      <c r="G152" s="139"/>
    </row>
    <row r="153" spans="1:7" ht="6.75" customHeight="1" hidden="1">
      <c r="A153" s="137"/>
      <c r="G153" s="139"/>
    </row>
    <row r="154" spans="1:7" ht="15" hidden="1">
      <c r="A154" s="137"/>
      <c r="B154" s="182"/>
      <c r="C154" s="183"/>
      <c r="D154" s="184"/>
      <c r="G154" s="139"/>
    </row>
    <row r="155" spans="1:7" ht="15" hidden="1">
      <c r="A155" s="137"/>
      <c r="B155" s="185"/>
      <c r="C155" s="186"/>
      <c r="D155" s="187"/>
      <c r="G155" s="139"/>
    </row>
    <row r="156" spans="1:7" ht="15" hidden="1">
      <c r="A156" s="137"/>
      <c r="B156" s="185"/>
      <c r="C156" s="186"/>
      <c r="D156" s="187"/>
      <c r="G156" s="139"/>
    </row>
    <row r="157" spans="1:7" ht="15" hidden="1">
      <c r="A157" s="137"/>
      <c r="B157" s="185"/>
      <c r="C157" s="186"/>
      <c r="D157" s="187"/>
      <c r="G157" s="139"/>
    </row>
    <row r="158" spans="1:7" ht="15" hidden="1">
      <c r="A158" s="137"/>
      <c r="B158" s="185"/>
      <c r="C158" s="186"/>
      <c r="D158" s="187"/>
      <c r="G158" s="139"/>
    </row>
    <row r="159" spans="1:7" ht="15" hidden="1">
      <c r="A159" s="137"/>
      <c r="B159" s="185"/>
      <c r="C159" s="186"/>
      <c r="D159" s="187"/>
      <c r="G159" s="139"/>
    </row>
    <row r="160" spans="1:7" ht="15" hidden="1">
      <c r="A160" s="137"/>
      <c r="B160" s="188"/>
      <c r="C160" s="189"/>
      <c r="D160" s="190"/>
      <c r="G160" s="139"/>
    </row>
    <row r="161" spans="1:7" ht="6.75" customHeight="1" hidden="1" thickBot="1">
      <c r="A161" s="137"/>
      <c r="G161" s="139"/>
    </row>
    <row r="162" spans="1:7" ht="13.5" hidden="1" thickBot="1">
      <c r="A162" s="137"/>
      <c r="B162" s="113" t="s">
        <v>109</v>
      </c>
      <c r="E162" s="117" t="s">
        <v>93</v>
      </c>
      <c r="F162" s="108"/>
      <c r="G162" s="139"/>
    </row>
    <row r="163" spans="1:7" ht="6.75" customHeight="1" hidden="1" thickBot="1">
      <c r="A163" s="137"/>
      <c r="G163" s="139"/>
    </row>
    <row r="164" spans="1:7" ht="13.5" hidden="1" thickBot="1">
      <c r="A164" s="137"/>
      <c r="C164" s="138" t="s">
        <v>73</v>
      </c>
      <c r="F164" s="121" t="str">
        <f>IF(F162=0," ",IF(F152="Yes",1,IF(F152="No",0,IF(F149/F162&gt;=1,1,IF(F149/F162&gt;=0.75,0.75,IF(F149/F162&gt;=0.5,0.5,IF(F149/F162&gt;=0.25,0.25,0)))))))</f>
        <v xml:space="preserve"> </v>
      </c>
      <c r="G164" s="139"/>
    </row>
    <row r="165" spans="1:7" ht="6.75" customHeight="1" hidden="1">
      <c r="A165" s="154"/>
      <c r="B165" s="155"/>
      <c r="C165" s="155"/>
      <c r="D165" s="156"/>
      <c r="E165" s="155"/>
      <c r="F165" s="157"/>
      <c r="G165" s="158"/>
    </row>
    <row r="166" spans="1:7" s="136" customFormat="1" ht="15" hidden="1">
      <c r="A166" s="130"/>
      <c r="B166" s="131"/>
      <c r="C166" s="131"/>
      <c r="D166" s="132"/>
      <c r="E166" s="133"/>
      <c r="F166" s="134"/>
      <c r="G166" s="135"/>
    </row>
    <row r="167" spans="1:7" s="136" customFormat="1" ht="15" hidden="1">
      <c r="A167" s="143"/>
      <c r="B167" s="70" t="s">
        <v>72</v>
      </c>
      <c r="C167" s="144"/>
      <c r="D167" s="141"/>
      <c r="G167" s="142"/>
    </row>
    <row r="168" spans="1:7" s="149" customFormat="1" ht="12" hidden="1">
      <c r="A168" s="145"/>
      <c r="B168" s="146"/>
      <c r="C168" s="147"/>
      <c r="D168" s="148" t="s">
        <v>85</v>
      </c>
      <c r="F168" s="150"/>
      <c r="G168" s="151"/>
    </row>
    <row r="169" spans="1:7" s="136" customFormat="1" ht="6.75" customHeight="1" hidden="1" thickBot="1">
      <c r="A169" s="143"/>
      <c r="B169" s="120"/>
      <c r="C169" s="144"/>
      <c r="D169" s="152"/>
      <c r="F169" s="122"/>
      <c r="G169" s="142"/>
    </row>
    <row r="170" spans="1:7" ht="13.5" hidden="1" thickBot="1">
      <c r="A170" s="137"/>
      <c r="B170" s="113" t="s">
        <v>88</v>
      </c>
      <c r="E170" s="117" t="s">
        <v>93</v>
      </c>
      <c r="F170" s="108"/>
      <c r="G170" s="139"/>
    </row>
    <row r="171" spans="1:7" ht="6.75" customHeight="1" hidden="1" thickBot="1">
      <c r="A171" s="137"/>
      <c r="F171" s="153"/>
      <c r="G171" s="139"/>
    </row>
    <row r="172" spans="1:7" ht="13.5" hidden="1" thickBot="1">
      <c r="A172" s="137"/>
      <c r="B172" s="113" t="s">
        <v>87</v>
      </c>
      <c r="E172" s="117" t="s">
        <v>93</v>
      </c>
      <c r="F172" s="108"/>
      <c r="G172" s="139"/>
    </row>
    <row r="173" spans="1:7" ht="6.75" customHeight="1" hidden="1" thickBot="1">
      <c r="A173" s="137"/>
      <c r="G173" s="139"/>
    </row>
    <row r="174" spans="1:7" ht="13.5" hidden="1" thickBot="1">
      <c r="A174" s="137"/>
      <c r="C174" s="113" t="s">
        <v>86</v>
      </c>
      <c r="F174" s="119" t="str">
        <f>IF(F172&gt;0,F170/F172,IF(F177&gt;0,F177,"N/A"))</f>
        <v>N/A</v>
      </c>
      <c r="G174" s="139"/>
    </row>
    <row r="175" spans="1:7" ht="6.75" customHeight="1" hidden="1">
      <c r="A175" s="137"/>
      <c r="G175" s="139"/>
    </row>
    <row r="176" spans="1:7" ht="13.5" hidden="1" thickBot="1">
      <c r="A176" s="137"/>
      <c r="B176" s="113" t="s">
        <v>95</v>
      </c>
      <c r="G176" s="139"/>
    </row>
    <row r="177" spans="1:7" ht="13.5" hidden="1" thickBot="1">
      <c r="A177" s="137"/>
      <c r="B177" s="113" t="s">
        <v>94</v>
      </c>
      <c r="E177" s="117" t="s">
        <v>93</v>
      </c>
      <c r="F177" s="97"/>
      <c r="G177" s="139"/>
    </row>
    <row r="178" spans="1:7" ht="6.75" customHeight="1" hidden="1">
      <c r="A178" s="137"/>
      <c r="G178" s="139"/>
    </row>
    <row r="179" spans="1:7" ht="15" hidden="1">
      <c r="A179" s="137"/>
      <c r="B179" s="182"/>
      <c r="C179" s="183"/>
      <c r="D179" s="184"/>
      <c r="G179" s="139"/>
    </row>
    <row r="180" spans="1:7" ht="15" hidden="1">
      <c r="A180" s="137"/>
      <c r="B180" s="185"/>
      <c r="C180" s="186"/>
      <c r="D180" s="187"/>
      <c r="G180" s="139"/>
    </row>
    <row r="181" spans="1:7" ht="15" hidden="1">
      <c r="A181" s="137"/>
      <c r="B181" s="185"/>
      <c r="C181" s="186"/>
      <c r="D181" s="187"/>
      <c r="G181" s="139"/>
    </row>
    <row r="182" spans="1:7" ht="15" hidden="1">
      <c r="A182" s="137"/>
      <c r="B182" s="185"/>
      <c r="C182" s="186"/>
      <c r="D182" s="187"/>
      <c r="G182" s="139"/>
    </row>
    <row r="183" spans="1:7" ht="15" hidden="1">
      <c r="A183" s="137"/>
      <c r="B183" s="185"/>
      <c r="C183" s="186"/>
      <c r="D183" s="187"/>
      <c r="G183" s="139"/>
    </row>
    <row r="184" spans="1:7" ht="15" hidden="1">
      <c r="A184" s="137"/>
      <c r="B184" s="185"/>
      <c r="C184" s="186"/>
      <c r="D184" s="187"/>
      <c r="G184" s="139"/>
    </row>
    <row r="185" spans="1:7" ht="15" hidden="1">
      <c r="A185" s="137"/>
      <c r="B185" s="188"/>
      <c r="C185" s="189"/>
      <c r="D185" s="190"/>
      <c r="G185" s="139"/>
    </row>
    <row r="186" spans="1:7" ht="6.75" customHeight="1" hidden="1" thickBot="1">
      <c r="A186" s="137"/>
      <c r="G186" s="139"/>
    </row>
    <row r="187" spans="1:7" ht="13.5" hidden="1" thickBot="1">
      <c r="A187" s="137"/>
      <c r="B187" s="113" t="s">
        <v>109</v>
      </c>
      <c r="E187" s="117" t="s">
        <v>93</v>
      </c>
      <c r="F187" s="108"/>
      <c r="G187" s="139"/>
    </row>
    <row r="188" spans="1:7" ht="6.75" customHeight="1" hidden="1" thickBot="1">
      <c r="A188" s="137"/>
      <c r="G188" s="139"/>
    </row>
    <row r="189" spans="1:7" ht="13.5" hidden="1" thickBot="1">
      <c r="A189" s="137"/>
      <c r="C189" s="138" t="s">
        <v>73</v>
      </c>
      <c r="F189" s="121" t="str">
        <f>IF(F187=0," ",IF(F177="Yes",1,IF(F177="No",0,IF(F174/F187&gt;=1,1,IF(F174/F187&gt;=0.75,0.75,IF(F174/F187&gt;=0.5,0.5,IF(F174/F187&gt;=0.25,0.25,0)))))))</f>
        <v xml:space="preserve"> </v>
      </c>
      <c r="G189" s="139"/>
    </row>
    <row r="190" spans="1:7" ht="6.75" customHeight="1" hidden="1">
      <c r="A190" s="154"/>
      <c r="B190" s="155"/>
      <c r="C190" s="155"/>
      <c r="D190" s="156"/>
      <c r="E190" s="155"/>
      <c r="F190" s="157"/>
      <c r="G190" s="158"/>
    </row>
    <row r="191" spans="1:7" s="136" customFormat="1" ht="15" hidden="1">
      <c r="A191" s="130"/>
      <c r="B191" s="131"/>
      <c r="C191" s="131"/>
      <c r="D191" s="132"/>
      <c r="E191" s="133"/>
      <c r="F191" s="134"/>
      <c r="G191" s="135"/>
    </row>
    <row r="192" spans="1:7" s="136" customFormat="1" ht="15" hidden="1">
      <c r="A192" s="143"/>
      <c r="B192" s="70" t="s">
        <v>72</v>
      </c>
      <c r="C192" s="144"/>
      <c r="D192" s="141"/>
      <c r="G192" s="142"/>
    </row>
    <row r="193" spans="1:7" s="149" customFormat="1" ht="12" hidden="1">
      <c r="A193" s="145"/>
      <c r="B193" s="146"/>
      <c r="C193" s="147"/>
      <c r="D193" s="148" t="s">
        <v>85</v>
      </c>
      <c r="F193" s="150"/>
      <c r="G193" s="151"/>
    </row>
    <row r="194" spans="1:7" s="136" customFormat="1" ht="6.75" customHeight="1" hidden="1" thickBot="1">
      <c r="A194" s="143"/>
      <c r="B194" s="120"/>
      <c r="C194" s="144"/>
      <c r="D194" s="152"/>
      <c r="F194" s="122"/>
      <c r="G194" s="142"/>
    </row>
    <row r="195" spans="1:7" ht="13.5" hidden="1" thickBot="1">
      <c r="A195" s="137"/>
      <c r="B195" s="113" t="s">
        <v>88</v>
      </c>
      <c r="E195" s="117" t="s">
        <v>93</v>
      </c>
      <c r="F195" s="108"/>
      <c r="G195" s="139"/>
    </row>
    <row r="196" spans="1:7" ht="6.75" customHeight="1" hidden="1" thickBot="1">
      <c r="A196" s="137"/>
      <c r="F196" s="153"/>
      <c r="G196" s="139"/>
    </row>
    <row r="197" spans="1:7" ht="13.5" hidden="1" thickBot="1">
      <c r="A197" s="137"/>
      <c r="B197" s="113" t="s">
        <v>87</v>
      </c>
      <c r="E197" s="117" t="s">
        <v>93</v>
      </c>
      <c r="F197" s="108"/>
      <c r="G197" s="139"/>
    </row>
    <row r="198" spans="1:7" ht="6.75" customHeight="1" hidden="1" thickBot="1">
      <c r="A198" s="137"/>
      <c r="F198" s="51"/>
      <c r="G198" s="139"/>
    </row>
    <row r="199" spans="1:7" ht="13.5" hidden="1" thickBot="1">
      <c r="A199" s="137"/>
      <c r="C199" s="113" t="s">
        <v>86</v>
      </c>
      <c r="F199" s="119" t="str">
        <f>IF(F197&gt;0,F195/F197,IF(F202&gt;0,F202,"N/A"))</f>
        <v>N/A</v>
      </c>
      <c r="G199" s="139"/>
    </row>
    <row r="200" spans="1:7" ht="6.75" customHeight="1" hidden="1">
      <c r="A200" s="137"/>
      <c r="G200" s="139"/>
    </row>
    <row r="201" spans="1:7" ht="13.5" hidden="1" thickBot="1">
      <c r="A201" s="137"/>
      <c r="B201" s="113" t="s">
        <v>95</v>
      </c>
      <c r="G201" s="139"/>
    </row>
    <row r="202" spans="1:7" ht="13.5" hidden="1" thickBot="1">
      <c r="A202" s="137"/>
      <c r="B202" s="113" t="s">
        <v>94</v>
      </c>
      <c r="E202" s="117" t="s">
        <v>93</v>
      </c>
      <c r="F202" s="97"/>
      <c r="G202" s="139"/>
    </row>
    <row r="203" spans="1:7" ht="6.75" customHeight="1" hidden="1">
      <c r="A203" s="137"/>
      <c r="G203" s="139"/>
    </row>
    <row r="204" spans="1:7" ht="15" hidden="1">
      <c r="A204" s="137"/>
      <c r="B204" s="182"/>
      <c r="C204" s="183"/>
      <c r="D204" s="184"/>
      <c r="G204" s="139"/>
    </row>
    <row r="205" spans="1:7" ht="15" hidden="1">
      <c r="A205" s="137"/>
      <c r="B205" s="185"/>
      <c r="C205" s="186"/>
      <c r="D205" s="187"/>
      <c r="G205" s="139"/>
    </row>
    <row r="206" spans="1:7" ht="15" hidden="1">
      <c r="A206" s="137"/>
      <c r="B206" s="185"/>
      <c r="C206" s="186"/>
      <c r="D206" s="187"/>
      <c r="G206" s="139"/>
    </row>
    <row r="207" spans="1:7" ht="15" hidden="1">
      <c r="A207" s="137"/>
      <c r="B207" s="185"/>
      <c r="C207" s="186"/>
      <c r="D207" s="187"/>
      <c r="G207" s="139"/>
    </row>
    <row r="208" spans="1:7" ht="15" hidden="1">
      <c r="A208" s="137"/>
      <c r="B208" s="185"/>
      <c r="C208" s="186"/>
      <c r="D208" s="187"/>
      <c r="G208" s="139"/>
    </row>
    <row r="209" spans="1:7" ht="15" hidden="1">
      <c r="A209" s="137"/>
      <c r="B209" s="185"/>
      <c r="C209" s="186"/>
      <c r="D209" s="187"/>
      <c r="G209" s="139"/>
    </row>
    <row r="210" spans="1:7" ht="15" hidden="1">
      <c r="A210" s="137"/>
      <c r="B210" s="188"/>
      <c r="C210" s="189"/>
      <c r="D210" s="190"/>
      <c r="G210" s="139"/>
    </row>
    <row r="211" spans="1:7" ht="6.75" customHeight="1" hidden="1" thickBot="1">
      <c r="A211" s="137"/>
      <c r="G211" s="139"/>
    </row>
    <row r="212" spans="1:7" ht="13.5" hidden="1" thickBot="1">
      <c r="A212" s="137"/>
      <c r="B212" s="113" t="s">
        <v>109</v>
      </c>
      <c r="E212" s="117" t="s">
        <v>93</v>
      </c>
      <c r="F212" s="108"/>
      <c r="G212" s="139"/>
    </row>
    <row r="213" spans="1:7" ht="6.75" customHeight="1" hidden="1" thickBot="1">
      <c r="A213" s="137"/>
      <c r="G213" s="139"/>
    </row>
    <row r="214" spans="1:7" ht="13.5" hidden="1" thickBot="1">
      <c r="A214" s="137"/>
      <c r="C214" s="138" t="s">
        <v>73</v>
      </c>
      <c r="F214" s="121" t="str">
        <f>IF(F212=0," ",IF(F202="Yes",1,IF(F202="No",0,IF(F199/F212&gt;=1,1,IF(F199/F212&gt;=0.75,0.75,IF(F199/F212&gt;=0.5,0.5,IF(F199/F212&gt;=0.25,0.25,0)))))))</f>
        <v xml:space="preserve"> </v>
      </c>
      <c r="G214" s="139"/>
    </row>
    <row r="215" spans="1:7" ht="6.75" customHeight="1" hidden="1">
      <c r="A215" s="154"/>
      <c r="B215" s="155"/>
      <c r="C215" s="155"/>
      <c r="D215" s="156"/>
      <c r="E215" s="155"/>
      <c r="F215" s="157"/>
      <c r="G215" s="158"/>
    </row>
    <row r="216" spans="1:7" s="136" customFormat="1" ht="15" hidden="1">
      <c r="A216" s="130"/>
      <c r="B216" s="131"/>
      <c r="C216" s="131"/>
      <c r="D216" s="132"/>
      <c r="E216" s="133"/>
      <c r="F216" s="134"/>
      <c r="G216" s="135"/>
    </row>
    <row r="217" spans="1:7" s="136" customFormat="1" ht="15" hidden="1">
      <c r="A217" s="143"/>
      <c r="B217" s="70" t="s">
        <v>72</v>
      </c>
      <c r="C217" s="144"/>
      <c r="D217" s="141"/>
      <c r="G217" s="142"/>
    </row>
    <row r="218" spans="1:7" s="149" customFormat="1" ht="12" hidden="1">
      <c r="A218" s="145"/>
      <c r="B218" s="146"/>
      <c r="C218" s="147"/>
      <c r="D218" s="148" t="s">
        <v>85</v>
      </c>
      <c r="F218" s="150"/>
      <c r="G218" s="151"/>
    </row>
    <row r="219" spans="1:7" s="136" customFormat="1" ht="6.75" customHeight="1" hidden="1" thickBot="1">
      <c r="A219" s="143"/>
      <c r="B219" s="120"/>
      <c r="C219" s="144"/>
      <c r="D219" s="152"/>
      <c r="F219" s="122"/>
      <c r="G219" s="142"/>
    </row>
    <row r="220" spans="1:7" ht="13.5" hidden="1" thickBot="1">
      <c r="A220" s="137"/>
      <c r="B220" s="113" t="s">
        <v>88</v>
      </c>
      <c r="E220" s="117" t="s">
        <v>93</v>
      </c>
      <c r="F220" s="108"/>
      <c r="G220" s="139"/>
    </row>
    <row r="221" spans="1:7" ht="6.75" customHeight="1" hidden="1" thickBot="1">
      <c r="A221" s="137"/>
      <c r="F221" s="153"/>
      <c r="G221" s="139"/>
    </row>
    <row r="222" spans="1:7" ht="13.5" hidden="1" thickBot="1">
      <c r="A222" s="137"/>
      <c r="B222" s="113" t="s">
        <v>87</v>
      </c>
      <c r="E222" s="117" t="s">
        <v>93</v>
      </c>
      <c r="F222" s="108"/>
      <c r="G222" s="139"/>
    </row>
    <row r="223" spans="1:7" ht="6.75" customHeight="1" hidden="1" thickBot="1">
      <c r="A223" s="137"/>
      <c r="G223" s="139"/>
    </row>
    <row r="224" spans="1:7" ht="13.5" hidden="1" thickBot="1">
      <c r="A224" s="137"/>
      <c r="C224" s="113" t="s">
        <v>86</v>
      </c>
      <c r="F224" s="119" t="str">
        <f>IF(F222&gt;0,F220/F222,IF(F227&gt;0,F227,"N/A"))</f>
        <v>N/A</v>
      </c>
      <c r="G224" s="139"/>
    </row>
    <row r="225" spans="1:7" ht="6.75" customHeight="1" hidden="1">
      <c r="A225" s="137"/>
      <c r="G225" s="139"/>
    </row>
    <row r="226" spans="1:7" ht="13.5" hidden="1" thickBot="1">
      <c r="A226" s="137"/>
      <c r="B226" s="113" t="s">
        <v>95</v>
      </c>
      <c r="G226" s="139"/>
    </row>
    <row r="227" spans="1:7" ht="13.5" hidden="1" thickBot="1">
      <c r="A227" s="137"/>
      <c r="B227" s="113" t="s">
        <v>94</v>
      </c>
      <c r="E227" s="117" t="s">
        <v>93</v>
      </c>
      <c r="F227" s="97"/>
      <c r="G227" s="139"/>
    </row>
    <row r="228" spans="1:7" ht="6.75" customHeight="1" hidden="1">
      <c r="A228" s="137"/>
      <c r="G228" s="139"/>
    </row>
    <row r="229" spans="1:7" ht="15" hidden="1">
      <c r="A229" s="137"/>
      <c r="B229" s="182"/>
      <c r="C229" s="183"/>
      <c r="D229" s="184"/>
      <c r="G229" s="139"/>
    </row>
    <row r="230" spans="1:7" ht="15" hidden="1">
      <c r="A230" s="137"/>
      <c r="B230" s="185"/>
      <c r="C230" s="186"/>
      <c r="D230" s="187"/>
      <c r="G230" s="139"/>
    </row>
    <row r="231" spans="1:7" ht="15" hidden="1">
      <c r="A231" s="137"/>
      <c r="B231" s="185"/>
      <c r="C231" s="186"/>
      <c r="D231" s="187"/>
      <c r="G231" s="139"/>
    </row>
    <row r="232" spans="1:7" ht="15" hidden="1">
      <c r="A232" s="137"/>
      <c r="B232" s="185"/>
      <c r="C232" s="186"/>
      <c r="D232" s="187"/>
      <c r="G232" s="139"/>
    </row>
    <row r="233" spans="1:7" ht="15" hidden="1">
      <c r="A233" s="137"/>
      <c r="B233" s="185"/>
      <c r="C233" s="186"/>
      <c r="D233" s="187"/>
      <c r="G233" s="139"/>
    </row>
    <row r="234" spans="1:7" ht="15" hidden="1">
      <c r="A234" s="137"/>
      <c r="B234" s="185"/>
      <c r="C234" s="186"/>
      <c r="D234" s="187"/>
      <c r="G234" s="139"/>
    </row>
    <row r="235" spans="1:7" ht="15" hidden="1">
      <c r="A235" s="137"/>
      <c r="B235" s="188"/>
      <c r="C235" s="189"/>
      <c r="D235" s="190"/>
      <c r="G235" s="139"/>
    </row>
    <row r="236" spans="1:7" ht="6.75" customHeight="1" hidden="1" thickBot="1">
      <c r="A236" s="137"/>
      <c r="G236" s="139"/>
    </row>
    <row r="237" spans="1:7" ht="13.5" hidden="1" thickBot="1">
      <c r="A237" s="137"/>
      <c r="B237" s="113" t="s">
        <v>109</v>
      </c>
      <c r="E237" s="117" t="s">
        <v>93</v>
      </c>
      <c r="F237" s="108"/>
      <c r="G237" s="139"/>
    </row>
    <row r="238" spans="1:7" ht="6.75" customHeight="1" hidden="1" thickBot="1">
      <c r="A238" s="137"/>
      <c r="G238" s="139"/>
    </row>
    <row r="239" spans="1:7" ht="13.5" hidden="1" thickBot="1">
      <c r="A239" s="137"/>
      <c r="C239" s="138" t="s">
        <v>73</v>
      </c>
      <c r="F239" s="121" t="str">
        <f>IF(F237=0," ",IF(F227="Yes",1,IF(F227="No",0,IF(F224/F237&gt;=1,1,IF(F224/F237&gt;=0.75,0.75,IF(F224/F237&gt;=0.5,0.5,IF(F224/F237&gt;=0.25,0.25,0)))))))</f>
        <v xml:space="preserve"> </v>
      </c>
      <c r="G239" s="139"/>
    </row>
    <row r="240" spans="1:7" ht="6.75" customHeight="1" hidden="1">
      <c r="A240" s="154"/>
      <c r="B240" s="155"/>
      <c r="C240" s="155"/>
      <c r="D240" s="156"/>
      <c r="E240" s="155"/>
      <c r="F240" s="157"/>
      <c r="G240" s="158"/>
    </row>
    <row r="241" spans="1:7" s="136" customFormat="1" ht="15" hidden="1">
      <c r="A241" s="130"/>
      <c r="B241" s="131"/>
      <c r="C241" s="131"/>
      <c r="D241" s="132"/>
      <c r="E241" s="133"/>
      <c r="F241" s="134"/>
      <c r="G241" s="135"/>
    </row>
    <row r="242" spans="1:7" s="136" customFormat="1" ht="15" hidden="1">
      <c r="A242" s="143"/>
      <c r="B242" s="70" t="s">
        <v>72</v>
      </c>
      <c r="C242" s="144"/>
      <c r="D242" s="141"/>
      <c r="G242" s="142"/>
    </row>
    <row r="243" spans="1:7" s="149" customFormat="1" ht="12" hidden="1">
      <c r="A243" s="145"/>
      <c r="B243" s="146"/>
      <c r="C243" s="147"/>
      <c r="D243" s="148" t="s">
        <v>85</v>
      </c>
      <c r="F243" s="150"/>
      <c r="G243" s="151"/>
    </row>
    <row r="244" spans="1:7" s="136" customFormat="1" ht="6.75" customHeight="1" hidden="1" thickBot="1">
      <c r="A244" s="143"/>
      <c r="B244" s="120"/>
      <c r="C244" s="144"/>
      <c r="D244" s="152"/>
      <c r="F244" s="122"/>
      <c r="G244" s="142"/>
    </row>
    <row r="245" spans="1:7" ht="13.5" hidden="1" thickBot="1">
      <c r="A245" s="137"/>
      <c r="B245" s="113" t="s">
        <v>88</v>
      </c>
      <c r="E245" s="117" t="s">
        <v>93</v>
      </c>
      <c r="F245" s="108"/>
      <c r="G245" s="139"/>
    </row>
    <row r="246" spans="1:7" ht="6.75" customHeight="1" hidden="1" thickBot="1">
      <c r="A246" s="137"/>
      <c r="F246" s="153"/>
      <c r="G246" s="139"/>
    </row>
    <row r="247" spans="1:7" ht="13.5" hidden="1" thickBot="1">
      <c r="A247" s="137"/>
      <c r="B247" s="113" t="s">
        <v>87</v>
      </c>
      <c r="E247" s="117" t="s">
        <v>93</v>
      </c>
      <c r="F247" s="108"/>
      <c r="G247" s="139"/>
    </row>
    <row r="248" spans="1:7" ht="6.75" customHeight="1" hidden="1" thickBot="1">
      <c r="A248" s="137"/>
      <c r="G248" s="139"/>
    </row>
    <row r="249" spans="1:7" ht="13.5" hidden="1" thickBot="1">
      <c r="A249" s="137"/>
      <c r="C249" s="113" t="s">
        <v>86</v>
      </c>
      <c r="F249" s="119" t="str">
        <f>IF(F247&gt;0,F245/F247,IF(F252&gt;0,F252,"N/A"))</f>
        <v>N/A</v>
      </c>
      <c r="G249" s="139"/>
    </row>
    <row r="250" spans="1:7" ht="6.75" customHeight="1" hidden="1">
      <c r="A250" s="137"/>
      <c r="G250" s="139"/>
    </row>
    <row r="251" spans="1:7" ht="13.5" hidden="1" thickBot="1">
      <c r="A251" s="137"/>
      <c r="B251" s="113" t="s">
        <v>95</v>
      </c>
      <c r="G251" s="139"/>
    </row>
    <row r="252" spans="1:7" ht="13.5" hidden="1" thickBot="1">
      <c r="A252" s="137"/>
      <c r="B252" s="113" t="s">
        <v>94</v>
      </c>
      <c r="E252" s="117" t="s">
        <v>93</v>
      </c>
      <c r="F252" s="97"/>
      <c r="G252" s="139"/>
    </row>
    <row r="253" spans="1:7" ht="6.75" customHeight="1" hidden="1">
      <c r="A253" s="137"/>
      <c r="G253" s="139"/>
    </row>
    <row r="254" spans="1:7" ht="15" hidden="1">
      <c r="A254" s="137"/>
      <c r="B254" s="182"/>
      <c r="C254" s="183"/>
      <c r="D254" s="184"/>
      <c r="G254" s="139"/>
    </row>
    <row r="255" spans="1:7" ht="15" hidden="1">
      <c r="A255" s="137"/>
      <c r="B255" s="185"/>
      <c r="C255" s="186"/>
      <c r="D255" s="187"/>
      <c r="G255" s="139"/>
    </row>
    <row r="256" spans="1:7" ht="15" hidden="1">
      <c r="A256" s="137"/>
      <c r="B256" s="185"/>
      <c r="C256" s="186"/>
      <c r="D256" s="187"/>
      <c r="G256" s="139"/>
    </row>
    <row r="257" spans="1:7" ht="15" hidden="1">
      <c r="A257" s="137"/>
      <c r="B257" s="185"/>
      <c r="C257" s="186"/>
      <c r="D257" s="187"/>
      <c r="G257" s="139"/>
    </row>
    <row r="258" spans="1:7" ht="15" hidden="1">
      <c r="A258" s="137"/>
      <c r="B258" s="185"/>
      <c r="C258" s="186"/>
      <c r="D258" s="187"/>
      <c r="G258" s="139"/>
    </row>
    <row r="259" spans="1:7" ht="15" hidden="1">
      <c r="A259" s="137"/>
      <c r="B259" s="185"/>
      <c r="C259" s="186"/>
      <c r="D259" s="187"/>
      <c r="G259" s="139"/>
    </row>
    <row r="260" spans="1:7" ht="15" hidden="1">
      <c r="A260" s="137"/>
      <c r="B260" s="188"/>
      <c r="C260" s="189"/>
      <c r="D260" s="190"/>
      <c r="G260" s="139"/>
    </row>
    <row r="261" spans="1:7" ht="6.75" customHeight="1" hidden="1" thickBot="1">
      <c r="A261" s="137"/>
      <c r="G261" s="139"/>
    </row>
    <row r="262" spans="1:7" ht="13.5" hidden="1" thickBot="1">
      <c r="A262" s="137"/>
      <c r="B262" s="113" t="s">
        <v>109</v>
      </c>
      <c r="E262" s="117" t="s">
        <v>93</v>
      </c>
      <c r="F262" s="108"/>
      <c r="G262" s="139"/>
    </row>
    <row r="263" spans="1:7" ht="6.75" customHeight="1" hidden="1" thickBot="1">
      <c r="A263" s="137"/>
      <c r="G263" s="139"/>
    </row>
    <row r="264" spans="1:7" ht="13.5" hidden="1" thickBot="1">
      <c r="A264" s="137"/>
      <c r="C264" s="138" t="s">
        <v>73</v>
      </c>
      <c r="F264" s="121" t="str">
        <f>IF(F262=0," ",IF(F252="Yes",1,IF(F252="No",0,IF(F249/F262&gt;=1,1,IF(F249/F262&gt;=0.75,0.75,IF(F249/F262&gt;=0.5,0.5,IF(F249/F262&gt;=0.25,0.25,0)))))))</f>
        <v xml:space="preserve"> </v>
      </c>
      <c r="G264" s="139"/>
    </row>
    <row r="265" spans="1:7" ht="15" hidden="1">
      <c r="A265" s="154"/>
      <c r="B265" s="155"/>
      <c r="C265" s="155"/>
      <c r="D265" s="156"/>
      <c r="E265" s="155"/>
      <c r="F265" s="157"/>
      <c r="G265" s="158"/>
    </row>
  </sheetData>
  <mergeCells count="10">
    <mergeCell ref="B179:D185"/>
    <mergeCell ref="B204:D210"/>
    <mergeCell ref="B229:D235"/>
    <mergeCell ref="B254:D260"/>
    <mergeCell ref="B29:D35"/>
    <mergeCell ref="B54:D60"/>
    <mergeCell ref="B79:D85"/>
    <mergeCell ref="B104:D110"/>
    <mergeCell ref="B129:D135"/>
    <mergeCell ref="B154:D160"/>
  </mergeCells>
  <dataValidations count="1">
    <dataValidation type="list" showInputMessage="1" showErrorMessage="1" sqref="F27 F227 F152 F77 F102 F127 F52 F177 F202 F25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oddFooter>
  </headerFooter>
  <rowBreaks count="3" manualBreakCount="3">
    <brk id="65" max="16383" man="1"/>
    <brk id="140" max="16383" man="1"/>
    <brk id="215"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LongProp xmlns="" name="Abstract"><![CDATA[Semi-Annual Report for Payment
DPH systems are required to submit two semi-annual reports in order to receive payments from the Department of Health Care Services (DHCS), demonstrating progress measured by category-specific metrics. The reports include the incentive payment amount being requested for the progress achieved in accordance to the payment mechanics defined in the STCs.  
The reports are due as indicated below after the end of each six-month reporting period:
• Reporting period of July 1 through December 31.  DPH systems are required to submit the report and request for payment to DHCS by March 31, with payment occurring by April 30.
• Reporting period of January 1 through June 30.  DPH systems are required to submit the report and request for payment to DHCS by September 30, with payment occurring by October 31. 
DHCS is responsible for reviewing the reports and determining the payment amounts based on the progress.  DHCS reviews the reports from a clinical quality and outcomes perspective, identifying systematic challenges and opportunities for quality improvement.  In addition, DHCS staff review the milestone achievement and determine the appropriate payment amounts based on the payment mechanic protocols laid out in the STCs.  
DY6 had an expedited reporting and payment schedule; DPH systems submitted the DY6 semi-annual reports to DHCS on March 2, 2011 and May 15, 2011.   The next report due is for the achievement of a DPH system’s DY 7 milestones for the period of July 1, 2011 through December 31, 2011.  The report and request for payment is due by March 31, 2012, with payments occurring by April 30, 2012.]]></LongProp>
</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22" ma:contentTypeDescription="This is the Custom Document Type for use by DHCS" ma:contentTypeScope="" ma:versionID="54754345e7a46eefdcce069b4d1cec81">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88F092-E628-4709-8C37-A076C69FD88F}">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3E8B0B57-CFF5-48AC-A429-F9D4EAF4260A}">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14A58492-73ED-443F-8575-BCF294337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C8DDB0F-E413-4FD1-AB8D-CFA81F509E77}"/>
</file>

<file path=customXml/itemProps5.xml><?xml version="1.0" encoding="utf-8"?>
<ds:datastoreItem xmlns:ds="http://schemas.openxmlformats.org/officeDocument/2006/customXml" ds:itemID="{4EBE4AA4-1B7B-4B8F-B2CC-A557637BF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6 Year-End Report</dc:title>
  <dc:subject/>
  <dc:creator>Chang, Sang-Ick CMO  ACMC</dc:creator>
  <cp:keywords>Delivery System Reform Incentive Payments Program, Delivery System Reform Incentive Pool, Delivery System Reform Program, DSRIP, 1115 Waiver, California Association of Public Hospitals, CAPH, Safety Net Institute, SNI, designated public hospitals systems, Alameda County Medical Center, Arrowhead Regional Medical Center, Contra Costa Regional Medical Center and Health Center, Kern Medical Center, Los Angeles County Department of Health Services, Natividad Medical Center, Riverside County Regional Medical Center, San Francisco General Hospital, San Joaquin General Hospital, San Mateo Medical Center, Santa Clara Valley Medical Center, UC Davis Medical Center, University of California Davis Medical Center, UC Irvine Medical Center, University of California Irvine Medical Center, UCLA Hospitals, University of California Los Angeles Hospitals, UC San Diego Health System, University of California San Diego Health System, UCSF Medical Center, University of California San Francisco Medical Center, Ventura County Medical Center, Delivery System Reform, Innovative, Centers for Medicare and Medicaid Services, CMS, Institute for Population Health Improvement, Dr. Kenneth W. Kizer, Ken Kizer, DHCS Quality Plan, Quality Improvement, Rapid-Cycle Improvement, Rapid-Cycle Improvement, Infrastructure Development, Innovation and Redesign, Population-focused Improvements, Urgent Improvement in Care, Semi-Annual Report, Year-End Report, Allocation Table, Incentive Payment Table</cp:keywords>
  <dc:description/>
  <cp:lastModifiedBy>westj</cp:lastModifiedBy>
  <cp:lastPrinted>2011-03-03T00:37:35Z</cp:lastPrinted>
  <dcterms:created xsi:type="dcterms:W3CDTF">2011-01-20T00:45:55Z</dcterms:created>
  <dcterms:modified xsi:type="dcterms:W3CDTF">2020-11-11T00:15:38Z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315300.000000000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DHCSDOC-2129867196-526</vt:lpwstr>
  </property>
  <property fmtid="{D5CDD505-2E9C-101B-9397-08002B2CF9AE}" pid="14" name="_dlc_DocIdItemGuid">
    <vt:lpwstr>6240013a-c36e-4022-ace8-7102f866a75a</vt:lpwstr>
  </property>
  <property fmtid="{D5CDD505-2E9C-101B-9397-08002B2CF9AE}" pid="15" name="_dlc_DocIdUrl">
    <vt:lpwstr>http://dhcs2016prod:88/provgovpart/_layouts/15/DocIdRedir.aspx?ID=DHCSDOC-2129867196-526, DHCSDOC-2129867196-526</vt:lpwstr>
  </property>
  <property fmtid="{D5CDD505-2E9C-101B-9397-08002B2CF9AE}" pid="16" name="ContentTypeId">
    <vt:lpwstr>0x0101000DD778A44A894D44A57135C48A267F0A</vt:lpwstr>
  </property>
</Properties>
</file>