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activeTab="1"/>
  </bookViews>
  <sheets>
    <sheet name="Information" sheetId="2" r:id="rId1"/>
    <sheet name="Enclosure 5" sheetId="1" r:id="rId2"/>
  </sheets>
  <externalReferences>
    <externalReference r:id="rId3"/>
  </externalReferences>
  <definedNames>
    <definedName name="_xlnm.Print_Titles" localSheetId="1">'Enclosure 5'!$4:$7</definedName>
    <definedName name="TitleRegion1.a4.g68.2">'Enclosure 5'!$A$4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 l="1"/>
  <c r="C8" i="1"/>
  <c r="B9" i="1"/>
  <c r="C9" i="1"/>
  <c r="B10" i="1"/>
  <c r="C10" i="1"/>
  <c r="B11" i="1"/>
  <c r="C11" i="1"/>
  <c r="B12" i="1"/>
  <c r="C12" i="1"/>
  <c r="B13" i="1"/>
  <c r="C13" i="1"/>
  <c r="B14" i="1"/>
  <c r="C14" i="1"/>
  <c r="B15" i="1"/>
  <c r="C15" i="1"/>
  <c r="B16" i="1"/>
  <c r="C16" i="1"/>
  <c r="B17" i="1"/>
  <c r="C17" i="1"/>
  <c r="B18" i="1"/>
  <c r="C18" i="1"/>
  <c r="B19" i="1"/>
  <c r="C19"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B59" i="1"/>
  <c r="C59" i="1"/>
  <c r="B60" i="1"/>
  <c r="C60" i="1"/>
  <c r="B61" i="1"/>
  <c r="C61" i="1"/>
  <c r="B62" i="1"/>
  <c r="C62" i="1"/>
  <c r="B63" i="1"/>
  <c r="C63" i="1"/>
  <c r="B64" i="1"/>
  <c r="C64" i="1"/>
  <c r="E9" i="1" l="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D9" i="1"/>
  <c r="F9" i="1" s="1"/>
  <c r="D10" i="1"/>
  <c r="F10" i="1" s="1"/>
  <c r="D11" i="1"/>
  <c r="F11" i="1" s="1"/>
  <c r="D12" i="1"/>
  <c r="F12" i="1" s="1"/>
  <c r="D13" i="1"/>
  <c r="F13" i="1" s="1"/>
  <c r="D14" i="1"/>
  <c r="F14" i="1" s="1"/>
  <c r="D15" i="1"/>
  <c r="F15" i="1" s="1"/>
  <c r="D16" i="1"/>
  <c r="F16" i="1" s="1"/>
  <c r="D17" i="1"/>
  <c r="F17" i="1" s="1"/>
  <c r="D18" i="1"/>
  <c r="F18" i="1" s="1"/>
  <c r="D19" i="1"/>
  <c r="F19" i="1" s="1"/>
  <c r="D20" i="1"/>
  <c r="F20" i="1" s="1"/>
  <c r="D21" i="1"/>
  <c r="D22" i="1"/>
  <c r="F22" i="1" s="1"/>
  <c r="D23" i="1"/>
  <c r="F23" i="1" s="1"/>
  <c r="D24" i="1"/>
  <c r="F24" i="1" s="1"/>
  <c r="D25" i="1"/>
  <c r="F25" i="1" s="1"/>
  <c r="D26" i="1"/>
  <c r="F26" i="1" s="1"/>
  <c r="D27" i="1"/>
  <c r="F27" i="1" s="1"/>
  <c r="D28" i="1"/>
  <c r="F28" i="1" s="1"/>
  <c r="D29" i="1"/>
  <c r="F29" i="1" s="1"/>
  <c r="D30" i="1"/>
  <c r="F30" i="1" s="1"/>
  <c r="D31" i="1"/>
  <c r="F31" i="1" s="1"/>
  <c r="D32" i="1"/>
  <c r="F32" i="1" s="1"/>
  <c r="D33" i="1"/>
  <c r="D34" i="1"/>
  <c r="F34" i="1" s="1"/>
  <c r="D35" i="1"/>
  <c r="F35" i="1" s="1"/>
  <c r="D36" i="1"/>
  <c r="F36" i="1" s="1"/>
  <c r="D37" i="1"/>
  <c r="F37" i="1" s="1"/>
  <c r="D38" i="1"/>
  <c r="F38" i="1" s="1"/>
  <c r="D39" i="1"/>
  <c r="D40" i="1"/>
  <c r="F40" i="1" s="1"/>
  <c r="D41" i="1"/>
  <c r="F41" i="1" s="1"/>
  <c r="D42" i="1"/>
  <c r="F42" i="1" s="1"/>
  <c r="D43" i="1"/>
  <c r="F43" i="1" s="1"/>
  <c r="D44" i="1"/>
  <c r="F44" i="1" s="1"/>
  <c r="D45" i="1"/>
  <c r="F45" i="1" s="1"/>
  <c r="D46" i="1"/>
  <c r="F46" i="1" s="1"/>
  <c r="D47" i="1"/>
  <c r="F47" i="1" s="1"/>
  <c r="D48" i="1"/>
  <c r="D49" i="1"/>
  <c r="F49" i="1" s="1"/>
  <c r="D50" i="1"/>
  <c r="D51" i="1"/>
  <c r="F51" i="1" s="1"/>
  <c r="D52" i="1"/>
  <c r="F52" i="1" s="1"/>
  <c r="D53" i="1"/>
  <c r="F53" i="1" s="1"/>
  <c r="D54" i="1"/>
  <c r="F54" i="1" s="1"/>
  <c r="D55" i="1"/>
  <c r="F55" i="1" s="1"/>
  <c r="D56" i="1"/>
  <c r="F56" i="1" s="1"/>
  <c r="D57" i="1"/>
  <c r="F57" i="1" s="1"/>
  <c r="D58" i="1"/>
  <c r="F58" i="1" s="1"/>
  <c r="D59" i="1"/>
  <c r="F59" i="1" s="1"/>
  <c r="D60" i="1"/>
  <c r="F60" i="1" s="1"/>
  <c r="D61" i="1"/>
  <c r="D62" i="1"/>
  <c r="F62" i="1" s="1"/>
  <c r="D63" i="1"/>
  <c r="F63" i="1" s="1"/>
  <c r="D64" i="1"/>
  <c r="F64" i="1" s="1"/>
  <c r="E8" i="1"/>
  <c r="D8" i="1"/>
  <c r="F39" i="1" l="1"/>
  <c r="F21" i="1"/>
  <c r="F50" i="1"/>
  <c r="F61" i="1"/>
  <c r="F48" i="1"/>
  <c r="F33" i="1"/>
  <c r="F8" i="1"/>
  <c r="B68" i="1" l="1"/>
  <c r="F68" i="1" l="1"/>
  <c r="G12" i="1" l="1"/>
  <c r="G20" i="1"/>
  <c r="G28" i="1"/>
  <c r="G36" i="1"/>
  <c r="G44" i="1"/>
  <c r="G52" i="1"/>
  <c r="G60" i="1"/>
  <c r="G13" i="1"/>
  <c r="G21" i="1"/>
  <c r="G29" i="1"/>
  <c r="G37" i="1"/>
  <c r="G45" i="1"/>
  <c r="G53" i="1"/>
  <c r="G61" i="1"/>
  <c r="G18" i="1"/>
  <c r="G50" i="1"/>
  <c r="G11" i="1"/>
  <c r="G35" i="1"/>
  <c r="G51" i="1"/>
  <c r="G14" i="1"/>
  <c r="G22" i="1"/>
  <c r="G30" i="1"/>
  <c r="G38" i="1"/>
  <c r="G46" i="1"/>
  <c r="G54" i="1"/>
  <c r="G62" i="1"/>
  <c r="G24" i="1"/>
  <c r="G40" i="1"/>
  <c r="G56" i="1"/>
  <c r="G9" i="1"/>
  <c r="G33" i="1"/>
  <c r="G49" i="1"/>
  <c r="G10" i="1"/>
  <c r="G34" i="1"/>
  <c r="G58" i="1"/>
  <c r="G19" i="1"/>
  <c r="G27" i="1"/>
  <c r="G43" i="1"/>
  <c r="G59" i="1"/>
  <c r="G15" i="1"/>
  <c r="G23" i="1"/>
  <c r="G31" i="1"/>
  <c r="G39" i="1"/>
  <c r="G47" i="1"/>
  <c r="G55" i="1"/>
  <c r="G63" i="1"/>
  <c r="G16" i="1"/>
  <c r="G32" i="1"/>
  <c r="G48" i="1"/>
  <c r="G64" i="1"/>
  <c r="G17" i="1"/>
  <c r="G25" i="1"/>
  <c r="G41" i="1"/>
  <c r="G57" i="1"/>
  <c r="G26" i="1"/>
  <c r="G42" i="1"/>
  <c r="G8" i="1"/>
  <c r="G68" i="1"/>
</calcChain>
</file>

<file path=xl/sharedStrings.xml><?xml version="1.0" encoding="utf-8"?>
<sst xmlns="http://schemas.openxmlformats.org/spreadsheetml/2006/main" count="89" uniqueCount="88">
  <si>
    <t>Counties</t>
  </si>
  <si>
    <t>Revised Need Based on Self Sufficiency</t>
  </si>
  <si>
    <t>Weighting</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</si>
  <si>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</si>
  <si>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</si>
  <si>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</si>
  <si>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</si>
  <si>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</si>
  <si>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</si>
  <si>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</si>
  <si>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</si>
  <si>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</si>
  <si>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</si>
  <si>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</si>
  <si>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</si>
  <si>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</si>
  <si>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</si>
  <si>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</si>
  <si>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</si>
  <si>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</si>
  <si>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</si>
  <si>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</si>
  <si>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</si>
  <si>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</si>
  <si>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</si>
  <si>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</si>
  <si>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</si>
  <si>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</si>
  <si>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</si>
  <si>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</si>
  <si>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</si>
  <si>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</si>
  <si>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</si>
  <si>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</si>
  <si>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</si>
  <si>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</si>
  <si>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</si>
  <si>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</si>
  <si>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</si>
  <si>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</si>
  <si>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</si>
  <si>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</si>
  <si>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</si>
  <si>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</si>
  <si>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</si>
  <si>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</si>
  <si>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</si>
  <si>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</si>
  <si>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</si>
  <si>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</si>
  <si>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</si>
  <si>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</si>
  <si>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</si>
  <si>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</si>
  <si>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</si>
  <si>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</si>
  <si>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</si>
  <si>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</si>
  <si>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</si>
  <si>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</si>
  <si>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Yuba</t>
  </si>
  <si>
    <t>City of Berkeley</t>
  </si>
  <si>
    <t>Tri-City</t>
  </si>
  <si>
    <t>Total</t>
  </si>
  <si>
    <t>Portion of Total Need to be Weighted by Self Sufficiency= 40%</t>
  </si>
  <si>
    <t>Portion of Need not Weighted by Self Sufficiency= 60%</t>
  </si>
  <si>
    <t>Total Need Weighted by Self Sufficiency</t>
  </si>
  <si>
    <t>Enclosure 5-Adjustments-Self-Sufficiency</t>
  </si>
  <si>
    <t>A</t>
  </si>
  <si>
    <t>B</t>
  </si>
  <si>
    <t>C</t>
  </si>
  <si>
    <t>D</t>
  </si>
  <si>
    <t>E</t>
  </si>
  <si>
    <t>F</t>
  </si>
  <si>
    <t>(A*40%)*B</t>
  </si>
  <si>
    <t>C+D</t>
  </si>
  <si>
    <t>A*(60%)</t>
  </si>
  <si>
    <t xml:space="preserve">E/Total </t>
  </si>
  <si>
    <r>
      <t>Total Need</t>
    </r>
    <r>
      <rPr>
        <b/>
        <vertAlign val="superscript"/>
        <sz val="12"/>
        <rFont val="Arial"/>
        <family val="2"/>
      </rPr>
      <t>a/</t>
    </r>
  </si>
  <si>
    <r>
      <t>Self-Sufficiency Median</t>
    </r>
    <r>
      <rPr>
        <b/>
        <vertAlign val="superscript"/>
        <sz val="12"/>
        <rFont val="Arial"/>
        <family val="2"/>
      </rPr>
      <t>b/</t>
    </r>
  </si>
  <si>
    <t xml:space="preserve">Enclosure 5 displays the data used to calculate the self-sufficiency adjustments to the need for services in each county. 
</t>
  </si>
  <si>
    <t xml:space="preserve">Column A displays the Total Need for Services, as determined previously on Enclosure 1, Column H.
</t>
  </si>
  <si>
    <t xml:space="preserve">Column B displays the Self Sufficiency median, as determined previously on Enclosure 4, Column G.
</t>
  </si>
  <si>
    <t xml:space="preserve">Column C adjusts 40% of total need by self-sufficiency. This amount is the total of Column A multiplied by 40%, multiplied by Column B.
</t>
  </si>
  <si>
    <t xml:space="preserve">Column E displays total weighted need. This is equal to the sum of Column C and Column D.
</t>
  </si>
  <si>
    <t xml:space="preserve">Column F displays the revised need adjusted for self-sufficiency. Column F adjusts Column E’s total to 100%. This is determined by dividing Column E by the total in Column E. 
</t>
  </si>
  <si>
    <t xml:space="preserve">Column D displays the portion of need not weighted by self-sufficiency (60%). This column is necessary to ensure only 40% of the need is adjusted for Self Sufficiency and the remaining 60% of the need remains. This percentage is calculated by multiplying Column A by 60%.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</si>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</sst>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0%\ \ "/>
    <numFmt numFmtId="166" formatCode="0.0000\ \ \ \ "/>
    <numFmt numFmtId="167" formatCode="mm/dd/yy"/>
  </numFmts>
  <fonts count="6" x14ac:knownFonts="1">
    <font>
      <sz val="11"/>
      <color theme="1"/>
      <name val="Calibri"/>
      <family val="2"/>
      <scheme val="minor"/>
    </font>
    <font>
      <sz val="12"/>
      <name val="Arial"/>
      <family val="2"/>
    </font>
    <font>
      <b/>
      <sz val="12"/>
      <name val="Arial"/>
      <family val="2"/>
    </font>
    <font>
      <sz val="12"/>
      <color theme="1"/>
      <name val="Arial"/>
      <family val="2"/>
    </font>
    <font>
      <b/>
      <vertAlign val="superscript"/>
      <sz val="12"/>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3" fillId="0" borderId="0" xfId="0" applyFont="1"/>
    <xf numFmtId="164" fontId="3" fillId="0" borderId="0" xfId="0" applyNumberFormat="1" applyFont="1"/>
    <xf numFmtId="0" fontId="1" fillId="0" borderId="0" xfId="1" applyFont="1"/>
    <xf numFmtId="0" fontId="2" fillId="0" borderId="0" xfId="1" applyFont="1" applyAlignment="1"/>
    <xf numFmtId="0" fontId="5" fillId="0" borderId="0" xfId="0" applyFont="1" applyProtection="1">
      <protection locked="0"/>
    </xf>
    <xf numFmtId="0" fontId="0" fillId="0" borderId="0" xfId="0" applyProtection="1">
      <protection locked="0"/>
    </xf>
    <xf numFmtId="0" fontId="3" fillId="0" borderId="0" xfId="0" applyFont="1" applyAlignment="1" applyProtection="1">
      <alignment vertical="top" wrapText="1"/>
      <protection locked="0"/>
    </xf>
    <xf numFmtId="0" fontId="0" fillId="0" borderId="0" xfId="0" applyAlignment="1" applyProtection="1">
      <alignment wrapText="1"/>
      <protection locked="0"/>
    </xf>
    <xf numFmtId="0" fontId="5" fillId="0" borderId="0" xfId="1" applyFont="1" applyProtection="1">
      <protection locked="0"/>
    </xf>
    <xf numFmtId="0" fontId="2" fillId="0" borderId="1" xfId="1" applyFont="1" applyBorder="1" applyAlignment="1" applyProtection="1">
      <alignment horizontal="center" wrapText="1"/>
      <protection locked="0"/>
    </xf>
    <xf numFmtId="0" fontId="2" fillId="0" borderId="1" xfId="1" applyFont="1" applyFill="1" applyBorder="1" applyAlignment="1" applyProtection="1">
      <alignment horizontal="center" wrapText="1"/>
      <protection locked="0"/>
    </xf>
    <xf numFmtId="0" fontId="1" fillId="0" borderId="1" xfId="1" applyFont="1" applyBorder="1" applyProtection="1">
      <protection locked="0"/>
    </xf>
    <xf numFmtId="9" fontId="1" fillId="0" borderId="1" xfId="1" applyNumberFormat="1" applyFont="1" applyFill="1" applyBorder="1" applyAlignment="1" applyProtection="1">
      <alignment horizontal="center"/>
      <protection locked="0"/>
    </xf>
    <xf numFmtId="0" fontId="1" fillId="0" borderId="1" xfId="1" applyNumberFormat="1" applyFont="1" applyFill="1" applyBorder="1" applyAlignment="1" applyProtection="1">
      <alignment horizontal="center"/>
      <protection locked="0"/>
    </xf>
    <xf numFmtId="165" fontId="1" fillId="0" borderId="1" xfId="1" applyNumberFormat="1" applyFont="1" applyBorder="1" applyProtection="1">
      <protection locked="0"/>
    </xf>
    <xf numFmtId="166" fontId="1" fillId="0" borderId="1" xfId="1" applyNumberFormat="1" applyFont="1" applyBorder="1" applyProtection="1">
      <protection locked="0"/>
    </xf>
    <xf numFmtId="164" fontId="1" fillId="0" borderId="1" xfId="1" applyNumberFormat="1" applyFont="1" applyBorder="1" applyProtection="1">
      <protection locked="0"/>
    </xf>
    <xf numFmtId="0" fontId="1" fillId="0" borderId="1" xfId="1" applyFont="1" applyBorder="1" applyAlignment="1" applyProtection="1">
      <alignment horizontal="left"/>
      <protection locked="0"/>
    </xf>
    <xf numFmtId="0" fontId="1" fillId="0" borderId="1" xfId="1" applyFont="1" applyFill="1" applyBorder="1" applyProtection="1">
      <protection locked="0"/>
    </xf>
    <xf numFmtId="167" fontId="1" fillId="0" borderId="1" xfId="1" applyNumberFormat="1" applyFont="1" applyBorder="1" applyProtection="1">
      <protection locked="0"/>
    </xf>
    <xf numFmtId="0" fontId="1" fillId="0" borderId="0" xfId="1" applyFont="1" applyProtection="1"/>
    <xf numFmtId="2" fontId="2" fillId="0" borderId="1" xfId="1" applyNumberFormat="1" applyFont="1" applyBorder="1" applyAlignment="1" applyProtection="1">
      <alignment horizontal="center"/>
      <protection locked="0"/>
    </xf>
  </cellXfs>
  <cellStyles count="2">
    <cellStyle name="Normal" xfId="0" builtinId="0"/>
    <cellStyle name="Normal 2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row r="7">
          <cell r="F7">
            <v>3.5746279465866483E-2</v>
          </cell>
          <cell r="G7">
            <v>1.3986505161667309</v>
          </cell>
        </row>
        <row r="8">
          <cell r="F8">
            <v>3.2047195966961476E-5</v>
          </cell>
          <cell r="G8">
            <v>0.80442906786921209</v>
          </cell>
        </row>
        <row r="9">
          <cell r="F9">
            <v>8.6762048352858722E-4</v>
          </cell>
          <cell r="G9">
            <v>0.8286390053131889</v>
          </cell>
        </row>
        <row r="10">
          <cell r="F10">
            <v>6.0789524189373478E-3</v>
          </cell>
          <cell r="G10">
            <v>0.84319195981114725</v>
          </cell>
        </row>
        <row r="11">
          <cell r="F11">
            <v>1.1419873651731937E-3</v>
          </cell>
          <cell r="G11">
            <v>0.84281571385313692</v>
          </cell>
        </row>
        <row r="12">
          <cell r="F12">
            <v>6.224711770277645E-4</v>
          </cell>
          <cell r="G12">
            <v>0.74715681670309542</v>
          </cell>
        </row>
        <row r="13">
          <cell r="F13">
            <v>2.4030144445871812E-2</v>
          </cell>
          <cell r="G13">
            <v>1.4572819187683417</v>
          </cell>
        </row>
        <row r="14">
          <cell r="F14">
            <v>7.7356679244194241E-4</v>
          </cell>
          <cell r="G14">
            <v>0.76255281798314989</v>
          </cell>
        </row>
        <row r="15">
          <cell r="F15">
            <v>3.9509159862181958E-3</v>
          </cell>
          <cell r="G15">
            <v>1.0689247647251776</v>
          </cell>
        </row>
        <row r="16">
          <cell r="F16">
            <v>3.1772892724401265E-2</v>
          </cell>
          <cell r="G16">
            <v>0.76449846677761535</v>
          </cell>
        </row>
        <row r="17">
          <cell r="F17">
            <v>8.741129089316176E-4</v>
          </cell>
          <cell r="G17">
            <v>0.72511053398834369</v>
          </cell>
        </row>
        <row r="18">
          <cell r="F18">
            <v>4.0521422229802704E-3</v>
          </cell>
          <cell r="G18">
            <v>0.82588993837166991</v>
          </cell>
        </row>
        <row r="19">
          <cell r="F19">
            <v>5.6803487359936063E-3</v>
          </cell>
          <cell r="G19">
            <v>0.74836499898196251</v>
          </cell>
        </row>
        <row r="20">
          <cell r="F20">
            <v>4.5909049003616084E-4</v>
          </cell>
          <cell r="G20">
            <v>0.80510433320902508</v>
          </cell>
        </row>
        <row r="21">
          <cell r="F21">
            <v>2.8487991332035577E-2</v>
          </cell>
          <cell r="G21">
            <v>0.71722798557835565</v>
          </cell>
        </row>
        <row r="22">
          <cell r="F22">
            <v>4.4025841620301256E-3</v>
          </cell>
          <cell r="G22">
            <v>0.76294628423562239</v>
          </cell>
        </row>
        <row r="23">
          <cell r="F23">
            <v>1.9691450111387109E-3</v>
          </cell>
          <cell r="G23">
            <v>0.81036650831603929</v>
          </cell>
        </row>
        <row r="24">
          <cell r="F24">
            <v>6.8184754550340847E-4</v>
          </cell>
          <cell r="G24">
            <v>0.73218104444332843</v>
          </cell>
        </row>
        <row r="25">
          <cell r="F25">
            <v>0.27293701661671943</v>
          </cell>
          <cell r="G25">
            <v>1.193223123319024</v>
          </cell>
        </row>
        <row r="26">
          <cell r="F26">
            <v>4.7613456170149593E-3</v>
          </cell>
          <cell r="G26">
            <v>0.80276273907876283</v>
          </cell>
        </row>
        <row r="27">
          <cell r="F27">
            <v>4.9895398184662378E-3</v>
          </cell>
          <cell r="G27">
            <v>2.0164188928551727</v>
          </cell>
        </row>
        <row r="28">
          <cell r="F28">
            <v>4.6522484440432367E-4</v>
          </cell>
          <cell r="G28">
            <v>0.78321257967954161</v>
          </cell>
        </row>
        <row r="29">
          <cell r="F29">
            <v>2.569940701687395E-3</v>
          </cell>
          <cell r="G29">
            <v>0.85374624872344618</v>
          </cell>
        </row>
        <row r="30">
          <cell r="F30">
            <v>8.9393113638659826E-3</v>
          </cell>
          <cell r="G30">
            <v>0.8040324808331194</v>
          </cell>
        </row>
        <row r="31">
          <cell r="F31">
            <v>2.6491501203358448E-4</v>
          </cell>
          <cell r="G31">
            <v>0.67038283234424567</v>
          </cell>
        </row>
        <row r="32">
          <cell r="F32">
            <v>3.3210949536036571E-4</v>
          </cell>
          <cell r="G32">
            <v>0.92669272027247052</v>
          </cell>
        </row>
        <row r="33">
          <cell r="F33">
            <v>1.1375096282213695E-2</v>
          </cell>
          <cell r="G33">
            <v>1.1446155872679182</v>
          </cell>
        </row>
        <row r="34">
          <cell r="F34">
            <v>2.9308775061316927E-3</v>
          </cell>
          <cell r="G34">
            <v>1.2083678912795714</v>
          </cell>
        </row>
        <row r="35">
          <cell r="F35">
            <v>2.3176750493862867E-3</v>
          </cell>
          <cell r="G35">
            <v>0.95755901110132879</v>
          </cell>
        </row>
        <row r="36">
          <cell r="F36">
            <v>7.3268359869298957E-2</v>
          </cell>
          <cell r="G36">
            <v>1.3306071486139703</v>
          </cell>
        </row>
        <row r="37">
          <cell r="F37">
            <v>8.0051924166742554E-3</v>
          </cell>
          <cell r="G37">
            <v>1.0772589777141324</v>
          </cell>
        </row>
        <row r="38">
          <cell r="F38">
            <v>4.6553696306377164E-4</v>
          </cell>
          <cell r="G38">
            <v>0.7224105833234582</v>
          </cell>
        </row>
        <row r="39">
          <cell r="F39">
            <v>6.4360553453071817E-2</v>
          </cell>
          <cell r="G39">
            <v>0.89267640082153688</v>
          </cell>
        </row>
        <row r="40">
          <cell r="F40">
            <v>4.0829510165232272E-2</v>
          </cell>
          <cell r="G40">
            <v>0.94361113623328463</v>
          </cell>
        </row>
        <row r="41">
          <cell r="F41">
            <v>1.5354692577649793E-3</v>
          </cell>
          <cell r="G41">
            <v>1.0893751225691259</v>
          </cell>
        </row>
        <row r="42">
          <cell r="F42">
            <v>6.0426823825955656E-2</v>
          </cell>
          <cell r="G42">
            <v>0.8657764338231706</v>
          </cell>
        </row>
        <row r="43">
          <cell r="F43">
            <v>7.9695729295922099E-2</v>
          </cell>
          <cell r="G43">
            <v>1.2016691285527397</v>
          </cell>
        </row>
        <row r="44">
          <cell r="F44">
            <v>1.8356075208604238E-2</v>
          </cell>
          <cell r="G44">
            <v>1.8594725119251381</v>
          </cell>
        </row>
        <row r="45">
          <cell r="F45">
            <v>2.1360900405984786E-2</v>
          </cell>
          <cell r="G45">
            <v>0.84818868766016897</v>
          </cell>
        </row>
        <row r="46">
          <cell r="F46">
            <v>6.5647335170408612E-3</v>
          </cell>
          <cell r="G46">
            <v>1.0293522115066387</v>
          </cell>
        </row>
        <row r="47">
          <cell r="F47">
            <v>1.4321817216110293E-2</v>
          </cell>
          <cell r="G47">
            <v>2.0498541062163946</v>
          </cell>
        </row>
        <row r="48">
          <cell r="F48">
            <v>1.1636104453592332E-2</v>
          </cell>
          <cell r="G48">
            <v>1.3954639597693228</v>
          </cell>
        </row>
        <row r="49">
          <cell r="F49">
            <v>3.7743593213507141E-2</v>
          </cell>
          <cell r="G49">
            <v>1.7299464990693707</v>
          </cell>
        </row>
        <row r="50">
          <cell r="F50">
            <v>6.3751839272708968E-3</v>
          </cell>
          <cell r="G50">
            <v>1.5743183929896305</v>
          </cell>
        </row>
        <row r="51">
          <cell r="F51">
            <v>4.9811618708687075E-3</v>
          </cell>
          <cell r="G51">
            <v>0.82906346542963494</v>
          </cell>
        </row>
        <row r="52">
          <cell r="F52">
            <v>7.5567585564612685E-5</v>
          </cell>
          <cell r="G52">
            <v>0.827505646699083</v>
          </cell>
        </row>
        <row r="53">
          <cell r="F53">
            <v>1.2929892518129206E-3</v>
          </cell>
          <cell r="G53">
            <v>0.7317078143804554</v>
          </cell>
        </row>
        <row r="54">
          <cell r="F54">
            <v>9.8264175381639896E-3</v>
          </cell>
          <cell r="G54">
            <v>1.0399043463824769</v>
          </cell>
        </row>
        <row r="55">
          <cell r="F55">
            <v>1.0477983794411391E-2</v>
          </cell>
          <cell r="G55">
            <v>1.1815835882614383</v>
          </cell>
        </row>
        <row r="56">
          <cell r="F56">
            <v>1.5434216561464809E-2</v>
          </cell>
          <cell r="G56">
            <v>0.83412341467282558</v>
          </cell>
        </row>
        <row r="57">
          <cell r="F57">
            <v>5.0521192275258557E-3</v>
          </cell>
          <cell r="G57">
            <v>0.80630328604599977</v>
          </cell>
        </row>
        <row r="58">
          <cell r="F58">
            <v>1.9410302471139407E-3</v>
          </cell>
          <cell r="G58">
            <v>0.73231450725344138</v>
          </cell>
        </row>
        <row r="59">
          <cell r="F59">
            <v>4.487973860956804E-4</v>
          </cell>
          <cell r="G59">
            <v>0.6984996567472388</v>
          </cell>
        </row>
        <row r="60">
          <cell r="F60">
            <v>1.5730282535197655E-2</v>
          </cell>
          <cell r="G60">
            <v>0.72643336586237639</v>
          </cell>
        </row>
        <row r="61">
          <cell r="F61">
            <v>1.3044454254223217E-3</v>
          </cell>
          <cell r="G61">
            <v>0.83334121206924983</v>
          </cell>
        </row>
        <row r="62">
          <cell r="F62">
            <v>1.8979815323348956E-2</v>
          </cell>
          <cell r="G62">
            <v>1.1413068359982179</v>
          </cell>
        </row>
        <row r="63">
          <cell r="F63">
            <v>6.0023972925478831E-3</v>
          </cell>
          <cell r="G63">
            <v>1.0015847775597426</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80" zoomScaleNormal="80" workbookViewId="0"/>
  </sheetViews>
  <sheetFormatPr defaultColWidth="0" defaultRowHeight="14.5" zeroHeight="1" x14ac:dyDescent="0.35"/>
  <cols>
    <col min="1" max="1" width="97" style="6" customWidth="1"/>
    <col min="2" max="2" width="10.7265625" style="6" hidden="1" customWidth="1"/>
    <col min="3" max="16384" width="9.1796875" style="6" hidden="1"/>
  </cols>
  <sheetData>
    <row r="1" spans="1:1" ht="15.5" x14ac:dyDescent="0.35">
      <c r="A1" s="5" t="s">
        <v>87</v>
      </c>
    </row>
    <row r="2" spans="1:1" ht="41.25" customHeight="1" x14ac:dyDescent="0.35">
      <c r="A2" s="7" t="s">
        <v>80</v>
      </c>
    </row>
    <row r="3" spans="1:1" ht="39" customHeight="1" x14ac:dyDescent="0.35">
      <c r="A3" s="7" t="s">
        <v>81</v>
      </c>
    </row>
    <row r="4" spans="1:1" ht="38.25" customHeight="1" x14ac:dyDescent="0.35">
      <c r="A4" s="7" t="s">
        <v>82</v>
      </c>
    </row>
    <row r="5" spans="1:1" ht="38.25" customHeight="1" x14ac:dyDescent="0.35">
      <c r="A5" s="7" t="s">
        <v>83</v>
      </c>
    </row>
    <row r="6" spans="1:1" ht="63" customHeight="1" x14ac:dyDescent="0.35">
      <c r="A6" s="7" t="s">
        <v>86</v>
      </c>
    </row>
    <row r="7" spans="1:1" ht="28.5" customHeight="1" x14ac:dyDescent="0.35">
      <c r="A7" s="7" t="s">
        <v>84</v>
      </c>
    </row>
    <row r="8" spans="1:1" ht="42" customHeight="1" x14ac:dyDescent="0.35">
      <c r="A8" s="7" t="s">
        <v>85</v>
      </c>
    </row>
    <row r="9" spans="1:1" hidden="1" x14ac:dyDescent="0.35">
      <c r="A9" s="8"/>
    </row>
    <row r="10" spans="1:1" hidden="1" x14ac:dyDescent="0.35">
      <c r="A10" s="8"/>
    </row>
    <row r="11" spans="1:1" hidden="1" x14ac:dyDescent="0.35">
      <c r="A11" s="8"/>
    </row>
    <row r="12" spans="1:1" hidden="1" x14ac:dyDescent="0.35">
      <c r="A12" s="8"/>
    </row>
    <row r="13" spans="1:1" hidden="1" x14ac:dyDescent="0.35">
      <c r="A13" s="8"/>
    </row>
    <row r="14" spans="1:1" hidden="1" x14ac:dyDescent="0.35">
      <c r="A14" s="8"/>
    </row>
    <row r="15" spans="1:1" hidden="1" x14ac:dyDescent="0.35">
      <c r="A15" s="8"/>
    </row>
    <row r="16" spans="1:1" hidden="1" x14ac:dyDescent="0.35">
      <c r="A16" s="8"/>
    </row>
    <row r="17" spans="1:1" hidden="1" x14ac:dyDescent="0.35">
      <c r="A17" s="8"/>
    </row>
    <row r="18" spans="1:1" hidden="1" x14ac:dyDescent="0.35">
      <c r="A18" s="8"/>
    </row>
    <row r="19" spans="1:1" hidden="1" x14ac:dyDescent="0.35">
      <c r="A19" s="8"/>
    </row>
    <row r="20" spans="1:1" hidden="1" x14ac:dyDescent="0.35"/>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tabSelected="1" zoomScale="80" zoomScaleNormal="80" workbookViewId="0">
      <selection activeCell="A2" sqref="A2:G3"/>
    </sheetView>
  </sheetViews>
  <sheetFormatPr defaultColWidth="0" defaultRowHeight="15.5" zeroHeight="1" x14ac:dyDescent="0.35"/>
  <cols>
    <col min="1" max="1" width="18.7265625" style="3" bestFit="1" customWidth="1"/>
    <col min="2" max="2" width="14.1796875" style="3" bestFit="1" customWidth="1"/>
    <col min="3" max="3" width="14.1796875" style="3" customWidth="1"/>
    <col min="4" max="4" width="15.1796875" style="3" customWidth="1"/>
    <col min="5" max="5" width="14.26953125" style="3" customWidth="1"/>
    <col min="6" max="6" width="14.453125" style="3" customWidth="1"/>
    <col min="7" max="7" width="14.54296875" style="3" customWidth="1"/>
    <col min="8" max="9" width="9.1796875" style="1" hidden="1" customWidth="1"/>
    <col min="10" max="10" width="9.54296875" style="1" hidden="1" customWidth="1"/>
    <col min="11" max="13" width="9.1796875" style="1" hidden="1" customWidth="1"/>
    <col min="14" max="15" width="9.54296875" style="1" hidden="1" customWidth="1"/>
    <col min="16" max="16384" width="9.1796875" style="1" hidden="1"/>
  </cols>
  <sheetData>
    <row r="1" spans="1:10" x14ac:dyDescent="0.35">
      <c r="A1" s="9" t="s">
        <v>87</v>
      </c>
      <c r="B1" s="21"/>
      <c r="C1" s="21"/>
      <c r="D1" s="21"/>
      <c r="E1" s="21"/>
      <c r="F1" s="21"/>
      <c r="G1" s="21"/>
    </row>
    <row r="2" spans="1:10" x14ac:dyDescent="0.35">
      <c r="A2" s="22" t="s">
        <v>67</v>
      </c>
      <c r="B2" s="22"/>
      <c r="C2" s="22"/>
      <c r="D2" s="22"/>
      <c r="E2" s="22"/>
      <c r="F2" s="22"/>
      <c r="G2" s="22"/>
    </row>
    <row r="3" spans="1:10" x14ac:dyDescent="0.35">
      <c r="A3" s="22"/>
      <c r="B3" s="22"/>
      <c r="C3" s="22"/>
      <c r="D3" s="22"/>
      <c r="E3" s="22"/>
      <c r="F3" s="22"/>
      <c r="G3" s="22"/>
    </row>
    <row r="4" spans="1:10" ht="93" x14ac:dyDescent="0.35">
      <c r="A4" s="10" t="s">
        <v>0</v>
      </c>
      <c r="B4" s="11" t="s">
        <v>78</v>
      </c>
      <c r="C4" s="11" t="s">
        <v>79</v>
      </c>
      <c r="D4" s="11" t="s">
        <v>64</v>
      </c>
      <c r="E4" s="11" t="s">
        <v>65</v>
      </c>
      <c r="F4" s="11" t="s">
        <v>66</v>
      </c>
      <c r="G4" s="11" t="s">
        <v>1</v>
      </c>
    </row>
    <row r="5" spans="1:10" hidden="1" x14ac:dyDescent="0.35">
      <c r="A5" s="12" t="s">
        <v>2</v>
      </c>
      <c r="B5" s="13"/>
      <c r="C5" s="13">
        <v>0.4</v>
      </c>
      <c r="D5" s="13"/>
      <c r="E5" s="13"/>
      <c r="F5" s="13"/>
      <c r="G5" s="13"/>
    </row>
    <row r="6" spans="1:10" x14ac:dyDescent="0.35">
      <c r="A6" s="12"/>
      <c r="B6" s="14" t="s">
        <v>68</v>
      </c>
      <c r="C6" s="14" t="s">
        <v>69</v>
      </c>
      <c r="D6" s="14" t="s">
        <v>70</v>
      </c>
      <c r="E6" s="14" t="s">
        <v>71</v>
      </c>
      <c r="F6" s="14" t="s">
        <v>72</v>
      </c>
      <c r="G6" s="14" t="s">
        <v>73</v>
      </c>
    </row>
    <row r="7" spans="1:10" x14ac:dyDescent="0.35">
      <c r="A7" s="12"/>
      <c r="B7" s="14"/>
      <c r="C7" s="14"/>
      <c r="D7" s="14" t="s">
        <v>74</v>
      </c>
      <c r="E7" s="14" t="s">
        <v>76</v>
      </c>
      <c r="F7" s="14" t="s">
        <v>75</v>
      </c>
      <c r="G7" s="14" t="s">
        <v>77</v>
      </c>
    </row>
    <row r="8" spans="1:10" x14ac:dyDescent="0.35">
      <c r="A8" s="12" t="s">
        <v>3</v>
      </c>
      <c r="B8" s="15">
        <f>[1]Allocation!F7</f>
        <v>3.5746279465866483E-2</v>
      </c>
      <c r="C8" s="16">
        <f>[1]Allocation!G7</f>
        <v>1.3986505161667309</v>
      </c>
      <c r="D8" s="16">
        <f>B8*C8*$C$5</f>
        <v>1.999862089038975E-2</v>
      </c>
      <c r="E8" s="16">
        <f>B8*(1-$C$5)</f>
        <v>2.1447767679519888E-2</v>
      </c>
      <c r="F8" s="17">
        <f>D8+E8</f>
        <v>4.1446388569909634E-2</v>
      </c>
      <c r="G8" s="15">
        <f>(F8/$F$68)</f>
        <v>3.9200883981825418E-2</v>
      </c>
    </row>
    <row r="9" spans="1:10" x14ac:dyDescent="0.35">
      <c r="A9" s="18" t="s">
        <v>4</v>
      </c>
      <c r="B9" s="15">
        <f>[1]Allocation!F8</f>
        <v>3.2047195966961476E-5</v>
      </c>
      <c r="C9" s="16">
        <f>[1]Allocation!G8</f>
        <v>0.80442906786921209</v>
      </c>
      <c r="D9" s="16">
        <f t="shared" ref="D9:D64" si="0">B9*C9*$C$5</f>
        <v>1.0311878391809918E-5</v>
      </c>
      <c r="E9" s="16">
        <f t="shared" ref="E9:E64" si="1">B9*(1-$C$5)</f>
        <v>1.9228317580176884E-5</v>
      </c>
      <c r="F9" s="17">
        <f t="shared" ref="F9:F64" si="2">D9+E9</f>
        <v>2.9540195971986802E-5</v>
      </c>
      <c r="G9" s="15">
        <f t="shared" ref="G9:G64" si="3">(F9/$F$68)</f>
        <v>2.793975144891052E-5</v>
      </c>
      <c r="J9" s="2"/>
    </row>
    <row r="10" spans="1:10" x14ac:dyDescent="0.35">
      <c r="A10" s="18" t="s">
        <v>5</v>
      </c>
      <c r="B10" s="15">
        <f>[1]Allocation!F9</f>
        <v>8.6762048352858722E-4</v>
      </c>
      <c r="C10" s="16">
        <f>[1]Allocation!G9</f>
        <v>0.8286390053131889</v>
      </c>
      <c r="D10" s="16">
        <f t="shared" si="0"/>
        <v>2.8757766978419064E-4</v>
      </c>
      <c r="E10" s="16">
        <f t="shared" si="1"/>
        <v>5.2057229011715227E-4</v>
      </c>
      <c r="F10" s="17">
        <f t="shared" si="2"/>
        <v>8.0814995990134285E-4</v>
      </c>
      <c r="G10" s="15">
        <f t="shared" si="3"/>
        <v>7.6436557951419296E-4</v>
      </c>
    </row>
    <row r="11" spans="1:10" x14ac:dyDescent="0.35">
      <c r="A11" s="12" t="s">
        <v>6</v>
      </c>
      <c r="B11" s="15">
        <f>[1]Allocation!F10</f>
        <v>6.0789524189373478E-3</v>
      </c>
      <c r="C11" s="16">
        <f>[1]Allocation!G10</f>
        <v>0.84319195981114725</v>
      </c>
      <c r="D11" s="16">
        <f t="shared" si="0"/>
        <v>2.0502895214889985E-3</v>
      </c>
      <c r="E11" s="16">
        <f t="shared" si="1"/>
        <v>3.6473714513624083E-3</v>
      </c>
      <c r="F11" s="17">
        <f t="shared" si="2"/>
        <v>5.6976609728514073E-3</v>
      </c>
      <c r="G11" s="15">
        <f t="shared" si="3"/>
        <v>5.3889700519450957E-3</v>
      </c>
    </row>
    <row r="12" spans="1:10" x14ac:dyDescent="0.35">
      <c r="A12" s="12" t="s">
        <v>7</v>
      </c>
      <c r="B12" s="15">
        <f>[1]Allocation!F11</f>
        <v>1.1419873651731937E-3</v>
      </c>
      <c r="C12" s="16">
        <f>[1]Allocation!G11</f>
        <v>0.84281571385313692</v>
      </c>
      <c r="D12" s="16">
        <f t="shared" si="0"/>
        <v>3.849939585558833E-4</v>
      </c>
      <c r="E12" s="16">
        <f t="shared" si="1"/>
        <v>6.8519241910391623E-4</v>
      </c>
      <c r="F12" s="17">
        <f t="shared" si="2"/>
        <v>1.0701863776597996E-3</v>
      </c>
      <c r="G12" s="15">
        <f t="shared" si="3"/>
        <v>1.0122052482041688E-3</v>
      </c>
    </row>
    <row r="13" spans="1:10" x14ac:dyDescent="0.35">
      <c r="A13" s="12" t="s">
        <v>8</v>
      </c>
      <c r="B13" s="15">
        <f>[1]Allocation!F12</f>
        <v>6.224711770277645E-4</v>
      </c>
      <c r="C13" s="16">
        <f>[1]Allocation!G12</f>
        <v>0.74715681670309542</v>
      </c>
      <c r="D13" s="16">
        <f t="shared" si="0"/>
        <v>1.8603343324699741E-4</v>
      </c>
      <c r="E13" s="16">
        <f t="shared" si="1"/>
        <v>3.7348270621665868E-4</v>
      </c>
      <c r="F13" s="17">
        <f t="shared" si="2"/>
        <v>5.5951613946365604E-4</v>
      </c>
      <c r="G13" s="15">
        <f t="shared" si="3"/>
        <v>5.2920237506525532E-4</v>
      </c>
    </row>
    <row r="14" spans="1:10" x14ac:dyDescent="0.35">
      <c r="A14" s="12" t="s">
        <v>9</v>
      </c>
      <c r="B14" s="15">
        <f>[1]Allocation!F13</f>
        <v>2.4030144445871812E-2</v>
      </c>
      <c r="C14" s="16">
        <f>[1]Allocation!G13</f>
        <v>1.4572819187683417</v>
      </c>
      <c r="D14" s="16">
        <f t="shared" si="0"/>
        <v>1.4007478002544194E-2</v>
      </c>
      <c r="E14" s="16">
        <f t="shared" si="1"/>
        <v>1.4418086667523086E-2</v>
      </c>
      <c r="F14" s="17">
        <f t="shared" si="2"/>
        <v>2.842556467006728E-2</v>
      </c>
      <c r="G14" s="15">
        <f t="shared" si="3"/>
        <v>2.6885509237303675E-2</v>
      </c>
    </row>
    <row r="15" spans="1:10" x14ac:dyDescent="0.35">
      <c r="A15" s="12" t="s">
        <v>10</v>
      </c>
      <c r="B15" s="15">
        <f>[1]Allocation!F14</f>
        <v>7.7356679244194241E-4</v>
      </c>
      <c r="C15" s="16">
        <f>[1]Allocation!G14</f>
        <v>0.76255281798314989</v>
      </c>
      <c r="D15" s="16">
        <f t="shared" si="0"/>
        <v>2.3595421498991584E-4</v>
      </c>
      <c r="E15" s="16">
        <f t="shared" si="1"/>
        <v>4.6414007546516541E-4</v>
      </c>
      <c r="F15" s="17">
        <f t="shared" si="2"/>
        <v>7.0009429045508127E-4</v>
      </c>
      <c r="G15" s="15">
        <f t="shared" si="3"/>
        <v>6.6216420787003837E-4</v>
      </c>
    </row>
    <row r="16" spans="1:10" x14ac:dyDescent="0.35">
      <c r="A16" s="12" t="s">
        <v>11</v>
      </c>
      <c r="B16" s="15">
        <f>[1]Allocation!F15</f>
        <v>3.9509159862181958E-3</v>
      </c>
      <c r="C16" s="16">
        <f>[1]Allocation!G15</f>
        <v>1.0689247647251776</v>
      </c>
      <c r="D16" s="16">
        <f t="shared" si="0"/>
        <v>1.6892927764068913E-3</v>
      </c>
      <c r="E16" s="16">
        <f t="shared" si="1"/>
        <v>2.3705495917309173E-3</v>
      </c>
      <c r="F16" s="17">
        <f t="shared" si="2"/>
        <v>4.0598423681378086E-3</v>
      </c>
      <c r="G16" s="15">
        <f t="shared" si="3"/>
        <v>3.8398860588160669E-3</v>
      </c>
    </row>
    <row r="17" spans="1:7" x14ac:dyDescent="0.35">
      <c r="A17" s="12" t="s">
        <v>12</v>
      </c>
      <c r="B17" s="15">
        <f>[1]Allocation!F16</f>
        <v>3.1772892724401265E-2</v>
      </c>
      <c r="C17" s="16">
        <f>[1]Allocation!G16</f>
        <v>0.76449846677761535</v>
      </c>
      <c r="D17" s="16">
        <f t="shared" si="0"/>
        <v>9.7161311091577673E-3</v>
      </c>
      <c r="E17" s="16">
        <f t="shared" si="1"/>
        <v>1.9063735634640758E-2</v>
      </c>
      <c r="F17" s="17">
        <f t="shared" si="2"/>
        <v>2.8779866743798524E-2</v>
      </c>
      <c r="G17" s="15">
        <f t="shared" si="3"/>
        <v>2.7220615743952171E-2</v>
      </c>
    </row>
    <row r="18" spans="1:7" x14ac:dyDescent="0.35">
      <c r="A18" s="12" t="s">
        <v>13</v>
      </c>
      <c r="B18" s="15">
        <f>[1]Allocation!F17</f>
        <v>8.741129089316176E-4</v>
      </c>
      <c r="C18" s="16">
        <f>[1]Allocation!G17</f>
        <v>0.72511053398834369</v>
      </c>
      <c r="D18" s="16">
        <f t="shared" si="0"/>
        <v>2.5353139126460387E-4</v>
      </c>
      <c r="E18" s="16">
        <f t="shared" si="1"/>
        <v>5.2446774535897054E-4</v>
      </c>
      <c r="F18" s="17">
        <f t="shared" si="2"/>
        <v>7.7799913662357435E-4</v>
      </c>
      <c r="G18" s="15">
        <f t="shared" si="3"/>
        <v>7.358482836519808E-4</v>
      </c>
    </row>
    <row r="19" spans="1:7" x14ac:dyDescent="0.35">
      <c r="A19" s="12" t="s">
        <v>14</v>
      </c>
      <c r="B19" s="15">
        <f>[1]Allocation!F18</f>
        <v>4.0521422229802704E-3</v>
      </c>
      <c r="C19" s="16">
        <f>[1]Allocation!G18</f>
        <v>0.82588993837166991</v>
      </c>
      <c r="D19" s="16">
        <f t="shared" si="0"/>
        <v>1.338649396324167E-3</v>
      </c>
      <c r="E19" s="16">
        <f t="shared" si="1"/>
        <v>2.4312853337881621E-3</v>
      </c>
      <c r="F19" s="17">
        <f t="shared" si="2"/>
        <v>3.7699347301123291E-3</v>
      </c>
      <c r="G19" s="15">
        <f t="shared" si="3"/>
        <v>3.5656851917245328E-3</v>
      </c>
    </row>
    <row r="20" spans="1:7" x14ac:dyDescent="0.35">
      <c r="A20" s="12" t="s">
        <v>15</v>
      </c>
      <c r="B20" s="15">
        <f>[1]Allocation!F19</f>
        <v>5.6803487359936063E-3</v>
      </c>
      <c r="C20" s="16">
        <f>[1]Allocation!G19</f>
        <v>0.74836499898196251</v>
      </c>
      <c r="D20" s="16">
        <f t="shared" si="0"/>
        <v>1.7003896704116191E-3</v>
      </c>
      <c r="E20" s="16">
        <f t="shared" si="1"/>
        <v>3.4082092415961638E-3</v>
      </c>
      <c r="F20" s="17">
        <f t="shared" si="2"/>
        <v>5.1085989120077824E-3</v>
      </c>
      <c r="G20" s="15">
        <f t="shared" si="3"/>
        <v>4.8318225102171614E-3</v>
      </c>
    </row>
    <row r="21" spans="1:7" x14ac:dyDescent="0.35">
      <c r="A21" s="12" t="s">
        <v>16</v>
      </c>
      <c r="B21" s="15">
        <f>[1]Allocation!F20</f>
        <v>4.5909049003616084E-4</v>
      </c>
      <c r="C21" s="16">
        <f>[1]Allocation!G20</f>
        <v>0.80510433320902508</v>
      </c>
      <c r="D21" s="16">
        <f t="shared" si="0"/>
        <v>1.4784629714526714E-4</v>
      </c>
      <c r="E21" s="16">
        <f t="shared" si="1"/>
        <v>2.7545429402169648E-4</v>
      </c>
      <c r="F21" s="17">
        <f t="shared" si="2"/>
        <v>4.2330059116696362E-4</v>
      </c>
      <c r="G21" s="15">
        <f t="shared" si="3"/>
        <v>4.0036678553511984E-4</v>
      </c>
    </row>
    <row r="22" spans="1:7" x14ac:dyDescent="0.35">
      <c r="A22" s="12" t="s">
        <v>17</v>
      </c>
      <c r="B22" s="15">
        <f>[1]Allocation!F21</f>
        <v>2.8487991332035577E-2</v>
      </c>
      <c r="C22" s="16">
        <f>[1]Allocation!G21</f>
        <v>0.71722798557835565</v>
      </c>
      <c r="D22" s="16">
        <f t="shared" si="0"/>
        <v>8.1729538544998131E-3</v>
      </c>
      <c r="E22" s="16">
        <f t="shared" si="1"/>
        <v>1.7092794799221347E-2</v>
      </c>
      <c r="F22" s="17">
        <f t="shared" si="2"/>
        <v>2.5265748653721158E-2</v>
      </c>
      <c r="G22" s="15">
        <f t="shared" si="3"/>
        <v>2.3896887421635354E-2</v>
      </c>
    </row>
    <row r="23" spans="1:7" x14ac:dyDescent="0.35">
      <c r="A23" s="12" t="s">
        <v>18</v>
      </c>
      <c r="B23" s="15">
        <f>[1]Allocation!F22</f>
        <v>4.4025841620301256E-3</v>
      </c>
      <c r="C23" s="16">
        <f>[1]Allocation!G22</f>
        <v>0.76294628423562239</v>
      </c>
      <c r="D23" s="16">
        <f t="shared" si="0"/>
        <v>1.3435740909821944E-3</v>
      </c>
      <c r="E23" s="16">
        <f t="shared" si="1"/>
        <v>2.6415504972180752E-3</v>
      </c>
      <c r="F23" s="17">
        <f t="shared" si="2"/>
        <v>3.9851245882002694E-3</v>
      </c>
      <c r="G23" s="15">
        <f t="shared" si="3"/>
        <v>3.7692163786877115E-3</v>
      </c>
    </row>
    <row r="24" spans="1:7" x14ac:dyDescent="0.35">
      <c r="A24" s="12" t="s">
        <v>19</v>
      </c>
      <c r="B24" s="15">
        <f>[1]Allocation!F23</f>
        <v>1.9691450111387109E-3</v>
      </c>
      <c r="C24" s="16">
        <f>[1]Allocation!G23</f>
        <v>0.81036650831603929</v>
      </c>
      <c r="D24" s="16">
        <f t="shared" si="0"/>
        <v>6.382916668177703E-4</v>
      </c>
      <c r="E24" s="16">
        <f t="shared" si="1"/>
        <v>1.1814870066832264E-3</v>
      </c>
      <c r="F24" s="17">
        <f t="shared" si="2"/>
        <v>1.8197786735009967E-3</v>
      </c>
      <c r="G24" s="15">
        <f t="shared" si="3"/>
        <v>1.7211857320737428E-3</v>
      </c>
    </row>
    <row r="25" spans="1:7" x14ac:dyDescent="0.35">
      <c r="A25" s="12" t="s">
        <v>20</v>
      </c>
      <c r="B25" s="15">
        <f>[1]Allocation!F24</f>
        <v>6.8184754550340847E-4</v>
      </c>
      <c r="C25" s="16">
        <f>[1]Allocation!G24</f>
        <v>0.73218104444332843</v>
      </c>
      <c r="D25" s="16">
        <f t="shared" si="0"/>
        <v>1.9969433920712221E-4</v>
      </c>
      <c r="E25" s="16">
        <f t="shared" si="1"/>
        <v>4.0910852730204506E-4</v>
      </c>
      <c r="F25" s="17">
        <f t="shared" si="2"/>
        <v>6.0880286650916724E-4</v>
      </c>
      <c r="G25" s="15">
        <f t="shared" si="3"/>
        <v>5.7581881947502687E-4</v>
      </c>
    </row>
    <row r="26" spans="1:7" x14ac:dyDescent="0.35">
      <c r="A26" s="12" t="s">
        <v>21</v>
      </c>
      <c r="B26" s="15">
        <f>[1]Allocation!F25</f>
        <v>0.27293701661671943</v>
      </c>
      <c r="C26" s="16">
        <f>[1]Allocation!G25</f>
        <v>1.193223123319024</v>
      </c>
      <c r="D26" s="16">
        <f t="shared" si="0"/>
        <v>0.13026990377471134</v>
      </c>
      <c r="E26" s="16">
        <f t="shared" si="1"/>
        <v>0.16376220997003166</v>
      </c>
      <c r="F26" s="17">
        <f t="shared" si="2"/>
        <v>0.29403211374474303</v>
      </c>
      <c r="G26" s="15">
        <f t="shared" si="3"/>
        <v>0.27810188476123954</v>
      </c>
    </row>
    <row r="27" spans="1:7" x14ac:dyDescent="0.35">
      <c r="A27" s="12" t="s">
        <v>22</v>
      </c>
      <c r="B27" s="15">
        <f>[1]Allocation!F26</f>
        <v>4.7613456170149593E-3</v>
      </c>
      <c r="C27" s="16">
        <f>[1]Allocation!G26</f>
        <v>0.80276273907876283</v>
      </c>
      <c r="D27" s="16">
        <f t="shared" si="0"/>
        <v>1.5288923396862364E-3</v>
      </c>
      <c r="E27" s="16">
        <f t="shared" si="1"/>
        <v>2.8568073702089753E-3</v>
      </c>
      <c r="F27" s="17">
        <f t="shared" si="2"/>
        <v>4.3856997098952119E-3</v>
      </c>
      <c r="G27" s="15">
        <f t="shared" si="3"/>
        <v>4.1480889273799145E-3</v>
      </c>
    </row>
    <row r="28" spans="1:7" x14ac:dyDescent="0.35">
      <c r="A28" s="12" t="s">
        <v>23</v>
      </c>
      <c r="B28" s="15">
        <f>[1]Allocation!F27</f>
        <v>4.9895398184662378E-3</v>
      </c>
      <c r="C28" s="16">
        <f>[1]Allocation!G27</f>
        <v>2.0164188928551727</v>
      </c>
      <c r="D28" s="16">
        <f t="shared" si="0"/>
        <v>4.0244009426433965E-3</v>
      </c>
      <c r="E28" s="16">
        <f t="shared" si="1"/>
        <v>2.9937238910797428E-3</v>
      </c>
      <c r="F28" s="17">
        <f t="shared" si="2"/>
        <v>7.0181248337231397E-3</v>
      </c>
      <c r="G28" s="15">
        <f t="shared" si="3"/>
        <v>6.637893116132324E-3</v>
      </c>
    </row>
    <row r="29" spans="1:7" x14ac:dyDescent="0.35">
      <c r="A29" s="12" t="s">
        <v>24</v>
      </c>
      <c r="B29" s="15">
        <f>[1]Allocation!F28</f>
        <v>4.6522484440432367E-4</v>
      </c>
      <c r="C29" s="16">
        <f>[1]Allocation!G28</f>
        <v>0.78321257967954161</v>
      </c>
      <c r="D29" s="16">
        <f t="shared" si="0"/>
        <v>1.4574798020676948E-4</v>
      </c>
      <c r="E29" s="16">
        <f t="shared" si="1"/>
        <v>2.7913490664259417E-4</v>
      </c>
      <c r="F29" s="17">
        <f t="shared" si="2"/>
        <v>4.2488288684936366E-4</v>
      </c>
      <c r="G29" s="15">
        <f t="shared" si="3"/>
        <v>4.0186335475649081E-4</v>
      </c>
    </row>
    <row r="30" spans="1:7" x14ac:dyDescent="0.35">
      <c r="A30" s="12" t="s">
        <v>25</v>
      </c>
      <c r="B30" s="15">
        <f>[1]Allocation!F29</f>
        <v>2.569940701687395E-3</v>
      </c>
      <c r="C30" s="16">
        <f>[1]Allocation!G29</f>
        <v>0.85374624872344618</v>
      </c>
      <c r="D30" s="16">
        <f t="shared" si="0"/>
        <v>8.7763089340292587E-4</v>
      </c>
      <c r="E30" s="16">
        <f t="shared" si="1"/>
        <v>1.541964421012437E-3</v>
      </c>
      <c r="F30" s="17">
        <f t="shared" si="2"/>
        <v>2.4195953144153627E-3</v>
      </c>
      <c r="G30" s="15">
        <f t="shared" si="3"/>
        <v>2.2885051864863079E-3</v>
      </c>
    </row>
    <row r="31" spans="1:7" x14ac:dyDescent="0.35">
      <c r="A31" s="12" t="s">
        <v>26</v>
      </c>
      <c r="B31" s="15">
        <f>[1]Allocation!F30</f>
        <v>8.9393113638659826E-3</v>
      </c>
      <c r="C31" s="16">
        <f>[1]Allocation!G30</f>
        <v>0.8040324808331194</v>
      </c>
      <c r="D31" s="16">
        <f t="shared" si="0"/>
        <v>2.874998677131545E-3</v>
      </c>
      <c r="E31" s="16">
        <f t="shared" si="1"/>
        <v>5.3635868183195892E-3</v>
      </c>
      <c r="F31" s="17">
        <f t="shared" si="2"/>
        <v>8.2385854954511346E-3</v>
      </c>
      <c r="G31" s="15">
        <f t="shared" si="3"/>
        <v>7.7922310079387878E-3</v>
      </c>
    </row>
    <row r="32" spans="1:7" x14ac:dyDescent="0.35">
      <c r="A32" s="12" t="s">
        <v>27</v>
      </c>
      <c r="B32" s="15">
        <f>[1]Allocation!F31</f>
        <v>2.6491501203358448E-4</v>
      </c>
      <c r="C32" s="16">
        <f>[1]Allocation!G31</f>
        <v>0.67038283234424567</v>
      </c>
      <c r="D32" s="16">
        <f t="shared" si="0"/>
        <v>7.1037790439033716E-5</v>
      </c>
      <c r="E32" s="16">
        <f t="shared" si="1"/>
        <v>1.5894900722015069E-4</v>
      </c>
      <c r="F32" s="17">
        <f t="shared" si="2"/>
        <v>2.2998679765918442E-4</v>
      </c>
      <c r="G32" s="15">
        <f t="shared" si="3"/>
        <v>2.1752645003513517E-4</v>
      </c>
    </row>
    <row r="33" spans="1:7" x14ac:dyDescent="0.35">
      <c r="A33" s="12" t="s">
        <v>28</v>
      </c>
      <c r="B33" s="15">
        <f>[1]Allocation!F32</f>
        <v>3.3210949536036571E-4</v>
      </c>
      <c r="C33" s="16">
        <f>[1]Allocation!G32</f>
        <v>0.92669272027247052</v>
      </c>
      <c r="D33" s="16">
        <f t="shared" si="0"/>
        <v>1.2310538067352589E-4</v>
      </c>
      <c r="E33" s="16">
        <f t="shared" si="1"/>
        <v>1.9926569721621942E-4</v>
      </c>
      <c r="F33" s="17">
        <f t="shared" si="2"/>
        <v>3.2237107788974533E-4</v>
      </c>
      <c r="G33" s="15">
        <f t="shared" si="3"/>
        <v>3.0490548536300289E-4</v>
      </c>
    </row>
    <row r="34" spans="1:7" x14ac:dyDescent="0.35">
      <c r="A34" s="12" t="s">
        <v>29</v>
      </c>
      <c r="B34" s="15">
        <f>[1]Allocation!F33</f>
        <v>1.1375096282213695E-2</v>
      </c>
      <c r="C34" s="16">
        <f>[1]Allocation!G33</f>
        <v>1.1446155872679182</v>
      </c>
      <c r="D34" s="16">
        <f t="shared" si="0"/>
        <v>5.2080450045180575E-3</v>
      </c>
      <c r="E34" s="16">
        <f t="shared" si="1"/>
        <v>6.8250577693282164E-3</v>
      </c>
      <c r="F34" s="17">
        <f t="shared" si="2"/>
        <v>1.2033102773846274E-2</v>
      </c>
      <c r="G34" s="15">
        <f t="shared" si="3"/>
        <v>1.1381166901508829E-2</v>
      </c>
    </row>
    <row r="35" spans="1:7" x14ac:dyDescent="0.35">
      <c r="A35" s="12" t="s">
        <v>30</v>
      </c>
      <c r="B35" s="15">
        <f>[1]Allocation!F34</f>
        <v>2.9308775061316927E-3</v>
      </c>
      <c r="C35" s="16">
        <f>[1]Allocation!G34</f>
        <v>1.2083678912795714</v>
      </c>
      <c r="D35" s="16">
        <f t="shared" si="0"/>
        <v>1.4166313086732333E-3</v>
      </c>
      <c r="E35" s="16">
        <f t="shared" si="1"/>
        <v>1.7585265036790154E-3</v>
      </c>
      <c r="F35" s="17">
        <f t="shared" si="2"/>
        <v>3.1751578123522485E-3</v>
      </c>
      <c r="G35" s="15">
        <f t="shared" si="3"/>
        <v>3.0031324156520704E-3</v>
      </c>
    </row>
    <row r="36" spans="1:7" x14ac:dyDescent="0.35">
      <c r="A36" s="12" t="s">
        <v>31</v>
      </c>
      <c r="B36" s="15">
        <f>[1]Allocation!F35</f>
        <v>2.3176750493862867E-3</v>
      </c>
      <c r="C36" s="16">
        <f>[1]Allocation!G35</f>
        <v>0.95755901110132879</v>
      </c>
      <c r="D36" s="16">
        <f t="shared" si="0"/>
        <v>8.8772425133782241E-4</v>
      </c>
      <c r="E36" s="16">
        <f t="shared" si="1"/>
        <v>1.3906050296317719E-3</v>
      </c>
      <c r="F36" s="17">
        <f t="shared" si="2"/>
        <v>2.2783292809695943E-3</v>
      </c>
      <c r="G36" s="15">
        <f t="shared" si="3"/>
        <v>2.1548927396903839E-3</v>
      </c>
    </row>
    <row r="37" spans="1:7" x14ac:dyDescent="0.35">
      <c r="A37" s="12" t="s">
        <v>32</v>
      </c>
      <c r="B37" s="15">
        <f>[1]Allocation!F36</f>
        <v>7.3268359869298957E-2</v>
      </c>
      <c r="C37" s="16">
        <f>[1]Allocation!G36</f>
        <v>1.3306071486139703</v>
      </c>
      <c r="D37" s="16">
        <f t="shared" si="0"/>
        <v>3.8996561363724057E-2</v>
      </c>
      <c r="E37" s="16">
        <f t="shared" si="1"/>
        <v>4.3961015921579374E-2</v>
      </c>
      <c r="F37" s="17">
        <f t="shared" si="2"/>
        <v>8.2957577285303424E-2</v>
      </c>
      <c r="G37" s="15">
        <f t="shared" si="3"/>
        <v>7.8463057332225014E-2</v>
      </c>
    </row>
    <row r="38" spans="1:7" x14ac:dyDescent="0.35">
      <c r="A38" s="12" t="s">
        <v>33</v>
      </c>
      <c r="B38" s="15">
        <f>[1]Allocation!F37</f>
        <v>8.0051924166742554E-3</v>
      </c>
      <c r="C38" s="16">
        <f>[1]Allocation!G37</f>
        <v>1.0772589777141324</v>
      </c>
      <c r="D38" s="16">
        <f t="shared" si="0"/>
        <v>3.4494661596765732E-3</v>
      </c>
      <c r="E38" s="16">
        <f t="shared" si="1"/>
        <v>4.8031154500045529E-3</v>
      </c>
      <c r="F38" s="17">
        <f t="shared" si="2"/>
        <v>8.2525816096811269E-3</v>
      </c>
      <c r="G38" s="15">
        <f t="shared" si="3"/>
        <v>7.805468833212776E-3</v>
      </c>
    </row>
    <row r="39" spans="1:7" x14ac:dyDescent="0.35">
      <c r="A39" s="12" t="s">
        <v>34</v>
      </c>
      <c r="B39" s="15">
        <f>[1]Allocation!F38</f>
        <v>4.6553696306377164E-4</v>
      </c>
      <c r="C39" s="16">
        <f>[1]Allocation!G38</f>
        <v>0.7224105833234582</v>
      </c>
      <c r="D39" s="16">
        <f t="shared" si="0"/>
        <v>1.3452353161821221E-4</v>
      </c>
      <c r="E39" s="16">
        <f t="shared" si="1"/>
        <v>2.7932217783826298E-4</v>
      </c>
      <c r="F39" s="17">
        <f t="shared" si="2"/>
        <v>4.1384570945647515E-4</v>
      </c>
      <c r="G39" s="15">
        <f t="shared" si="3"/>
        <v>3.9142415545844703E-4</v>
      </c>
    </row>
    <row r="40" spans="1:7" x14ac:dyDescent="0.35">
      <c r="A40" s="12" t="s">
        <v>35</v>
      </c>
      <c r="B40" s="15">
        <f>[1]Allocation!F39</f>
        <v>6.4360553453071817E-2</v>
      </c>
      <c r="C40" s="16">
        <f>[1]Allocation!G39</f>
        <v>0.89267640082153688</v>
      </c>
      <c r="D40" s="16">
        <f t="shared" si="0"/>
        <v>2.2981258884548116E-2</v>
      </c>
      <c r="E40" s="16">
        <f t="shared" si="1"/>
        <v>3.861633207184309E-2</v>
      </c>
      <c r="F40" s="17">
        <f t="shared" si="2"/>
        <v>6.159759095639121E-2</v>
      </c>
      <c r="G40" s="15">
        <f t="shared" si="3"/>
        <v>5.8260323757001707E-2</v>
      </c>
    </row>
    <row r="41" spans="1:7" x14ac:dyDescent="0.35">
      <c r="A41" s="12" t="s">
        <v>36</v>
      </c>
      <c r="B41" s="15">
        <f>[1]Allocation!F40</f>
        <v>4.0829510165232272E-2</v>
      </c>
      <c r="C41" s="16">
        <f>[1]Allocation!G40</f>
        <v>0.94361113623328463</v>
      </c>
      <c r="D41" s="16">
        <f t="shared" si="0"/>
        <v>1.5410872191545308E-2</v>
      </c>
      <c r="E41" s="16">
        <f t="shared" si="1"/>
        <v>2.4497706099139361E-2</v>
      </c>
      <c r="F41" s="17">
        <f t="shared" si="2"/>
        <v>3.9908578290684671E-2</v>
      </c>
      <c r="G41" s="15">
        <f t="shared" si="3"/>
        <v>3.7746390009684196E-2</v>
      </c>
    </row>
    <row r="42" spans="1:7" x14ac:dyDescent="0.35">
      <c r="A42" s="12" t="s">
        <v>37</v>
      </c>
      <c r="B42" s="15">
        <f>[1]Allocation!F41</f>
        <v>1.5354692577649793E-3</v>
      </c>
      <c r="C42" s="16">
        <f>[1]Allocation!G41</f>
        <v>1.0893751225691259</v>
      </c>
      <c r="D42" s="16">
        <f t="shared" si="0"/>
        <v>6.6908080435153965E-4</v>
      </c>
      <c r="E42" s="16">
        <f t="shared" si="1"/>
        <v>9.212815546589875E-4</v>
      </c>
      <c r="F42" s="17">
        <f t="shared" si="2"/>
        <v>1.5903623590105271E-3</v>
      </c>
      <c r="G42" s="15">
        <f t="shared" si="3"/>
        <v>1.5041988572653529E-3</v>
      </c>
    </row>
    <row r="43" spans="1:7" x14ac:dyDescent="0.35">
      <c r="A43" s="12" t="s">
        <v>38</v>
      </c>
      <c r="B43" s="15">
        <f>[1]Allocation!F42</f>
        <v>6.0426823825955656E-2</v>
      </c>
      <c r="C43" s="16">
        <f>[1]Allocation!G42</f>
        <v>0.8657764338231706</v>
      </c>
      <c r="D43" s="16">
        <f t="shared" si="0"/>
        <v>2.0926448015718756E-2</v>
      </c>
      <c r="E43" s="16">
        <f t="shared" si="1"/>
        <v>3.6256094295573395E-2</v>
      </c>
      <c r="F43" s="17">
        <f t="shared" si="2"/>
        <v>5.7182542311292148E-2</v>
      </c>
      <c r="G43" s="15">
        <f t="shared" si="3"/>
        <v>5.4084475976712919E-2</v>
      </c>
    </row>
    <row r="44" spans="1:7" x14ac:dyDescent="0.35">
      <c r="A44" s="12" t="s">
        <v>39</v>
      </c>
      <c r="B44" s="15">
        <f>[1]Allocation!F43</f>
        <v>7.9695729295922099E-2</v>
      </c>
      <c r="C44" s="16">
        <f>[1]Allocation!G43</f>
        <v>1.2016691285527397</v>
      </c>
      <c r="D44" s="16">
        <f t="shared" si="0"/>
        <v>3.8307159028962305E-2</v>
      </c>
      <c r="E44" s="16">
        <f t="shared" si="1"/>
        <v>4.781743757755326E-2</v>
      </c>
      <c r="F44" s="17">
        <f t="shared" si="2"/>
        <v>8.6124596606515558E-2</v>
      </c>
      <c r="G44" s="15">
        <f t="shared" si="3"/>
        <v>8.1458492188258999E-2</v>
      </c>
    </row>
    <row r="45" spans="1:7" x14ac:dyDescent="0.35">
      <c r="A45" s="12" t="s">
        <v>40</v>
      </c>
      <c r="B45" s="15">
        <f>[1]Allocation!F44</f>
        <v>1.8356075208604238E-2</v>
      </c>
      <c r="C45" s="16">
        <f>[1]Allocation!G44</f>
        <v>1.8594725119251381</v>
      </c>
      <c r="D45" s="16">
        <f t="shared" si="0"/>
        <v>1.365304691089203E-2</v>
      </c>
      <c r="E45" s="16">
        <f t="shared" si="1"/>
        <v>1.1013645125162543E-2</v>
      </c>
      <c r="F45" s="17">
        <f t="shared" si="2"/>
        <v>2.4666692036054573E-2</v>
      </c>
      <c r="G45" s="15">
        <f t="shared" si="3"/>
        <v>2.3330286813524909E-2</v>
      </c>
    </row>
    <row r="46" spans="1:7" x14ac:dyDescent="0.35">
      <c r="A46" s="12" t="s">
        <v>41</v>
      </c>
      <c r="B46" s="15">
        <f>[1]Allocation!F45</f>
        <v>2.1360900405984786E-2</v>
      </c>
      <c r="C46" s="16">
        <f>[1]Allocation!G45</f>
        <v>0.84818868766016897</v>
      </c>
      <c r="D46" s="16">
        <f t="shared" si="0"/>
        <v>7.2472296330367229E-3</v>
      </c>
      <c r="E46" s="16">
        <f t="shared" si="1"/>
        <v>1.2816540243590871E-2</v>
      </c>
      <c r="F46" s="17">
        <f t="shared" si="2"/>
        <v>2.0063769876627592E-2</v>
      </c>
      <c r="G46" s="15">
        <f t="shared" si="3"/>
        <v>1.8976744230563409E-2</v>
      </c>
    </row>
    <row r="47" spans="1:7" x14ac:dyDescent="0.35">
      <c r="A47" s="12" t="s">
        <v>42</v>
      </c>
      <c r="B47" s="15">
        <f>[1]Allocation!F46</f>
        <v>6.5647335170408612E-3</v>
      </c>
      <c r="C47" s="16">
        <f>[1]Allocation!G46</f>
        <v>1.0293522115066387</v>
      </c>
      <c r="D47" s="16">
        <f t="shared" si="0"/>
        <v>2.7029691854871061E-3</v>
      </c>
      <c r="E47" s="16">
        <f t="shared" si="1"/>
        <v>3.9388401102245169E-3</v>
      </c>
      <c r="F47" s="17">
        <f t="shared" si="2"/>
        <v>6.641809295711623E-3</v>
      </c>
      <c r="G47" s="15">
        <f t="shared" si="3"/>
        <v>6.2819658024348968E-3</v>
      </c>
    </row>
    <row r="48" spans="1:7" x14ac:dyDescent="0.35">
      <c r="A48" s="12" t="s">
        <v>43</v>
      </c>
      <c r="B48" s="15">
        <f>[1]Allocation!F47</f>
        <v>1.4321817216110293E-2</v>
      </c>
      <c r="C48" s="16">
        <f>[1]Allocation!G47</f>
        <v>2.0498541062163946</v>
      </c>
      <c r="D48" s="16">
        <f t="shared" si="0"/>
        <v>1.1743054331569736E-2</v>
      </c>
      <c r="E48" s="16">
        <f t="shared" si="1"/>
        <v>8.5930903296661757E-3</v>
      </c>
      <c r="F48" s="17">
        <f t="shared" si="2"/>
        <v>2.0336144661235914E-2</v>
      </c>
      <c r="G48" s="15">
        <f t="shared" si="3"/>
        <v>1.9234362148539436E-2</v>
      </c>
    </row>
    <row r="49" spans="1:7" x14ac:dyDescent="0.35">
      <c r="A49" s="12" t="s">
        <v>44</v>
      </c>
      <c r="B49" s="15">
        <f>[1]Allocation!F48</f>
        <v>1.1636104453592332E-2</v>
      </c>
      <c r="C49" s="16">
        <f>[1]Allocation!G48</f>
        <v>1.3954639597693228</v>
      </c>
      <c r="D49" s="16">
        <f t="shared" si="0"/>
        <v>6.4951057588397629E-3</v>
      </c>
      <c r="E49" s="16">
        <f t="shared" si="1"/>
        <v>6.9816626721553986E-3</v>
      </c>
      <c r="F49" s="17">
        <f t="shared" si="2"/>
        <v>1.3476768430995162E-2</v>
      </c>
      <c r="G49" s="15">
        <f t="shared" si="3"/>
        <v>1.2746616869217865E-2</v>
      </c>
    </row>
    <row r="50" spans="1:7" x14ac:dyDescent="0.35">
      <c r="A50" s="12" t="s">
        <v>45</v>
      </c>
      <c r="B50" s="15">
        <f>[1]Allocation!F49</f>
        <v>3.7743593213507141E-2</v>
      </c>
      <c r="C50" s="16">
        <f>[1]Allocation!G49</f>
        <v>1.7299464990693707</v>
      </c>
      <c r="D50" s="16">
        <f t="shared" si="0"/>
        <v>2.6117758776802058E-2</v>
      </c>
      <c r="E50" s="16">
        <f t="shared" si="1"/>
        <v>2.2646155928104286E-2</v>
      </c>
      <c r="F50" s="17">
        <f t="shared" si="2"/>
        <v>4.8763914704906347E-2</v>
      </c>
      <c r="G50" s="15">
        <f t="shared" si="3"/>
        <v>4.6121957275536682E-2</v>
      </c>
    </row>
    <row r="51" spans="1:7" x14ac:dyDescent="0.35">
      <c r="A51" s="12" t="s">
        <v>46</v>
      </c>
      <c r="B51" s="15">
        <f>[1]Allocation!F50</f>
        <v>6.3751839272708968E-3</v>
      </c>
      <c r="C51" s="16">
        <f>[1]Allocation!G50</f>
        <v>1.5743183929896305</v>
      </c>
      <c r="D51" s="16">
        <f t="shared" si="0"/>
        <v>4.014627726157776E-3</v>
      </c>
      <c r="E51" s="16">
        <f t="shared" si="1"/>
        <v>3.8251103563625381E-3</v>
      </c>
      <c r="F51" s="17">
        <f t="shared" si="2"/>
        <v>7.8397380825203141E-3</v>
      </c>
      <c r="G51" s="15">
        <f t="shared" si="3"/>
        <v>7.41499256328203E-3</v>
      </c>
    </row>
    <row r="52" spans="1:7" x14ac:dyDescent="0.35">
      <c r="A52" s="12" t="s">
        <v>47</v>
      </c>
      <c r="B52" s="15">
        <f>[1]Allocation!F51</f>
        <v>4.9811618708687075E-3</v>
      </c>
      <c r="C52" s="16">
        <f>[1]Allocation!G51</f>
        <v>0.82906346542963494</v>
      </c>
      <c r="D52" s="16">
        <f t="shared" si="0"/>
        <v>1.6518797290113497E-3</v>
      </c>
      <c r="E52" s="16">
        <f t="shared" si="1"/>
        <v>2.9886971225212243E-3</v>
      </c>
      <c r="F52" s="17">
        <f t="shared" si="2"/>
        <v>4.640576851532574E-3</v>
      </c>
      <c r="G52" s="15">
        <f t="shared" si="3"/>
        <v>4.3891571990362617E-3</v>
      </c>
    </row>
    <row r="53" spans="1:7" x14ac:dyDescent="0.35">
      <c r="A53" s="12" t="s">
        <v>48</v>
      </c>
      <c r="B53" s="15">
        <f>[1]Allocation!F52</f>
        <v>7.5567585564612685E-5</v>
      </c>
      <c r="C53" s="16">
        <f>[1]Allocation!G52</f>
        <v>0.827505646699083</v>
      </c>
      <c r="D53" s="16">
        <f t="shared" si="0"/>
        <v>2.5013041504853244E-5</v>
      </c>
      <c r="E53" s="16">
        <f t="shared" si="1"/>
        <v>4.5340551338767612E-5</v>
      </c>
      <c r="F53" s="17">
        <f t="shared" si="2"/>
        <v>7.0353592843620856E-5</v>
      </c>
      <c r="G53" s="15">
        <f t="shared" si="3"/>
        <v>6.6541938294947976E-5</v>
      </c>
    </row>
    <row r="54" spans="1:7" x14ac:dyDescent="0.35">
      <c r="A54" s="12" t="s">
        <v>49</v>
      </c>
      <c r="B54" s="15">
        <f>[1]Allocation!F53</f>
        <v>1.2929892518129206E-3</v>
      </c>
      <c r="C54" s="16">
        <f>[1]Allocation!G53</f>
        <v>0.7317078143804554</v>
      </c>
      <c r="D54" s="16">
        <f t="shared" si="0"/>
        <v>3.7843613578458101E-4</v>
      </c>
      <c r="E54" s="16">
        <f t="shared" si="1"/>
        <v>7.7579355108775235E-4</v>
      </c>
      <c r="F54" s="17">
        <f t="shared" si="2"/>
        <v>1.1542296868723334E-3</v>
      </c>
      <c r="G54" s="15">
        <f t="shared" si="3"/>
        <v>1.0916952140990765E-3</v>
      </c>
    </row>
    <row r="55" spans="1:7" x14ac:dyDescent="0.35">
      <c r="A55" s="12" t="s">
        <v>50</v>
      </c>
      <c r="B55" s="15">
        <f>[1]Allocation!F54</f>
        <v>9.8264175381639896E-3</v>
      </c>
      <c r="C55" s="16">
        <f>[1]Allocation!G54</f>
        <v>1.0399043463824769</v>
      </c>
      <c r="D55" s="16">
        <f t="shared" si="0"/>
        <v>4.0874137229222922E-3</v>
      </c>
      <c r="E55" s="16">
        <f t="shared" si="1"/>
        <v>5.8958505228983932E-3</v>
      </c>
      <c r="F55" s="17">
        <f t="shared" si="2"/>
        <v>9.9832642458206854E-3</v>
      </c>
      <c r="G55" s="15">
        <f t="shared" si="3"/>
        <v>9.4423856206484382E-3</v>
      </c>
    </row>
    <row r="56" spans="1:7" x14ac:dyDescent="0.35">
      <c r="A56" s="12" t="s">
        <v>51</v>
      </c>
      <c r="B56" s="15">
        <f>[1]Allocation!F55</f>
        <v>1.0477983794411391E-2</v>
      </c>
      <c r="C56" s="16">
        <f>[1]Allocation!G55</f>
        <v>1.1815835882614383</v>
      </c>
      <c r="D56" s="16">
        <f t="shared" si="0"/>
        <v>4.9522454758183249E-3</v>
      </c>
      <c r="E56" s="16">
        <f t="shared" si="1"/>
        <v>6.2867902766468343E-3</v>
      </c>
      <c r="F56" s="17">
        <f t="shared" si="2"/>
        <v>1.1239035752465159E-2</v>
      </c>
      <c r="G56" s="15">
        <f t="shared" si="3"/>
        <v>1.0630121267546066E-2</v>
      </c>
    </row>
    <row r="57" spans="1:7" x14ac:dyDescent="0.35">
      <c r="A57" s="12" t="s">
        <v>52</v>
      </c>
      <c r="B57" s="15">
        <f>[1]Allocation!F56</f>
        <v>1.5434216561464809E-2</v>
      </c>
      <c r="C57" s="16">
        <f>[1]Allocation!G56</f>
        <v>0.83412341467282558</v>
      </c>
      <c r="D57" s="16">
        <f t="shared" si="0"/>
        <v>5.1496165684195615E-3</v>
      </c>
      <c r="E57" s="16">
        <f t="shared" si="1"/>
        <v>9.2605299368788852E-3</v>
      </c>
      <c r="F57" s="17">
        <f t="shared" si="2"/>
        <v>1.4410146505298448E-2</v>
      </c>
      <c r="G57" s="15">
        <f t="shared" si="3"/>
        <v>1.3629425887432465E-2</v>
      </c>
    </row>
    <row r="58" spans="1:7" x14ac:dyDescent="0.35">
      <c r="A58" s="19" t="s">
        <v>53</v>
      </c>
      <c r="B58" s="15">
        <f>[1]Allocation!F57</f>
        <v>5.0521192275258557E-3</v>
      </c>
      <c r="C58" s="16">
        <f>[1]Allocation!G57</f>
        <v>0.80630328604599977</v>
      </c>
      <c r="D58" s="16">
        <f t="shared" si="0"/>
        <v>1.6294161338601101E-3</v>
      </c>
      <c r="E58" s="16">
        <f t="shared" si="1"/>
        <v>3.0312715365155133E-3</v>
      </c>
      <c r="F58" s="17">
        <f t="shared" si="2"/>
        <v>4.6606876703756232E-3</v>
      </c>
      <c r="G58" s="15">
        <f t="shared" si="3"/>
        <v>4.4081784431892019E-3</v>
      </c>
    </row>
    <row r="59" spans="1:7" x14ac:dyDescent="0.35">
      <c r="A59" s="12" t="s">
        <v>54</v>
      </c>
      <c r="B59" s="15">
        <f>[1]Allocation!F58</f>
        <v>1.9410302471139407E-3</v>
      </c>
      <c r="C59" s="16">
        <f>[1]Allocation!G58</f>
        <v>0.73231450725344138</v>
      </c>
      <c r="D59" s="16">
        <f t="shared" si="0"/>
        <v>5.6857784359170844E-4</v>
      </c>
      <c r="E59" s="16">
        <f t="shared" si="1"/>
        <v>1.1646181482683645E-3</v>
      </c>
      <c r="F59" s="17">
        <f t="shared" si="2"/>
        <v>1.7331959918600729E-3</v>
      </c>
      <c r="G59" s="15">
        <f t="shared" si="3"/>
        <v>1.6392939732268615E-3</v>
      </c>
    </row>
    <row r="60" spans="1:7" x14ac:dyDescent="0.35">
      <c r="A60" s="12" t="s">
        <v>55</v>
      </c>
      <c r="B60" s="15">
        <f>[1]Allocation!F59</f>
        <v>4.487973860956804E-4</v>
      </c>
      <c r="C60" s="16">
        <f>[1]Allocation!G59</f>
        <v>0.6984996567472388</v>
      </c>
      <c r="D60" s="16">
        <f t="shared" si="0"/>
        <v>1.2539392805475629E-4</v>
      </c>
      <c r="E60" s="16">
        <f t="shared" si="1"/>
        <v>2.6927843165740824E-4</v>
      </c>
      <c r="F60" s="17">
        <f t="shared" si="2"/>
        <v>3.9467235971216456E-4</v>
      </c>
      <c r="G60" s="15">
        <f t="shared" si="3"/>
        <v>3.7328958970244877E-4</v>
      </c>
    </row>
    <row r="61" spans="1:7" x14ac:dyDescent="0.35">
      <c r="A61" s="12" t="s">
        <v>56</v>
      </c>
      <c r="B61" s="15">
        <f>[1]Allocation!F60</f>
        <v>1.5730282535197655E-2</v>
      </c>
      <c r="C61" s="16">
        <f>[1]Allocation!G60</f>
        <v>0.72643336586237639</v>
      </c>
      <c r="D61" s="16">
        <f t="shared" si="0"/>
        <v>4.5708008352039154E-3</v>
      </c>
      <c r="E61" s="16">
        <f t="shared" si="1"/>
        <v>9.4381695211185924E-3</v>
      </c>
      <c r="F61" s="17">
        <f t="shared" si="2"/>
        <v>1.4008970356322509E-2</v>
      </c>
      <c r="G61" s="15">
        <f t="shared" si="3"/>
        <v>1.3249984874236474E-2</v>
      </c>
    </row>
    <row r="62" spans="1:7" x14ac:dyDescent="0.35">
      <c r="A62" s="12" t="s">
        <v>57</v>
      </c>
      <c r="B62" s="15">
        <f>[1]Allocation!F61</f>
        <v>1.3044454254223217E-3</v>
      </c>
      <c r="C62" s="16">
        <f>[1]Allocation!G61</f>
        <v>0.83334121206924983</v>
      </c>
      <c r="D62" s="16">
        <f t="shared" si="0"/>
        <v>4.3481925275985029E-4</v>
      </c>
      <c r="E62" s="16">
        <f t="shared" si="1"/>
        <v>7.8266725525339299E-4</v>
      </c>
      <c r="F62" s="17">
        <f t="shared" si="2"/>
        <v>1.2174865080132433E-3</v>
      </c>
      <c r="G62" s="15">
        <f t="shared" si="3"/>
        <v>1.1515248733809998E-3</v>
      </c>
    </row>
    <row r="63" spans="1:7" x14ac:dyDescent="0.35">
      <c r="A63" s="12" t="s">
        <v>58</v>
      </c>
      <c r="B63" s="15">
        <f>[1]Allocation!F62</f>
        <v>1.8979815323348956E-2</v>
      </c>
      <c r="C63" s="16">
        <f>[1]Allocation!G62</f>
        <v>1.1413068359982179</v>
      </c>
      <c r="D63" s="16">
        <f t="shared" si="0"/>
        <v>8.6647171898087561E-3</v>
      </c>
      <c r="E63" s="16">
        <f t="shared" si="1"/>
        <v>1.1387889194009373E-2</v>
      </c>
      <c r="F63" s="17">
        <f t="shared" si="2"/>
        <v>2.0052606383818131E-2</v>
      </c>
      <c r="G63" s="15">
        <f t="shared" si="3"/>
        <v>1.8966185559432931E-2</v>
      </c>
    </row>
    <row r="64" spans="1:7" x14ac:dyDescent="0.35">
      <c r="A64" s="12" t="s">
        <v>59</v>
      </c>
      <c r="B64" s="15">
        <f>[1]Allocation!F63</f>
        <v>6.0023972925478831E-3</v>
      </c>
      <c r="C64" s="16">
        <f>[1]Allocation!G63</f>
        <v>1.0015847775597426</v>
      </c>
      <c r="D64" s="16">
        <f t="shared" si="0"/>
        <v>2.4047639028327091E-3</v>
      </c>
      <c r="E64" s="16">
        <f t="shared" si="1"/>
        <v>3.6014383755287298E-3</v>
      </c>
      <c r="F64" s="17">
        <f t="shared" si="2"/>
        <v>6.0062022783614385E-3</v>
      </c>
      <c r="G64" s="15">
        <f t="shared" si="3"/>
        <v>5.6807950417267338E-3</v>
      </c>
    </row>
    <row r="65" spans="1:7" x14ac:dyDescent="0.35">
      <c r="A65" s="12" t="s">
        <v>60</v>
      </c>
      <c r="B65" s="15"/>
      <c r="C65" s="16"/>
      <c r="D65" s="16"/>
      <c r="E65" s="16"/>
      <c r="F65" s="16"/>
      <c r="G65" s="15"/>
    </row>
    <row r="66" spans="1:7" x14ac:dyDescent="0.35">
      <c r="A66" s="12" t="s">
        <v>61</v>
      </c>
      <c r="B66" s="15"/>
      <c r="C66" s="16"/>
      <c r="D66" s="16"/>
      <c r="E66" s="16"/>
      <c r="F66" s="16"/>
      <c r="G66" s="15"/>
    </row>
    <row r="67" spans="1:7" x14ac:dyDescent="0.35">
      <c r="A67" s="12" t="s">
        <v>62</v>
      </c>
      <c r="B67" s="15"/>
      <c r="C67" s="16"/>
      <c r="D67" s="16"/>
      <c r="E67" s="16"/>
      <c r="F67" s="16"/>
      <c r="G67" s="15"/>
    </row>
    <row r="68" spans="1:7" x14ac:dyDescent="0.35">
      <c r="A68" s="20" t="s">
        <v>63</v>
      </c>
      <c r="B68" s="15">
        <f t="shared" ref="B68" si="4">SUM(B8:B67)</f>
        <v>0.99999999999999989</v>
      </c>
      <c r="C68" s="15"/>
      <c r="D68" s="15"/>
      <c r="E68" s="15"/>
      <c r="F68" s="15">
        <f>SUM(F8:F67)</f>
        <v>1.0572819885675357</v>
      </c>
      <c r="G68" s="15">
        <f t="shared" ref="G68" si="5">(F68/$F$68)</f>
        <v>1</v>
      </c>
    </row>
    <row r="69" spans="1:7" hidden="1" x14ac:dyDescent="0.35"/>
    <row r="70" spans="1:7" hidden="1" x14ac:dyDescent="0.35">
      <c r="G70" s="4"/>
    </row>
    <row r="71" spans="1:7" hidden="1" x14ac:dyDescent="0.35">
      <c r="G71" s="4"/>
    </row>
    <row r="72" spans="1:7" hidden="1" x14ac:dyDescent="0.35">
      <c r="G72" s="4"/>
    </row>
  </sheetData>
  <sheetProtection sheet="1" objects="1" scenarios="1"/>
  <mergeCells count="1">
    <mergeCell ref="A2:G3"/>
  </mergeCells>
  <pageMargins left="0.7" right="0.7" top="0.75" bottom="0.75" header="0.3" footer="0.3"/>
  <pageSetup scale="86" fitToHeight="0" orientation="portrait" r:id="rId1"/>
  <headerFooter>
    <oddHeader xml:space="preserve">&amp;LEnclosure 5
</oddHeader>
    <oddFooter>&amp;L&amp;Xa/enclosure 1, column h
b/enclousre 4, column g&amp;C&amp;P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DHCSDOC-1797567310-5919</_dlc_DocId>
    <_dlc_DocIdUrl xmlns="69bc34b3-1921-46c7-8c7a-d18363374b4b">
      <Url>https://dhcscagovauthoring/_layouts/15/DocIdRedir.aspx?ID=DHCSDOC-1797567310-5919</Url>
      <Description>DHCSDOC-1797567310-5919</Description>
    </_dlc_DocIdUrl>
  </documentManagement>
</p:properties>
</file>

<file path=customXml/itemProps1.xml><?xml version="1.0" encoding="utf-8"?>
<ds:datastoreItem xmlns:ds="http://schemas.openxmlformats.org/officeDocument/2006/customXml" ds:itemID="{7434B72E-AF5F-4854-BA73-A20E7CD277B6}"/>
</file>

<file path=customXml/itemProps2.xml><?xml version="1.0" encoding="utf-8"?>
<ds:datastoreItem xmlns:ds="http://schemas.openxmlformats.org/officeDocument/2006/customXml" ds:itemID="{4076B8B6-4EBF-4A97-BA60-555CC5854B4D}"/>
</file>

<file path=customXml/itemProps3.xml><?xml version="1.0" encoding="utf-8"?>
<ds:datastoreItem xmlns:ds="http://schemas.openxmlformats.org/officeDocument/2006/customXml" ds:itemID="{7A1FDBDF-1C29-4470-9052-D36D964BEBCF}"/>
</file>

<file path=customXml/itemProps4.xml><?xml version="1.0" encoding="utf-8"?>
<ds:datastoreItem xmlns:ds="http://schemas.openxmlformats.org/officeDocument/2006/customXml" ds:itemID="{49C4C91B-0625-470E-9FF7-FF28D35438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Enclosure 5</vt:lpstr>
      <vt:lpstr>'Enclosure 5'!Print_Titles</vt:lpstr>
      <vt:lpstr>TitleRegion1.a4.g68.2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Enc-5-Adjustments-Self-Sufficiency</dc:title>
  <dc:creator>Tchrist2</dc:creator>
  <cp:keywords/>
  <cp:lastModifiedBy>Liu, Becky@DHCS</cp:lastModifiedBy>
  <cp:lastPrinted>2022-06-08T19:11:17Z</cp:lastPrinted>
  <dcterms:created xsi:type="dcterms:W3CDTF">2017-06-12T19:42:54Z</dcterms:created>
  <dcterms:modified xsi:type="dcterms:W3CDTF">2022-09-23T21:00:50Z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43a49a9a-93b7-4ebd-84c0-1c2c529f1ae5</vt:lpwstr>
  </property>
  <property fmtid="{D5CDD505-2E9C-101B-9397-08002B2CF9AE}" pid="4" name="Division">
    <vt:lpwstr>11;#Community Services|c23dee46-a4de-4c29-8bbc-79830d9e7d7c</vt:lpwstr>
  </property>
</Properties>
</file>