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Override PartName="/xl/externalLinks/externalLink1.xml" ContentType="application/vnd.openxmlformats-officedocument.spreadsheetml.externalLink+xml"/>
  <Override PartName="/docProps/app.xml" ContentType="application/vnd.openxmlformats-officedocument.extended-properties+xml"/>
  <Override PartName="/xl/calcChain.xml" ContentType="application/vnd.openxmlformats-officedocument.spreadsheetml.calcChain+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hsintra\dhcs\CSD\CSDGroups\3. Community Support Branch\3. PMF Section\2. Fiscal Unit\Allocation Methodology-SCO Distribution\2021-22 Distribution\IN\"/>
    </mc:Choice>
  </mc:AlternateContent>
  <bookViews>
    <workbookView xWindow="0" yWindow="0" windowWidth="24000" windowHeight="9600"/>
  </bookViews>
  <sheets>
    <sheet name="Enclosure 3" sheetId="1" r:id="rId1"/>
  </sheets>
  <externalReferences>
    <externalReference r:id="rId2"/>
  </externalReferences>
  <definedNames>
    <definedName name="_xlnm.Print_Titles" localSheetId="0">'Enclosure 3'!$3:$5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6" i="1" l="1"/>
  <c r="G7" i="1"/>
  <c r="G8" i="1"/>
  <c r="G9" i="1"/>
  <c r="G10" i="1"/>
  <c r="G11" i="1"/>
  <c r="G12" i="1"/>
  <c r="G13" i="1"/>
  <c r="G14" i="1"/>
  <c r="G15" i="1"/>
  <c r="G16" i="1"/>
  <c r="G17" i="1"/>
  <c r="G18" i="1"/>
  <c r="G19" i="1"/>
  <c r="G20" i="1"/>
  <c r="G21" i="1"/>
  <c r="G22" i="1"/>
  <c r="G23" i="1"/>
  <c r="G24" i="1"/>
  <c r="G25" i="1"/>
  <c r="G26" i="1"/>
  <c r="G27" i="1"/>
  <c r="G28" i="1"/>
  <c r="G29" i="1"/>
  <c r="G30" i="1"/>
  <c r="G31" i="1"/>
  <c r="G32" i="1"/>
  <c r="G33" i="1"/>
  <c r="G34" i="1"/>
  <c r="G35" i="1"/>
  <c r="G36" i="1"/>
  <c r="G37" i="1"/>
  <c r="G38" i="1"/>
  <c r="G39" i="1"/>
  <c r="G40" i="1"/>
  <c r="G41" i="1"/>
  <c r="G42" i="1"/>
  <c r="G43" i="1"/>
  <c r="G44" i="1"/>
  <c r="G45" i="1"/>
  <c r="G46" i="1"/>
  <c r="G47" i="1"/>
  <c r="G48" i="1"/>
  <c r="G49" i="1"/>
  <c r="G50" i="1"/>
  <c r="G51" i="1"/>
  <c r="G52" i="1"/>
  <c r="G53" i="1"/>
  <c r="G54" i="1"/>
  <c r="G55" i="1"/>
  <c r="G56" i="1"/>
  <c r="G57" i="1"/>
  <c r="G58" i="1"/>
  <c r="G59" i="1"/>
  <c r="G60" i="1"/>
  <c r="G61" i="1"/>
  <c r="G62" i="1"/>
  <c r="G63" i="1" l="1"/>
  <c r="D63" i="1" l="1"/>
  <c r="E62" i="1" s="1"/>
  <c r="H62" i="1"/>
  <c r="I62" i="1" s="1"/>
  <c r="H61" i="1"/>
  <c r="I61" i="1" s="1"/>
  <c r="H60" i="1"/>
  <c r="I60" i="1" s="1"/>
  <c r="H59" i="1"/>
  <c r="I59" i="1" s="1"/>
  <c r="H58" i="1"/>
  <c r="I58" i="1" s="1"/>
  <c r="H57" i="1"/>
  <c r="I57" i="1" s="1"/>
  <c r="H56" i="1"/>
  <c r="I56" i="1" s="1"/>
  <c r="D56" i="1"/>
  <c r="E56" i="1" s="1"/>
  <c r="C56" i="1"/>
  <c r="C63" i="1" s="1"/>
  <c r="H55" i="1"/>
  <c r="I55" i="1" s="1"/>
  <c r="E55" i="1"/>
  <c r="H54" i="1"/>
  <c r="I54" i="1" s="1"/>
  <c r="H53" i="1"/>
  <c r="I53" i="1" s="1"/>
  <c r="E53" i="1"/>
  <c r="H52" i="1"/>
  <c r="I52" i="1" s="1"/>
  <c r="H51" i="1"/>
  <c r="I51" i="1" s="1"/>
  <c r="E51" i="1"/>
  <c r="H50" i="1"/>
  <c r="I50" i="1" s="1"/>
  <c r="E50" i="1"/>
  <c r="H49" i="1"/>
  <c r="I49" i="1" s="1"/>
  <c r="E49" i="1"/>
  <c r="H48" i="1"/>
  <c r="I48" i="1" s="1"/>
  <c r="E48" i="1"/>
  <c r="H47" i="1"/>
  <c r="I47" i="1" s="1"/>
  <c r="E47" i="1"/>
  <c r="H46" i="1"/>
  <c r="I46" i="1" s="1"/>
  <c r="E46" i="1"/>
  <c r="H45" i="1"/>
  <c r="I45" i="1" s="1"/>
  <c r="E45" i="1"/>
  <c r="H44" i="1"/>
  <c r="I44" i="1" s="1"/>
  <c r="E44" i="1"/>
  <c r="H43" i="1"/>
  <c r="I43" i="1" s="1"/>
  <c r="E43" i="1"/>
  <c r="H42" i="1"/>
  <c r="I42" i="1" s="1"/>
  <c r="E42" i="1"/>
  <c r="H41" i="1"/>
  <c r="I41" i="1" s="1"/>
  <c r="E41" i="1"/>
  <c r="H40" i="1"/>
  <c r="I40" i="1" s="1"/>
  <c r="E40" i="1"/>
  <c r="H39" i="1"/>
  <c r="I39" i="1" s="1"/>
  <c r="E39" i="1"/>
  <c r="H38" i="1"/>
  <c r="I38" i="1" s="1"/>
  <c r="E38" i="1"/>
  <c r="H37" i="1"/>
  <c r="I37" i="1" s="1"/>
  <c r="E37" i="1"/>
  <c r="H36" i="1"/>
  <c r="I36" i="1" s="1"/>
  <c r="E36" i="1"/>
  <c r="H35" i="1"/>
  <c r="I35" i="1" s="1"/>
  <c r="E35" i="1"/>
  <c r="H34" i="1"/>
  <c r="I34" i="1" s="1"/>
  <c r="E34" i="1"/>
  <c r="H33" i="1"/>
  <c r="I33" i="1" s="1"/>
  <c r="E33" i="1"/>
  <c r="H32" i="1"/>
  <c r="I32" i="1" s="1"/>
  <c r="E32" i="1"/>
  <c r="H31" i="1"/>
  <c r="I31" i="1" s="1"/>
  <c r="E31" i="1"/>
  <c r="H30" i="1"/>
  <c r="I30" i="1" s="1"/>
  <c r="E30" i="1"/>
  <c r="H29" i="1"/>
  <c r="I29" i="1" s="1"/>
  <c r="E29" i="1"/>
  <c r="H28" i="1"/>
  <c r="I28" i="1" s="1"/>
  <c r="E28" i="1"/>
  <c r="H27" i="1"/>
  <c r="I27" i="1" s="1"/>
  <c r="E27" i="1"/>
  <c r="H26" i="1"/>
  <c r="I26" i="1" s="1"/>
  <c r="E26" i="1"/>
  <c r="H25" i="1"/>
  <c r="I25" i="1" s="1"/>
  <c r="E25" i="1"/>
  <c r="H24" i="1"/>
  <c r="I24" i="1" s="1"/>
  <c r="E24" i="1"/>
  <c r="H23" i="1"/>
  <c r="I23" i="1" s="1"/>
  <c r="E23" i="1"/>
  <c r="H22" i="1"/>
  <c r="I22" i="1" s="1"/>
  <c r="E22" i="1"/>
  <c r="H21" i="1"/>
  <c r="I21" i="1" s="1"/>
  <c r="E21" i="1"/>
  <c r="H20" i="1"/>
  <c r="I20" i="1" s="1"/>
  <c r="E20" i="1"/>
  <c r="H19" i="1"/>
  <c r="I19" i="1" s="1"/>
  <c r="E19" i="1"/>
  <c r="H18" i="1"/>
  <c r="I18" i="1" s="1"/>
  <c r="E18" i="1"/>
  <c r="H17" i="1"/>
  <c r="I17" i="1" s="1"/>
  <c r="E17" i="1"/>
  <c r="H16" i="1"/>
  <c r="I16" i="1" s="1"/>
  <c r="E16" i="1"/>
  <c r="H15" i="1"/>
  <c r="I15" i="1" s="1"/>
  <c r="E15" i="1"/>
  <c r="H14" i="1"/>
  <c r="I14" i="1" s="1"/>
  <c r="E14" i="1"/>
  <c r="H13" i="1"/>
  <c r="I13" i="1" s="1"/>
  <c r="E13" i="1"/>
  <c r="H12" i="1"/>
  <c r="I12" i="1" s="1"/>
  <c r="E12" i="1"/>
  <c r="H11" i="1"/>
  <c r="I11" i="1" s="1"/>
  <c r="E11" i="1"/>
  <c r="H10" i="1"/>
  <c r="I10" i="1" s="1"/>
  <c r="E10" i="1"/>
  <c r="H9" i="1"/>
  <c r="I9" i="1" s="1"/>
  <c r="E9" i="1"/>
  <c r="H8" i="1"/>
  <c r="I8" i="1" s="1"/>
  <c r="E8" i="1"/>
  <c r="H7" i="1"/>
  <c r="I7" i="1" s="1"/>
  <c r="E7" i="1"/>
  <c r="H6" i="1"/>
  <c r="I6" i="1" s="1"/>
  <c r="E6" i="1"/>
  <c r="I63" i="1" l="1"/>
  <c r="J11" i="1" s="1"/>
  <c r="E57" i="1"/>
  <c r="E59" i="1"/>
  <c r="E61" i="1"/>
  <c r="E52" i="1"/>
  <c r="E54" i="1"/>
  <c r="E63" i="1"/>
  <c r="E58" i="1"/>
  <c r="E60" i="1"/>
  <c r="J12" i="1" l="1"/>
  <c r="J47" i="1"/>
  <c r="J10" i="1"/>
  <c r="J42" i="1"/>
  <c r="J49" i="1"/>
  <c r="J13" i="1"/>
  <c r="J44" i="1"/>
  <c r="J62" i="1"/>
  <c r="J39" i="1"/>
  <c r="J38" i="1"/>
  <c r="J6" i="1"/>
  <c r="J45" i="1"/>
  <c r="J9" i="1"/>
  <c r="J40" i="1"/>
  <c r="J8" i="1"/>
  <c r="J41" i="1"/>
  <c r="J36" i="1"/>
  <c r="J7" i="1"/>
  <c r="J30" i="1"/>
  <c r="J58" i="1"/>
  <c r="J37" i="1"/>
  <c r="J19" i="1"/>
  <c r="J32" i="1"/>
  <c r="J52" i="1"/>
  <c r="J53" i="1"/>
  <c r="J56" i="1"/>
  <c r="J61" i="1"/>
  <c r="J26" i="1"/>
  <c r="J23" i="1"/>
  <c r="J33" i="1"/>
  <c r="J17" i="1"/>
  <c r="J28" i="1"/>
  <c r="J43" i="1"/>
  <c r="J27" i="1"/>
  <c r="J22" i="1"/>
  <c r="J29" i="1"/>
  <c r="J15" i="1"/>
  <c r="J35" i="1"/>
  <c r="J50" i="1"/>
  <c r="J18" i="1"/>
  <c r="J59" i="1"/>
  <c r="J25" i="1"/>
  <c r="J57" i="1"/>
  <c r="J20" i="1"/>
  <c r="J31" i="1"/>
  <c r="J34" i="1"/>
  <c r="J55" i="1"/>
  <c r="J60" i="1"/>
  <c r="J24" i="1"/>
  <c r="J51" i="1"/>
  <c r="J46" i="1"/>
  <c r="J14" i="1"/>
  <c r="J54" i="1"/>
  <c r="J21" i="1"/>
  <c r="J48" i="1"/>
  <c r="J16" i="1"/>
  <c r="J63" i="1" l="1"/>
</calcChain>
</file>

<file path=xl/sharedStrings.xml><?xml version="1.0" encoding="utf-8"?>
<sst xmlns="http://schemas.openxmlformats.org/spreadsheetml/2006/main" count="103" uniqueCount="82">
  <si>
    <t>Base Data - 2000</t>
  </si>
  <si>
    <t>County</t>
  </si>
  <si>
    <t>Small County</t>
  </si>
  <si>
    <t>County Population in 2000</t>
  </si>
  <si>
    <t>Prevalence (&lt;200% FPL) in 2000</t>
  </si>
  <si>
    <t>Prevalence (%) in 2000</t>
  </si>
  <si>
    <t>Alameda</t>
  </si>
  <si>
    <t>Alpine</t>
  </si>
  <si>
    <t>x</t>
  </si>
  <si>
    <t>Amador</t>
  </si>
  <si>
    <t>Butte</t>
  </si>
  <si>
    <t>Calaveras</t>
  </si>
  <si>
    <t>Colusa</t>
  </si>
  <si>
    <t>Contra Costa</t>
  </si>
  <si>
    <t>Del Norte</t>
  </si>
  <si>
    <t>El Dorado</t>
  </si>
  <si>
    <t>Fresno</t>
  </si>
  <si>
    <t>Glenn</t>
  </si>
  <si>
    <t>Humboldt</t>
  </si>
  <si>
    <t>Imperial</t>
  </si>
  <si>
    <t>Inyo</t>
  </si>
  <si>
    <t>Kern</t>
  </si>
  <si>
    <t>Kings</t>
  </si>
  <si>
    <t>Lake</t>
  </si>
  <si>
    <t>Lassen</t>
  </si>
  <si>
    <t>Los Angeles</t>
  </si>
  <si>
    <t>Madera</t>
  </si>
  <si>
    <t>Marin</t>
  </si>
  <si>
    <t>Mariposa</t>
  </si>
  <si>
    <t>Mendocino</t>
  </si>
  <si>
    <t>Merced</t>
  </si>
  <si>
    <t>Modoc</t>
  </si>
  <si>
    <t>Mono</t>
  </si>
  <si>
    <t>Monterey</t>
  </si>
  <si>
    <t>Napa</t>
  </si>
  <si>
    <t>Nevada</t>
  </si>
  <si>
    <t>Orange</t>
  </si>
  <si>
    <t>Placer</t>
  </si>
  <si>
    <t>Plumas</t>
  </si>
  <si>
    <t>Riverside</t>
  </si>
  <si>
    <t>Sacramento</t>
  </si>
  <si>
    <t>San Benito</t>
  </si>
  <si>
    <t>San Bernardino</t>
  </si>
  <si>
    <t>San Diego</t>
  </si>
  <si>
    <t>San Francisco</t>
  </si>
  <si>
    <t>San Joaquin</t>
  </si>
  <si>
    <t>San Luis Obispo</t>
  </si>
  <si>
    <t>San Mateo</t>
  </si>
  <si>
    <t>Santa Barbara</t>
  </si>
  <si>
    <t>Santa Clara</t>
  </si>
  <si>
    <t>Santa Cruz</t>
  </si>
  <si>
    <t>Shasta</t>
  </si>
  <si>
    <t>Sierra</t>
  </si>
  <si>
    <t>Siskiyou</t>
  </si>
  <si>
    <t>Solano</t>
  </si>
  <si>
    <t>Sonoma</t>
  </si>
  <si>
    <t>Stanislaus</t>
  </si>
  <si>
    <t>Sutter/Yuba</t>
  </si>
  <si>
    <t>Tehama</t>
  </si>
  <si>
    <t>Trinity</t>
  </si>
  <si>
    <t>Tulare</t>
  </si>
  <si>
    <t>Tuolumne</t>
  </si>
  <si>
    <t>Ventura</t>
  </si>
  <si>
    <t>Yolo</t>
  </si>
  <si>
    <t>Total</t>
  </si>
  <si>
    <t>Enclosure 3-Population Most Likely to Access Services</t>
  </si>
  <si>
    <t>A</t>
  </si>
  <si>
    <t>B</t>
  </si>
  <si>
    <t>C</t>
  </si>
  <si>
    <t>D</t>
  </si>
  <si>
    <t>E</t>
  </si>
  <si>
    <t>F</t>
  </si>
  <si>
    <t>G</t>
  </si>
  <si>
    <t>B/Total</t>
  </si>
  <si>
    <t>(D-A)/A</t>
  </si>
  <si>
    <t>B*(100%+E)</t>
  </si>
  <si>
    <t>F/Total</t>
  </si>
  <si>
    <t>County Population in 2021</t>
  </si>
  <si>
    <t>Population Growth (%): 2000-2021</t>
  </si>
  <si>
    <t>Prevalence (&lt;200% FPL) in 2021</t>
  </si>
  <si>
    <t>Updated Prevalence (%) in 2021</t>
  </si>
  <si>
    <t>Updated Data - 2021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</si>
</sst>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0%"/>
  </numFmts>
  <fonts count="9" x14ac:knownFonts="1">
    <font>
      <sz val="11"/>
      <color theme="1"/>
      <name val="Calibri"/>
      <family val="2"/>
      <scheme val="minor"/>
    </font>
    <font>
      <sz val="11"/>
      <color theme="1"/>
      <name val="Calibri"/>
      <family val="2"/>
      <scheme val="minor"/>
    </font>
    <font>
      <sz val="10"/>
      <name val="Arial"/>
      <family val="2"/>
    </font>
    <font>
      <sz val="10"/>
      <color theme="1"/>
      <name val="Arial"/>
      <family val="2"/>
    </font>
    <font>
      <b/>
      <sz val="12"/>
      <name val="Arial"/>
      <family val="2"/>
    </font>
    <font>
      <sz val="12"/>
      <color theme="1"/>
      <name val="Arial"/>
      <family val="2"/>
    </font>
    <font>
      <b/>
      <sz val="12"/>
      <color indexed="8"/>
      <name val="Arial"/>
      <family val="2"/>
    </font>
    <font>
      <sz val="12"/>
      <name val="Arial"/>
      <family val="2"/>
    </font>
    <font>
      <sz val="12"/>
      <color indexed="8"/>
      <name val="Arial"/>
      <family val="2"/>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5">
    <xf numFmtId="0" fontId="0" fillId="0" borderId="0"/>
    <xf numFmtId="9" fontId="1" fillId="0" borderId="0" applyFont="0" applyFill="0" applyBorder="0" applyAlignment="0" applyProtection="0"/>
    <xf numFmtId="0" fontId="2" fillId="0" borderId="0"/>
    <xf numFmtId="0" fontId="2" fillId="0" borderId="0"/>
    <xf numFmtId="0" fontId="3" fillId="0" borderId="0"/>
  </cellStyleXfs>
  <cellXfs count="32">
    <xf numFmtId="0" fontId="0" fillId="0" borderId="0" xfId="0"/>
    <xf numFmtId="0" fontId="4" fillId="0" borderId="1" xfId="2" applyFont="1" applyBorder="1" applyAlignment="1">
      <alignment horizontal="center"/>
    </xf>
    <xf numFmtId="0" fontId="5" fillId="0" borderId="0" xfId="0" applyFont="1"/>
    <xf numFmtId="0" fontId="4" fillId="0" borderId="1" xfId="2" applyFont="1" applyBorder="1"/>
    <xf numFmtId="0" fontId="6" fillId="0" borderId="1" xfId="2" applyFont="1" applyFill="1" applyBorder="1" applyAlignment="1">
      <alignment horizontal="left" indent="1"/>
    </xf>
    <xf numFmtId="0" fontId="7" fillId="0" borderId="1" xfId="2" applyFont="1" applyFill="1" applyBorder="1" applyAlignment="1">
      <alignment textRotation="90" wrapText="1"/>
    </xf>
    <xf numFmtId="0" fontId="7" fillId="0" borderId="1" xfId="2" applyFont="1" applyBorder="1" applyAlignment="1">
      <alignment horizontal="center" vertical="center" wrapText="1"/>
    </xf>
    <xf numFmtId="164" fontId="7" fillId="0" borderId="1" xfId="2" applyNumberFormat="1" applyFont="1" applyBorder="1" applyAlignment="1">
      <alignment horizontal="center" vertical="center"/>
    </xf>
    <xf numFmtId="37" fontId="5" fillId="0" borderId="0" xfId="0" applyNumberFormat="1" applyFont="1"/>
    <xf numFmtId="0" fontId="7" fillId="0" borderId="1" xfId="2" quotePrefix="1" applyNumberFormat="1" applyFont="1" applyFill="1" applyBorder="1"/>
    <xf numFmtId="37" fontId="8" fillId="0" borderId="1" xfId="2" applyNumberFormat="1" applyFont="1" applyFill="1" applyBorder="1" applyProtection="1"/>
    <xf numFmtId="3" fontId="7" fillId="0" borderId="1" xfId="3" applyNumberFormat="1" applyFont="1" applyFill="1" applyBorder="1"/>
    <xf numFmtId="164" fontId="7" fillId="0" borderId="1" xfId="2" applyNumberFormat="1" applyFont="1" applyBorder="1" applyAlignment="1">
      <alignment horizontal="right"/>
    </xf>
    <xf numFmtId="0" fontId="7" fillId="0" borderId="1" xfId="2" applyFont="1" applyBorder="1"/>
    <xf numFmtId="10" fontId="7" fillId="0" borderId="1" xfId="2" applyNumberFormat="1" applyFont="1" applyBorder="1" applyAlignment="1">
      <alignment horizontal="right"/>
    </xf>
    <xf numFmtId="3" fontId="7" fillId="0" borderId="1" xfId="2" applyNumberFormat="1" applyFont="1" applyBorder="1"/>
    <xf numFmtId="164" fontId="7" fillId="0" borderId="1" xfId="1" applyNumberFormat="1" applyFont="1" applyBorder="1"/>
    <xf numFmtId="37" fontId="8" fillId="0" borderId="1" xfId="2" applyNumberFormat="1" applyFont="1" applyFill="1" applyBorder="1" applyAlignment="1" applyProtection="1">
      <alignment horizontal="center"/>
    </xf>
    <xf numFmtId="37" fontId="8" fillId="0" borderId="1" xfId="2" applyNumberFormat="1" applyFont="1" applyFill="1" applyBorder="1" applyAlignment="1" applyProtection="1">
      <alignment horizontal="right"/>
    </xf>
    <xf numFmtId="0" fontId="7" fillId="0" borderId="1" xfId="2" applyNumberFormat="1" applyFont="1" applyFill="1" applyBorder="1"/>
    <xf numFmtId="0" fontId="7" fillId="0" borderId="1" xfId="2" applyFont="1" applyBorder="1" applyAlignment="1">
      <alignment horizontal="center"/>
    </xf>
    <xf numFmtId="37" fontId="7" fillId="0" borderId="1" xfId="2" applyNumberFormat="1" applyFont="1" applyFill="1" applyBorder="1" applyAlignment="1">
      <alignment horizontal="right"/>
    </xf>
    <xf numFmtId="3" fontId="7" fillId="0" borderId="1" xfId="2" applyNumberFormat="1" applyFont="1" applyBorder="1" applyAlignment="1">
      <alignment horizontal="right"/>
    </xf>
    <xf numFmtId="0" fontId="7" fillId="0" borderId="0" xfId="2" applyFont="1"/>
    <xf numFmtId="0" fontId="7" fillId="0" borderId="0" xfId="2" applyFont="1" applyAlignment="1">
      <alignment horizontal="center"/>
    </xf>
    <xf numFmtId="0" fontId="7" fillId="0" borderId="0" xfId="2" applyFont="1" applyFill="1" applyAlignment="1">
      <alignment horizontal="center"/>
    </xf>
    <xf numFmtId="0" fontId="7" fillId="0" borderId="0" xfId="2" applyFont="1" applyAlignment="1">
      <alignment horizontal="right"/>
    </xf>
    <xf numFmtId="9" fontId="7" fillId="0" borderId="0" xfId="1" applyFont="1"/>
    <xf numFmtId="0" fontId="7" fillId="0" borderId="0" xfId="2" applyFont="1" applyFill="1"/>
    <xf numFmtId="0" fontId="4" fillId="0" borderId="1" xfId="2" applyFont="1" applyBorder="1" applyAlignment="1">
      <alignment horizontal="center" wrapText="1"/>
    </xf>
    <xf numFmtId="0" fontId="4" fillId="0" borderId="1" xfId="2" applyFont="1" applyBorder="1" applyAlignment="1">
      <alignment horizontal="center"/>
    </xf>
    <xf numFmtId="0" fontId="7" fillId="0" borderId="1" xfId="2" applyFont="1" applyFill="1" applyBorder="1" applyAlignment="1">
      <alignment horizontal="center" vertical="center" wrapText="1"/>
    </xf>
  </cellXfs>
  <cellStyles count="5">
    <cellStyle name="Normal" xfId="0" builtinId="0"/>
    <cellStyle name="Normal 2" xfId="4"/>
    <cellStyle name="Normal 3" xfId="2"/>
    <cellStyle name="Normal 5" xfId="3"/>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3.%20Community%20Support%20Branch/3.%20PMF%20Section/2.%20Fiscal%20Unit/Allocation%20Methodology-SCO%20Distribution/2021-22%20Distribution/2021-22%20Allocation%20Percentages%20-%20No%20insuranc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llocation 2021-22"/>
      <sheetName val="State Population"/>
      <sheetName val="Poverty-Uninsured Population"/>
      <sheetName val="Prevalence"/>
      <sheetName val="Self Suff. Calc"/>
      <sheetName val="CA All Families 2021"/>
      <sheetName val="SSS"/>
      <sheetName val="E-1 City-County 2018"/>
      <sheetName val="About the Data"/>
      <sheetName val="Resources-new"/>
      <sheetName val="2009-10 Allocation"/>
    </sheetNames>
    <sheetDataSet>
      <sheetData sheetId="0"/>
      <sheetData sheetId="1"/>
      <sheetData sheetId="2"/>
      <sheetData sheetId="3">
        <row r="3">
          <cell r="G3">
            <v>1656591</v>
          </cell>
        </row>
        <row r="4">
          <cell r="G4">
            <v>1135</v>
          </cell>
        </row>
        <row r="5">
          <cell r="G5">
            <v>37377</v>
          </cell>
        </row>
        <row r="6">
          <cell r="G6">
            <v>202669</v>
          </cell>
        </row>
        <row r="7">
          <cell r="G7">
            <v>45036</v>
          </cell>
        </row>
        <row r="8">
          <cell r="G8">
            <v>22248</v>
          </cell>
        </row>
        <row r="9">
          <cell r="G9">
            <v>1153854</v>
          </cell>
        </row>
        <row r="10">
          <cell r="G10">
            <v>26949</v>
          </cell>
        </row>
        <row r="11">
          <cell r="G11">
            <v>195362</v>
          </cell>
        </row>
        <row r="12">
          <cell r="G12">
            <v>1026681</v>
          </cell>
        </row>
        <row r="13">
          <cell r="G13">
            <v>29679</v>
          </cell>
        </row>
        <row r="14">
          <cell r="G14">
            <v>130851</v>
          </cell>
        </row>
        <row r="15">
          <cell r="G15">
            <v>186034</v>
          </cell>
        </row>
        <row r="16">
          <cell r="G16">
            <v>18563</v>
          </cell>
        </row>
        <row r="17">
          <cell r="G17">
            <v>914193</v>
          </cell>
        </row>
        <row r="18">
          <cell r="G18">
            <v>152543</v>
          </cell>
        </row>
        <row r="19">
          <cell r="G19">
            <v>63940</v>
          </cell>
        </row>
        <row r="20">
          <cell r="G20">
            <v>27572</v>
          </cell>
        </row>
        <row r="21">
          <cell r="G21">
            <v>10044458</v>
          </cell>
        </row>
        <row r="22">
          <cell r="G22">
            <v>158474</v>
          </cell>
        </row>
        <row r="23">
          <cell r="G23">
            <v>257774</v>
          </cell>
        </row>
        <row r="24">
          <cell r="G24">
            <v>18037</v>
          </cell>
        </row>
        <row r="25">
          <cell r="G25">
            <v>86669</v>
          </cell>
        </row>
        <row r="26">
          <cell r="G26">
            <v>284836</v>
          </cell>
        </row>
        <row r="27">
          <cell r="G27">
            <v>9491</v>
          </cell>
        </row>
        <row r="28">
          <cell r="G28">
            <v>13295</v>
          </cell>
        </row>
        <row r="29">
          <cell r="G29">
            <v>437318</v>
          </cell>
        </row>
        <row r="30">
          <cell r="G30">
            <v>137637</v>
          </cell>
        </row>
        <row r="31">
          <cell r="G31">
            <v>97466</v>
          </cell>
        </row>
        <row r="32">
          <cell r="G32">
            <v>3153764</v>
          </cell>
        </row>
        <row r="33">
          <cell r="G33">
            <v>404994</v>
          </cell>
        </row>
        <row r="34">
          <cell r="G34">
            <v>18116</v>
          </cell>
        </row>
        <row r="35">
          <cell r="G35">
            <v>2454453</v>
          </cell>
        </row>
        <row r="36">
          <cell r="G36">
            <v>1561014</v>
          </cell>
        </row>
        <row r="37">
          <cell r="G37">
            <v>63526</v>
          </cell>
        </row>
        <row r="38">
          <cell r="G38">
            <v>2175909</v>
          </cell>
        </row>
        <row r="39">
          <cell r="G39">
            <v>3315404</v>
          </cell>
        </row>
        <row r="40">
          <cell r="G40">
            <v>875010</v>
          </cell>
        </row>
        <row r="41">
          <cell r="G41">
            <v>783534</v>
          </cell>
        </row>
        <row r="42">
          <cell r="G42">
            <v>271172</v>
          </cell>
        </row>
        <row r="43">
          <cell r="G43">
            <v>765245</v>
          </cell>
        </row>
        <row r="44">
          <cell r="G44">
            <v>441172</v>
          </cell>
        </row>
        <row r="45">
          <cell r="G45">
            <v>1934171</v>
          </cell>
        </row>
        <row r="46">
          <cell r="G46">
            <v>261115</v>
          </cell>
        </row>
        <row r="47">
          <cell r="G47">
            <v>177797</v>
          </cell>
        </row>
        <row r="48">
          <cell r="G48">
            <v>3189</v>
          </cell>
        </row>
        <row r="49">
          <cell r="G49">
            <v>44330</v>
          </cell>
        </row>
        <row r="50">
          <cell r="G50">
            <v>438527</v>
          </cell>
        </row>
        <row r="51">
          <cell r="G51">
            <v>484207</v>
          </cell>
        </row>
        <row r="52">
          <cell r="G52">
            <v>555968</v>
          </cell>
        </row>
        <row r="53">
          <cell r="G53">
            <v>180696</v>
          </cell>
        </row>
        <row r="54">
          <cell r="G54">
            <v>65354</v>
          </cell>
        </row>
        <row r="55">
          <cell r="G55">
            <v>13535</v>
          </cell>
        </row>
        <row r="56">
          <cell r="G56">
            <v>481733</v>
          </cell>
        </row>
        <row r="57">
          <cell r="G57">
            <v>53465</v>
          </cell>
        </row>
        <row r="58">
          <cell r="G58">
            <v>835223</v>
          </cell>
        </row>
        <row r="59">
          <cell r="G59">
            <v>217500</v>
          </cell>
        </row>
      </sheetData>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67"/>
  <sheetViews>
    <sheetView tabSelected="1" topLeftCell="A44" zoomScale="80" zoomScaleNormal="80" workbookViewId="0">
      <selection activeCell="J6" sqref="J6"/>
    </sheetView>
  </sheetViews>
  <sheetFormatPr defaultColWidth="0" defaultRowHeight="15" zeroHeight="1" x14ac:dyDescent="0.25"/>
  <cols>
    <col min="1" max="1" width="18.109375" style="23" bestFit="1" customWidth="1"/>
    <col min="2" max="2" width="16" style="23" hidden="1" customWidth="1"/>
    <col min="3" max="3" width="13.5546875" style="23" bestFit="1" customWidth="1"/>
    <col min="4" max="4" width="16.109375" style="28" customWidth="1"/>
    <col min="5" max="5" width="14.109375" style="26" customWidth="1"/>
    <col min="6" max="6" width="2.109375" style="23" hidden="1" customWidth="1"/>
    <col min="7" max="7" width="16.44140625" style="23" customWidth="1"/>
    <col min="8" max="8" width="16.33203125" style="23" customWidth="1"/>
    <col min="9" max="9" width="15.109375" style="23" customWidth="1"/>
    <col min="10" max="10" width="14.109375" style="23" customWidth="1"/>
    <col min="11" max="11" width="0" style="2" hidden="1" customWidth="1"/>
    <col min="12" max="16384" width="9.109375" style="2" hidden="1"/>
  </cols>
  <sheetData>
    <row r="1" spans="1:11" ht="15.6" x14ac:dyDescent="0.3">
      <c r="A1" s="30" t="s">
        <v>65</v>
      </c>
      <c r="B1" s="30"/>
      <c r="C1" s="30"/>
      <c r="D1" s="30"/>
      <c r="E1" s="30"/>
      <c r="F1" s="30"/>
      <c r="G1" s="30"/>
      <c r="H1" s="30"/>
      <c r="I1" s="30"/>
      <c r="J1" s="30"/>
    </row>
    <row r="2" spans="1:11" ht="15.6" x14ac:dyDescent="0.3">
      <c r="A2" s="3"/>
      <c r="B2" s="3"/>
      <c r="C2" s="30" t="s">
        <v>0</v>
      </c>
      <c r="D2" s="30"/>
      <c r="E2" s="30"/>
      <c r="F2" s="3"/>
      <c r="G2" s="30" t="s">
        <v>81</v>
      </c>
      <c r="H2" s="30"/>
      <c r="I2" s="30"/>
      <c r="J2" s="30"/>
    </row>
    <row r="3" spans="1:11" ht="46.8" x14ac:dyDescent="0.3">
      <c r="A3" s="4" t="s">
        <v>1</v>
      </c>
      <c r="B3" s="1" t="s">
        <v>2</v>
      </c>
      <c r="C3" s="29" t="s">
        <v>3</v>
      </c>
      <c r="D3" s="29" t="s">
        <v>4</v>
      </c>
      <c r="E3" s="29" t="s">
        <v>5</v>
      </c>
      <c r="F3" s="1"/>
      <c r="G3" s="29" t="s">
        <v>77</v>
      </c>
      <c r="H3" s="29" t="s">
        <v>78</v>
      </c>
      <c r="I3" s="29" t="s">
        <v>79</v>
      </c>
      <c r="J3" s="29" t="s">
        <v>80</v>
      </c>
    </row>
    <row r="4" spans="1:11" ht="15.6" x14ac:dyDescent="0.3">
      <c r="A4" s="4"/>
      <c r="B4" s="5"/>
      <c r="C4" s="6" t="s">
        <v>66</v>
      </c>
      <c r="D4" s="6" t="s">
        <v>67</v>
      </c>
      <c r="E4" s="6" t="s">
        <v>68</v>
      </c>
      <c r="F4" s="6"/>
      <c r="G4" s="31" t="s">
        <v>69</v>
      </c>
      <c r="H4" s="6" t="s">
        <v>70</v>
      </c>
      <c r="I4" s="6" t="s">
        <v>71</v>
      </c>
      <c r="J4" s="6" t="s">
        <v>72</v>
      </c>
    </row>
    <row r="5" spans="1:11" ht="15.6" x14ac:dyDescent="0.3">
      <c r="A5" s="4"/>
      <c r="B5" s="5"/>
      <c r="C5" s="6"/>
      <c r="D5" s="6"/>
      <c r="E5" s="6" t="s">
        <v>73</v>
      </c>
      <c r="F5" s="6"/>
      <c r="G5" s="6"/>
      <c r="H5" s="7" t="s">
        <v>74</v>
      </c>
      <c r="I5" s="6" t="s">
        <v>75</v>
      </c>
      <c r="J5" s="6" t="s">
        <v>76</v>
      </c>
      <c r="K5" s="8"/>
    </row>
    <row r="6" spans="1:11" x14ac:dyDescent="0.25">
      <c r="A6" s="9" t="s">
        <v>6</v>
      </c>
      <c r="B6" s="10"/>
      <c r="C6" s="11">
        <v>1448768</v>
      </c>
      <c r="D6" s="10">
        <v>29490</v>
      </c>
      <c r="E6" s="12">
        <f t="shared" ref="E6:E63" si="0">D6/$D$63</f>
        <v>3.0991442410459532E-2</v>
      </c>
      <c r="F6" s="13"/>
      <c r="G6" s="11">
        <f>[1]Prevalence!G3</f>
        <v>1656591</v>
      </c>
      <c r="H6" s="14">
        <f t="shared" ref="H6:H62" si="1">(G6-C6)/C6</f>
        <v>0.14344808830675443</v>
      </c>
      <c r="I6" s="15">
        <f t="shared" ref="I6:I62" si="2">ROUND(D6*(1+H6),0)</f>
        <v>33720</v>
      </c>
      <c r="J6" s="16">
        <f>I6/$I$63</f>
        <v>3.0451269389881908E-2</v>
      </c>
      <c r="K6" s="8"/>
    </row>
    <row r="7" spans="1:11" x14ac:dyDescent="0.25">
      <c r="A7" s="9" t="s">
        <v>7</v>
      </c>
      <c r="B7" s="17" t="s">
        <v>8</v>
      </c>
      <c r="C7" s="11">
        <v>1203</v>
      </c>
      <c r="D7" s="18">
        <v>39</v>
      </c>
      <c r="E7" s="12">
        <f t="shared" si="0"/>
        <v>4.0985630858186567E-5</v>
      </c>
      <c r="F7" s="13"/>
      <c r="G7" s="11">
        <f>[1]Prevalence!G4</f>
        <v>1135</v>
      </c>
      <c r="H7" s="14">
        <f t="shared" si="1"/>
        <v>-5.6525353283458021E-2</v>
      </c>
      <c r="I7" s="15">
        <f t="shared" si="2"/>
        <v>37</v>
      </c>
      <c r="J7" s="16">
        <f t="shared" ref="J7:J62" si="3">I7/$I$63</f>
        <v>3.3413314573713839E-5</v>
      </c>
    </row>
    <row r="8" spans="1:11" x14ac:dyDescent="0.25">
      <c r="A8" s="9" t="s">
        <v>9</v>
      </c>
      <c r="B8" s="17" t="s">
        <v>8</v>
      </c>
      <c r="C8" s="11">
        <v>35205</v>
      </c>
      <c r="D8" s="18">
        <v>740</v>
      </c>
      <c r="E8" s="12">
        <f t="shared" si="0"/>
        <v>7.7767607269379633E-4</v>
      </c>
      <c r="F8" s="13"/>
      <c r="G8" s="11">
        <f>[1]Prevalence!G5</f>
        <v>37377</v>
      </c>
      <c r="H8" s="14">
        <f t="shared" si="1"/>
        <v>6.169578184916915E-2</v>
      </c>
      <c r="I8" s="15">
        <f t="shared" si="2"/>
        <v>786</v>
      </c>
      <c r="J8" s="16">
        <f t="shared" si="3"/>
        <v>7.098071690524074E-4</v>
      </c>
    </row>
    <row r="9" spans="1:11" x14ac:dyDescent="0.25">
      <c r="A9" s="9" t="s">
        <v>10</v>
      </c>
      <c r="B9" s="17"/>
      <c r="C9" s="11">
        <v>203446</v>
      </c>
      <c r="D9" s="18">
        <v>7582</v>
      </c>
      <c r="E9" s="12">
        <f t="shared" si="0"/>
        <v>7.968027004276167E-3</v>
      </c>
      <c r="F9" s="13"/>
      <c r="G9" s="11">
        <f>[1]Prevalence!G6</f>
        <v>202669</v>
      </c>
      <c r="H9" s="14">
        <f t="shared" si="1"/>
        <v>-3.8191952655741573E-3</v>
      </c>
      <c r="I9" s="15">
        <f t="shared" si="2"/>
        <v>7553</v>
      </c>
      <c r="J9" s="16">
        <f t="shared" si="3"/>
        <v>6.8208314858178541E-3</v>
      </c>
    </row>
    <row r="10" spans="1:11" x14ac:dyDescent="0.25">
      <c r="A10" s="9" t="s">
        <v>11</v>
      </c>
      <c r="B10" s="17" t="s">
        <v>8</v>
      </c>
      <c r="C10" s="11">
        <v>40658</v>
      </c>
      <c r="D10" s="18">
        <v>1076</v>
      </c>
      <c r="E10" s="12">
        <f t="shared" si="0"/>
        <v>1.1307830462412498E-3</v>
      </c>
      <c r="F10" s="13"/>
      <c r="G10" s="11">
        <f>[1]Prevalence!G7</f>
        <v>45036</v>
      </c>
      <c r="H10" s="14">
        <f t="shared" si="1"/>
        <v>0.1076786856215259</v>
      </c>
      <c r="I10" s="15">
        <f t="shared" si="2"/>
        <v>1192</v>
      </c>
      <c r="J10" s="16">
        <f t="shared" si="3"/>
        <v>1.0764505668072132E-3</v>
      </c>
    </row>
    <row r="11" spans="1:11" x14ac:dyDescent="0.25">
      <c r="A11" s="9" t="s">
        <v>12</v>
      </c>
      <c r="B11" s="17" t="s">
        <v>8</v>
      </c>
      <c r="C11" s="11">
        <v>18880</v>
      </c>
      <c r="D11" s="18">
        <v>693</v>
      </c>
      <c r="E11" s="12">
        <f t="shared" si="0"/>
        <v>7.282831329416228E-4</v>
      </c>
      <c r="F11" s="13"/>
      <c r="G11" s="11">
        <f>[1]Prevalence!G8</f>
        <v>22248</v>
      </c>
      <c r="H11" s="14">
        <f t="shared" si="1"/>
        <v>0.17838983050847457</v>
      </c>
      <c r="I11" s="15">
        <f t="shared" si="2"/>
        <v>817</v>
      </c>
      <c r="J11" s="16">
        <f t="shared" si="3"/>
        <v>7.3780210828984331E-4</v>
      </c>
    </row>
    <row r="12" spans="1:11" x14ac:dyDescent="0.25">
      <c r="A12" s="9" t="s">
        <v>13</v>
      </c>
      <c r="B12" s="17"/>
      <c r="C12" s="11">
        <v>953675</v>
      </c>
      <c r="D12" s="18">
        <v>15474</v>
      </c>
      <c r="E12" s="12">
        <f t="shared" si="0"/>
        <v>1.6261837228194329E-2</v>
      </c>
      <c r="F12" s="13"/>
      <c r="G12" s="11">
        <f>[1]Prevalence!G9</f>
        <v>1153854</v>
      </c>
      <c r="H12" s="14">
        <f t="shared" si="1"/>
        <v>0.20990274464571262</v>
      </c>
      <c r="I12" s="15">
        <f t="shared" si="2"/>
        <v>18722</v>
      </c>
      <c r="J12" s="16">
        <f t="shared" si="3"/>
        <v>1.6907137174299199E-2</v>
      </c>
    </row>
    <row r="13" spans="1:11" x14ac:dyDescent="0.25">
      <c r="A13" s="9" t="s">
        <v>14</v>
      </c>
      <c r="B13" s="17" t="s">
        <v>8</v>
      </c>
      <c r="C13" s="11">
        <v>27447</v>
      </c>
      <c r="D13" s="18">
        <v>946</v>
      </c>
      <c r="E13" s="12">
        <f t="shared" si="0"/>
        <v>9.9416427671396128E-4</v>
      </c>
      <c r="F13" s="13"/>
      <c r="G13" s="11">
        <f>[1]Prevalence!G10</f>
        <v>26949</v>
      </c>
      <c r="H13" s="14">
        <f t="shared" si="1"/>
        <v>-1.814405946005028E-2</v>
      </c>
      <c r="I13" s="15">
        <f t="shared" si="2"/>
        <v>929</v>
      </c>
      <c r="J13" s="16">
        <f t="shared" si="3"/>
        <v>8.3894511456703122E-4</v>
      </c>
    </row>
    <row r="14" spans="1:11" x14ac:dyDescent="0.25">
      <c r="A14" s="9" t="s">
        <v>15</v>
      </c>
      <c r="B14" s="17"/>
      <c r="C14" s="11">
        <v>158288</v>
      </c>
      <c r="D14" s="18">
        <v>2430</v>
      </c>
      <c r="E14" s="12">
        <f t="shared" si="0"/>
        <v>2.5537200765485477E-3</v>
      </c>
      <c r="F14" s="13"/>
      <c r="G14" s="11">
        <f>[1]Prevalence!G11</f>
        <v>195362</v>
      </c>
      <c r="H14" s="14">
        <f t="shared" si="1"/>
        <v>0.23421863944202972</v>
      </c>
      <c r="I14" s="15">
        <f t="shared" si="2"/>
        <v>2999</v>
      </c>
      <c r="J14" s="16">
        <f t="shared" si="3"/>
        <v>2.7082846055829133E-3</v>
      </c>
    </row>
    <row r="15" spans="1:11" x14ac:dyDescent="0.25">
      <c r="A15" s="9" t="s">
        <v>16</v>
      </c>
      <c r="B15" s="17"/>
      <c r="C15" s="11">
        <v>802224</v>
      </c>
      <c r="D15" s="18">
        <v>33350</v>
      </c>
      <c r="E15" s="12">
        <f t="shared" si="0"/>
        <v>3.5047968951808256E-2</v>
      </c>
      <c r="F15" s="13"/>
      <c r="G15" s="11">
        <f>[1]Prevalence!G12</f>
        <v>1026681</v>
      </c>
      <c r="H15" s="14">
        <f t="shared" si="1"/>
        <v>0.27979342428050019</v>
      </c>
      <c r="I15" s="15">
        <f t="shared" si="2"/>
        <v>42681</v>
      </c>
      <c r="J15" s="16">
        <f t="shared" si="3"/>
        <v>3.8543612954612977E-2</v>
      </c>
    </row>
    <row r="16" spans="1:11" x14ac:dyDescent="0.25">
      <c r="A16" s="9" t="s">
        <v>17</v>
      </c>
      <c r="B16" s="17" t="s">
        <v>8</v>
      </c>
      <c r="C16" s="11">
        <v>26555</v>
      </c>
      <c r="D16" s="18">
        <v>1005</v>
      </c>
      <c r="E16" s="12">
        <f t="shared" si="0"/>
        <v>1.0561681798071153E-3</v>
      </c>
      <c r="F16" s="13"/>
      <c r="G16" s="11">
        <f>[1]Prevalence!G13</f>
        <v>29679</v>
      </c>
      <c r="H16" s="14">
        <f t="shared" si="1"/>
        <v>0.11764262850687253</v>
      </c>
      <c r="I16" s="15">
        <f t="shared" si="2"/>
        <v>1123</v>
      </c>
      <c r="J16" s="16">
        <f t="shared" si="3"/>
        <v>1.0141392504400173E-3</v>
      </c>
    </row>
    <row r="17" spans="1:10" x14ac:dyDescent="0.25">
      <c r="A17" s="9" t="s">
        <v>18</v>
      </c>
      <c r="B17" s="17"/>
      <c r="C17" s="11">
        <v>126665</v>
      </c>
      <c r="D17" s="18">
        <v>4656</v>
      </c>
      <c r="E17" s="12">
        <f t="shared" si="0"/>
        <v>4.8930537763004264E-3</v>
      </c>
      <c r="F17" s="13"/>
      <c r="G17" s="11">
        <f>[1]Prevalence!G14</f>
        <v>130851</v>
      </c>
      <c r="H17" s="14">
        <f t="shared" si="1"/>
        <v>3.304780326056922E-2</v>
      </c>
      <c r="I17" s="15">
        <f t="shared" si="2"/>
        <v>4810</v>
      </c>
      <c r="J17" s="16">
        <f t="shared" si="3"/>
        <v>4.343730894582799E-3</v>
      </c>
    </row>
    <row r="18" spans="1:10" x14ac:dyDescent="0.25">
      <c r="A18" s="9" t="s">
        <v>19</v>
      </c>
      <c r="B18" s="17"/>
      <c r="C18" s="11">
        <v>143151</v>
      </c>
      <c r="D18" s="18">
        <v>5673</v>
      </c>
      <c r="E18" s="12">
        <f t="shared" si="0"/>
        <v>5.9618329194485228E-3</v>
      </c>
      <c r="F18" s="13"/>
      <c r="G18" s="11">
        <f>[1]Prevalence!G15</f>
        <v>186034</v>
      </c>
      <c r="H18" s="14">
        <f t="shared" si="1"/>
        <v>0.29956479521624019</v>
      </c>
      <c r="I18" s="15">
        <f t="shared" si="2"/>
        <v>7372</v>
      </c>
      <c r="J18" s="16">
        <f t="shared" si="3"/>
        <v>6.6573771631734703E-3</v>
      </c>
    </row>
    <row r="19" spans="1:10" x14ac:dyDescent="0.25">
      <c r="A19" s="9" t="s">
        <v>20</v>
      </c>
      <c r="B19" s="17" t="s">
        <v>8</v>
      </c>
      <c r="C19" s="11">
        <v>18116</v>
      </c>
      <c r="D19" s="18">
        <v>512</v>
      </c>
      <c r="E19" s="12">
        <f t="shared" si="0"/>
        <v>5.3806776921516719E-4</v>
      </c>
      <c r="F19" s="13"/>
      <c r="G19" s="11">
        <f>[1]Prevalence!G16</f>
        <v>18563</v>
      </c>
      <c r="H19" s="14">
        <f t="shared" si="1"/>
        <v>2.4674321042172664E-2</v>
      </c>
      <c r="I19" s="15">
        <f t="shared" si="2"/>
        <v>525</v>
      </c>
      <c r="J19" s="16">
        <f t="shared" si="3"/>
        <v>4.7410784192431795E-4</v>
      </c>
    </row>
    <row r="20" spans="1:10" x14ac:dyDescent="0.25">
      <c r="A20" s="9" t="s">
        <v>21</v>
      </c>
      <c r="B20" s="17"/>
      <c r="C20" s="11">
        <v>664373</v>
      </c>
      <c r="D20" s="18">
        <v>26346</v>
      </c>
      <c r="E20" s="12">
        <f t="shared" si="0"/>
        <v>2.7687370015122646E-2</v>
      </c>
      <c r="F20" s="13"/>
      <c r="G20" s="11">
        <f>[1]Prevalence!G17</f>
        <v>914193</v>
      </c>
      <c r="H20" s="14">
        <f t="shared" si="1"/>
        <v>0.37602370957278519</v>
      </c>
      <c r="I20" s="15">
        <f t="shared" si="2"/>
        <v>36253</v>
      </c>
      <c r="J20" s="16">
        <f t="shared" si="3"/>
        <v>3.2738726844347234E-2</v>
      </c>
    </row>
    <row r="21" spans="1:10" x14ac:dyDescent="0.25">
      <c r="A21" s="9" t="s">
        <v>22</v>
      </c>
      <c r="B21" s="17"/>
      <c r="C21" s="11">
        <v>129764</v>
      </c>
      <c r="D21" s="18">
        <v>4539</v>
      </c>
      <c r="E21" s="12">
        <f t="shared" si="0"/>
        <v>4.7700968837258674E-3</v>
      </c>
      <c r="F21" s="13"/>
      <c r="G21" s="11">
        <f>[1]Prevalence!G18</f>
        <v>152543</v>
      </c>
      <c r="H21" s="14">
        <f t="shared" si="1"/>
        <v>0.17554175272032305</v>
      </c>
      <c r="I21" s="15">
        <f t="shared" si="2"/>
        <v>5336</v>
      </c>
      <c r="J21" s="16">
        <f t="shared" si="3"/>
        <v>4.8187417990631625E-3</v>
      </c>
    </row>
    <row r="22" spans="1:10" x14ac:dyDescent="0.25">
      <c r="A22" s="9" t="s">
        <v>23</v>
      </c>
      <c r="B22" s="17" t="s">
        <v>8</v>
      </c>
      <c r="C22" s="11">
        <v>58479</v>
      </c>
      <c r="D22" s="18">
        <v>2137</v>
      </c>
      <c r="E22" s="12">
        <f t="shared" si="0"/>
        <v>2.2458023883062742E-3</v>
      </c>
      <c r="F22" s="13"/>
      <c r="G22" s="11">
        <f>[1]Prevalence!G19</f>
        <v>63940</v>
      </c>
      <c r="H22" s="14">
        <f t="shared" si="1"/>
        <v>9.3383949793943127E-2</v>
      </c>
      <c r="I22" s="15">
        <f t="shared" si="2"/>
        <v>2337</v>
      </c>
      <c r="J22" s="16">
        <f t="shared" si="3"/>
        <v>2.1104571934802497E-3</v>
      </c>
    </row>
    <row r="23" spans="1:10" x14ac:dyDescent="0.25">
      <c r="A23" s="9" t="s">
        <v>24</v>
      </c>
      <c r="B23" s="17" t="s">
        <v>8</v>
      </c>
      <c r="C23" s="11">
        <v>33871</v>
      </c>
      <c r="D23" s="18">
        <v>812</v>
      </c>
      <c r="E23" s="12">
        <f t="shared" si="0"/>
        <v>8.5334185273967919E-4</v>
      </c>
      <c r="F23" s="13"/>
      <c r="G23" s="11">
        <f>[1]Prevalence!G20</f>
        <v>27572</v>
      </c>
      <c r="H23" s="14">
        <f t="shared" si="1"/>
        <v>-0.18597029907590565</v>
      </c>
      <c r="I23" s="15">
        <f t="shared" si="2"/>
        <v>661</v>
      </c>
      <c r="J23" s="16">
        <f t="shared" si="3"/>
        <v>5.9692434954661743E-4</v>
      </c>
    </row>
    <row r="24" spans="1:10" x14ac:dyDescent="0.25">
      <c r="A24" s="9" t="s">
        <v>25</v>
      </c>
      <c r="B24" s="17"/>
      <c r="C24" s="11">
        <v>9543983</v>
      </c>
      <c r="D24" s="18">
        <v>322680</v>
      </c>
      <c r="E24" s="12">
        <f t="shared" si="0"/>
        <v>0.33910880423896517</v>
      </c>
      <c r="F24" s="13"/>
      <c r="G24" s="11">
        <f>[1]Prevalence!G21</f>
        <v>10044458</v>
      </c>
      <c r="H24" s="14">
        <f t="shared" si="1"/>
        <v>5.2438798350751464E-2</v>
      </c>
      <c r="I24" s="15">
        <f t="shared" si="2"/>
        <v>339601</v>
      </c>
      <c r="J24" s="16">
        <f t="shared" si="3"/>
        <v>0.30668094709588628</v>
      </c>
    </row>
    <row r="25" spans="1:10" x14ac:dyDescent="0.25">
      <c r="A25" s="9" t="s">
        <v>26</v>
      </c>
      <c r="B25" s="17"/>
      <c r="C25" s="11">
        <v>124265</v>
      </c>
      <c r="D25" s="18">
        <v>4691</v>
      </c>
      <c r="E25" s="12">
        <f t="shared" si="0"/>
        <v>4.9298357527116201E-3</v>
      </c>
      <c r="F25" s="13"/>
      <c r="G25" s="11">
        <f>[1]Prevalence!G22</f>
        <v>158474</v>
      </c>
      <c r="H25" s="14">
        <f t="shared" si="1"/>
        <v>0.27529070937110206</v>
      </c>
      <c r="I25" s="15">
        <f t="shared" si="2"/>
        <v>5982</v>
      </c>
      <c r="J25" s="16">
        <f t="shared" si="3"/>
        <v>5.4021202102690858E-3</v>
      </c>
    </row>
    <row r="26" spans="1:10" x14ac:dyDescent="0.25">
      <c r="A26" s="9" t="s">
        <v>27</v>
      </c>
      <c r="B26" s="17"/>
      <c r="C26" s="11">
        <v>247424</v>
      </c>
      <c r="D26" s="18">
        <v>3251</v>
      </c>
      <c r="E26" s="12">
        <f t="shared" si="0"/>
        <v>3.4165201517939621E-3</v>
      </c>
      <c r="F26" s="13"/>
      <c r="G26" s="11">
        <f>[1]Prevalence!G23</f>
        <v>257774</v>
      </c>
      <c r="H26" s="14">
        <f t="shared" si="1"/>
        <v>4.1831026901189859E-2</v>
      </c>
      <c r="I26" s="15">
        <f t="shared" si="2"/>
        <v>3387</v>
      </c>
      <c r="J26" s="16">
        <f t="shared" si="3"/>
        <v>3.0586728773288854E-3</v>
      </c>
    </row>
    <row r="27" spans="1:10" x14ac:dyDescent="0.25">
      <c r="A27" s="9" t="s">
        <v>28</v>
      </c>
      <c r="B27" s="17" t="s">
        <v>8</v>
      </c>
      <c r="C27" s="11">
        <v>17056</v>
      </c>
      <c r="D27" s="18">
        <v>445</v>
      </c>
      <c r="E27" s="12">
        <f t="shared" si="0"/>
        <v>4.676565572280262E-4</v>
      </c>
      <c r="F27" s="13"/>
      <c r="G27" s="11">
        <f>[1]Prevalence!G24</f>
        <v>18037</v>
      </c>
      <c r="H27" s="14">
        <f t="shared" si="1"/>
        <v>5.7516416510318948E-2</v>
      </c>
      <c r="I27" s="15">
        <f t="shared" si="2"/>
        <v>471</v>
      </c>
      <c r="J27" s="16">
        <f t="shared" si="3"/>
        <v>4.2534246389781664E-4</v>
      </c>
    </row>
    <row r="28" spans="1:10" x14ac:dyDescent="0.25">
      <c r="A28" s="9" t="s">
        <v>29</v>
      </c>
      <c r="B28" s="17" t="s">
        <v>8</v>
      </c>
      <c r="C28" s="11">
        <v>86506</v>
      </c>
      <c r="D28" s="18">
        <v>2893</v>
      </c>
      <c r="E28" s="12">
        <f t="shared" si="0"/>
        <v>3.0402930787880446E-3</v>
      </c>
      <c r="F28" s="13"/>
      <c r="G28" s="11">
        <f>[1]Prevalence!G25</f>
        <v>86669</v>
      </c>
      <c r="H28" s="14">
        <f t="shared" si="1"/>
        <v>1.8842623633042795E-3</v>
      </c>
      <c r="I28" s="15">
        <f t="shared" si="2"/>
        <v>2898</v>
      </c>
      <c r="J28" s="16">
        <f t="shared" si="3"/>
        <v>2.6170752874222348E-3</v>
      </c>
    </row>
    <row r="29" spans="1:10" x14ac:dyDescent="0.25">
      <c r="A29" s="9" t="s">
        <v>30</v>
      </c>
      <c r="B29" s="17"/>
      <c r="C29" s="11">
        <v>211109</v>
      </c>
      <c r="D29" s="18">
        <v>8982</v>
      </c>
      <c r="E29" s="12">
        <f t="shared" si="0"/>
        <v>9.4393060607238909E-3</v>
      </c>
      <c r="F29" s="13"/>
      <c r="G29" s="11">
        <f>[1]Prevalence!G26</f>
        <v>284836</v>
      </c>
      <c r="H29" s="14">
        <f t="shared" si="1"/>
        <v>0.34923665026123946</v>
      </c>
      <c r="I29" s="15">
        <f t="shared" si="2"/>
        <v>12119</v>
      </c>
      <c r="J29" s="16">
        <f t="shared" si="3"/>
        <v>1.094421511672535E-2</v>
      </c>
    </row>
    <row r="30" spans="1:10" x14ac:dyDescent="0.25">
      <c r="A30" s="9" t="s">
        <v>31</v>
      </c>
      <c r="B30" s="17" t="s">
        <v>8</v>
      </c>
      <c r="C30" s="11">
        <v>9510</v>
      </c>
      <c r="D30" s="18">
        <v>344</v>
      </c>
      <c r="E30" s="12">
        <f t="shared" si="0"/>
        <v>3.6151428244144047E-4</v>
      </c>
      <c r="F30" s="13"/>
      <c r="G30" s="11">
        <f>[1]Prevalence!G27</f>
        <v>9491</v>
      </c>
      <c r="H30" s="14">
        <f t="shared" si="1"/>
        <v>-1.9978969505783386E-3</v>
      </c>
      <c r="I30" s="15">
        <f t="shared" si="2"/>
        <v>343</v>
      </c>
      <c r="J30" s="16">
        <f t="shared" si="3"/>
        <v>3.0975045672388773E-4</v>
      </c>
    </row>
    <row r="31" spans="1:10" x14ac:dyDescent="0.25">
      <c r="A31" s="9" t="s">
        <v>32</v>
      </c>
      <c r="B31" s="17" t="s">
        <v>8</v>
      </c>
      <c r="C31" s="11">
        <v>12855</v>
      </c>
      <c r="D31" s="18">
        <v>342</v>
      </c>
      <c r="E31" s="12">
        <f t="shared" si="0"/>
        <v>3.5941245521794372E-4</v>
      </c>
      <c r="F31" s="13"/>
      <c r="G31" s="11">
        <f>[1]Prevalence!G28</f>
        <v>13295</v>
      </c>
      <c r="H31" s="14">
        <f t="shared" si="1"/>
        <v>3.4227926876701675E-2</v>
      </c>
      <c r="I31" s="15">
        <f t="shared" si="2"/>
        <v>354</v>
      </c>
      <c r="J31" s="16">
        <f t="shared" si="3"/>
        <v>3.1968414484039726E-4</v>
      </c>
    </row>
    <row r="32" spans="1:10" x14ac:dyDescent="0.25">
      <c r="A32" s="9" t="s">
        <v>33</v>
      </c>
      <c r="B32" s="17"/>
      <c r="C32" s="11">
        <v>402854</v>
      </c>
      <c r="D32" s="18">
        <v>11405</v>
      </c>
      <c r="E32" s="12">
        <f t="shared" si="0"/>
        <v>1.1985669741990199E-2</v>
      </c>
      <c r="F32" s="13"/>
      <c r="G32" s="11">
        <f>[1]Prevalence!G29</f>
        <v>437318</v>
      </c>
      <c r="H32" s="14">
        <f t="shared" si="1"/>
        <v>8.5549603578467637E-2</v>
      </c>
      <c r="I32" s="15">
        <f t="shared" si="2"/>
        <v>12381</v>
      </c>
      <c r="J32" s="16">
        <f t="shared" si="3"/>
        <v>1.1180817506409486E-2</v>
      </c>
    </row>
    <row r="33" spans="1:10" x14ac:dyDescent="0.25">
      <c r="A33" s="9" t="s">
        <v>34</v>
      </c>
      <c r="B33" s="17"/>
      <c r="C33" s="11">
        <v>124601</v>
      </c>
      <c r="D33" s="18">
        <v>2368</v>
      </c>
      <c r="E33" s="12">
        <f t="shared" si="0"/>
        <v>2.4885634326201485E-3</v>
      </c>
      <c r="F33" s="13"/>
      <c r="G33" s="11">
        <f>[1]Prevalence!G30</f>
        <v>137637</v>
      </c>
      <c r="H33" s="14">
        <f t="shared" si="1"/>
        <v>0.10462195327485334</v>
      </c>
      <c r="I33" s="15">
        <f t="shared" si="2"/>
        <v>2616</v>
      </c>
      <c r="J33" s="16">
        <f t="shared" si="3"/>
        <v>2.362411646617173E-3</v>
      </c>
    </row>
    <row r="34" spans="1:10" x14ac:dyDescent="0.25">
      <c r="A34" s="9" t="s">
        <v>35</v>
      </c>
      <c r="B34" s="17" t="s">
        <v>8</v>
      </c>
      <c r="C34" s="11">
        <v>91872</v>
      </c>
      <c r="D34" s="18">
        <v>1908</v>
      </c>
      <c r="E34" s="12">
        <f t="shared" si="0"/>
        <v>2.0051431712158965E-3</v>
      </c>
      <c r="F34" s="13"/>
      <c r="G34" s="11">
        <f>[1]Prevalence!G31</f>
        <v>97466</v>
      </c>
      <c r="H34" s="14">
        <f t="shared" si="1"/>
        <v>6.0889063044235456E-2</v>
      </c>
      <c r="I34" s="15">
        <f t="shared" si="2"/>
        <v>2024</v>
      </c>
      <c r="J34" s="16">
        <f t="shared" si="3"/>
        <v>1.8277986134377514E-3</v>
      </c>
    </row>
    <row r="35" spans="1:10" x14ac:dyDescent="0.25">
      <c r="A35" s="9" t="s">
        <v>36</v>
      </c>
      <c r="B35" s="17"/>
      <c r="C35" s="11">
        <v>2853893</v>
      </c>
      <c r="D35" s="18">
        <v>63978</v>
      </c>
      <c r="E35" s="12">
        <f t="shared" si="0"/>
        <v>6.7235351052437442E-2</v>
      </c>
      <c r="F35" s="13"/>
      <c r="G35" s="11">
        <f>[1]Prevalence!G32</f>
        <v>3153764</v>
      </c>
      <c r="H35" s="14">
        <f t="shared" si="1"/>
        <v>0.10507436683856052</v>
      </c>
      <c r="I35" s="15">
        <f t="shared" si="2"/>
        <v>70700</v>
      </c>
      <c r="J35" s="16">
        <f t="shared" si="3"/>
        <v>6.3846522712474818E-2</v>
      </c>
    </row>
    <row r="36" spans="1:10" x14ac:dyDescent="0.25">
      <c r="A36" s="9" t="s">
        <v>37</v>
      </c>
      <c r="B36" s="17"/>
      <c r="C36" s="11">
        <v>251731</v>
      </c>
      <c r="D36" s="18">
        <v>3536</v>
      </c>
      <c r="E36" s="12">
        <f t="shared" si="0"/>
        <v>3.7160305311422486E-3</v>
      </c>
      <c r="F36" s="13"/>
      <c r="G36" s="11">
        <f>[1]Prevalence!G33</f>
        <v>404994</v>
      </c>
      <c r="H36" s="14">
        <f t="shared" si="1"/>
        <v>0.60883641665110777</v>
      </c>
      <c r="I36" s="15">
        <f t="shared" si="2"/>
        <v>5689</v>
      </c>
      <c r="J36" s="16">
        <f t="shared" si="3"/>
        <v>5.1375228813475135E-3</v>
      </c>
    </row>
    <row r="37" spans="1:10" x14ac:dyDescent="0.25">
      <c r="A37" s="9" t="s">
        <v>38</v>
      </c>
      <c r="B37" s="17" t="s">
        <v>8</v>
      </c>
      <c r="C37" s="11">
        <v>20653</v>
      </c>
      <c r="D37" s="18">
        <v>519</v>
      </c>
      <c r="E37" s="12">
        <f t="shared" si="0"/>
        <v>5.454241644974058E-4</v>
      </c>
      <c r="F37" s="13"/>
      <c r="G37" s="11">
        <f>[1]Prevalence!G34</f>
        <v>18116</v>
      </c>
      <c r="H37" s="14">
        <f t="shared" si="1"/>
        <v>-0.12283929695443761</v>
      </c>
      <c r="I37" s="15">
        <f t="shared" si="2"/>
        <v>455</v>
      </c>
      <c r="J37" s="16">
        <f t="shared" si="3"/>
        <v>4.1089346300107553E-4</v>
      </c>
    </row>
    <row r="38" spans="1:10" x14ac:dyDescent="0.25">
      <c r="A38" s="9" t="s">
        <v>39</v>
      </c>
      <c r="B38" s="17"/>
      <c r="C38" s="11">
        <v>1557271</v>
      </c>
      <c r="D38" s="18">
        <v>45587</v>
      </c>
      <c r="E38" s="12">
        <f t="shared" si="0"/>
        <v>4.7907998818773098E-2</v>
      </c>
      <c r="F38" s="13"/>
      <c r="G38" s="11">
        <f>[1]Prevalence!G35</f>
        <v>2454453</v>
      </c>
      <c r="H38" s="14">
        <f t="shared" si="1"/>
        <v>0.57612451525778108</v>
      </c>
      <c r="I38" s="15">
        <f t="shared" si="2"/>
        <v>71851</v>
      </c>
      <c r="J38" s="16">
        <f t="shared" si="3"/>
        <v>6.4885947714484124E-2</v>
      </c>
    </row>
    <row r="39" spans="1:10" x14ac:dyDescent="0.25">
      <c r="A39" s="9" t="s">
        <v>40</v>
      </c>
      <c r="B39" s="17"/>
      <c r="C39" s="11">
        <v>1230501</v>
      </c>
      <c r="D39" s="18">
        <v>35257</v>
      </c>
      <c r="E39" s="12">
        <f t="shared" si="0"/>
        <v>3.7052061209412401E-2</v>
      </c>
      <c r="F39" s="13"/>
      <c r="G39" s="11">
        <f>[1]Prevalence!G36</f>
        <v>1561014</v>
      </c>
      <c r="H39" s="14">
        <f t="shared" si="1"/>
        <v>0.26860035058890647</v>
      </c>
      <c r="I39" s="15">
        <f t="shared" si="2"/>
        <v>44727</v>
      </c>
      <c r="J39" s="16">
        <f t="shared" si="3"/>
        <v>4.0391278944283751E-2</v>
      </c>
    </row>
    <row r="40" spans="1:10" x14ac:dyDescent="0.25">
      <c r="A40" s="9" t="s">
        <v>41</v>
      </c>
      <c r="B40" s="17" t="s">
        <v>8</v>
      </c>
      <c r="C40" s="11">
        <v>53635</v>
      </c>
      <c r="D40" s="18">
        <v>1341</v>
      </c>
      <c r="E40" s="12">
        <f t="shared" si="0"/>
        <v>1.4092751533545688E-3</v>
      </c>
      <c r="F40" s="13"/>
      <c r="G40" s="11">
        <f>[1]Prevalence!G37</f>
        <v>63526</v>
      </c>
      <c r="H40" s="14">
        <f t="shared" si="1"/>
        <v>0.18441316304651814</v>
      </c>
      <c r="I40" s="15">
        <f t="shared" si="2"/>
        <v>1588</v>
      </c>
      <c r="J40" s="16">
        <f t="shared" si="3"/>
        <v>1.434063339001556E-3</v>
      </c>
    </row>
    <row r="41" spans="1:10" x14ac:dyDescent="0.25">
      <c r="A41" s="9" t="s">
        <v>42</v>
      </c>
      <c r="B41" s="17"/>
      <c r="C41" s="11">
        <v>1719190</v>
      </c>
      <c r="D41" s="18">
        <v>55013</v>
      </c>
      <c r="E41" s="12">
        <f t="shared" si="0"/>
        <v>5.7813910523113271E-2</v>
      </c>
      <c r="F41" s="13"/>
      <c r="G41" s="11">
        <f>[1]Prevalence!G38</f>
        <v>2175909</v>
      </c>
      <c r="H41" s="14">
        <f t="shared" si="1"/>
        <v>0.26565940937301868</v>
      </c>
      <c r="I41" s="15">
        <f t="shared" si="2"/>
        <v>69628</v>
      </c>
      <c r="J41" s="16">
        <f t="shared" si="3"/>
        <v>6.2878439652393162E-2</v>
      </c>
    </row>
    <row r="42" spans="1:10" x14ac:dyDescent="0.25">
      <c r="A42" s="9" t="s">
        <v>43</v>
      </c>
      <c r="B42" s="17"/>
      <c r="C42" s="11">
        <v>2828374</v>
      </c>
      <c r="D42" s="18">
        <v>72241</v>
      </c>
      <c r="E42" s="12">
        <f t="shared" si="0"/>
        <v>7.5919050226314247E-2</v>
      </c>
      <c r="F42" s="13"/>
      <c r="G42" s="11">
        <f>[1]Prevalence!G39</f>
        <v>3315404</v>
      </c>
      <c r="H42" s="14">
        <f t="shared" si="1"/>
        <v>0.17219434204953094</v>
      </c>
      <c r="I42" s="15">
        <f t="shared" si="2"/>
        <v>84680</v>
      </c>
      <c r="J42" s="16">
        <f t="shared" si="3"/>
        <v>7.6471337246002372E-2</v>
      </c>
    </row>
    <row r="43" spans="1:10" x14ac:dyDescent="0.25">
      <c r="A43" s="9" t="s">
        <v>44</v>
      </c>
      <c r="B43" s="17"/>
      <c r="C43" s="11">
        <v>778942</v>
      </c>
      <c r="D43" s="18">
        <v>15098</v>
      </c>
      <c r="E43" s="12">
        <f t="shared" si="0"/>
        <v>1.5866693710176943E-2</v>
      </c>
      <c r="F43" s="13"/>
      <c r="G43" s="11">
        <f>[1]Prevalence!G40</f>
        <v>875010</v>
      </c>
      <c r="H43" s="14">
        <f t="shared" si="1"/>
        <v>0.12333139052715093</v>
      </c>
      <c r="I43" s="15">
        <f t="shared" si="2"/>
        <v>16960</v>
      </c>
      <c r="J43" s="16">
        <f t="shared" si="3"/>
        <v>1.5315940950545585E-2</v>
      </c>
    </row>
    <row r="44" spans="1:10" x14ac:dyDescent="0.25">
      <c r="A44" s="9" t="s">
        <v>45</v>
      </c>
      <c r="B44" s="17"/>
      <c r="C44" s="11">
        <v>567753</v>
      </c>
      <c r="D44" s="18">
        <v>18985</v>
      </c>
      <c r="E44" s="12">
        <f t="shared" si="0"/>
        <v>1.9951594919042869E-2</v>
      </c>
      <c r="F44" s="13"/>
      <c r="G44" s="11">
        <f>[1]Prevalence!G41</f>
        <v>783534</v>
      </c>
      <c r="H44" s="14">
        <f t="shared" si="1"/>
        <v>0.38006139993976251</v>
      </c>
      <c r="I44" s="15">
        <f t="shared" si="2"/>
        <v>26200</v>
      </c>
      <c r="J44" s="16">
        <f t="shared" si="3"/>
        <v>2.3660238968413582E-2</v>
      </c>
    </row>
    <row r="45" spans="1:10" x14ac:dyDescent="0.25">
      <c r="A45" s="9" t="s">
        <v>46</v>
      </c>
      <c r="B45" s="17"/>
      <c r="C45" s="11">
        <v>247724</v>
      </c>
      <c r="D45" s="18">
        <v>5992</v>
      </c>
      <c r="E45" s="12">
        <f t="shared" si="0"/>
        <v>6.2970743615962535E-3</v>
      </c>
      <c r="F45" s="13"/>
      <c r="G45" s="11">
        <f>[1]Prevalence!G42</f>
        <v>271172</v>
      </c>
      <c r="H45" s="14">
        <f t="shared" si="1"/>
        <v>9.465372753548304E-2</v>
      </c>
      <c r="I45" s="15">
        <f t="shared" si="2"/>
        <v>6559</v>
      </c>
      <c r="J45" s="16">
        <f t="shared" si="3"/>
        <v>5.9231873051078122E-3</v>
      </c>
    </row>
    <row r="46" spans="1:10" x14ac:dyDescent="0.25">
      <c r="A46" s="9" t="s">
        <v>47</v>
      </c>
      <c r="B46" s="17"/>
      <c r="C46" s="11">
        <v>708384</v>
      </c>
      <c r="D46" s="18">
        <v>9102</v>
      </c>
      <c r="E46" s="12">
        <f t="shared" si="0"/>
        <v>9.5654156941336957E-3</v>
      </c>
      <c r="F46" s="13"/>
      <c r="G46" s="11">
        <f>[1]Prevalence!G43</f>
        <v>765245</v>
      </c>
      <c r="H46" s="14">
        <f t="shared" si="1"/>
        <v>8.0268611374621671E-2</v>
      </c>
      <c r="I46" s="15">
        <f t="shared" si="2"/>
        <v>9833</v>
      </c>
      <c r="J46" s="16">
        <f t="shared" si="3"/>
        <v>8.8798141136034632E-3</v>
      </c>
    </row>
    <row r="47" spans="1:10" x14ac:dyDescent="0.25">
      <c r="A47" s="9" t="s">
        <v>48</v>
      </c>
      <c r="B47" s="17"/>
      <c r="C47" s="11">
        <v>399874</v>
      </c>
      <c r="D47" s="18">
        <v>11620</v>
      </c>
      <c r="E47" s="12">
        <f t="shared" si="0"/>
        <v>1.22116161685161E-2</v>
      </c>
      <c r="F47" s="13"/>
      <c r="G47" s="11">
        <f>[1]Prevalence!G44</f>
        <v>441172</v>
      </c>
      <c r="H47" s="14">
        <f t="shared" si="1"/>
        <v>0.10327753242271316</v>
      </c>
      <c r="I47" s="15">
        <f t="shared" si="2"/>
        <v>12820</v>
      </c>
      <c r="J47" s="16">
        <f t="shared" si="3"/>
        <v>1.1577261968513821E-2</v>
      </c>
    </row>
    <row r="48" spans="1:10" x14ac:dyDescent="0.25">
      <c r="A48" s="9" t="s">
        <v>49</v>
      </c>
      <c r="B48" s="17"/>
      <c r="C48" s="11">
        <v>1687415</v>
      </c>
      <c r="D48" s="18">
        <v>25888</v>
      </c>
      <c r="E48" s="12">
        <f t="shared" si="0"/>
        <v>2.720605158094189E-2</v>
      </c>
      <c r="F48" s="13"/>
      <c r="G48" s="11">
        <f>[1]Prevalence!G45</f>
        <v>1934171</v>
      </c>
      <c r="H48" s="14">
        <f t="shared" si="1"/>
        <v>0.14623314359538109</v>
      </c>
      <c r="I48" s="15">
        <f t="shared" si="2"/>
        <v>29674</v>
      </c>
      <c r="J48" s="16">
        <f t="shared" si="3"/>
        <v>2.6797478288118497E-2</v>
      </c>
    </row>
    <row r="49" spans="1:10" x14ac:dyDescent="0.25">
      <c r="A49" s="9" t="s">
        <v>50</v>
      </c>
      <c r="B49" s="17"/>
      <c r="C49" s="11">
        <v>255869</v>
      </c>
      <c r="D49" s="18">
        <v>6141</v>
      </c>
      <c r="E49" s="12">
        <f t="shared" si="0"/>
        <v>6.4536604897467613E-3</v>
      </c>
      <c r="F49" s="13"/>
      <c r="G49" s="11">
        <f>[1]Prevalence!G46</f>
        <v>261115</v>
      </c>
      <c r="H49" s="14">
        <f t="shared" si="1"/>
        <v>2.0502679105323426E-2</v>
      </c>
      <c r="I49" s="15">
        <f t="shared" si="2"/>
        <v>6267</v>
      </c>
      <c r="J49" s="16">
        <f t="shared" si="3"/>
        <v>5.659493038742287E-3</v>
      </c>
    </row>
    <row r="50" spans="1:10" x14ac:dyDescent="0.25">
      <c r="A50" s="9" t="s">
        <v>51</v>
      </c>
      <c r="B50" s="17"/>
      <c r="C50" s="11">
        <v>164150</v>
      </c>
      <c r="D50" s="18">
        <v>5546</v>
      </c>
      <c r="E50" s="12">
        <f t="shared" si="0"/>
        <v>5.8283668907564787E-3</v>
      </c>
      <c r="F50" s="13"/>
      <c r="G50" s="11">
        <f>[1]Prevalence!G47</f>
        <v>177797</v>
      </c>
      <c r="H50" s="14">
        <f t="shared" si="1"/>
        <v>8.3137374352726168E-2</v>
      </c>
      <c r="I50" s="15">
        <f t="shared" si="2"/>
        <v>6007</v>
      </c>
      <c r="J50" s="16">
        <f t="shared" si="3"/>
        <v>5.4246967741702432E-3</v>
      </c>
    </row>
    <row r="51" spans="1:10" x14ac:dyDescent="0.25">
      <c r="A51" s="9" t="s">
        <v>52</v>
      </c>
      <c r="B51" s="17" t="s">
        <v>8</v>
      </c>
      <c r="C51" s="11">
        <v>3618</v>
      </c>
      <c r="D51" s="18">
        <v>89</v>
      </c>
      <c r="E51" s="12">
        <f t="shared" si="0"/>
        <v>9.3531311445605236E-5</v>
      </c>
      <c r="F51" s="13"/>
      <c r="G51" s="11">
        <f>[1]Prevalence!G48</f>
        <v>3189</v>
      </c>
      <c r="H51" s="14">
        <f t="shared" si="1"/>
        <v>-0.11857379767827529</v>
      </c>
      <c r="I51" s="15">
        <f t="shared" si="2"/>
        <v>78</v>
      </c>
      <c r="J51" s="16">
        <f t="shared" si="3"/>
        <v>7.0438879371612954E-5</v>
      </c>
    </row>
    <row r="52" spans="1:10" x14ac:dyDescent="0.25">
      <c r="A52" s="9" t="s">
        <v>53</v>
      </c>
      <c r="B52" s="17" t="s">
        <v>8</v>
      </c>
      <c r="C52" s="11">
        <v>44382</v>
      </c>
      <c r="D52" s="18">
        <v>1536</v>
      </c>
      <c r="E52" s="12">
        <f t="shared" si="0"/>
        <v>1.6142033076455016E-3</v>
      </c>
      <c r="F52" s="13"/>
      <c r="G52" s="11">
        <f>[1]Prevalence!G49</f>
        <v>44330</v>
      </c>
      <c r="H52" s="14">
        <f t="shared" si="1"/>
        <v>-1.1716461628588166E-3</v>
      </c>
      <c r="I52" s="15">
        <f t="shared" si="2"/>
        <v>1534</v>
      </c>
      <c r="J52" s="16">
        <f t="shared" si="3"/>
        <v>1.3852979609750547E-3</v>
      </c>
    </row>
    <row r="53" spans="1:10" x14ac:dyDescent="0.25">
      <c r="A53" s="9" t="s">
        <v>54</v>
      </c>
      <c r="B53" s="17"/>
      <c r="C53" s="11">
        <v>395991</v>
      </c>
      <c r="D53" s="18">
        <v>7763</v>
      </c>
      <c r="E53" s="12">
        <f t="shared" si="0"/>
        <v>8.1582423680026227E-3</v>
      </c>
      <c r="F53" s="13"/>
      <c r="G53" s="11">
        <f>[1]Prevalence!G50</f>
        <v>438527</v>
      </c>
      <c r="H53" s="14">
        <f t="shared" si="1"/>
        <v>0.10741658270011187</v>
      </c>
      <c r="I53" s="15">
        <f t="shared" si="2"/>
        <v>8597</v>
      </c>
      <c r="J53" s="16">
        <f t="shared" si="3"/>
        <v>7.7636287943302117E-3</v>
      </c>
    </row>
    <row r="54" spans="1:10" x14ac:dyDescent="0.25">
      <c r="A54" s="9" t="s">
        <v>55</v>
      </c>
      <c r="B54" s="17"/>
      <c r="C54" s="11">
        <v>460477</v>
      </c>
      <c r="D54" s="18">
        <v>8253</v>
      </c>
      <c r="E54" s="12">
        <f t="shared" si="0"/>
        <v>8.6731900377593259E-3</v>
      </c>
      <c r="F54" s="13"/>
      <c r="G54" s="11">
        <f>[1]Prevalence!G51</f>
        <v>484207</v>
      </c>
      <c r="H54" s="14">
        <f t="shared" si="1"/>
        <v>5.1533518503638617E-2</v>
      </c>
      <c r="I54" s="15">
        <f t="shared" si="2"/>
        <v>8678</v>
      </c>
      <c r="J54" s="16">
        <f t="shared" si="3"/>
        <v>7.8367768613699634E-3</v>
      </c>
    </row>
    <row r="55" spans="1:10" x14ac:dyDescent="0.25">
      <c r="A55" s="9" t="s">
        <v>56</v>
      </c>
      <c r="B55" s="17"/>
      <c r="C55" s="11">
        <v>449767</v>
      </c>
      <c r="D55" s="18">
        <v>14716</v>
      </c>
      <c r="E55" s="12">
        <f t="shared" si="0"/>
        <v>1.5465244710489063E-2</v>
      </c>
      <c r="F55" s="13"/>
      <c r="G55" s="11">
        <f>[1]Prevalence!G52</f>
        <v>555968</v>
      </c>
      <c r="H55" s="14">
        <f t="shared" si="1"/>
        <v>0.23612448223191118</v>
      </c>
      <c r="I55" s="15">
        <f t="shared" si="2"/>
        <v>18191</v>
      </c>
      <c r="J55" s="16">
        <f t="shared" si="3"/>
        <v>1.6427610957038603E-2</v>
      </c>
    </row>
    <row r="56" spans="1:10" x14ac:dyDescent="0.25">
      <c r="A56" s="9" t="s">
        <v>57</v>
      </c>
      <c r="B56" s="17" t="s">
        <v>8</v>
      </c>
      <c r="C56" s="11">
        <f>79202+60334</f>
        <v>139536</v>
      </c>
      <c r="D56" s="18">
        <f>2553+2269</f>
        <v>4822</v>
      </c>
      <c r="E56" s="12">
        <f t="shared" si="0"/>
        <v>5.0675054358506567E-3</v>
      </c>
      <c r="F56" s="13"/>
      <c r="G56" s="11">
        <f>[1]Prevalence!G53</f>
        <v>180696</v>
      </c>
      <c r="H56" s="14">
        <f t="shared" si="1"/>
        <v>0.29497764017887856</v>
      </c>
      <c r="I56" s="15">
        <f t="shared" si="2"/>
        <v>6244</v>
      </c>
      <c r="J56" s="16">
        <f t="shared" si="3"/>
        <v>5.6387225999532213E-3</v>
      </c>
    </row>
    <row r="57" spans="1:10" x14ac:dyDescent="0.25">
      <c r="A57" s="9" t="s">
        <v>58</v>
      </c>
      <c r="B57" s="17" t="s">
        <v>8</v>
      </c>
      <c r="C57" s="11">
        <v>55832</v>
      </c>
      <c r="D57" s="18">
        <v>2018</v>
      </c>
      <c r="E57" s="12">
        <f t="shared" si="0"/>
        <v>2.1207436685082176E-3</v>
      </c>
      <c r="F57" s="13"/>
      <c r="G57" s="11">
        <f>[1]Prevalence!G54</f>
        <v>65354</v>
      </c>
      <c r="H57" s="14">
        <f t="shared" si="1"/>
        <v>0.17054735635477863</v>
      </c>
      <c r="I57" s="15">
        <f t="shared" si="2"/>
        <v>2362</v>
      </c>
      <c r="J57" s="16">
        <f t="shared" si="3"/>
        <v>2.1330337573814075E-3</v>
      </c>
    </row>
    <row r="58" spans="1:10" x14ac:dyDescent="0.25">
      <c r="A58" s="9" t="s">
        <v>59</v>
      </c>
      <c r="B58" s="17" t="s">
        <v>8</v>
      </c>
      <c r="C58" s="11">
        <v>12958</v>
      </c>
      <c r="D58" s="18">
        <v>458</v>
      </c>
      <c r="E58" s="12">
        <f t="shared" si="0"/>
        <v>4.8131843418075504E-4</v>
      </c>
      <c r="F58" s="13"/>
      <c r="G58" s="11">
        <f>[1]Prevalence!G55</f>
        <v>13535</v>
      </c>
      <c r="H58" s="14">
        <f t="shared" si="1"/>
        <v>4.4528476616761847E-2</v>
      </c>
      <c r="I58" s="15">
        <f t="shared" si="2"/>
        <v>478</v>
      </c>
      <c r="J58" s="16">
        <f t="shared" si="3"/>
        <v>4.3166390179014092E-4</v>
      </c>
    </row>
    <row r="59" spans="1:10" x14ac:dyDescent="0.25">
      <c r="A59" s="9" t="s">
        <v>60</v>
      </c>
      <c r="B59" s="17"/>
      <c r="C59" s="11">
        <v>368805</v>
      </c>
      <c r="D59" s="18">
        <v>16688</v>
      </c>
      <c r="E59" s="12">
        <f t="shared" si="0"/>
        <v>1.7537646352856855E-2</v>
      </c>
      <c r="F59" s="13"/>
      <c r="G59" s="11">
        <f>[1]Prevalence!G56</f>
        <v>481733</v>
      </c>
      <c r="H59" s="14">
        <f t="shared" si="1"/>
        <v>0.30619975325714133</v>
      </c>
      <c r="I59" s="15">
        <f t="shared" si="2"/>
        <v>21798</v>
      </c>
      <c r="J59" s="16">
        <f t="shared" si="3"/>
        <v>1.968495759669768E-2</v>
      </c>
    </row>
    <row r="60" spans="1:10" x14ac:dyDescent="0.25">
      <c r="A60" s="9" t="s">
        <v>61</v>
      </c>
      <c r="B60" s="17" t="s">
        <v>8</v>
      </c>
      <c r="C60" s="11">
        <v>54587</v>
      </c>
      <c r="D60" s="18">
        <v>1365</v>
      </c>
      <c r="E60" s="12">
        <f t="shared" si="0"/>
        <v>1.4344970800365298E-3</v>
      </c>
      <c r="F60" s="13"/>
      <c r="G60" s="11">
        <f>[1]Prevalence!G57</f>
        <v>53465</v>
      </c>
      <c r="H60" s="14">
        <f t="shared" si="1"/>
        <v>-2.0554344440984116E-2</v>
      </c>
      <c r="I60" s="15">
        <f t="shared" si="2"/>
        <v>1337</v>
      </c>
      <c r="J60" s="16">
        <f t="shared" si="3"/>
        <v>1.2073946374339297E-3</v>
      </c>
    </row>
    <row r="61" spans="1:10" x14ac:dyDescent="0.25">
      <c r="A61" s="9" t="s">
        <v>62</v>
      </c>
      <c r="B61" s="17"/>
      <c r="C61" s="11">
        <v>756902</v>
      </c>
      <c r="D61" s="18">
        <v>15588</v>
      </c>
      <c r="E61" s="12">
        <f t="shared" si="0"/>
        <v>1.6381641379933646E-2</v>
      </c>
      <c r="F61" s="13"/>
      <c r="G61" s="11">
        <f>[1]Prevalence!G58</f>
        <v>835223</v>
      </c>
      <c r="H61" s="14">
        <f t="shared" si="1"/>
        <v>0.10347574719052136</v>
      </c>
      <c r="I61" s="15">
        <f t="shared" si="2"/>
        <v>17201</v>
      </c>
      <c r="J61" s="16">
        <f t="shared" si="3"/>
        <v>1.5533579026552748E-2</v>
      </c>
    </row>
    <row r="62" spans="1:10" x14ac:dyDescent="0.25">
      <c r="A62" s="9" t="s">
        <v>63</v>
      </c>
      <c r="B62" s="17"/>
      <c r="C62" s="11">
        <v>169818</v>
      </c>
      <c r="D62" s="18">
        <v>5604</v>
      </c>
      <c r="E62" s="12">
        <f t="shared" si="0"/>
        <v>5.8893198802378848E-3</v>
      </c>
      <c r="F62" s="13"/>
      <c r="G62" s="11">
        <f>[1]Prevalence!G59</f>
        <v>217500</v>
      </c>
      <c r="H62" s="14">
        <f t="shared" si="1"/>
        <v>0.28078295587040242</v>
      </c>
      <c r="I62" s="15">
        <f t="shared" si="2"/>
        <v>7178</v>
      </c>
      <c r="J62" s="16">
        <f t="shared" si="3"/>
        <v>6.4821830273004838E-3</v>
      </c>
    </row>
    <row r="63" spans="1:10" x14ac:dyDescent="0.25">
      <c r="A63" s="19" t="s">
        <v>64</v>
      </c>
      <c r="B63" s="20"/>
      <c r="C63" s="21">
        <f>SUM(C6:C62)</f>
        <v>34000835</v>
      </c>
      <c r="D63" s="21">
        <f>SUM(D6:D62)</f>
        <v>951553</v>
      </c>
      <c r="E63" s="12">
        <f t="shared" si="0"/>
        <v>1</v>
      </c>
      <c r="F63" s="13"/>
      <c r="G63" s="11">
        <f>SUM(G6:G62)</f>
        <v>39466855</v>
      </c>
      <c r="H63" s="14"/>
      <c r="I63" s="22">
        <f>SUM(I6:I62)</f>
        <v>1107343</v>
      </c>
      <c r="J63" s="12">
        <f>SUM(J6:J62)</f>
        <v>0.99999999999999989</v>
      </c>
    </row>
    <row r="64" spans="1:10" hidden="1" x14ac:dyDescent="0.25">
      <c r="B64" s="24"/>
      <c r="C64" s="24"/>
      <c r="D64" s="25"/>
      <c r="G64" s="24"/>
    </row>
    <row r="65" spans="2:10" hidden="1" x14ac:dyDescent="0.25">
      <c r="B65" s="24"/>
      <c r="C65" s="24"/>
      <c r="D65" s="25"/>
      <c r="G65" s="24"/>
      <c r="I65" s="27"/>
      <c r="J65" s="27"/>
    </row>
    <row r="66" spans="2:10" hidden="1" x14ac:dyDescent="0.25">
      <c r="B66" s="24"/>
      <c r="C66" s="24"/>
      <c r="D66" s="25"/>
      <c r="G66" s="24"/>
    </row>
    <row r="67" spans="2:10" hidden="1" x14ac:dyDescent="0.25">
      <c r="B67" s="24"/>
      <c r="C67" s="24"/>
      <c r="D67" s="25"/>
      <c r="G67" s="24"/>
    </row>
  </sheetData>
  <mergeCells count="3">
    <mergeCell ref="C2:E2"/>
    <mergeCell ref="G2:J2"/>
    <mergeCell ref="A1:J1"/>
  </mergeCells>
  <pageMargins left="0.7" right="0.7" top="0.75" bottom="0.75" header="0.3" footer="0.3"/>
  <pageSetup scale="72" fitToHeight="0" orientation="portrait" r:id="rId1"/>
  <headerFooter>
    <oddHeader>&amp;LEnclosure 3</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HCS Document" ma:contentTypeID="0x010100EEE380F46F125946A8B4C4C90D9FFCDC005D6794E1005A074DB3CDA58DCE25DF47" ma:contentTypeVersion="36" ma:contentTypeDescription="This is the Custom Document Type for use by DHCS" ma:contentTypeScope="" ma:versionID="e010d2b10ad45bd5e3805be7a36056ef">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d15d598dc21e39b185848f333fe21660"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TaxCatchAll xmlns="69bc34b3-1921-46c7-8c7a-d18363374b4b">
      <Value>11</Value>
    </TaxCatchAll>
    <Reading_x0020_Level xmlns="c1c1dc04-eeda-4b6e-b2df-40979f5da1d3" xsi:nil="true"/>
    <TAGEthnicity xmlns="69bc34b3-1921-46c7-8c7a-d18363374b4b" xsi:nil="true"/>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Community Services</TermName>
          <TermId xmlns="http://schemas.microsoft.com/office/infopath/2007/PartnerControls">c23dee46-a4de-4c29-8bbc-79830d9e7d7c</TermId>
        </TermInfo>
      </Terms>
    </o68eaf9243684232b2418c37bbb152dc>
    <Abstract xmlns="69bc34b3-1921-46c7-8c7a-d18363374b4b" xsi:nil="true"/>
    <PublishingContactName xmlns="http://schemas.microsoft.com/sharepoint/v3" xsi:nil="true"/>
    <TAGAge xmlns="69bc34b3-1921-46c7-8c7a-d18363374b4b" xsi:nil="true"/>
    <_dlc_DocId xmlns="69bc34b3-1921-46c7-8c7a-d18363374b4b">DHCSDOC-1797567310-4374</_dlc_DocId>
    <_dlc_DocIdUrl xmlns="69bc34b3-1921-46c7-8c7a-d18363374b4b">
      <Url>https://dhcscagovauthoring/_layouts/15/DocIdRedir.aspx?ID=DHCSDOC-1797567310-4374</Url>
      <Description>DHCSDOC-1797567310-4374</Description>
    </_dlc_DocIdUrl>
  </documentManagement>
</p:properties>
</file>

<file path=customXml/itemProps1.xml><?xml version="1.0" encoding="utf-8"?>
<ds:datastoreItem xmlns:ds="http://schemas.openxmlformats.org/officeDocument/2006/customXml" ds:itemID="{BB5A23E3-FDD9-4122-9098-4CFC6AAFFCAB}"/>
</file>

<file path=customXml/itemProps2.xml><?xml version="1.0" encoding="utf-8"?>
<ds:datastoreItem xmlns:ds="http://schemas.openxmlformats.org/officeDocument/2006/customXml" ds:itemID="{0B9E5F73-1159-4868-A16F-0DF8EC93FC40}"/>
</file>

<file path=customXml/itemProps3.xml><?xml version="1.0" encoding="utf-8"?>
<ds:datastoreItem xmlns:ds="http://schemas.openxmlformats.org/officeDocument/2006/customXml" ds:itemID="{A0A983CA-97DA-4721-9A1A-98308682A93B}"/>
</file>

<file path=customXml/itemProps4.xml><?xml version="1.0" encoding="utf-8"?>
<ds:datastoreItem xmlns:ds="http://schemas.openxmlformats.org/officeDocument/2006/customXml" ds:itemID="{3EB88151-EB5E-4C8A-ADAC-B768134CE98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Enclosure 3</vt:lpstr>
      <vt:lpstr>'Enclosure 3'!Print_Titles</vt:lpstr>
    </vt:vector>
  </TitlesOfParts>
  <Company>DHCS &amp; CDPH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Enc-3-Pop-most-likely-to-access-services</dc:title>
  <dc:creator>Christensen, Theresa (MHSD-FMOR)@DHCS</dc:creator>
  <cp:keywords/>
  <cp:lastModifiedBy>Christensen, Theresa (CSD)@DHCS</cp:lastModifiedBy>
  <cp:lastPrinted>2018-06-25T20:25:20Z</cp:lastPrinted>
  <dcterms:created xsi:type="dcterms:W3CDTF">2017-07-19T19:02:16Z</dcterms:created>
  <dcterms:modified xsi:type="dcterms:W3CDTF">2021-06-01T21:42:42Z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0x010100EEE380F46F125946A8B4C4C90D9FFCDC005D6794E1005A074DB3CDA58DCE25DF47</vt:lpwstr>
  </property>
  <property fmtid="{D5CDD505-2E9C-101B-9397-08002B2CF9AE}" pid="3" name="_dlc_DocIdItemGuid">
    <vt:lpwstr>d1f48b6e-9659-4a17-8da5-5a04764c968e</vt:lpwstr>
  </property>
  <property fmtid="{D5CDD505-2E9C-101B-9397-08002B2CF9AE}" pid="4" name="Division">
    <vt:lpwstr>11;#Community Services|c23dee46-a4de-4c29-8bbc-79830d9e7d7c</vt:lpwstr>
  </property>
</Properties>
</file>