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Brennan\Desktop\Personal\HPS\Web Posting DHCS\_Needs Remediation\"/>
    </mc:Choice>
  </mc:AlternateContent>
  <xr:revisionPtr revIDLastSave="0" documentId="13_ncr:1_{39FF3B0A-32CA-4A87-AB75-1DC271695786}" xr6:coauthVersionLast="47" xr6:coauthVersionMax="47" xr10:uidLastSave="{00000000-0000-0000-0000-000000000000}"/>
  <bookViews>
    <workbookView xWindow="435" yWindow="1470" windowWidth="27075" windowHeight="13770" xr2:uid="{00000000-000D-0000-FFFF-FFFF00000000}"/>
  </bookViews>
  <sheets>
    <sheet name="Instructions" sheetId="2" r:id="rId1"/>
    <sheet name="Quant Responses" sheetId="3" r:id="rId2"/>
  </sheets>
  <externalReferences>
    <externalReference r:id="rId3"/>
  </externalReferences>
  <definedNames>
    <definedName name="TitleRegion1.a13.j13.2">[1]!Table2[#Headers]</definedName>
    <definedName name="TitleRegion1.a13.j13.3" localSheetId="1">Table43[#Headers]</definedName>
    <definedName name="TitleRegion1.a13.j13.3">#REF!</definedName>
    <definedName name="TitleRegion1.a7.d7.1">[1]!Table3[#Headers]</definedName>
    <definedName name="TitleRegion2.a16.j16.1">[1]!Table22[#Headers]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3" l="1"/>
  <c r="H52" i="3" l="1"/>
  <c r="H51" i="3" l="1"/>
  <c r="H22" i="3"/>
  <c r="H23" i="3"/>
  <c r="K40" i="3"/>
  <c r="K41" i="3"/>
  <c r="K42" i="3"/>
  <c r="K43" i="3"/>
  <c r="K44" i="3"/>
  <c r="K45" i="3"/>
  <c r="K46" i="3"/>
  <c r="K47" i="3"/>
  <c r="K48" i="3"/>
  <c r="K49" i="3"/>
  <c r="K50" i="3"/>
  <c r="K18" i="3"/>
  <c r="K16" i="3"/>
  <c r="H50" i="3" l="1"/>
  <c r="P50" i="3" s="1"/>
  <c r="H49" i="3"/>
  <c r="H48" i="3"/>
  <c r="H47" i="3"/>
  <c r="P47" i="3" s="1"/>
  <c r="H46" i="3"/>
  <c r="H45" i="3"/>
  <c r="P45" i="3" s="1"/>
  <c r="H43" i="3"/>
  <c r="P43" i="3" s="1"/>
  <c r="H42" i="3"/>
  <c r="H41" i="3"/>
  <c r="P41" i="3" s="1"/>
  <c r="H40" i="3"/>
  <c r="L40" i="3" s="1"/>
  <c r="R39" i="3"/>
  <c r="K39" i="3"/>
  <c r="H39" i="3"/>
  <c r="R38" i="3"/>
  <c r="K38" i="3"/>
  <c r="H38" i="3"/>
  <c r="R37" i="3"/>
  <c r="K37" i="3"/>
  <c r="H37" i="3"/>
  <c r="R36" i="3"/>
  <c r="K36" i="3"/>
  <c r="H36" i="3"/>
  <c r="R35" i="3"/>
  <c r="K35" i="3"/>
  <c r="H35" i="3"/>
  <c r="R34" i="3"/>
  <c r="K34" i="3"/>
  <c r="H34" i="3"/>
  <c r="R33" i="3"/>
  <c r="K33" i="3"/>
  <c r="H33" i="3"/>
  <c r="R32" i="3"/>
  <c r="K32" i="3"/>
  <c r="H32" i="3"/>
  <c r="R31" i="3"/>
  <c r="K31" i="3"/>
  <c r="H31" i="3"/>
  <c r="R30" i="3"/>
  <c r="K30" i="3"/>
  <c r="H30" i="3"/>
  <c r="R29" i="3"/>
  <c r="K29" i="3"/>
  <c r="H29" i="3"/>
  <c r="R28" i="3"/>
  <c r="K28" i="3"/>
  <c r="H28" i="3"/>
  <c r="R27" i="3"/>
  <c r="K27" i="3"/>
  <c r="H27" i="3"/>
  <c r="R26" i="3"/>
  <c r="K26" i="3"/>
  <c r="H26" i="3"/>
  <c r="K25" i="3"/>
  <c r="H25" i="3"/>
  <c r="K24" i="3"/>
  <c r="H24" i="3"/>
  <c r="R21" i="3"/>
  <c r="K21" i="3"/>
  <c r="H21" i="3"/>
  <c r="R20" i="3"/>
  <c r="K20" i="3"/>
  <c r="H20" i="3"/>
  <c r="R19" i="3"/>
  <c r="K19" i="3"/>
  <c r="H19" i="3"/>
  <c r="H18" i="3"/>
  <c r="L18" i="3" s="1"/>
  <c r="K17" i="3"/>
  <c r="H17" i="3"/>
  <c r="H16" i="3"/>
  <c r="R15" i="3"/>
  <c r="K15" i="3"/>
  <c r="H15" i="3"/>
  <c r="R14" i="3"/>
  <c r="K14" i="3"/>
  <c r="H14" i="3"/>
  <c r="L48" i="3" l="1"/>
  <c r="P48" i="3"/>
  <c r="P14" i="3"/>
  <c r="L49" i="3"/>
  <c r="P49" i="3"/>
  <c r="L46" i="3"/>
  <c r="P46" i="3"/>
  <c r="M35" i="3"/>
  <c r="M46" i="3"/>
  <c r="L32" i="3"/>
  <c r="M50" i="3"/>
  <c r="L50" i="3"/>
  <c r="M43" i="3"/>
  <c r="M41" i="3"/>
  <c r="L41" i="3"/>
  <c r="L45" i="3"/>
  <c r="M45" i="3"/>
  <c r="M49" i="3"/>
  <c r="P18" i="3"/>
  <c r="M48" i="3"/>
  <c r="M40" i="3"/>
  <c r="P40" i="3"/>
  <c r="L43" i="3"/>
  <c r="Q18" i="3"/>
  <c r="M47" i="3"/>
  <c r="L47" i="3"/>
  <c r="M18" i="3"/>
  <c r="L44" i="3"/>
  <c r="P44" i="3" s="1"/>
  <c r="M44" i="3"/>
  <c r="P42" i="3"/>
  <c r="L42" i="3"/>
  <c r="M42" i="3"/>
  <c r="M16" i="3"/>
  <c r="P16" i="3" s="1"/>
  <c r="L16" i="3"/>
  <c r="M36" i="3"/>
  <c r="M39" i="3"/>
  <c r="M30" i="3"/>
  <c r="P27" i="3"/>
  <c r="P31" i="3"/>
  <c r="M19" i="3"/>
  <c r="L27" i="3"/>
  <c r="Q34" i="3"/>
  <c r="Q35" i="3"/>
  <c r="M33" i="3"/>
  <c r="Q20" i="3"/>
  <c r="M15" i="3"/>
  <c r="M24" i="3"/>
  <c r="M17" i="3"/>
  <c r="Q26" i="3"/>
  <c r="P28" i="3"/>
  <c r="L33" i="3"/>
  <c r="Q21" i="3"/>
  <c r="M29" i="3"/>
  <c r="P35" i="3"/>
  <c r="M32" i="3"/>
  <c r="M38" i="3"/>
  <c r="Q36" i="3"/>
  <c r="L26" i="3"/>
  <c r="M37" i="3"/>
  <c r="M26" i="3"/>
  <c r="P24" i="3"/>
  <c r="P20" i="3"/>
  <c r="M25" i="3"/>
  <c r="Q32" i="3"/>
  <c r="M21" i="3"/>
  <c r="Q30" i="3"/>
  <c r="L34" i="3"/>
  <c r="Q39" i="3"/>
  <c r="L20" i="3"/>
  <c r="P21" i="3"/>
  <c r="Q28" i="3"/>
  <c r="M34" i="3"/>
  <c r="P37" i="3"/>
  <c r="P25" i="3"/>
  <c r="L14" i="3"/>
  <c r="M20" i="3"/>
  <c r="M27" i="3"/>
  <c r="M31" i="3"/>
  <c r="P33" i="3"/>
  <c r="P34" i="3"/>
  <c r="Q37" i="3"/>
  <c r="Q27" i="3"/>
  <c r="P29" i="3"/>
  <c r="P26" i="3"/>
  <c r="Q29" i="3"/>
  <c r="L35" i="3"/>
  <c r="P36" i="3"/>
  <c r="Q38" i="3"/>
  <c r="L21" i="3"/>
  <c r="M28" i="3"/>
  <c r="L19" i="3"/>
  <c r="Q17" i="3"/>
  <c r="L17" i="3"/>
  <c r="Q15" i="3"/>
  <c r="L15" i="3"/>
  <c r="Q14" i="3"/>
  <c r="Q19" i="3"/>
  <c r="M14" i="3"/>
  <c r="P17" i="3"/>
  <c r="P19" i="3"/>
  <c r="L25" i="3"/>
  <c r="L31" i="3"/>
  <c r="L39" i="3"/>
  <c r="P32" i="3"/>
  <c r="Q33" i="3"/>
  <c r="L38" i="3"/>
  <c r="L29" i="3"/>
  <c r="L37" i="3"/>
  <c r="P39" i="3"/>
  <c r="L24" i="3"/>
  <c r="L28" i="3"/>
  <c r="P30" i="3"/>
  <c r="Q31" i="3"/>
  <c r="L36" i="3"/>
  <c r="P38" i="3"/>
  <c r="P15" i="3"/>
  <c r="L30" i="3"/>
  <c r="R16" i="3" l="1"/>
  <c r="Q16" i="3"/>
</calcChain>
</file>

<file path=xl/sharedStrings.xml><?xml version="1.0" encoding="utf-8"?>
<sst xmlns="http://schemas.openxmlformats.org/spreadsheetml/2006/main" count="272" uniqueCount="171">
  <si>
    <t>This page shows a logo on top left and instructions below it along with an email address.</t>
  </si>
  <si>
    <t>California Department of Health Care Services</t>
  </si>
  <si>
    <t>CalAIM Incentive Payment Program (IPP)</t>
  </si>
  <si>
    <t>Submission 5 Progress Report</t>
  </si>
  <si>
    <t>Instructions for Submission 5 Quantitative Reporting Template</t>
  </si>
  <si>
    <t>ABOUT</t>
  </si>
  <si>
    <r>
      <t xml:space="preserve">This document is the Quantitative Reporting Template for the Submission 5 Progress Report of the CalAIM IPP. MCPs participating in the IPP must submit this Progress Report to demonstrate performance during the measurement period beginning January 1, 2024 and ending June 30, 2024. 
Submission 5 is required for MCPs to earn Payment 5. All measures in Submission 5 are mandatory to report for the relevant classes of MCPs; there are no optional measures in this template. See APL 23-003 for additional detail on MCP classes.
The instructions outlined below describe an additional required attachment, which is not templated, but must be included as a part of Submission 5 responses.
These instructions only apply to this Excel document, the Quantitative Reporting Template. For broader information on Submission 5, including submission processes, please refer to the Submission 5 Progress Report and to Appendix B: Technical Specifications and Submission Guidance.
Please note, all MCP responses in this progress report are subject to DHCS verification.
</t>
    </r>
    <r>
      <rPr>
        <b/>
        <i/>
        <sz val="12"/>
        <rFont val="Arial"/>
        <family val="2"/>
      </rPr>
      <t xml:space="preserve">MCP responses are due no later than </t>
    </r>
    <r>
      <rPr>
        <b/>
        <i/>
        <u/>
        <sz val="12"/>
        <rFont val="Arial"/>
        <family val="2"/>
      </rPr>
      <t>September 2, 2024.</t>
    </r>
  </si>
  <si>
    <t>INSTRUCTIONS</t>
  </si>
  <si>
    <r>
      <t xml:space="preserve">All quantitative responses must be entered into the </t>
    </r>
    <r>
      <rPr>
        <b/>
        <i/>
        <sz val="12"/>
        <color theme="1"/>
        <rFont val="Arial"/>
        <family val="2"/>
      </rPr>
      <t>Quant Responses</t>
    </r>
    <r>
      <rPr>
        <sz val="12"/>
        <color theme="1"/>
        <rFont val="Arial"/>
        <family val="2"/>
      </rPr>
      <t xml:space="preserve"> tab within this Excel document. MCPs must provide a response in the yellow cells of the following sections:</t>
    </r>
  </si>
  <si>
    <t>(1) Cover Sheet Information (Rows 9-10)</t>
  </si>
  <si>
    <t>NOTE: MCPs that operate in multiple counties will need to submit a separate Progress Report for each county in which it operates.</t>
  </si>
  <si>
    <r>
      <t>(2) Numerator Submission</t>
    </r>
    <r>
      <rPr>
        <b/>
        <i/>
        <sz val="12"/>
        <color rgb="FF000000"/>
        <rFont val="Arial"/>
        <family val="2"/>
      </rPr>
      <t xml:space="preserve"> (For Submission 5) </t>
    </r>
    <r>
      <rPr>
        <b/>
        <sz val="12"/>
        <color rgb="FF000000"/>
        <rFont val="Arial"/>
        <family val="2"/>
      </rPr>
      <t>(Column F)</t>
    </r>
  </si>
  <si>
    <r>
      <t xml:space="preserve">(3) Denominator Submission </t>
    </r>
    <r>
      <rPr>
        <b/>
        <i/>
        <sz val="12"/>
        <color rgb="FF000000"/>
        <rFont val="Arial"/>
        <family val="2"/>
      </rPr>
      <t xml:space="preserve">(For Submission 5) </t>
    </r>
    <r>
      <rPr>
        <b/>
        <sz val="12"/>
        <color rgb="FF000000"/>
        <rFont val="Arial"/>
        <family val="2"/>
      </rPr>
      <t>(Column G)</t>
    </r>
  </si>
  <si>
    <r>
      <t xml:space="preserve">MCPs must also be able to submit to DHCS the </t>
    </r>
    <r>
      <rPr>
        <b/>
        <sz val="12"/>
        <rFont val="Arial"/>
        <family val="2"/>
      </rPr>
      <t>Client Identification Numbers (CINs)</t>
    </r>
    <r>
      <rPr>
        <sz val="12"/>
        <rFont val="Arial"/>
        <family val="2"/>
      </rPr>
      <t xml:space="preserve"> for certain measures' denominator populations upon DHCS request. If requested, a template for sharing these CINs will be provided to MCPs via email. MCPs should only submit this information via the DHCS secure FTP site.</t>
    </r>
  </si>
  <si>
    <r>
      <t>(4) Numerator Submission</t>
    </r>
    <r>
      <rPr>
        <b/>
        <i/>
        <sz val="12"/>
        <color rgb="FF000000"/>
        <rFont val="Arial"/>
        <family val="2"/>
      </rPr>
      <t xml:space="preserve"> (For Submission 4) </t>
    </r>
    <r>
      <rPr>
        <b/>
        <sz val="12"/>
        <color rgb="FF000000"/>
        <rFont val="Arial"/>
        <family val="2"/>
      </rPr>
      <t>(Column I)</t>
    </r>
  </si>
  <si>
    <r>
      <t xml:space="preserve">(5) Denominator Submission </t>
    </r>
    <r>
      <rPr>
        <b/>
        <i/>
        <sz val="12"/>
        <color rgb="FF000000"/>
        <rFont val="Arial"/>
        <family val="2"/>
      </rPr>
      <t>(For Submission 4)</t>
    </r>
    <r>
      <rPr>
        <b/>
        <sz val="12"/>
        <color rgb="FF000000"/>
        <rFont val="Arial"/>
        <family val="2"/>
      </rPr>
      <t xml:space="preserve"> (Column J)</t>
    </r>
  </si>
  <si>
    <t>(6) Updating Submission 4 Baseline Figures</t>
  </si>
  <si>
    <r>
      <t xml:space="preserve">For pay-for-performance measures, MCPs are required to record baseline figures submitted in Submission 4. MCPs must submit baseline figures for these measures in columns I-J of the </t>
    </r>
    <r>
      <rPr>
        <b/>
        <i/>
        <sz val="12"/>
        <rFont val="Arial"/>
        <family val="2"/>
      </rPr>
      <t>Quant Responses</t>
    </r>
    <r>
      <rPr>
        <sz val="12"/>
        <rFont val="Arial"/>
        <family val="2"/>
      </rPr>
      <t xml:space="preserve"> tab.</t>
    </r>
    <r>
      <rPr>
        <b/>
        <sz val="12"/>
        <rFont val="Arial"/>
        <family val="2"/>
      </rPr>
      <t xml:space="preserve"> 
DHCS recognizes that, in limited circumstances, MCPs will need to make technical corrections to baseline figures. </t>
    </r>
    <r>
      <rPr>
        <sz val="12"/>
        <rFont val="Arial"/>
        <family val="2"/>
      </rPr>
      <t xml:space="preserve">For any measures where baseline data was </t>
    </r>
    <r>
      <rPr>
        <b/>
        <u/>
        <sz val="12"/>
        <rFont val="Arial"/>
        <family val="2"/>
      </rPr>
      <t>revised</t>
    </r>
    <r>
      <rPr>
        <sz val="12"/>
        <rFont val="Arial"/>
        <family val="2"/>
      </rPr>
      <t xml:space="preserve"> from the prior submission, </t>
    </r>
    <r>
      <rPr>
        <b/>
        <sz val="12"/>
        <rFont val="Arial"/>
        <family val="2"/>
      </rPr>
      <t>MCPs should record the revised Submission 4 figures.</t>
    </r>
  </si>
  <si>
    <t>(7) Racial or Ethnic Groups Disproportionately Experiencing Homelessness</t>
  </si>
  <si>
    <t>(8) Network Adequacy Measures Methodology Attachment</t>
  </si>
  <si>
    <r>
      <t xml:space="preserve">MCPs are </t>
    </r>
    <r>
      <rPr>
        <b/>
        <u/>
        <sz val="12"/>
        <rFont val="Arial"/>
        <family val="2"/>
      </rPr>
      <t>required</t>
    </r>
    <r>
      <rPr>
        <sz val="12"/>
        <rFont val="Arial"/>
        <family val="2"/>
      </rPr>
      <t xml:space="preserve"> to submit a separate attachment outlining the Plan's methodology for estimating the denominators for measures 5.2.1 (number of contracted ECM care team FTEs) and 5.3.2 (number of contracted Community Supports providers). For 5.3.2 sub-measures about Community Supports that have not yet gone live but are planned for implementation during the following six months, MCPs should input "0" as the numerator. In the denominator, MCPs should provide an estimate for the number of providers and describe the methodology for these estimates in the attachment. For 5.3.2 sub-measures about Community Supports which are not live and which the MCP does not intend to offer in the future, MCPs should input "0" for both numerator and denominator. DHCS will validate MCP submissions against MCP Final Elections reported in the current approved Community Supports Model of Care.
NOTE: No template is being provided for this attachment, but an example file with the below specifications is available. </t>
    </r>
    <r>
      <rPr>
        <u/>
        <sz val="12"/>
        <rFont val="Arial"/>
        <family val="2"/>
      </rPr>
      <t xml:space="preserve">MCPs may ONLY submit responses in a Word (.doc) format.
</t>
    </r>
    <r>
      <rPr>
        <sz val="12"/>
        <rFont val="Arial"/>
        <family val="2"/>
      </rPr>
      <t>- Header indicating MCP Name, MCP County, and document name ("Network Adequacy Measures Methodology Attachment"
-  Arial 12 Point Font
- 1 Inch Margins
- Page Numbers</t>
    </r>
  </si>
  <si>
    <t>CONTACT</t>
  </si>
  <si>
    <r>
      <t xml:space="preserve">Please reach out to </t>
    </r>
    <r>
      <rPr>
        <b/>
        <u/>
        <sz val="12"/>
        <color theme="4"/>
        <rFont val="Arial"/>
        <family val="2"/>
      </rPr>
      <t>CalAIMECMILOS@dhcs.ca.gov</t>
    </r>
    <r>
      <rPr>
        <sz val="12"/>
        <color theme="1"/>
        <rFont val="Arial"/>
        <family val="2"/>
      </rPr>
      <t xml:space="preserve"> if you have any questions.</t>
    </r>
  </si>
  <si>
    <t>End of the sheet</t>
  </si>
  <si>
    <t>The page shows a logo on top left, a table below it shows information on M C P, and another table below that shows the progress report of M C Ps.</t>
  </si>
  <si>
    <t>Yes</t>
  </si>
  <si>
    <t>IPP Submission 5 Progress Report</t>
  </si>
  <si>
    <t>Please note that all measures in this template are mandatory.</t>
  </si>
  <si>
    <t>MCPs operating in multiple counties must submit a separate Progress Report for each county</t>
  </si>
  <si>
    <t>MCP Name</t>
  </si>
  <si>
    <t>MCP County</t>
  </si>
  <si>
    <t>Submission</t>
  </si>
  <si>
    <t>Submission 5</t>
  </si>
  <si>
    <t>Measurement Period </t>
  </si>
  <si>
    <t>January 1, 2024 – June 30, 2024</t>
  </si>
  <si>
    <t>Program Priority Area</t>
  </si>
  <si>
    <t>Measure Description</t>
  </si>
  <si>
    <t>Applicable Reporting Timeframe</t>
  </si>
  <si>
    <t>Numerator Description</t>
  </si>
  <si>
    <t>Denominator Description</t>
  </si>
  <si>
    <r>
      <t xml:space="preserve">Numerator Submission
</t>
    </r>
    <r>
      <rPr>
        <i/>
        <sz val="12"/>
        <rFont val="Arial"/>
        <family val="2"/>
      </rPr>
      <t>(From Submission 5)</t>
    </r>
  </si>
  <si>
    <r>
      <t xml:space="preserve">Denominator Submission
</t>
    </r>
    <r>
      <rPr>
        <i/>
        <sz val="12"/>
        <rFont val="Arial"/>
        <family val="2"/>
      </rPr>
      <t>(From Submission 5)</t>
    </r>
  </si>
  <si>
    <r>
      <t xml:space="preserve">Measure Result
</t>
    </r>
    <r>
      <rPr>
        <i/>
        <sz val="12"/>
        <rFont val="Arial"/>
        <family val="2"/>
      </rPr>
      <t>(Automatically Calculates)</t>
    </r>
  </si>
  <si>
    <r>
      <t xml:space="preserve">Numerator Submission
</t>
    </r>
    <r>
      <rPr>
        <i/>
        <sz val="12"/>
        <rFont val="Arial"/>
        <family val="2"/>
      </rPr>
      <t>(From Submission 4)</t>
    </r>
  </si>
  <si>
    <r>
      <t>Denominator Submission</t>
    </r>
    <r>
      <rPr>
        <i/>
        <sz val="12"/>
        <rFont val="Arial"/>
        <family val="2"/>
      </rPr>
      <t xml:space="preserve"> (From Submission 4)</t>
    </r>
  </si>
  <si>
    <r>
      <t xml:space="preserve">Baseline Result
</t>
    </r>
    <r>
      <rPr>
        <i/>
        <sz val="12"/>
        <rFont val="Arial"/>
        <family val="2"/>
      </rPr>
      <t>(From Submission 4)</t>
    </r>
  </si>
  <si>
    <r>
      <t xml:space="preserve">Percentage Point Change from Baseline
</t>
    </r>
    <r>
      <rPr>
        <i/>
        <sz val="12"/>
        <rFont val="Arial"/>
        <family val="2"/>
      </rPr>
      <t>(Automatically Calculates)</t>
    </r>
  </si>
  <si>
    <r>
      <t xml:space="preserve">Percent Change of Gap Between Baseline and 100%
</t>
    </r>
    <r>
      <rPr>
        <i/>
        <sz val="12"/>
        <rFont val="Arial"/>
        <family val="2"/>
      </rPr>
      <t>(Automatically Calculates)</t>
    </r>
  </si>
  <si>
    <t>Weighting for Payment 5 Measures</t>
  </si>
  <si>
    <t>Quantitative Target for Payment 5 Measures</t>
  </si>
  <si>
    <t>Gap Improvement Target Met?</t>
  </si>
  <si>
    <t>Numerator Improvement Target Met?</t>
  </si>
  <si>
    <t>Denominator Improvement Target Met?</t>
  </si>
  <si>
    <t>1. Delivery System Infrastructure</t>
  </si>
  <si>
    <r>
      <t xml:space="preserve">5.1.1
</t>
    </r>
    <r>
      <rPr>
        <b/>
        <i/>
        <sz val="12"/>
        <rFont val="Arial"/>
        <family val="2"/>
      </rPr>
      <t xml:space="preserve">Quantitative Response Only
</t>
    </r>
    <r>
      <rPr>
        <sz val="12"/>
        <rFont val="Arial"/>
        <family val="2"/>
      </rPr>
      <t xml:space="preserve">Number and percentage point increase in contracted Community Supports providers for those Community Supports offered by the MCP during the measurement period with access to closed-loop referral systems
__ __ __
</t>
    </r>
    <r>
      <rPr>
        <i/>
        <sz val="12"/>
        <rFont val="Arial"/>
        <family val="2"/>
      </rPr>
      <t>Aligns with measure 1.1.4, 2A.1.4, 2B.1.4, 3.1.2, and 4.1.2.</t>
    </r>
    <r>
      <rPr>
        <sz val="12"/>
        <rFont val="Arial"/>
        <family val="2"/>
      </rPr>
      <t xml:space="preserve">
</t>
    </r>
    <r>
      <rPr>
        <i/>
        <sz val="12"/>
        <rFont val="Arial"/>
        <family val="2"/>
      </rPr>
      <t>NOTE: Closed-loop referrals are defined as coordinating and referring the member to available community resources and following up to ensure services were rendered. A closed-loop referral system refers to a system or process which ensures the referring provider receives information that the Member was appropriate referred to, and received, services.</t>
    </r>
  </si>
  <si>
    <t>Point in Time as of June 30, 2024</t>
  </si>
  <si>
    <t xml:space="preserve">Number of identified Community Supports providers with contracts in place for MCP's provider network to offer Community Supports during the measurement period and who have access to closed-loop referral systems.
</t>
  </si>
  <si>
    <t xml:space="preserve">Total number of identified Community Supports providers with contracts in place for the MCP's provider network to provide Community Supports services during the measurement period
</t>
  </si>
  <si>
    <r>
      <t xml:space="preserve">20% Improvement in the Gap Between the Submission 4 Score and 100% OR Achievement of at least 90%
</t>
    </r>
    <r>
      <rPr>
        <b/>
        <i/>
        <u/>
        <sz val="12"/>
        <rFont val="Arial"/>
        <family val="2"/>
      </rPr>
      <t xml:space="preserve">OR </t>
    </r>
    <r>
      <rPr>
        <sz val="12"/>
        <rFont val="Arial"/>
        <family val="2"/>
      </rPr>
      <t>Points will also be awarded in the following scenarios:
- (Half) Numerator figure presents a 20% improvement from Submission 4 figure
- (Half) Denominator figure increases from Submission 4 figure AND numerator does not decrease from Submission 4 figure</t>
    </r>
  </si>
  <si>
    <t>2. ECM Provider Capacity Building</t>
  </si>
  <si>
    <r>
      <t xml:space="preserve">5.2.1 
</t>
    </r>
    <r>
      <rPr>
        <b/>
        <i/>
        <sz val="12"/>
        <rFont val="Arial"/>
        <family val="2"/>
      </rPr>
      <t>Quantitative Response Only</t>
    </r>
    <r>
      <rPr>
        <sz val="12"/>
        <rFont val="Arial"/>
        <family val="2"/>
      </rPr>
      <t xml:space="preserve">
Number of contracted ECM care team full time equivalents (FTEs)
__ __ __
Aligns with measure 1.2.1, 2A.2.1, 2B.2.1, 3.2.1, and 4.2.1.
</t>
    </r>
    <r>
      <rPr>
        <i/>
        <sz val="12"/>
        <rFont val="Arial"/>
        <family val="2"/>
      </rPr>
      <t>NOTE: Excludes ECM providers employed by the MCP. See Appendix B: Technical Specifications and Submission Guidance for list of allowable ECM provider types.
NOTE: Total FTEs are defined as the sum of ECM care team members' working hours divided by their employer's full-time working hours (i.e. 40 hours per week); multiple part-time ECM care team members can equate to one (1) FTE.</t>
    </r>
  </si>
  <si>
    <t>Number of ECM care team FTEs contracted to serve adult members ages 21 and older</t>
  </si>
  <si>
    <t>Total number of ECM care team FTEs needed to serve adult members ages 21 and older who meet eligibility criteria for ECM services as of the last day of the measurement period</t>
  </si>
  <si>
    <r>
      <t xml:space="preserve">10% Improvement in the Gap Between the Submission 4 Score and 100% OR Achievement of at least 90%
</t>
    </r>
    <r>
      <rPr>
        <b/>
        <i/>
        <u/>
        <sz val="12"/>
        <rFont val="Arial"/>
        <family val="2"/>
      </rPr>
      <t xml:space="preserve">OR </t>
    </r>
    <r>
      <rPr>
        <sz val="12"/>
        <rFont val="Arial"/>
        <family val="2"/>
      </rPr>
      <t>Points will also be awarded in the following scenarios:
- (Half) Numerator figure presents a 20% improvement from Submission 4 figure
- (Half) Denominator figure increases from Submission 4 figure AND numerator does not decrease from Submission 4 figure</t>
    </r>
  </si>
  <si>
    <t>NOTE: MCPs are required to submit an attachment explaining the methodology for estimating denominators for each sub-measure, per the Instructions tab in the Quantitative Reporting Template (Excel).</t>
  </si>
  <si>
    <t>Number of ECM care team FTEs contracted to serve children and youth under 21 years of age</t>
  </si>
  <si>
    <t>Total number of ECM care team FTEs needed to serve child and youth members under 21 years of age who meet eligibility criteria for ECM services as of the last day of the measurement period</t>
  </si>
  <si>
    <r>
      <t xml:space="preserve">5.2.2
</t>
    </r>
    <r>
      <rPr>
        <b/>
        <i/>
        <sz val="12"/>
        <rFont val="Arial"/>
        <family val="2"/>
      </rPr>
      <t>Quantitative Response Only</t>
    </r>
    <r>
      <rPr>
        <sz val="12"/>
        <rFont val="Arial"/>
        <family val="2"/>
      </rPr>
      <t xml:space="preserve">
Number of Members enrolled in ECM
__ __ __
</t>
    </r>
    <r>
      <rPr>
        <i/>
        <sz val="12"/>
        <rFont val="Arial"/>
        <family val="2"/>
      </rPr>
      <t>Aligns with measure 1.2.3, 2A.2.3, 2B.2.2, 3.2.2, and 4.2.2.</t>
    </r>
  </si>
  <si>
    <t>Cumulative count over the entire measurement period of January 1, 2024 through June 30, 2024</t>
  </si>
  <si>
    <t>Total number of adult members ages 21 and older enrolled in ECM during the measurement period</t>
  </si>
  <si>
    <t>Total number of adult members ages 21 and older that meet the eligibility criteria for any ECM Populations of Focus that are live during the measurement period</t>
  </si>
  <si>
    <r>
      <t xml:space="preserve">5% Improvement in the Gap Between the Submission 4 Score and 100% OR Achievement of at least 90%
</t>
    </r>
    <r>
      <rPr>
        <b/>
        <i/>
        <u/>
        <sz val="12"/>
        <rFont val="Arial"/>
        <family val="2"/>
      </rPr>
      <t xml:space="preserve">OR </t>
    </r>
    <r>
      <rPr>
        <sz val="12"/>
        <rFont val="Arial"/>
        <family val="2"/>
      </rPr>
      <t xml:space="preserve">Points will also be awarded in the following scenarios:
- (Half) Numerator figure presents a 20% improvement from Submission 4 figure
- (Half) Denominator figure increases from Submission 4 figure AND numerator does not decrease from Submission 4 figure
</t>
    </r>
  </si>
  <si>
    <t>Total number of child and youth members under 21 years of age enrolled in ECM during the measurement period</t>
  </si>
  <si>
    <t>Total number of child and youth members under 21 years of age that meet the eligibility criteria for any ECM Populations of Focus that are live during the measurement period</t>
  </si>
  <si>
    <r>
      <t xml:space="preserve">5.2.3 
</t>
    </r>
    <r>
      <rPr>
        <b/>
        <i/>
        <sz val="12"/>
        <rFont val="Arial"/>
        <family val="2"/>
      </rPr>
      <t>Quantitative Response Only</t>
    </r>
    <r>
      <rPr>
        <sz val="12"/>
        <rFont val="Arial"/>
        <family val="2"/>
      </rPr>
      <t xml:space="preserve">
Number of members who are Black/African American and other racial and ethnic groups who are disproportionately experiencing homelessness that are enrolled in ECM during the measurement period</t>
    </r>
    <r>
      <rPr>
        <i/>
        <sz val="12"/>
        <rFont val="Arial"/>
        <family val="2"/>
      </rPr>
      <t xml:space="preserve">
__ __ __
Aligns with measure 1.2.9, 2A.2.9, 2B.2.3, 3.2.3, and 4.2.3.</t>
    </r>
  </si>
  <si>
    <t>Number of Black/African American members who 1) were enrolled in ECM and 2) were experiencing homelessness or were at risk of experiencing homelessness during the measurement period.</t>
  </si>
  <si>
    <t xml:space="preserve">Number of Black/African American members who were experiencing homelessness or were at risk of experiencing homelessness during the measurement period. The member needs to be ECM eligible to be counted. </t>
  </si>
  <si>
    <r>
      <t xml:space="preserve">5% Improvement in the Gap Between the Submission 4 Score and 100% OR Achievement of at least 90%
</t>
    </r>
    <r>
      <rPr>
        <b/>
        <i/>
        <u/>
        <sz val="12"/>
        <rFont val="Arial"/>
        <family val="2"/>
      </rPr>
      <t xml:space="preserve">OR </t>
    </r>
    <r>
      <rPr>
        <sz val="12"/>
        <rFont val="Arial"/>
        <family val="2"/>
      </rPr>
      <t>Points will also be awarded in the following scenarios:
- (Half) Numerator figure presents a 20% improvement from Submission 4 figure
- (Half) Denominator figure increases from Submission 4 figure AND numerator does not decrease from Submission 4 figure</t>
    </r>
  </si>
  <si>
    <r>
      <rPr>
        <sz val="12"/>
        <color rgb="FF000000"/>
        <rFont val="Arial"/>
        <family val="2"/>
      </rPr>
      <t xml:space="preserve">Number of __________ </t>
    </r>
    <r>
      <rPr>
        <i/>
        <sz val="12"/>
        <color rgb="FF000000"/>
        <rFont val="Arial"/>
        <family val="2"/>
      </rPr>
      <t>[racial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2B.2.3, and 3.2.3 in prior measurement periods.</t>
    </r>
  </si>
  <si>
    <r>
      <t xml:space="preserve">Number of </t>
    </r>
    <r>
      <rPr>
        <i/>
        <sz val="12"/>
        <rFont val="Arial"/>
        <family val="2"/>
      </rPr>
      <t xml:space="preserve">__________ [racial or ethnic group disproportionately experiencing homelessness in the county] </t>
    </r>
    <r>
      <rPr>
        <sz val="12"/>
        <rFont val="Arial"/>
        <family val="2"/>
      </rPr>
      <t>members who were experiencing homelessness or were at risk of experiencing homelessness during the measurement period. The member needs to be ECM eligible to be counted. 
MCP should select the top racial or ethnic groups who are disproportionately experiencing homelessness in the county and indicate the group reported on. Reported top racial or ethnic group should align with the group identified in the numerator.</t>
    </r>
  </si>
  <si>
    <r>
      <rPr>
        <i/>
        <sz val="12"/>
        <rFont val="Arial"/>
        <family val="2"/>
      </rPr>
      <t>5.2.4</t>
    </r>
    <r>
      <rPr>
        <b/>
        <i/>
        <sz val="12"/>
        <rFont val="Arial"/>
        <family val="2"/>
      </rPr>
      <t xml:space="preserve">
Quantitative Response Only</t>
    </r>
    <r>
      <rPr>
        <i/>
        <sz val="12"/>
        <rFont val="Arial"/>
        <family val="2"/>
      </rPr>
      <t xml:space="preserve">
</t>
    </r>
    <r>
      <rPr>
        <sz val="12"/>
        <rFont val="Arial"/>
        <family val="2"/>
      </rPr>
      <t xml:space="preserve">
Percentage of currently contracted ECM providers which employ staff with lived experience of justice system involvement</t>
    </r>
  </si>
  <si>
    <t>Number of currently contracted ECM providers which employ staff with lived experience of justice system involvement</t>
  </si>
  <si>
    <t>Total number of currently contracted ECM providers serving the Justice-Involved PoF</t>
  </si>
  <si>
    <t>N/A</t>
  </si>
  <si>
    <r>
      <t xml:space="preserve">100% Pay-for-Performance
</t>
    </r>
    <r>
      <rPr>
        <i/>
        <sz val="12"/>
        <rFont val="Arial"/>
        <family val="2"/>
      </rPr>
      <t>(Partial credit proportional to performance)</t>
    </r>
  </si>
  <si>
    <r>
      <t xml:space="preserve">5.2.5
</t>
    </r>
    <r>
      <rPr>
        <b/>
        <i/>
        <sz val="12"/>
        <rFont val="Arial"/>
        <family val="2"/>
      </rPr>
      <t>Quantitative Response Only</t>
    </r>
    <r>
      <rPr>
        <sz val="12"/>
        <rFont val="Arial"/>
        <family val="2"/>
      </rPr>
      <t xml:space="preserve">
Percentage of Justice-Involved ECM providers contracted with all MCPs in the county</t>
    </r>
  </si>
  <si>
    <t>Number of currently contracted ECM providers  serving the Justice-Involved PoF which are contracted with all Medi-Cal MCPs in the county</t>
  </si>
  <si>
    <r>
      <t xml:space="preserve">100% Pay-for-Performance
</t>
    </r>
    <r>
      <rPr>
        <i/>
        <sz val="12"/>
        <rFont val="Arial"/>
        <family val="2"/>
      </rPr>
      <t xml:space="preserve">
(Partial credit proportional to performance)</t>
    </r>
  </si>
  <si>
    <t>3. Community Supports Provider Capacity Building and Community Supports Take-Up</t>
  </si>
  <si>
    <r>
      <t xml:space="preserve">5.3.1
</t>
    </r>
    <r>
      <rPr>
        <b/>
        <i/>
        <sz val="12"/>
        <rFont val="Arial"/>
        <family val="2"/>
      </rPr>
      <t xml:space="preserve">Quantitative Response Only
</t>
    </r>
    <r>
      <rPr>
        <sz val="12"/>
        <rFont val="Arial"/>
        <family val="2"/>
      </rPr>
      <t xml:space="preserve">Number of and percentage of eligible members receiving Community Supports, and number of unique Community Supports received by members
__ __ __
</t>
    </r>
    <r>
      <rPr>
        <i/>
        <sz val="12"/>
        <rFont val="Arial"/>
        <family val="2"/>
      </rPr>
      <t>Aligns with measure 1.3.1, 2A.3.1, 2B.3.1, 3.3.1, and 4.3.1.</t>
    </r>
  </si>
  <si>
    <t>Total number of members that received at least one Community Support during the measurement period. (Members may only be counted once.)</t>
  </si>
  <si>
    <t>Total number of members that were referred to at least one Community Support offered in the county during the measurement period. (Members may only be counted once.)</t>
  </si>
  <si>
    <t>5% Improvement in the Gap Between the Submission 4 Score and 100% OR Achievement of at least 90%</t>
  </si>
  <si>
    <t>Total number of unique Community Supports received by members during the measurement period. (Members may be counted more than once if receiving more than one Community Supports.)</t>
  </si>
  <si>
    <t>Total number of referrals for Community Support offered in the county during the measurement period. (If a member had referrals for more than one Community Support, each referral should be counted separately).</t>
  </si>
  <si>
    <r>
      <t xml:space="preserve">5.3.2 
</t>
    </r>
    <r>
      <rPr>
        <b/>
        <i/>
        <sz val="12"/>
        <color rgb="FF000000"/>
        <rFont val="Arial"/>
        <family val="2"/>
      </rPr>
      <t xml:space="preserve">Quantitative Response Only
</t>
    </r>
    <r>
      <rPr>
        <sz val="12"/>
        <color rgb="FF000000"/>
        <rFont val="Arial"/>
        <family val="2"/>
      </rPr>
      <t xml:space="preserve">Number of contracted Community Supports providers 
__ __ __
</t>
    </r>
    <r>
      <rPr>
        <i/>
        <sz val="12"/>
        <color rgb="FF000000"/>
        <rFont val="Arial"/>
        <family val="2"/>
      </rPr>
      <t>Aligns with measure 1.3.2, 2A.3.2, 2B.3.2, 3.3.2, and 4.3.2.
NOTE: Only applies to Community Supports that were live during the measurement period.</t>
    </r>
    <r>
      <rPr>
        <sz val="12"/>
        <color rgb="FF000000"/>
        <rFont val="Arial"/>
        <family val="2"/>
      </rPr>
      <t xml:space="preserve">
</t>
    </r>
    <r>
      <rPr>
        <i/>
        <sz val="12"/>
        <color rgb="FF000000"/>
        <rFont val="Arial"/>
        <family val="2"/>
      </rPr>
      <t xml:space="preserve">
NOTE: MCPs are required to submit an attachment explaining the methodology for estimating denominators for each sub-measure, per the Instructions tab in the Quantitative Reporting Template (Excel).
</t>
    </r>
  </si>
  <si>
    <t>Number of Community Supports providers with contracts in place for the MCP's provider network to provide Housing Transition Navigation Services during the measurement period</t>
  </si>
  <si>
    <t>Number of providers needed to serve members who are eligible for Housing Transition Navigation Services</t>
  </si>
  <si>
    <t>Number of Community Supports providers with contracts in place for the MCP's provider network to provide Housing Deposits during the measurement period</t>
  </si>
  <si>
    <t>Number of providers needed to serve members who are eligible for Housing Deposits</t>
  </si>
  <si>
    <t>Number of Community Supports providers with contracts in place for the MCP's provider network to provide Housing Tenancy and Sustaining Services during the measurement period</t>
  </si>
  <si>
    <t>Number of providers needed to serve members who are eligible for Housing Tenancy and Sustaining Services</t>
  </si>
  <si>
    <t>Number of Community Supports providers with contracts in place for the MCP's provider network to provide Short-Term Post-Hospitalization Housing during the measurement period</t>
  </si>
  <si>
    <t>Number of providers needed to serve members who are eligible for Short-Term Post-Hospitalization Housing</t>
  </si>
  <si>
    <t>Number of Community Supports providers with contracts in place for the MCP's provider network to provide Recuperative Care during the measurement period</t>
  </si>
  <si>
    <t xml:space="preserve">Number of providers needed to serve members who are eligible for Recuperative Care </t>
  </si>
  <si>
    <t>Number of Community Supports providers with contracts in place for the MCP's provider network to provide Respite Services for Caregivers during the measurement period</t>
  </si>
  <si>
    <t>Number of providers needed to serve members who are eligible for Respite Services for Caregivers</t>
  </si>
  <si>
    <t>Number of Community Supports providers with contracts in place for the MCP's provider network to provide Day Habilitation Programs during the measurement period</t>
  </si>
  <si>
    <t>Number of providers needed to serve members who are eligible for Day Habilitation Programs</t>
  </si>
  <si>
    <t>Number of Community Supports providers with contracts in place for the MCP's provider network to provide Nursing Facility Transition to Assisted Living Facility during the measurement period</t>
  </si>
  <si>
    <t>Number of providers needed to serve members who are eligible for Nursing Facility Transition to Assisted Living Facility</t>
  </si>
  <si>
    <t>Number of Community Supports providers with contracts in place for the MCP's provider network to provide Community Transition Services during the measurement period</t>
  </si>
  <si>
    <t>Number of providers needed to serve members who are eligible for Community Transition Services</t>
  </si>
  <si>
    <t>Number of Community Supports providers with contracts in place for the MCP's provider network to provide Personal Care and Homemaker Services during the measurement period</t>
  </si>
  <si>
    <t>Number of providers needed to serve members who are eligible for Personal Care and Homemaker Services</t>
  </si>
  <si>
    <t>Number of Community Supports providers with contracts in place for the MCP's provider network to provide Environmental Accessibility Adaptations during the measurement period</t>
  </si>
  <si>
    <t>Number of providers needed to serve members who are eligible for Environmental Accessibility Adaptations</t>
  </si>
  <si>
    <t>Number of Community Supports providers with contracts in place for the MCP's provider network to provide Medically Tailored Meals/Medically-Supportive Food during the measurement period</t>
  </si>
  <si>
    <t>Number of providers needed to serve members who are eligible for Medically Tailored Meals/Medically-Supportive Food</t>
  </si>
  <si>
    <t>Number of Community Supports providers with contracts in place for the MCP's provider network to provide Sobering Centers during the measurement period</t>
  </si>
  <si>
    <t>Number of providers needed to serve members who are eligible for Sobering Centers</t>
  </si>
  <si>
    <t>Number of Community Supports providers with contracts in place for the MCP's provider network to provide Asthma Remediation during the measurement period</t>
  </si>
  <si>
    <t>Number of providers needed to serve members who are eligible for Asthma Remediation</t>
  </si>
  <si>
    <t>4. Quality and Emerging CalAIM Priorities</t>
  </si>
  <si>
    <r>
      <t xml:space="preserve">5.4.1
</t>
    </r>
    <r>
      <rPr>
        <b/>
        <i/>
        <sz val="12"/>
        <color rgb="FF000000"/>
        <rFont val="Arial"/>
        <family val="2"/>
      </rPr>
      <t xml:space="preserve">Quantitative Response Only
</t>
    </r>
    <r>
      <rPr>
        <sz val="12"/>
        <color rgb="FF000000"/>
        <rFont val="Arial"/>
        <family val="2"/>
      </rPr>
      <t>(A) Percentage of members who received CHW benefit</t>
    </r>
  </si>
  <si>
    <t>The number of unique members who had at least one CHW benefit encounter during the measurement period</t>
  </si>
  <si>
    <t>The total number of enrolled members in the MCP during the measurement period</t>
  </si>
  <si>
    <t>(B) CHW benefit utilization rate</t>
  </si>
  <si>
    <t>The number of CHW benefit encounters during the measurement period</t>
  </si>
  <si>
    <t>The total number of enrolled member months during the measurement period</t>
  </si>
  <si>
    <r>
      <t xml:space="preserve">5.4.2
</t>
    </r>
    <r>
      <rPr>
        <b/>
        <i/>
        <sz val="12"/>
        <rFont val="Arial"/>
        <family val="2"/>
      </rPr>
      <t xml:space="preserve">Quantitative Response Only
</t>
    </r>
    <r>
      <rPr>
        <sz val="12"/>
        <rFont val="Arial"/>
        <family val="2"/>
      </rPr>
      <t xml:space="preserve">(A) Percentage of contracted acute care facilities from which MCPs receive ADT notifications
</t>
    </r>
    <r>
      <rPr>
        <i/>
        <sz val="12"/>
        <rFont val="Arial"/>
        <family val="2"/>
      </rPr>
      <t>NOTE: Acute care facilities exclude ICF/DD and intermediate rehab</t>
    </r>
    <r>
      <rPr>
        <sz val="12"/>
        <rFont val="Arial"/>
        <family val="2"/>
      </rPr>
      <t xml:space="preserve"> </t>
    </r>
    <r>
      <rPr>
        <i/>
        <sz val="12"/>
        <rFont val="Arial"/>
        <family val="2"/>
      </rPr>
      <t>facilities</t>
    </r>
  </si>
  <si>
    <t xml:space="preserve">See Appendix B: Technical Specifications and Submission Guidance </t>
  </si>
  <si>
    <t>The number of contracted acute care facilities from which MCPs receive ADT feeds</t>
  </si>
  <si>
    <t>The total number of contracted acute care facilities</t>
  </si>
  <si>
    <t>10% Improvement in the Gap Between the Submission 4 Score and 100% OR Achievement of at least 90%</t>
  </si>
  <si>
    <t xml:space="preserve">(B) Percentage of contracted skilled nursing facilities (SNFs) from which MCPs receive ADT notifications
</t>
  </si>
  <si>
    <t>The number of contracted skilled nursing facilities (SNFs) from which MCPs receive ADT feeds</t>
  </si>
  <si>
    <t>The total number of contracted skilled nursing facilities (SNFs)</t>
  </si>
  <si>
    <r>
      <rPr>
        <sz val="12"/>
        <color rgb="FF000000"/>
        <rFont val="Arial"/>
        <family val="2"/>
      </rPr>
      <t xml:space="preserve">5.4.3
</t>
    </r>
    <r>
      <rPr>
        <b/>
        <i/>
        <sz val="12"/>
        <color rgb="FF000000"/>
        <rFont val="Arial"/>
        <family val="2"/>
      </rPr>
      <t xml:space="preserve">Quantitative Response Only
</t>
    </r>
    <r>
      <rPr>
        <sz val="12"/>
        <color rgb="FF000000"/>
        <rFont val="Arial"/>
        <family val="2"/>
      </rPr>
      <t>Percentage of members who had ambulatory visits within 7 days post hospital discharge</t>
    </r>
  </si>
  <si>
    <t>The number of acute care hospital live discharges among enrolled MCP members during the measurement period with an ambulatory visit within 7 days post hospital discharge</t>
  </si>
  <si>
    <t>The number of live discharges from acute care hospitals among enrolled MCP members during the measurement period</t>
  </si>
  <si>
    <t>Any positive improvement from Submission 4</t>
  </si>
  <si>
    <r>
      <t xml:space="preserve">5.4.4
</t>
    </r>
    <r>
      <rPr>
        <b/>
        <i/>
        <sz val="12"/>
        <rFont val="Arial"/>
        <family val="2"/>
      </rPr>
      <t>Quantitative Response Only</t>
    </r>
    <r>
      <rPr>
        <sz val="12"/>
        <rFont val="Arial"/>
        <family val="2"/>
      </rPr>
      <t xml:space="preserve">
Rate of emergency department (ED) visits per 1,000 member months for members ages 21 and older and who are eligible for ECM</t>
    </r>
  </si>
  <si>
    <t>Count of ED visits for members ages 21 and older who are eligible for ECM</t>
  </si>
  <si>
    <t>Count of member months for members ages 21 and older who are eligible for ECM</t>
  </si>
  <si>
    <r>
      <t xml:space="preserve">5.4.5
</t>
    </r>
    <r>
      <rPr>
        <b/>
        <i/>
        <sz val="12"/>
        <rFont val="Arial"/>
        <family val="2"/>
      </rPr>
      <t>Quantitative Response Only</t>
    </r>
    <r>
      <rPr>
        <sz val="12"/>
        <rFont val="Arial"/>
        <family val="2"/>
      </rPr>
      <t xml:space="preserve">
Percentage of emergency department (ED) visits with a discharge diagnosis of mental illness or intentional self-harm for members ages 21 and older and who are eligible for ECM who had a follow-up visit with any practitioner within 30 days of the ED visit (31 total days)</t>
    </r>
  </si>
  <si>
    <t>Count of follow-up visits with any practitioner within 30 days after an ED visit with a diagnosis of mental health disorder or intentional self-harm among members ages 21 and older who are eligible for ECM (31 total days) (Include visits that occur on the date of the ED visit).</t>
  </si>
  <si>
    <t xml:space="preserve">Count of ED visits with a diagnosis of mental illness or intentional self-harm among members ages 21 and older who are eligible for ECM </t>
  </si>
  <si>
    <r>
      <t xml:space="preserve">5.4.6
</t>
    </r>
    <r>
      <rPr>
        <b/>
        <i/>
        <sz val="12"/>
        <rFont val="Arial"/>
        <family val="2"/>
      </rPr>
      <t>Quantitative Response Only</t>
    </r>
    <r>
      <rPr>
        <sz val="12"/>
        <rFont val="Arial"/>
        <family val="2"/>
      </rPr>
      <t xml:space="preserve">
Percentage of emergency department (ED) visits with a discharge diagnosis of alcohol or other drug (AOD) use or dependence for members ages 21 and older and who are eligible for ECM who had a follow-up visit with any practitioner within 30 days of the ED visit (31 total days)</t>
    </r>
  </si>
  <si>
    <t>Count of follow-up visits with any practitioner within 30 days after an ED visit with a diagnosis of AOD use or dependence among members ages 21 and older who are eligible for ECM (31 total days) (Include visits that occur on the date of the ED visit)</t>
  </si>
  <si>
    <t xml:space="preserve">Count of ED visits with a diagnosis of AOD use or dependence among members ages 21 and older who are eligible for ECM </t>
  </si>
  <si>
    <r>
      <t xml:space="preserve">5.4.7
</t>
    </r>
    <r>
      <rPr>
        <b/>
        <i/>
        <sz val="12"/>
        <rFont val="Arial"/>
        <family val="2"/>
      </rPr>
      <t xml:space="preserve">Quantitative Response Only
</t>
    </r>
    <r>
      <rPr>
        <sz val="12"/>
        <rFont val="Arial"/>
        <family val="2"/>
      </rPr>
      <t>Percentage of members ages 21 and older and who are eligible for ECM who had an ambulatory or preventive care visit</t>
    </r>
  </si>
  <si>
    <t>Count of members ages 21 and older and who are eligible for ECM who had an ambulatory or preventive care visit</t>
  </si>
  <si>
    <t xml:space="preserve">Count of members ages 21 and older who are eligible for ECM </t>
  </si>
  <si>
    <r>
      <t xml:space="preserve">5.4.8
</t>
    </r>
    <r>
      <rPr>
        <b/>
        <i/>
        <sz val="12"/>
        <rFont val="Arial"/>
        <family val="2"/>
      </rPr>
      <t xml:space="preserve">Quantitative Response Only
</t>
    </r>
    <r>
      <rPr>
        <sz val="12"/>
        <rFont val="Arial"/>
        <family val="2"/>
      </rPr>
      <t>The percentage of members 3-20 years of age and who are eligible for ECM who had at least one comprehensive well-care visit with a PCP or an OB/GYN practitioner</t>
    </r>
  </si>
  <si>
    <t>Count of ECM-eligible members 3-20 years of age with one or more well-care visits (Well-Care Value Set) during the measurement period. (The well-care visit must occur with a PCP or an OB/GYN practitioner, but the practitioner does not have to be the practitioner assigned to the member.)</t>
  </si>
  <si>
    <t>Count of members 3-20 years of age who are eligible for ECM</t>
  </si>
  <si>
    <r>
      <t xml:space="preserve">5.4.9
</t>
    </r>
    <r>
      <rPr>
        <b/>
        <i/>
        <sz val="12"/>
        <rFont val="Arial"/>
        <family val="2"/>
      </rPr>
      <t xml:space="preserve">Quantitative Response Only
</t>
    </r>
    <r>
      <rPr>
        <sz val="12"/>
        <rFont val="Arial"/>
        <family val="2"/>
      </rPr>
      <t>Percentage of hospital discharges for members ages 21 and older and who are eligible for ECM who were hospitalized for treatment of selected mental illness or intentional self-harm diagnoses and who had a follow-up visit with a mental health provider within 30 days after discharge</t>
    </r>
  </si>
  <si>
    <t xml:space="preserve">Count of ECM-eligible members ages 21 and older who have a follow-up visit with a mental health provider within 30 days after discharge </t>
  </si>
  <si>
    <t>Count of acute inpatient discharges with a principal diagnosis of mental illness or intentional self-harm on the discharge claim during the measurement period among members ages 21 and older who are eligible for ECM</t>
  </si>
  <si>
    <r>
      <t xml:space="preserve">5.4.11
</t>
    </r>
    <r>
      <rPr>
        <b/>
        <i/>
        <sz val="12"/>
        <rFont val="Arial"/>
        <family val="2"/>
      </rPr>
      <t>Quantitative Response &amp; Attestation</t>
    </r>
    <r>
      <rPr>
        <sz val="12"/>
        <rFont val="Arial"/>
        <family val="2"/>
      </rPr>
      <t xml:space="preserve">
For MCPs newly entering a Medi-Cal Managed Care market as of 1/1/2024, inclusive of MCP transitions from subcontracts to prime contracts, only.
Demonstrate that the MCP provided a series of educational webinars/technical assistance (TA) sessions to its entire contracted network of providers during the measurement period focused on describing the ECM and Community Supports benefits and the process for submitting referrals and authorizations. The content of the webinar(s)/TA session(s) must include: 
1) An overview of what ECM and Community Supports are; 
2) Which Populations of Focus are eligible to receive ECM; 
3) Information about which Community Supports are provided by the MCP; 
4) How Providers can refer Members to ECM and Community Supports; and 
5) The process the MCP follows to authorize ECM and Community Supports.
MCP must attest that it completed a series of educational webinars/TA sessions, as outlined above, and also respond to the quantitative measure prompt.</t>
    </r>
  </si>
  <si>
    <r>
      <t xml:space="preserve">Number of contracted providers in the county that have attended at least one educational webinar/TA session on ECM and Community Supports (as described in the measure description) during the measurement period.
</t>
    </r>
    <r>
      <rPr>
        <i/>
        <sz val="12"/>
        <rFont val="Arial"/>
        <family val="2"/>
      </rPr>
      <t xml:space="preserve">NOTE: Numerator should include </t>
    </r>
    <r>
      <rPr>
        <i/>
        <u/>
        <sz val="12"/>
        <rFont val="Arial"/>
        <family val="2"/>
      </rPr>
      <t>entire</t>
    </r>
    <r>
      <rPr>
        <i/>
        <sz val="12"/>
        <rFont val="Arial"/>
        <family val="2"/>
      </rPr>
      <t xml:space="preserve"> contracted provider network (not just ECM and Community Supports providers). MCPs should define "provider" at the provider contract level, counting providers for which at least one representative engaged in training/TA.</t>
    </r>
  </si>
  <si>
    <r>
      <t xml:space="preserve">Total number of contracted providers in the MCP’s provider network in the county during the measurement period.
</t>
    </r>
    <r>
      <rPr>
        <i/>
        <sz val="12"/>
        <rFont val="Arial"/>
        <family val="2"/>
      </rPr>
      <t xml:space="preserve">NOTE: Denominator should include </t>
    </r>
    <r>
      <rPr>
        <i/>
        <u/>
        <sz val="12"/>
        <rFont val="Arial"/>
        <family val="2"/>
      </rPr>
      <t>entire</t>
    </r>
    <r>
      <rPr>
        <i/>
        <sz val="12"/>
        <rFont val="Arial"/>
        <family val="2"/>
      </rPr>
      <t xml:space="preserve"> contracted provider network (not just ECM and Community Supports providers). MCPs should define "provider" at the provider contract level and not individual clinicians.</t>
    </r>
  </si>
  <si>
    <t>Minimum threshold of 50% of provider contracts</t>
  </si>
  <si>
    <r>
      <rPr>
        <sz val="12"/>
        <color rgb="FF000000"/>
        <rFont val="Arial"/>
        <family val="2"/>
      </rPr>
      <t xml:space="preserve">5.4.12
</t>
    </r>
    <r>
      <rPr>
        <b/>
        <i/>
        <sz val="12"/>
        <color rgb="FF000000"/>
        <rFont val="Arial"/>
        <family val="2"/>
      </rPr>
      <t xml:space="preserve">Quantitative Response &amp; Attestation Submission
</t>
    </r>
    <r>
      <rPr>
        <sz val="12"/>
        <color rgb="FF000000"/>
        <rFont val="Arial"/>
        <family val="2"/>
      </rPr>
      <t xml:space="preserve">
For MCPs newly entering a Medi-Cal Managed Care market as of 1/1/2024, inclusive of MCP transitions from subcontracts to prime contracts, only.
Did the MCP support transition of and coordination and collaboration with ECM and Community Supports provider networks for MCPs exiting and/or entering the county on January 1, 2024 by supporting transition of and coordination and collaboration with ECM and Community Supports provider networks to promote continuity of care for the member population, including:
a)	Sharing the exiting MCPs’ network rosters of currently and previously contracted ECM and Community Supports providers, inclusive of provider contact information; 
b)	Sharing the exiting MCPs’ detailed documentation on plan-provider data exchange standards and protocols used to share member data with all currently contracted ECM and Community Supports providers; 
c)	Facilitating meetings between the exiting and entering MCPs with all ECM and Community Supports providers contracted in the prior plan year; and
d)	Facilitating meetings between the exiting and entering MCPs with all county and regional partners engaged in ECM and Community Supports collaboration, including county behavioral health providers, county offices of California Children’s Services, local Continuums of Care, and local California Wraparound Hubs.
MCP must attest (Yes/No) to completion of the transition items, as outlined above, and also respond to the quantitative measure prompt.</t>
    </r>
  </si>
  <si>
    <t>Point in Time as of January 1, 2024</t>
  </si>
  <si>
    <r>
      <t xml:space="preserve">As of January 1, 2024, number of unique ECM and Community Supports providers that (1) contracted with the MCP(s) </t>
    </r>
    <r>
      <rPr>
        <i/>
        <u/>
        <sz val="12"/>
        <rFont val="Arial"/>
        <family val="2"/>
      </rPr>
      <t>entering</t>
    </r>
    <r>
      <rPr>
        <sz val="12"/>
        <rFont val="Arial"/>
        <family val="2"/>
      </rPr>
      <t xml:space="preserve"> the county’s Medi-Cal market; and (2) contracted with the MCP(s) </t>
    </r>
    <r>
      <rPr>
        <i/>
        <u/>
        <sz val="12"/>
        <rFont val="Arial"/>
        <family val="2"/>
      </rPr>
      <t>exiting</t>
    </r>
    <r>
      <rPr>
        <sz val="12"/>
        <rFont val="Arial"/>
        <family val="2"/>
      </rPr>
      <t xml:space="preserve"> the market after December 31, 2023.</t>
    </r>
  </si>
  <si>
    <r>
      <t xml:space="preserve">Total number of unique ECM and Community Supports providers contracted with the MCP(s) </t>
    </r>
    <r>
      <rPr>
        <i/>
        <u/>
        <sz val="12"/>
        <rFont val="Arial"/>
        <family val="2"/>
      </rPr>
      <t>exiting</t>
    </r>
    <r>
      <rPr>
        <sz val="12"/>
        <rFont val="Arial"/>
        <family val="2"/>
      </rPr>
      <t xml:space="preserve"> the market after December 31, 2023.</t>
    </r>
  </si>
  <si>
    <r>
      <rPr>
        <sz val="12"/>
        <color rgb="FF000000"/>
        <rFont val="Arial"/>
        <family val="2"/>
      </rPr>
      <t xml:space="preserve">100% Pay-for-Performance
</t>
    </r>
    <r>
      <rPr>
        <i/>
        <sz val="12"/>
        <color rgb="FF000000"/>
        <rFont val="Arial"/>
        <family val="2"/>
      </rPr>
      <t xml:space="preserve">
(Partial credit proportional to performance)
NOTE: Attestation will be scored for completeness only.</t>
    </r>
  </si>
  <si>
    <r>
      <t xml:space="preserve">For measure 5.2.3, MCPs must report on Black/African American members </t>
    </r>
    <r>
      <rPr>
        <b/>
        <u/>
        <sz val="12"/>
        <rFont val="Arial"/>
        <family val="2"/>
      </rPr>
      <t>and</t>
    </r>
    <r>
      <rPr>
        <sz val="12"/>
        <rFont val="Arial"/>
        <family val="2"/>
      </rPr>
      <t xml:space="preserve"> on the top two additional racial or ethnic groups disproportionately experiencing homelessness in the county. The top racial or ethnic groups should align with those reported in measures 1.2.9, 2A.2.9, 2B.2.3, 3.2.3, and 4.2.3 in prior measurement periods. </t>
    </r>
    <r>
      <rPr>
        <b/>
        <sz val="12"/>
        <rFont val="Arial"/>
        <family val="2"/>
      </rPr>
      <t xml:space="preserve">MCPs must specify the racial or ethnic groups selected by </t>
    </r>
    <r>
      <rPr>
        <b/>
        <u/>
        <sz val="12"/>
        <rFont val="Arial"/>
        <family val="2"/>
      </rPr>
      <t>adding text</t>
    </r>
    <r>
      <rPr>
        <b/>
        <sz val="12"/>
        <rFont val="Arial"/>
        <family val="2"/>
      </rPr>
      <t xml:space="preserve"> to replace the blank space provided in cells D20, E20, D21, and E21.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</si>
</sst>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2"/>
      <color theme="1"/>
      <name val="Arial"/>
      <family val="2"/>
    </font>
    <font>
      <sz val="12"/>
      <color theme="1"/>
      <name val="Arial"/>
      <family val="2"/>
    </font>
    <font>
      <sz val="12"/>
      <color theme="0"/>
      <name val="Arial"/>
      <family val="2"/>
    </font>
    <font>
      <sz val="12"/>
      <color theme="1"/>
      <name val="Arial"/>
      <family val="2"/>
    </font>
    <font>
      <b/>
      <sz val="12"/>
      <color theme="1"/>
      <name val="Arial"/>
      <family val="2"/>
    </font>
    <font>
      <i/>
      <sz val="12"/>
      <color theme="1"/>
      <name val="Arial"/>
      <family val="2"/>
    </font>
    <font>
      <b/>
      <sz val="12"/>
      <color rgb="FFFFFFFF"/>
      <name val="Arial"/>
      <family val="2"/>
    </font>
    <font>
      <b/>
      <sz val="12"/>
      <color theme="0"/>
      <name val="Arial"/>
      <family val="2"/>
    </font>
    <font>
      <b/>
      <sz val="12"/>
      <name val="Arial"/>
      <family val="2"/>
    </font>
    <font>
      <sz val="12"/>
      <name val="Arial"/>
      <family val="2"/>
    </font>
    <font>
      <i/>
      <sz val="12"/>
      <name val="Arial"/>
      <family val="2"/>
    </font>
    <font>
      <sz val="11"/>
      <color theme="1"/>
      <name val="Calibri"/>
      <family val="2"/>
      <scheme val="minor"/>
    </font>
    <font>
      <b/>
      <i/>
      <sz val="12"/>
      <name val="Arial"/>
      <family val="2"/>
    </font>
    <font>
      <b/>
      <i/>
      <u/>
      <sz val="12"/>
      <name val="Arial"/>
      <family val="2"/>
    </font>
    <font>
      <strike/>
      <sz val="12"/>
      <color rgb="FFFF0000"/>
      <name val="Arial"/>
      <family val="2"/>
    </font>
    <font>
      <sz val="12"/>
      <color rgb="FF000000"/>
      <name val="Arial"/>
      <family val="2"/>
    </font>
    <font>
      <b/>
      <sz val="12"/>
      <color rgb="FF000000"/>
      <name val="Arial"/>
      <family val="2"/>
    </font>
    <font>
      <strike/>
      <sz val="12"/>
      <color rgb="FF9900FF"/>
      <name val="Arial"/>
      <family val="2"/>
    </font>
    <font>
      <sz val="12"/>
      <color rgb="FFFFFFFF"/>
      <name val="Arial"/>
      <family val="2"/>
    </font>
    <font>
      <b/>
      <u/>
      <sz val="12"/>
      <color theme="1"/>
      <name val="Arial"/>
      <family val="2"/>
    </font>
    <font>
      <b/>
      <i/>
      <sz val="12"/>
      <color theme="1"/>
      <name val="Arial"/>
      <family val="2"/>
    </font>
    <font>
      <b/>
      <i/>
      <sz val="12"/>
      <color rgb="FF000000"/>
      <name val="Arial"/>
      <family val="2"/>
    </font>
    <font>
      <b/>
      <u/>
      <sz val="12"/>
      <name val="Arial"/>
      <family val="2"/>
    </font>
    <font>
      <u/>
      <sz val="12"/>
      <name val="Arial"/>
      <family val="2"/>
    </font>
    <font>
      <b/>
      <u/>
      <sz val="12"/>
      <color theme="4"/>
      <name val="Arial"/>
      <family val="2"/>
    </font>
    <font>
      <i/>
      <sz val="12"/>
      <color rgb="FF000000"/>
      <name val="Arial"/>
      <family val="2"/>
    </font>
    <font>
      <i/>
      <u/>
      <sz val="12"/>
      <name val="Arial"/>
      <family val="2"/>
    </font>
    <font>
      <sz val="12"/>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203764"/>
        <bgColor rgb="FF000000"/>
      </patternFill>
    </fill>
    <fill>
      <patternFill patternType="solid">
        <fgColor theme="4"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rgb="FF000000"/>
      </bottom>
      <diagonal/>
    </border>
  </borders>
  <cellStyleXfs count="2">
    <xf numFmtId="0" fontId="0" fillId="0" borderId="0"/>
    <xf numFmtId="9" fontId="12" fillId="0" borderId="0" applyFont="0" applyFill="0" applyBorder="0" applyAlignment="0" applyProtection="0"/>
  </cellStyleXfs>
  <cellXfs count="133">
    <xf numFmtId="0" fontId="0" fillId="0" borderId="0" xfId="0"/>
    <xf numFmtId="0" fontId="3" fillId="0" borderId="0" xfId="0" applyFont="1"/>
    <xf numFmtId="0" fontId="10" fillId="0" borderId="0" xfId="0" applyFont="1"/>
    <xf numFmtId="0" fontId="10" fillId="0" borderId="0" xfId="0" applyFont="1" applyAlignment="1">
      <alignment vertical="top"/>
    </xf>
    <xf numFmtId="0" fontId="4" fillId="7" borderId="0" xfId="0" applyFont="1" applyFill="1"/>
    <xf numFmtId="15" fontId="10" fillId="0" borderId="0" xfId="0" applyNumberFormat="1" applyFont="1" applyAlignment="1">
      <alignment horizontal="left" vertical="top"/>
    </xf>
    <xf numFmtId="0" fontId="10" fillId="9" borderId="2" xfId="0" applyFont="1" applyFill="1" applyBorder="1" applyAlignment="1" applyProtection="1">
      <alignment vertical="top"/>
      <protection locked="0"/>
    </xf>
    <xf numFmtId="0" fontId="3"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9" fillId="2" borderId="2" xfId="0" applyFont="1" applyFill="1" applyBorder="1" applyAlignment="1">
      <alignment vertical="top"/>
    </xf>
    <xf numFmtId="0" fontId="10" fillId="0" borderId="2" xfId="0" applyFont="1" applyBorder="1" applyAlignment="1">
      <alignment vertical="top"/>
    </xf>
    <xf numFmtId="0" fontId="10" fillId="0" borderId="4" xfId="0" applyFont="1" applyBorder="1" applyAlignment="1">
      <alignment horizontal="left" vertical="top" wrapText="1"/>
    </xf>
    <xf numFmtId="9" fontId="10" fillId="0" borderId="2" xfId="1" applyFont="1" applyBorder="1" applyAlignment="1" applyProtection="1">
      <alignment horizontal="left" vertical="top"/>
    </xf>
    <xf numFmtId="9" fontId="10" fillId="0" borderId="2" xfId="0" applyNumberFormat="1" applyFont="1" applyBorder="1" applyAlignment="1">
      <alignment horizontal="left" vertical="top"/>
    </xf>
    <xf numFmtId="0" fontId="10" fillId="0" borderId="7" xfId="0" applyFont="1" applyBorder="1" applyAlignment="1">
      <alignment horizontal="left" vertical="top" wrapText="1"/>
    </xf>
    <xf numFmtId="0" fontId="15" fillId="0" borderId="0" xfId="0" applyFont="1"/>
    <xf numFmtId="15" fontId="9" fillId="10" borderId="0" xfId="0" applyNumberFormat="1" applyFont="1" applyFill="1" applyAlignment="1">
      <alignment horizontal="left" vertical="top"/>
    </xf>
    <xf numFmtId="0" fontId="10" fillId="0" borderId="9" xfId="0" applyFont="1" applyBorder="1" applyAlignment="1">
      <alignment vertical="top" wrapText="1"/>
    </xf>
    <xf numFmtId="0" fontId="3" fillId="0" borderId="4" xfId="0" applyFont="1" applyBorder="1" applyAlignment="1">
      <alignment vertical="top"/>
    </xf>
    <xf numFmtId="0" fontId="3" fillId="0" borderId="3" xfId="0" applyFont="1" applyBorder="1" applyAlignment="1">
      <alignment vertical="top"/>
    </xf>
    <xf numFmtId="0" fontId="10" fillId="7" borderId="3" xfId="0" applyFont="1" applyFill="1" applyBorder="1" applyAlignment="1">
      <alignment horizontal="center" vertical="top"/>
    </xf>
    <xf numFmtId="0" fontId="9" fillId="0" borderId="2" xfId="0" applyFont="1" applyBorder="1" applyAlignment="1">
      <alignment horizontal="left" vertical="top" wrapText="1"/>
    </xf>
    <xf numFmtId="9" fontId="10" fillId="7" borderId="2" xfId="1" applyFont="1" applyFill="1" applyBorder="1" applyAlignment="1" applyProtection="1">
      <alignment horizontal="center" vertical="top"/>
    </xf>
    <xf numFmtId="0" fontId="10" fillId="0" borderId="4" xfId="0" applyFont="1" applyBorder="1" applyAlignment="1">
      <alignment vertical="top" wrapText="1"/>
    </xf>
    <xf numFmtId="0" fontId="10" fillId="7" borderId="4" xfId="0" applyFont="1" applyFill="1" applyBorder="1" applyAlignment="1">
      <alignment horizontal="center" vertical="top"/>
    </xf>
    <xf numFmtId="0" fontId="17" fillId="0" borderId="6"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10" fillId="7" borderId="6" xfId="0" applyFont="1" applyFill="1" applyBorder="1" applyAlignment="1">
      <alignment horizontal="center" vertical="top"/>
    </xf>
    <xf numFmtId="0" fontId="10" fillId="0" borderId="3" xfId="0" applyFont="1" applyBorder="1" applyAlignment="1">
      <alignment horizontal="left" vertical="top" wrapText="1"/>
    </xf>
    <xf numFmtId="0" fontId="8" fillId="0" borderId="12" xfId="0" applyFont="1" applyBorder="1" applyAlignment="1">
      <alignment horizontal="left" vertical="top" wrapText="1"/>
    </xf>
    <xf numFmtId="0" fontId="3" fillId="0" borderId="10" xfId="0" applyFont="1" applyBorder="1" applyAlignment="1">
      <alignment vertical="top"/>
    </xf>
    <xf numFmtId="0" fontId="10" fillId="0" borderId="6" xfId="0" applyFont="1" applyBorder="1" applyAlignment="1">
      <alignment vertical="top" wrapText="1"/>
    </xf>
    <xf numFmtId="0" fontId="5" fillId="0" borderId="6" xfId="0" applyFont="1" applyBorder="1" applyAlignment="1">
      <alignment horizontal="left" vertical="top" wrapText="1"/>
    </xf>
    <xf numFmtId="0" fontId="17" fillId="0" borderId="11" xfId="0" applyFont="1" applyBorder="1" applyAlignment="1">
      <alignment horizontal="left" vertical="top" wrapText="1"/>
    </xf>
    <xf numFmtId="0" fontId="10" fillId="0" borderId="3" xfId="0" applyFont="1" applyBorder="1" applyAlignment="1">
      <alignment vertical="top" wrapText="1"/>
    </xf>
    <xf numFmtId="0" fontId="10" fillId="0" borderId="4" xfId="0" applyFont="1" applyBorder="1" applyAlignment="1">
      <alignment vertical="top"/>
    </xf>
    <xf numFmtId="0" fontId="10" fillId="0" borderId="10" xfId="0" applyFont="1" applyBorder="1" applyAlignment="1">
      <alignment vertical="top"/>
    </xf>
    <xf numFmtId="0" fontId="10" fillId="0" borderId="10" xfId="0" applyFont="1" applyBorder="1" applyAlignment="1">
      <alignment vertical="top" wrapText="1"/>
    </xf>
    <xf numFmtId="0" fontId="10" fillId="0" borderId="12" xfId="0" applyFont="1" applyBorder="1" applyAlignment="1">
      <alignment horizontal="left" vertical="top" wrapText="1"/>
    </xf>
    <xf numFmtId="0" fontId="7" fillId="3" borderId="6" xfId="0" applyFont="1" applyFill="1" applyBorder="1" applyAlignment="1">
      <alignment horizontal="center" vertical="top" wrapText="1"/>
    </xf>
    <xf numFmtId="0" fontId="8" fillId="4" borderId="6" xfId="0" applyFont="1" applyFill="1" applyBorder="1" applyAlignment="1">
      <alignment horizontal="center" vertical="top" wrapText="1"/>
    </xf>
    <xf numFmtId="0" fontId="9" fillId="5" borderId="6" xfId="0" applyFont="1" applyFill="1" applyBorder="1" applyAlignment="1">
      <alignment horizontal="center" vertical="top" wrapText="1"/>
    </xf>
    <xf numFmtId="0" fontId="9" fillId="6"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4" borderId="15" xfId="0" applyFont="1" applyFill="1" applyBorder="1" applyAlignment="1">
      <alignment horizontal="center" vertical="top" wrapText="1"/>
    </xf>
    <xf numFmtId="0" fontId="10" fillId="7" borderId="2" xfId="0" applyFont="1" applyFill="1" applyBorder="1" applyAlignment="1">
      <alignment horizontal="center" vertical="top" wrapText="1"/>
    </xf>
    <xf numFmtId="0" fontId="18" fillId="0" borderId="0" xfId="0" applyFont="1"/>
    <xf numFmtId="0" fontId="4" fillId="7" borderId="0" xfId="0" applyFont="1" applyFill="1" applyAlignment="1">
      <alignment horizontal="left" vertical="center" indent="2"/>
    </xf>
    <xf numFmtId="0" fontId="3" fillId="7" borderId="0" xfId="0" applyFont="1" applyFill="1"/>
    <xf numFmtId="0" fontId="8" fillId="0" borderId="9" xfId="0" applyFont="1" applyBorder="1" applyAlignment="1">
      <alignment horizontal="left" vertical="top" wrapText="1"/>
    </xf>
    <xf numFmtId="0" fontId="10" fillId="0" borderId="16" xfId="0" applyFont="1" applyBorder="1" applyAlignment="1">
      <alignment vertical="top" wrapText="1"/>
    </xf>
    <xf numFmtId="0" fontId="10" fillId="0" borderId="16" xfId="0" applyFont="1" applyBorder="1" applyAlignment="1">
      <alignment horizontal="left" vertical="top" wrapText="1"/>
    </xf>
    <xf numFmtId="0" fontId="17" fillId="0" borderId="10" xfId="0" applyFont="1" applyBorder="1" applyAlignment="1">
      <alignment horizontal="left" vertical="top" wrapText="1"/>
    </xf>
    <xf numFmtId="0" fontId="10" fillId="0" borderId="5" xfId="0" applyFont="1" applyBorder="1" applyAlignment="1">
      <alignment vertical="top" wrapText="1"/>
    </xf>
    <xf numFmtId="0" fontId="10" fillId="0" borderId="10" xfId="0" applyFont="1" applyBorder="1" applyAlignment="1">
      <alignment horizontal="left" vertical="top" wrapText="1"/>
    </xf>
    <xf numFmtId="0" fontId="10" fillId="0" borderId="13" xfId="0" applyFont="1" applyBorder="1" applyAlignment="1">
      <alignment vertical="top" wrapText="1"/>
    </xf>
    <xf numFmtId="0" fontId="10" fillId="0" borderId="9" xfId="0" applyFont="1" applyBorder="1" applyAlignment="1">
      <alignment horizontal="left" vertical="top" wrapText="1"/>
    </xf>
    <xf numFmtId="0" fontId="10" fillId="0" borderId="0" xfId="0" applyFont="1" applyAlignment="1">
      <alignment vertical="top" wrapText="1"/>
    </xf>
    <xf numFmtId="0" fontId="10" fillId="0" borderId="7" xfId="0" applyFont="1" applyBorder="1" applyAlignment="1">
      <alignment vertical="top" wrapText="1"/>
    </xf>
    <xf numFmtId="0" fontId="16" fillId="0" borderId="17" xfId="0" applyFont="1" applyBorder="1" applyAlignment="1">
      <alignment horizontal="left" vertical="top" wrapText="1"/>
    </xf>
    <xf numFmtId="0" fontId="9" fillId="0" borderId="6" xfId="0" applyFont="1" applyBorder="1" applyAlignment="1">
      <alignment vertical="top" wrapText="1"/>
    </xf>
    <xf numFmtId="0" fontId="16" fillId="0" borderId="18" xfId="0" applyFont="1" applyBorder="1" applyAlignment="1">
      <alignment vertical="top" wrapText="1"/>
    </xf>
    <xf numFmtId="0" fontId="10" fillId="0" borderId="1" xfId="0" applyFont="1" applyBorder="1" applyAlignment="1">
      <alignment vertical="top" wrapText="1"/>
    </xf>
    <xf numFmtId="0" fontId="10" fillId="0" borderId="19" xfId="0" applyFont="1" applyBorder="1" applyAlignment="1">
      <alignment horizontal="left" vertical="top" wrapText="1"/>
    </xf>
    <xf numFmtId="0" fontId="22" fillId="0" borderId="1" xfId="0" applyFont="1" applyBorder="1" applyAlignment="1">
      <alignmen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8" xfId="0" applyFont="1" applyBorder="1" applyAlignment="1">
      <alignment vertical="top" wrapText="1"/>
    </xf>
    <xf numFmtId="0" fontId="16" fillId="0" borderId="2" xfId="0" applyFont="1" applyBorder="1" applyAlignment="1">
      <alignment vertical="top" wrapText="1"/>
    </xf>
    <xf numFmtId="0" fontId="9" fillId="0" borderId="6" xfId="0" applyFont="1" applyBorder="1" applyAlignment="1">
      <alignment horizontal="left" vertical="top" wrapText="1"/>
    </xf>
    <xf numFmtId="0" fontId="10" fillId="7" borderId="7" xfId="0" applyFont="1" applyFill="1" applyBorder="1" applyAlignment="1">
      <alignment horizontal="center" vertical="top"/>
    </xf>
    <xf numFmtId="0" fontId="2" fillId="0" borderId="0" xfId="0" applyFont="1"/>
    <xf numFmtId="0" fontId="11" fillId="0" borderId="10" xfId="0" applyFont="1" applyBorder="1" applyAlignment="1">
      <alignment wrapText="1"/>
    </xf>
    <xf numFmtId="0" fontId="11" fillId="0" borderId="4" xfId="0" applyFont="1" applyBorder="1" applyAlignment="1">
      <alignment vertical="top" wrapText="1"/>
    </xf>
    <xf numFmtId="0" fontId="10" fillId="9" borderId="2" xfId="0" applyFont="1" applyFill="1" applyBorder="1" applyAlignment="1" applyProtection="1">
      <alignment horizontal="left" vertical="top" wrapText="1"/>
      <protection locked="0"/>
    </xf>
    <xf numFmtId="0" fontId="10" fillId="9" borderId="5" xfId="0" applyFont="1" applyFill="1" applyBorder="1" applyAlignment="1" applyProtection="1">
      <alignment horizontal="left" vertical="top" wrapText="1"/>
      <protection locked="0"/>
    </xf>
    <xf numFmtId="0" fontId="3" fillId="7" borderId="0" xfId="0" applyFont="1" applyFill="1" applyAlignment="1" applyProtection="1">
      <alignment vertical="center"/>
    </xf>
    <xf numFmtId="0" fontId="5" fillId="7" borderId="0" xfId="0" applyFont="1" applyFill="1" applyAlignment="1" applyProtection="1">
      <alignment vertical="top"/>
    </xf>
    <xf numFmtId="0" fontId="9" fillId="7" borderId="0" xfId="0" applyFont="1" applyFill="1" applyAlignment="1" applyProtection="1">
      <alignment vertical="top"/>
    </xf>
    <xf numFmtId="0" fontId="13" fillId="7" borderId="0" xfId="0" applyFont="1" applyFill="1" applyAlignment="1" applyProtection="1">
      <alignment vertical="top"/>
    </xf>
    <xf numFmtId="0" fontId="11" fillId="7" borderId="0" xfId="0" applyFont="1" applyFill="1" applyAlignment="1" applyProtection="1">
      <alignment vertical="top"/>
    </xf>
    <xf numFmtId="0" fontId="20" fillId="7" borderId="0" xfId="0" applyFont="1" applyFill="1" applyProtection="1"/>
    <xf numFmtId="0" fontId="10" fillId="7" borderId="1" xfId="0" applyFont="1" applyFill="1" applyBorder="1" applyAlignment="1" applyProtection="1">
      <alignment vertical="center" wrapText="1"/>
    </xf>
    <xf numFmtId="0" fontId="5" fillId="7" borderId="0" xfId="0" applyFont="1" applyFill="1" applyAlignment="1" applyProtection="1">
      <alignment horizontal="left" vertical="center" indent="2"/>
    </xf>
    <xf numFmtId="0" fontId="6" fillId="7" borderId="0" xfId="0" applyFont="1" applyFill="1" applyAlignment="1" applyProtection="1">
      <alignment horizontal="left" wrapText="1" indent="4"/>
    </xf>
    <xf numFmtId="0" fontId="17" fillId="7" borderId="0" xfId="0" applyFont="1" applyFill="1" applyAlignment="1" applyProtection="1">
      <alignment horizontal="left" vertical="center" indent="2"/>
    </xf>
    <xf numFmtId="0" fontId="10" fillId="7" borderId="0" xfId="0" applyFont="1" applyFill="1" applyAlignment="1" applyProtection="1">
      <alignment horizontal="left" vertical="center" wrapText="1" indent="4"/>
    </xf>
    <xf numFmtId="0" fontId="9" fillId="7" borderId="0" xfId="0" applyFont="1" applyFill="1" applyAlignment="1" applyProtection="1">
      <alignment horizontal="left" vertical="center" wrapText="1" indent="2"/>
    </xf>
    <xf numFmtId="0" fontId="10" fillId="7" borderId="0" xfId="0" applyFont="1" applyFill="1" applyAlignment="1" applyProtection="1">
      <alignment horizontal="left" vertical="center" wrapText="1" indent="3"/>
    </xf>
    <xf numFmtId="0" fontId="10" fillId="7" borderId="1" xfId="0" applyFont="1" applyFill="1" applyBorder="1" applyAlignment="1" applyProtection="1">
      <alignment horizontal="left" vertical="center" wrapText="1" indent="3"/>
    </xf>
    <xf numFmtId="0" fontId="19" fillId="0" borderId="4" xfId="0" applyFont="1" applyBorder="1" applyAlignment="1">
      <alignment vertical="top" wrapText="1"/>
    </xf>
    <xf numFmtId="0" fontId="10" fillId="7" borderId="5" xfId="0" applyFont="1" applyFill="1" applyBorder="1" applyAlignment="1">
      <alignment horizontal="center" vertical="top"/>
    </xf>
    <xf numFmtId="1" fontId="10" fillId="9" borderId="2" xfId="0" applyNumberFormat="1" applyFont="1" applyFill="1" applyBorder="1" applyAlignment="1" applyProtection="1">
      <alignment horizontal="center" vertical="top"/>
      <protection locked="0"/>
    </xf>
    <xf numFmtId="0" fontId="10" fillId="0" borderId="2" xfId="0" applyFont="1" applyBorder="1" applyAlignment="1">
      <alignment horizontal="left" vertical="top" wrapText="1"/>
    </xf>
    <xf numFmtId="0" fontId="10" fillId="0" borderId="6" xfId="0" applyFont="1" applyBorder="1" applyAlignment="1">
      <alignment horizontal="left" vertical="top" wrapText="1"/>
    </xf>
    <xf numFmtId="0" fontId="10" fillId="0" borderId="2" xfId="0" applyFont="1" applyBorder="1" applyAlignment="1">
      <alignment vertical="top" wrapText="1"/>
    </xf>
    <xf numFmtId="0" fontId="10" fillId="7" borderId="2" xfId="0" applyFont="1" applyFill="1" applyBorder="1" applyAlignment="1">
      <alignment horizontal="center" vertical="top"/>
    </xf>
    <xf numFmtId="0" fontId="10" fillId="2" borderId="2" xfId="0" applyFont="1" applyFill="1" applyBorder="1" applyAlignment="1">
      <alignment horizontal="center" vertical="top" wrapText="1"/>
    </xf>
    <xf numFmtId="0" fontId="18" fillId="0" borderId="0" xfId="0" applyFont="1"/>
    <xf numFmtId="0" fontId="10" fillId="2" borderId="7" xfId="0" applyFont="1" applyFill="1" applyBorder="1" applyAlignment="1">
      <alignment horizontal="center" vertical="top" wrapText="1"/>
    </xf>
    <xf numFmtId="0" fontId="10" fillId="7" borderId="9" xfId="0" applyFont="1" applyFill="1" applyBorder="1" applyAlignment="1">
      <alignment horizontal="center" vertical="top"/>
    </xf>
    <xf numFmtId="0" fontId="9" fillId="0" borderId="13" xfId="0" applyFont="1" applyBorder="1" applyAlignment="1">
      <alignment horizontal="left" vertical="top" wrapText="1"/>
    </xf>
    <xf numFmtId="9" fontId="10" fillId="7" borderId="0" xfId="1" applyFont="1" applyFill="1" applyBorder="1" applyAlignment="1" applyProtection="1">
      <alignment horizontal="center" vertical="top"/>
    </xf>
    <xf numFmtId="0" fontId="10" fillId="7" borderId="0" xfId="0" applyFont="1" applyFill="1" applyBorder="1" applyAlignment="1">
      <alignment horizontal="center" vertical="top"/>
    </xf>
    <xf numFmtId="0" fontId="3" fillId="7" borderId="0" xfId="0" applyFont="1" applyFill="1" applyBorder="1" applyAlignment="1">
      <alignment horizontal="center" vertical="top" wrapText="1"/>
    </xf>
    <xf numFmtId="0" fontId="10" fillId="0" borderId="2" xfId="0" applyFont="1" applyFill="1" applyBorder="1" applyAlignment="1" applyProtection="1">
      <alignment vertical="top" wrapText="1"/>
    </xf>
    <xf numFmtId="9" fontId="10" fillId="0" borderId="2" xfId="1" applyNumberFormat="1" applyFont="1" applyBorder="1" applyAlignment="1" applyProtection="1">
      <alignment horizontal="left" vertical="top"/>
    </xf>
    <xf numFmtId="0" fontId="10" fillId="7" borderId="9" xfId="0" applyFont="1" applyFill="1" applyBorder="1" applyAlignment="1" applyProtection="1">
      <alignment horizontal="center" vertical="top"/>
    </xf>
    <xf numFmtId="0" fontId="11" fillId="0" borderId="4" xfId="0" applyFont="1" applyFill="1" applyBorder="1" applyAlignment="1" applyProtection="1">
      <alignment vertical="top" wrapText="1"/>
    </xf>
    <xf numFmtId="0" fontId="9" fillId="7" borderId="0" xfId="0" applyFont="1" applyFill="1" applyBorder="1" applyAlignment="1">
      <alignment horizontal="left" vertical="top" wrapText="1"/>
    </xf>
    <xf numFmtId="0" fontId="10" fillId="7" borderId="0" xfId="0" applyFont="1" applyFill="1" applyBorder="1" applyAlignment="1">
      <alignment vertical="top" wrapText="1"/>
    </xf>
    <xf numFmtId="0" fontId="11" fillId="7" borderId="0" xfId="0" applyFont="1" applyFill="1" applyBorder="1" applyAlignment="1">
      <alignment vertical="top" wrapText="1"/>
    </xf>
    <xf numFmtId="1" fontId="10" fillId="7" borderId="0" xfId="0" applyNumberFormat="1" applyFont="1" applyFill="1" applyBorder="1" applyAlignment="1" applyProtection="1">
      <alignment horizontal="center" vertical="top"/>
      <protection locked="0"/>
    </xf>
    <xf numFmtId="9" fontId="10" fillId="7" borderId="0" xfId="1" applyFont="1" applyFill="1" applyBorder="1" applyAlignment="1" applyProtection="1">
      <alignment horizontal="left" vertical="top"/>
    </xf>
    <xf numFmtId="9" fontId="10" fillId="7" borderId="0" xfId="0" applyNumberFormat="1" applyFont="1" applyFill="1" applyBorder="1" applyAlignment="1">
      <alignment horizontal="left" vertical="top"/>
    </xf>
    <xf numFmtId="0" fontId="10" fillId="7" borderId="0" xfId="0" applyFont="1" applyFill="1" applyBorder="1" applyAlignment="1">
      <alignment horizontal="left" vertical="top" wrapText="1"/>
    </xf>
    <xf numFmtId="0" fontId="10" fillId="7" borderId="0" xfId="0" applyFont="1" applyFill="1" applyBorder="1" applyAlignment="1">
      <alignment horizontal="center" vertical="top" wrapText="1"/>
    </xf>
    <xf numFmtId="0" fontId="2" fillId="7" borderId="0" xfId="0" applyFont="1" applyFill="1" applyBorder="1"/>
    <xf numFmtId="0" fontId="13" fillId="0" borderId="18" xfId="0" applyFont="1" applyBorder="1" applyAlignment="1">
      <alignment vertical="top" wrapText="1"/>
    </xf>
    <xf numFmtId="0" fontId="11" fillId="0" borderId="1" xfId="0" applyFont="1" applyBorder="1" applyAlignment="1">
      <alignment vertical="top" wrapText="1"/>
    </xf>
    <xf numFmtId="0" fontId="10" fillId="7" borderId="0" xfId="0" applyFont="1" applyFill="1" applyBorder="1" applyAlignment="1" applyProtection="1">
      <alignment vertical="top" wrapText="1"/>
    </xf>
    <xf numFmtId="0" fontId="11" fillId="7" borderId="0" xfId="0" applyFont="1" applyFill="1" applyBorder="1" applyAlignment="1" applyProtection="1">
      <alignment vertical="top" wrapText="1"/>
    </xf>
    <xf numFmtId="9" fontId="10" fillId="7" borderId="0" xfId="1" applyNumberFormat="1" applyFont="1" applyFill="1" applyBorder="1" applyAlignment="1" applyProtection="1">
      <alignment horizontal="left" vertical="top"/>
    </xf>
    <xf numFmtId="0" fontId="28" fillId="0" borderId="6" xfId="0" applyFont="1" applyBorder="1" applyAlignment="1">
      <alignment vertical="top" wrapText="1"/>
    </xf>
    <xf numFmtId="0" fontId="16" fillId="0" borderId="10" xfId="0" applyFont="1" applyBorder="1" applyAlignment="1">
      <alignment horizontal="left" vertical="top" wrapText="1"/>
    </xf>
    <xf numFmtId="0" fontId="3" fillId="7" borderId="0" xfId="0" applyFont="1" applyFill="1" applyBorder="1" applyAlignment="1">
      <alignment horizontal="left" vertical="top" wrapText="1"/>
    </xf>
    <xf numFmtId="0" fontId="2" fillId="7" borderId="0" xfId="0" applyFont="1" applyFill="1" applyProtection="1"/>
    <xf numFmtId="0" fontId="2" fillId="7" borderId="0" xfId="0" applyFont="1" applyFill="1"/>
    <xf numFmtId="0" fontId="2" fillId="8" borderId="0" xfId="0" applyFont="1" applyFill="1" applyProtection="1"/>
    <xf numFmtId="0" fontId="2" fillId="7" borderId="0" xfId="0" applyFont="1" applyFill="1" applyAlignment="1" applyProtection="1">
      <alignment vertical="center" wrapText="1"/>
    </xf>
    <xf numFmtId="0" fontId="2" fillId="7" borderId="1" xfId="0" applyFont="1" applyFill="1" applyBorder="1" applyAlignment="1" applyProtection="1">
      <alignment vertical="center" wrapText="1"/>
    </xf>
  </cellXfs>
  <cellStyles count="2">
    <cellStyle name="Normal" xfId="0" builtinId="0"/>
    <cellStyle name="Percent" xfId="1" builtinId="5"/>
  </cellStyles>
  <dxfs count="22">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2" tint="-9.9978637043366805E-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auto="1"/>
        <name val="Arial"/>
        <scheme val="none"/>
      </font>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auto="1"/>
        <name val="Arial"/>
        <scheme val="none"/>
      </font>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rgb="FFFF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thin">
          <color indexed="64"/>
        </right>
        <top style="medium">
          <color rgb="FF000000"/>
        </top>
        <bottom style="medium">
          <color rgb="FF000000"/>
        </bottom>
      </border>
    </dxf>
    <dxf>
      <font>
        <strike val="0"/>
        <outline val="0"/>
        <shadow val="0"/>
        <vertAlign val="baseline"/>
        <sz val="12"/>
        <name val="Arial"/>
        <scheme val="none"/>
      </font>
      <protection locked="1" hidden="0"/>
    </dxf>
    <dxf>
      <border>
        <bottom style="medium">
          <color indexed="64"/>
        </bottom>
      </border>
    </dxf>
    <dxf>
      <font>
        <strike val="0"/>
        <outline val="0"/>
        <shadow val="0"/>
        <vertAlign val="baseline"/>
        <sz val="12"/>
        <name val="Arial"/>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2" defaultPivotStyle="PivotStyleLight16"/>
  <colors>
    <mruColors>
      <color rgb="FFFFFFCC"/>
      <color rgb="FF000000"/>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161925</xdr:rowOff>
    </xdr:from>
    <xdr:to>
      <xdr:col>0</xdr:col>
      <xdr:colOff>1590709</xdr:colOff>
      <xdr:row>1</xdr:row>
      <xdr:rowOff>711200</xdr:rowOff>
    </xdr:to>
    <xdr:pic>
      <xdr:nvPicPr>
        <xdr:cNvPr id="4" name="Picture 3" descr="D H C S, California Department of Health Care Services logo.">
          <a:extLst>
            <a:ext uri="{FF2B5EF4-FFF2-40B4-BE49-F238E27FC236}">
              <a16:creationId xmlns:a16="http://schemas.microsoft.com/office/drawing/2014/main" id="{C468A8E1-9871-42E2-BB87-61AEA9BE9A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61925"/>
          <a:ext cx="1517684"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476247</xdr:colOff>
      <xdr:row>1</xdr:row>
      <xdr:rowOff>0</xdr:rowOff>
    </xdr:from>
    <xdr:to>
      <xdr:col>0</xdr:col>
      <xdr:colOff>1990756</xdr:colOff>
      <xdr:row>4</xdr:row>
      <xdr:rowOff>151439</xdr:rowOff>
    </xdr:to>
    <xdr:pic>
      <xdr:nvPicPr>
        <xdr:cNvPr id="4" name="Picture 3" descr="D H C S, California Department of Health Care Services logo.">
          <a:extLst>
            <a:ext uri="{FF2B5EF4-FFF2-40B4-BE49-F238E27FC236}">
              <a16:creationId xmlns:a16="http://schemas.microsoft.com/office/drawing/2014/main" id="{0AB5F871-6400-422C-8ED1-167752A656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7" y="299356"/>
          <a:ext cx="1517684" cy="742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hcs.ca.gov/Users/edaugherty/Work%20Folders/Local%20Documents/CalAIM%20PIP/Final%20Program%20Documents/Redo%2010.8/CalAIM%20Incentive%20Payment%20Measures%20and%20Reporting%20Template_9%2024%2021_a11y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estones and Measures Summary"/>
      <sheetName val="Payment 1 - Gap Assessment"/>
      <sheetName val="Payment 2 - Gap Assessment Prog"/>
      <sheetName val="CalAIM Incentive Payment Measur"/>
    </sheetNames>
    <sheetDataSet>
      <sheetData sheetId="0"/>
      <sheetData sheetId="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43" displayName="Table43" ref="A13:R52" totalsRowShown="0" headerRowDxfId="21" dataDxfId="19" headerRowBorderDxfId="20" tableBorderDxfId="18">
  <tableColumns count="18">
    <tableColumn id="1" xr3:uid="{00000000-0010-0000-0000-000001000000}" name="Program Priority Area" dataDxfId="17"/>
    <tableColumn id="2" xr3:uid="{00000000-0010-0000-0000-000002000000}" name="Measure Description" dataDxfId="16"/>
    <tableColumn id="12" xr3:uid="{00000000-0010-0000-0000-00000C000000}" name="Applicable Reporting Timeframe" dataDxfId="15"/>
    <tableColumn id="3" xr3:uid="{00000000-0010-0000-0000-000003000000}" name="Numerator Description" dataDxfId="14"/>
    <tableColumn id="4" xr3:uid="{00000000-0010-0000-0000-000004000000}" name="Denominator Description" dataDxfId="13"/>
    <tableColumn id="5" xr3:uid="{00000000-0010-0000-0000-000005000000}" name="Numerator Submission_x000a_(From Submission 5)" dataDxfId="12"/>
    <tableColumn id="6" xr3:uid="{00000000-0010-0000-0000-000006000000}" name="Denominator Submission_x000a_(From Submission 5)" dataDxfId="11"/>
    <tableColumn id="11" xr3:uid="{00000000-0010-0000-0000-00000B000000}" name="Measure Result_x000a_(Automatically Calculates)" dataDxfId="10" dataCellStyle="Percent">
      <calculatedColumnFormula>IFERROR(Table43[[#This Row],[Numerator Submission
(From Submission 5)]]/Table43[[#This Row],[Denominator Submission
(From Submission 5)]],"")</calculatedColumnFormula>
    </tableColumn>
    <tableColumn id="15" xr3:uid="{00000000-0010-0000-0000-00000F000000}" name="Numerator Submission_x000a_(From Submission 4)" dataDxfId="9"/>
    <tableColumn id="16" xr3:uid="{00000000-0010-0000-0000-000010000000}" name="Denominator Submission (From Submission 4)" dataDxfId="8"/>
    <tableColumn id="14" xr3:uid="{00000000-0010-0000-0000-00000E000000}" name="Baseline Result_x000a_(From Submission 4)" dataDxfId="7">
      <calculatedColumnFormula>IFERROR(Table43[[#This Row],[Numerator Submission
(From Submission 4)]]/Table43[[#This Row],[Denominator Submission (From Submission 4)]],"")</calculatedColumnFormula>
    </tableColumn>
    <tableColumn id="7" xr3:uid="{00000000-0010-0000-0000-000007000000}" name="Percentage Point Change from Baseline_x000a_(Automatically Calculates)" dataDxfId="6">
      <calculatedColumnFormula>IFERROR((Table43[[#This Row],[Measure Result
(Automatically Calculates)]]-Table43[[#This Row],[Baseline Result
(From Submission 4)]])/Table43[[#This Row],[Baseline Result
(From Submission 4)]],"")</calculatedColumnFormula>
    </tableColumn>
    <tableColumn id="18" xr3:uid="{00000000-0010-0000-0000-000012000000}" name="Percent Change of Gap Between Baseline and 100%_x000a_(Automatically Calculates)" dataDxfId="5">
      <calculatedColumnFormula>IFERROR((Table43[[#This Row],[Measure Result
(Automatically Calculates)]]-Table43[[#This Row],[Baseline Result
(From Submission 4)]])/(1-Table43[[#This Row],[Baseline Result
(From Submission 4)]]),"")</calculatedColumnFormula>
    </tableColumn>
    <tableColumn id="9" xr3:uid="{00000000-0010-0000-0000-000009000000}" name="Weighting for Payment 5 Measures" dataDxfId="4"/>
    <tableColumn id="10" xr3:uid="{00000000-0010-0000-0000-00000A000000}" name="Quantitative Target for Payment 5 Measures" dataDxfId="3"/>
    <tableColumn id="24" xr3:uid="{00000000-0010-0000-0000-000018000000}" name="Gap Improvement Target Met?" dataDxfId="2">
      <calculatedColumnFormula>IFERROR(IF(#REF!="No","Performance Target Not Applicable",IF(Table43[[#This Row],[Percentage Point Change from Baseline
(Automatically Calculates)]]&gt;=((1-Table43[[#This Row],[Baseline Result
(From Submission 4)]])*0.2),"Yes","No")),"")</calculatedColumnFormula>
    </tableColumn>
    <tableColumn id="25" xr3:uid="{00000000-0010-0000-0000-000019000000}" name="Numerator Improvement Target Met?" dataDxfId="1">
      <calculatedColumnFormula>IFERROR(IF(#REF!="No","Performance Target Not Applicable",IF(Table43[[#This Row],[Gap Improvement Target Met?]]="Yes","Not Applicable; Gap Improvement Target Met",IF(((Table43[[#This Row],[Numerator Submission
(From Submission 5)]]-Table43[[#This Row],[Numerator Submission
(From Submission 4)]])/Table43[[#This Row],[Numerator Submission
(From Submission 4)]])&gt;=0.2,"Yes","No"))),"")</calculatedColumnFormula>
    </tableColumn>
    <tableColumn id="26" xr3:uid="{00000000-0010-0000-0000-00001A000000}" name="Denominator Improvement Target Met?" dataDxfId="0">
      <calculatedColumnFormula>IFERROR(IF(#REF!="No","Performance Target Not Applicable",IF(Table43[[#This Row],[Denominator Submission
(From Submission 5)]]="","",IF(Table43[[#This Row],[Gap Improvement Target Met?]]="Yes","Not Applicable; Gap Improvement Target Met",IF(Table43[[#This Row],[Denominator Submission
(From Submission 5)]]&gt;Table43[[#This Row],[Denominator Submission (From Submission 4)]],"Yes","No")))),"")</calculatedColumnFormula>
    </tableColumn>
  </tableColumns>
  <tableStyleInfo showFirstColumn="0" showLastColumn="0" showRowStripes="0" showColumnStripes="0"/>
  <extLst>
    <ext xmlns:x14="http://schemas.microsoft.com/office/spreadsheetml/2009/9/main" uri="{504A1905-F514-4f6f-8877-14C23A59335A}">
      <x14:table altTextSummary="A table depicts information on the progress reports of M C Ps. The column headers are as follows. Program Priority Area, Measure Description, Applicable Reporting Timeframe, Numerator Description, Denominator Description, Numerator Submission (From Submission 5), Denominator Submission (From Submission 5), Measure Result (Automatically Calculates), Numerator Submission (From Submission 4), Denominator Submission (From Submission 4), Baseline Result (From Submission 4), Percentage Point Change from Baseline (Automatically Calculates), Percent Change of Gap Between Baseline and 100 percent (Automatically Calculates), Weighing for Payment 5 Measures, Quantitative Target for Payment 5 Measures, Gap Improvement Target Met?, Numerator Improvement Target Met?, and Denominator Improvement Target M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B31"/>
  <sheetViews>
    <sheetView tabSelected="1" view="pageLayout" zoomScale="130" zoomScaleNormal="100" zoomScalePageLayoutView="130" workbookViewId="0"/>
  </sheetViews>
  <sheetFormatPr defaultColWidth="0" defaultRowHeight="15" zeroHeight="1" x14ac:dyDescent="0.2"/>
  <cols>
    <col min="1" max="1" width="98" style="4" customWidth="1"/>
    <col min="2" max="2" width="0" style="4" hidden="1" customWidth="1"/>
    <col min="3" max="16384" width="9.28515625" style="4" hidden="1"/>
  </cols>
  <sheetData>
    <row r="1" spans="1:1" x14ac:dyDescent="0.2">
      <c r="A1" s="78" t="s">
        <v>0</v>
      </c>
    </row>
    <row r="2" spans="1:1" ht="60" customHeight="1" x14ac:dyDescent="0.2">
      <c r="A2" s="128"/>
    </row>
    <row r="3" spans="1:1" ht="12.75" customHeight="1" x14ac:dyDescent="0.2">
      <c r="A3" s="128"/>
    </row>
    <row r="4" spans="1:1" ht="15.75" x14ac:dyDescent="0.2">
      <c r="A4" s="79" t="s">
        <v>1</v>
      </c>
    </row>
    <row r="5" spans="1:1" ht="15.75" x14ac:dyDescent="0.2">
      <c r="A5" s="80" t="s">
        <v>2</v>
      </c>
    </row>
    <row r="6" spans="1:1" x14ac:dyDescent="0.2">
      <c r="A6" s="81" t="s">
        <v>3</v>
      </c>
    </row>
    <row r="7" spans="1:1" x14ac:dyDescent="0.2">
      <c r="A7" s="82" t="s">
        <v>4</v>
      </c>
    </row>
    <row r="8" spans="1:1" x14ac:dyDescent="0.2">
      <c r="A8" s="128"/>
    </row>
    <row r="9" spans="1:1" x14ac:dyDescent="0.2">
      <c r="A9" s="130"/>
    </row>
    <row r="10" spans="1:1" ht="22.5" customHeight="1" x14ac:dyDescent="0.25">
      <c r="A10" s="83" t="s">
        <v>5</v>
      </c>
    </row>
    <row r="11" spans="1:1" ht="310.5" customHeight="1" x14ac:dyDescent="0.2">
      <c r="A11" s="84" t="s">
        <v>6</v>
      </c>
    </row>
    <row r="12" spans="1:1" ht="19.5" customHeight="1" x14ac:dyDescent="0.25">
      <c r="A12" s="83" t="s">
        <v>7</v>
      </c>
    </row>
    <row r="13" spans="1:1" ht="38.25" customHeight="1" x14ac:dyDescent="0.2">
      <c r="A13" s="131" t="s">
        <v>8</v>
      </c>
    </row>
    <row r="14" spans="1:1" s="49" customFormat="1" ht="32.1" customHeight="1" x14ac:dyDescent="0.25">
      <c r="A14" s="85" t="s">
        <v>9</v>
      </c>
    </row>
    <row r="15" spans="1:1" ht="30" x14ac:dyDescent="0.2">
      <c r="A15" s="86" t="s">
        <v>10</v>
      </c>
    </row>
    <row r="16" spans="1:1" s="49" customFormat="1" ht="32.1" customHeight="1" x14ac:dyDescent="0.25">
      <c r="A16" s="87" t="s">
        <v>11</v>
      </c>
    </row>
    <row r="17" spans="1:1" s="49" customFormat="1" ht="32.1" customHeight="1" x14ac:dyDescent="0.25">
      <c r="A17" s="87" t="s">
        <v>12</v>
      </c>
    </row>
    <row r="18" spans="1:1" s="49" customFormat="1" ht="68.25" customHeight="1" x14ac:dyDescent="0.25">
      <c r="A18" s="88" t="s">
        <v>13</v>
      </c>
    </row>
    <row r="19" spans="1:1" s="49" customFormat="1" ht="32.1" customHeight="1" x14ac:dyDescent="0.25">
      <c r="A19" s="87" t="s">
        <v>14</v>
      </c>
    </row>
    <row r="20" spans="1:1" s="49" customFormat="1" ht="32.1" customHeight="1" x14ac:dyDescent="0.25">
      <c r="A20" s="87" t="s">
        <v>15</v>
      </c>
    </row>
    <row r="21" spans="1:1" s="49" customFormat="1" ht="32.1" customHeight="1" x14ac:dyDescent="0.25">
      <c r="A21" s="89" t="s">
        <v>16</v>
      </c>
    </row>
    <row r="22" spans="1:1" ht="135.75" customHeight="1" x14ac:dyDescent="0.2">
      <c r="A22" s="90" t="s">
        <v>17</v>
      </c>
    </row>
    <row r="23" spans="1:1" ht="32.65" customHeight="1" x14ac:dyDescent="0.2">
      <c r="A23" s="89" t="s">
        <v>18</v>
      </c>
    </row>
    <row r="24" spans="1:1" ht="108.6" customHeight="1" x14ac:dyDescent="0.2">
      <c r="A24" s="90" t="s">
        <v>170</v>
      </c>
    </row>
    <row r="25" spans="1:1" s="49" customFormat="1" ht="32.1" customHeight="1" x14ac:dyDescent="0.25">
      <c r="A25" s="89" t="s">
        <v>19</v>
      </c>
    </row>
    <row r="26" spans="1:1" s="49" customFormat="1" ht="330" customHeight="1" x14ac:dyDescent="0.25">
      <c r="A26" s="90" t="s">
        <v>20</v>
      </c>
    </row>
    <row r="27" spans="1:1" s="49" customFormat="1" ht="8.25" customHeight="1" x14ac:dyDescent="0.25">
      <c r="A27" s="91"/>
    </row>
    <row r="28" spans="1:1" ht="22.5" customHeight="1" x14ac:dyDescent="0.25">
      <c r="A28" s="83" t="s">
        <v>21</v>
      </c>
    </row>
    <row r="29" spans="1:1" ht="36" customHeight="1" x14ac:dyDescent="0.2">
      <c r="A29" s="132" t="s">
        <v>22</v>
      </c>
    </row>
    <row r="30" spans="1:1" x14ac:dyDescent="0.2">
      <c r="A30" s="50" t="s">
        <v>23</v>
      </c>
    </row>
    <row r="31" spans="1:1" hidden="1" x14ac:dyDescent="0.2">
      <c r="A31" s="129"/>
    </row>
  </sheetData>
  <pageMargins left="9.375E-2" right="0.7" top="0.75" bottom="0.75" header="0.3" footer="0.3"/>
  <pageSetup orientation="portrait" r:id="rId1"/>
  <headerFooter>
    <oddHeader>&amp;L&amp;"Arial,Regular"&amp;12State of California
Health and Human Services Agency&amp;R&amp;"Arial,Regular"&amp;12Department of Health Care Services</oddHeader>
    <oddFooter>&amp;L&amp;"Arial,Regular"&amp;12DHCS 8209 (03/2023)&amp;RPage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X54"/>
  <sheetViews>
    <sheetView showGridLines="0" zoomScale="85" zoomScaleNormal="85" workbookViewId="0">
      <selection activeCell="B8" sqref="B8"/>
    </sheetView>
  </sheetViews>
  <sheetFormatPr defaultColWidth="0" defaultRowHeight="0" customHeight="1" zeroHeight="1" x14ac:dyDescent="0.2"/>
  <cols>
    <col min="1" max="1" width="36.7109375" style="73" customWidth="1"/>
    <col min="2" max="2" width="71.5703125" style="73" customWidth="1"/>
    <col min="3" max="3" width="22.5703125" style="73" customWidth="1"/>
    <col min="4" max="4" width="58.42578125" style="73" customWidth="1"/>
    <col min="5" max="5" width="54.5703125" style="73" customWidth="1"/>
    <col min="6" max="7" width="20.28515625" style="2" customWidth="1"/>
    <col min="8" max="8" width="19" style="2" customWidth="1"/>
    <col min="9" max="10" width="22" style="16" customWidth="1"/>
    <col min="11" max="11" width="22.28515625" style="16" customWidth="1"/>
    <col min="12" max="13" width="29" style="16" customWidth="1"/>
    <col min="14" max="14" width="21" style="73" customWidth="1"/>
    <col min="15" max="15" width="38.42578125" style="73" customWidth="1"/>
    <col min="16" max="18" width="19.28515625" style="73" customWidth="1"/>
    <col min="19" max="19" width="4.28515625" style="73" customWidth="1"/>
    <col min="20" max="24" width="9.28515625" style="73" hidden="1" customWidth="1"/>
    <col min="25" max="16384" width="0" style="73" hidden="1"/>
  </cols>
  <sheetData>
    <row r="1" spans="1:18" ht="15" x14ac:dyDescent="0.2">
      <c r="A1" s="1" t="s">
        <v>24</v>
      </c>
      <c r="B1" s="2"/>
      <c r="C1" s="2"/>
      <c r="D1" s="2"/>
      <c r="E1" s="2"/>
      <c r="N1" s="2"/>
      <c r="O1" s="2"/>
      <c r="P1" s="2"/>
      <c r="Q1" s="2"/>
      <c r="R1" s="2"/>
    </row>
    <row r="2" spans="1:18" ht="15.75" x14ac:dyDescent="0.2">
      <c r="A2" s="7" t="s">
        <v>25</v>
      </c>
      <c r="B2" s="8" t="s">
        <v>1</v>
      </c>
      <c r="C2" s="8"/>
      <c r="D2" s="2"/>
      <c r="E2" s="2"/>
      <c r="N2" s="2"/>
      <c r="O2" s="2"/>
      <c r="P2" s="2"/>
      <c r="Q2" s="2"/>
      <c r="R2" s="2"/>
    </row>
    <row r="3" spans="1:18" ht="15" x14ac:dyDescent="0.2">
      <c r="A3" s="3"/>
      <c r="B3" s="9" t="s">
        <v>26</v>
      </c>
      <c r="C3" s="9"/>
      <c r="D3" s="2"/>
      <c r="E3" s="2"/>
      <c r="N3" s="2"/>
      <c r="O3" s="2"/>
      <c r="P3" s="2"/>
      <c r="Q3" s="2"/>
      <c r="R3" s="2"/>
    </row>
    <row r="4" spans="1:18" ht="15" x14ac:dyDescent="0.2">
      <c r="A4" s="3"/>
      <c r="B4" s="5"/>
      <c r="C4" s="5"/>
      <c r="D4" s="2"/>
      <c r="E4" s="2"/>
      <c r="N4" s="2"/>
      <c r="O4" s="2"/>
      <c r="P4" s="2"/>
      <c r="Q4" s="2"/>
      <c r="R4" s="2"/>
    </row>
    <row r="5" spans="1:18" ht="15.75" x14ac:dyDescent="0.2">
      <c r="A5" s="3"/>
      <c r="B5" s="17" t="s">
        <v>27</v>
      </c>
      <c r="C5" s="5"/>
      <c r="D5" s="2"/>
      <c r="E5" s="2"/>
      <c r="N5" s="2"/>
      <c r="O5" s="2"/>
      <c r="P5" s="2"/>
      <c r="Q5" s="2"/>
      <c r="R5" s="2"/>
    </row>
    <row r="6" spans="1:18" ht="15" x14ac:dyDescent="0.2">
      <c r="A6" s="3"/>
      <c r="B6" s="3"/>
      <c r="C6" s="3"/>
      <c r="D6" s="2"/>
      <c r="E6" s="2"/>
      <c r="N6" s="2"/>
      <c r="O6" s="2"/>
      <c r="P6" s="2"/>
      <c r="Q6" s="2"/>
      <c r="R6" s="2"/>
    </row>
    <row r="7" spans="1:18" ht="15" x14ac:dyDescent="0.2">
      <c r="A7" s="9" t="s">
        <v>28</v>
      </c>
      <c r="B7" s="3"/>
      <c r="C7" s="3"/>
      <c r="E7" s="2"/>
      <c r="N7" s="2"/>
      <c r="O7" s="2"/>
      <c r="P7" s="2"/>
      <c r="Q7" s="2"/>
      <c r="R7" s="2"/>
    </row>
    <row r="8" spans="1:18" ht="15.75" x14ac:dyDescent="0.2">
      <c r="A8" s="10" t="s">
        <v>29</v>
      </c>
      <c r="B8" s="6"/>
      <c r="C8" s="3"/>
      <c r="D8" s="2"/>
      <c r="E8" s="2"/>
      <c r="N8" s="2"/>
      <c r="O8" s="2"/>
      <c r="P8" s="2"/>
      <c r="Q8" s="2"/>
      <c r="R8" s="2"/>
    </row>
    <row r="9" spans="1:18" ht="15.75" x14ac:dyDescent="0.2">
      <c r="A9" s="10" t="s">
        <v>30</v>
      </c>
      <c r="B9" s="6"/>
      <c r="C9" s="3"/>
      <c r="D9" s="2"/>
      <c r="E9" s="2"/>
      <c r="N9" s="2"/>
      <c r="O9" s="2"/>
      <c r="P9" s="2"/>
      <c r="Q9" s="2"/>
      <c r="R9" s="2"/>
    </row>
    <row r="10" spans="1:18" ht="15.75" x14ac:dyDescent="0.2">
      <c r="A10" s="10" t="s">
        <v>31</v>
      </c>
      <c r="B10" s="11" t="s">
        <v>32</v>
      </c>
      <c r="C10" s="3"/>
      <c r="D10" s="2"/>
      <c r="E10" s="2"/>
      <c r="N10" s="2"/>
      <c r="O10" s="2"/>
      <c r="P10" s="2"/>
      <c r="Q10" s="2"/>
      <c r="R10" s="2"/>
    </row>
    <row r="11" spans="1:18" ht="15.75" x14ac:dyDescent="0.2">
      <c r="A11" s="10" t="s">
        <v>33</v>
      </c>
      <c r="B11" s="11" t="s">
        <v>34</v>
      </c>
      <c r="C11" s="3"/>
      <c r="D11" s="2"/>
      <c r="E11" s="2"/>
      <c r="N11" s="2"/>
      <c r="O11" s="2"/>
      <c r="P11" s="2"/>
      <c r="Q11" s="2"/>
      <c r="R11" s="2"/>
    </row>
    <row r="12" spans="1:18" ht="15.75" thickBot="1" x14ac:dyDescent="0.25"/>
    <row r="13" spans="1:18" ht="66.75" customHeight="1" x14ac:dyDescent="0.2">
      <c r="A13" s="41" t="s">
        <v>35</v>
      </c>
      <c r="B13" s="42" t="s">
        <v>36</v>
      </c>
      <c r="C13" s="42" t="s">
        <v>37</v>
      </c>
      <c r="D13" s="42" t="s">
        <v>38</v>
      </c>
      <c r="E13" s="42" t="s">
        <v>39</v>
      </c>
      <c r="F13" s="43" t="s">
        <v>40</v>
      </c>
      <c r="G13" s="43" t="s">
        <v>41</v>
      </c>
      <c r="H13" s="43" t="s">
        <v>42</v>
      </c>
      <c r="I13" s="43" t="s">
        <v>43</v>
      </c>
      <c r="J13" s="43" t="s">
        <v>44</v>
      </c>
      <c r="K13" s="43" t="s">
        <v>45</v>
      </c>
      <c r="L13" s="43" t="s">
        <v>46</v>
      </c>
      <c r="M13" s="43" t="s">
        <v>47</v>
      </c>
      <c r="N13" s="44" t="s">
        <v>48</v>
      </c>
      <c r="O13" s="45" t="s">
        <v>49</v>
      </c>
      <c r="P13" s="45" t="s">
        <v>50</v>
      </c>
      <c r="Q13" s="45" t="s">
        <v>51</v>
      </c>
      <c r="R13" s="46" t="s">
        <v>52</v>
      </c>
    </row>
    <row r="14" spans="1:18" ht="240" x14ac:dyDescent="0.2">
      <c r="A14" s="22" t="s">
        <v>53</v>
      </c>
      <c r="B14" s="95" t="s">
        <v>54</v>
      </c>
      <c r="C14" s="96" t="s">
        <v>55</v>
      </c>
      <c r="D14" s="97" t="s">
        <v>56</v>
      </c>
      <c r="E14" s="97" t="s">
        <v>57</v>
      </c>
      <c r="F14" s="94"/>
      <c r="G14" s="94"/>
      <c r="H14" s="13" t="str">
        <f>IFERROR(IF(OR(Table43[[#This Row],[Denominator Submission
(From Submission 5)]]="",Table43[[#This Row],[Numerator Submission
(From Submission 5)]]=""),"",IF(Table43[[#This Row],[Denominator Submission
(From Submission 5)]]=0,0,Table43[[#This Row],[Numerator Submission
(From Submission 5)]]/Table43[[#This Row],[Denominator Submission
(From Submission 5)]])),"ERROR, CONTACT DHCS")</f>
        <v/>
      </c>
      <c r="I14" s="94"/>
      <c r="J14" s="94"/>
      <c r="K14" s="14" t="str">
        <f>IFERROR(IF(OR(Table43[[#This Row],[Denominator Submission (From Submission 4)]]="",Table43[[#This Row],[Numerator Submission
(From Submission 4)]]=""),"",IF(Table43[[#This Row],[Denominator Submission (From Submission 4)]]=0,0,Table43[[#This Row],[Numerator Submission
(From Submission 4)]]/Table43[[#This Row],[Denominator Submission (From Submission 4)]])),"ERROR, CONTACT DHCS")</f>
        <v/>
      </c>
      <c r="L14" s="13" t="str">
        <f>IFERROR(IF(OR(Table43[[#This Row],[Baseline Result
(From Submission 4)]]="",Table43[[#This Row],[Measure Result
(Automatically Calculates)]]=""),"",Table43[[#This Row],[Measure Result
(Automatically Calculates)]]-Table43[[#This Row],[Baseline Result
(From Submission 4)]]),"ERROR, CONTACT DHCS")</f>
        <v/>
      </c>
      <c r="M14" s="13" t="str">
        <f>IFERROR(IF(OR(Table43[[#This Row],[Baseline Result
(From Submission 4)]]="",Table43[[#This Row],[Measure Result
(Automatically Calculates)]]=""),"",IF(Table43[[#This Row],[Baseline Result
(From Submission 4)]]=1,"No Gap, Baseline 100%",(Table43[[#This Row],[Measure Result
(Automatically Calculates)]]-Table43[[#This Row],[Baseline Result
(From Submission 4)]])/(1-Table43[[#This Row],[Baseline Result
(From Submission 4)]]))),"ERROR, CONTACT DHCS")</f>
        <v/>
      </c>
      <c r="N14" s="47">
        <v>60</v>
      </c>
      <c r="O14" s="95" t="s">
        <v>58</v>
      </c>
      <c r="P14"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Calculates)]]&gt;=0.2,"Yes","No")))),"")</f>
        <v/>
      </c>
      <c r="Q14"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14"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15" spans="1:18" ht="225" x14ac:dyDescent="0.2">
      <c r="A15" s="54" t="s">
        <v>59</v>
      </c>
      <c r="B15" s="56" t="s">
        <v>60</v>
      </c>
      <c r="C15" s="96" t="s">
        <v>55</v>
      </c>
      <c r="D15" s="57" t="s">
        <v>61</v>
      </c>
      <c r="E15" s="18" t="s">
        <v>62</v>
      </c>
      <c r="F15" s="94"/>
      <c r="G15" s="94"/>
      <c r="H15" s="13" t="str">
        <f>IFERROR(IF(OR(Table43[[#This Row],[Denominator Submission
(From Submission 5)]]="",Table43[[#This Row],[Numerator Submission
(From Submission 5)]]=""),"",IF(Table43[[#This Row],[Denominator Submission
(From Submission 5)]]=0,0,Table43[[#This Row],[Numerator Submission
(From Submission 5)]]/Table43[[#This Row],[Denominator Submission
(From Submission 5)]])),"ERROR, CONTACT DHCS")</f>
        <v/>
      </c>
      <c r="I15" s="94"/>
      <c r="J15" s="94"/>
      <c r="K15" s="14" t="str">
        <f>IFERROR(IF(OR(Table43[[#This Row],[Denominator Submission (From Submission 4)]]="",Table43[[#This Row],[Numerator Submission
(From Submission 4)]]=""),"",IF(Table43[[#This Row],[Denominator Submission (From Submission 4)]]=0,0,Table43[[#This Row],[Numerator Submission
(From Submission 4)]]/Table43[[#This Row],[Denominator Submission (From Submission 4)]])),"ERROR, CONTACT DHCS")</f>
        <v/>
      </c>
      <c r="L15" s="13" t="str">
        <f>IFERROR(IF(OR(Table43[[#This Row],[Baseline Result
(From Submission 4)]]="",Table43[[#This Row],[Measure Result
(Automatically Calculates)]]=""),"",Table43[[#This Row],[Measure Result
(Automatically Calculates)]]-Table43[[#This Row],[Baseline Result
(From Submission 4)]]),"ERROR, CONTACT DHCS")</f>
        <v/>
      </c>
      <c r="M15" s="13" t="str">
        <f>IFERROR(IF(OR(Table43[[#This Row],[Baseline Result
(From Submission 4)]]="",Table43[[#This Row],[Measure Result
(Automatically Calculates)]]=""),"",IF(Table43[[#This Row],[Baseline Result
(From Submission 4)]]=1,"No Gap, Baseline 100%",(Table43[[#This Row],[Measure Result
(Automatically Calculates)]]-Table43[[#This Row],[Baseline Result
(From Submission 4)]])/(1-Table43[[#This Row],[Baseline Result
(From Submission 4)]]))),"ERROR, CONTACT DHCS")</f>
        <v/>
      </c>
      <c r="N15" s="47">
        <v>30</v>
      </c>
      <c r="O15" s="96" t="s">
        <v>63</v>
      </c>
      <c r="P15"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15"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15"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16" spans="1:18" ht="63" customHeight="1" x14ac:dyDescent="0.2">
      <c r="A16" s="51"/>
      <c r="B16" s="74" t="s">
        <v>64</v>
      </c>
      <c r="C16" s="92"/>
      <c r="D16" s="52" t="s">
        <v>65</v>
      </c>
      <c r="E16" s="55" t="s">
        <v>66</v>
      </c>
      <c r="F16" s="94"/>
      <c r="G16" s="94"/>
      <c r="H16" s="13" t="str">
        <f>IFERROR(Table43[[#This Row],[Numerator Submission
(From Submission 5)]]/Table43[[#This Row],[Denominator Submission
(From Submission 5)]],"")</f>
        <v/>
      </c>
      <c r="I16" s="94"/>
      <c r="J16" s="94"/>
      <c r="K16" s="14" t="str">
        <f>IFERROR(IF(OR(Table43[[#This Row],[Denominator Submission (From Submission 4)]]="",Table43[[#This Row],[Numerator Submission
(From Submission 4)]]=""),"",IF(Table43[[#This Row],[Denominator Submission (From Submission 4)]]=0,0,Table43[[#This Row],[Numerator Submission
(From Submission 4)]]/Table43[[#This Row],[Denominator Submission (From Submission 4)]])),"ERROR, CONTACT DHCS")</f>
        <v/>
      </c>
      <c r="L16" s="13" t="str">
        <f>IFERROR(IF(OR(Table43[[#This Row],[Baseline Result
(From Submission 4)]]="",Table43[[#This Row],[Measure Result
(Automatically Calculates)]]=""),"",Table43[[#This Row],[Measure Result
(Automatically Calculates)]]-Table43[[#This Row],[Baseline Result
(From Submission 4)]]),"ERROR, CONTACT DHCS")</f>
        <v/>
      </c>
      <c r="M16" s="13" t="str">
        <f>IFERROR(IF(OR(Table43[[#This Row],[Baseline Result
(From Submission 4)]]="",Table43[[#This Row],[Measure Result
(Automatically Calculates)]]=""),"",IF(Table43[[#This Row],[Baseline Result
(From Submission 4)]]=1,"No Gap, Baseline 100%",(Table43[[#This Row],[Measure Result
(Automatically Calculates)]]-Table43[[#This Row],[Baseline Result
(From Submission 4)]])/(1-Table43[[#This Row],[Baseline Result
(From Submission 4)]]))),"ERROR, CONTACT DHCS")</f>
        <v/>
      </c>
      <c r="N16" s="25">
        <v>30</v>
      </c>
      <c r="O16" s="30"/>
      <c r="P16"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16"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16"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17" spans="1:18" ht="201.75" customHeight="1" x14ac:dyDescent="0.2">
      <c r="A17" s="54" t="s">
        <v>59</v>
      </c>
      <c r="B17" s="15" t="s">
        <v>67</v>
      </c>
      <c r="C17" s="30" t="s">
        <v>68</v>
      </c>
      <c r="D17" s="53" t="s">
        <v>69</v>
      </c>
      <c r="E17" s="95" t="s">
        <v>70</v>
      </c>
      <c r="F17" s="94"/>
      <c r="G17" s="94"/>
      <c r="H17" s="13" t="str">
        <f>IFERROR(Table43[[#This Row],[Numerator Submission
(From Submission 5)]]/Table43[[#This Row],[Denominator Submission
(From Submission 5)]],"")</f>
        <v/>
      </c>
      <c r="I17" s="94"/>
      <c r="J17" s="94"/>
      <c r="K17" s="14" t="str">
        <f>IFERROR(Table43[[#This Row],[Numerator Submission
(From Submission 4)]]/Table43[[#This Row],[Denominator Submission (From Submission 4)]],"")</f>
        <v/>
      </c>
      <c r="L17" s="23" t="str">
        <f>IFERROR((Table43[[#This Row],[Measure Result
(Automatically Calculates)]]-Table43[[#This Row],[Baseline Result
(From Submission 4)]])/Table43[[#This Row],[Baseline Result
(From Submission 4)]],"")</f>
        <v/>
      </c>
      <c r="M17" s="23" t="str">
        <f>IFERROR((Table43[[#This Row],[Measure Result
(Automatically Calculates)]]-Table43[[#This Row],[Baseline Result
(From Submission 4)]])/(1-Table43[[#This Row],[Baseline Result
(From Submission 4)]]),"")</f>
        <v/>
      </c>
      <c r="N17" s="93">
        <v>60</v>
      </c>
      <c r="O17" s="96" t="s">
        <v>71</v>
      </c>
      <c r="P17" s="53"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17"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17" s="15"/>
    </row>
    <row r="18" spans="1:18" ht="60" x14ac:dyDescent="0.2">
      <c r="A18" s="54"/>
      <c r="B18" s="58"/>
      <c r="C18" s="12"/>
      <c r="D18" s="52" t="s">
        <v>72</v>
      </c>
      <c r="E18" s="97" t="s">
        <v>73</v>
      </c>
      <c r="F18" s="94"/>
      <c r="G18" s="94"/>
      <c r="H18" s="13" t="str">
        <f>IFERROR(Table43[[#This Row],[Numerator Submission
(From Submission 5)]]/Table43[[#This Row],[Denominator Submission
(From Submission 5)]],"")</f>
        <v/>
      </c>
      <c r="I18" s="94"/>
      <c r="J18" s="94"/>
      <c r="K18" s="14" t="str">
        <f>IFERROR(Table43[[#This Row],[Numerator Submission
(From Submission 4)]]/Table43[[#This Row],[Denominator Submission (From Submission 4)]],"")</f>
        <v/>
      </c>
      <c r="L18" s="23" t="str">
        <f>IFERROR((Table43[[#This Row],[Measure Result
(Automatically Calculates)]]-Table43[[#This Row],[Baseline Result
(From Submission 4)]])/Table43[[#This Row],[Baseline Result
(From Submission 4)]],"")</f>
        <v/>
      </c>
      <c r="M18" s="23" t="str">
        <f>IFERROR((Table43[[#This Row],[Measure Result
(Automatically Calculates)]]-Table43[[#This Row],[Baseline Result
(From Submission 4)]])/(1-Table43[[#This Row],[Baseline Result
(From Submission 4)]]),"")</f>
        <v/>
      </c>
      <c r="N18" s="102">
        <v>60</v>
      </c>
      <c r="O18" s="12"/>
      <c r="P18" s="53"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18"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18" s="15"/>
    </row>
    <row r="19" spans="1:18" ht="205.5" customHeight="1" x14ac:dyDescent="0.2">
      <c r="A19" s="26" t="s">
        <v>59</v>
      </c>
      <c r="B19" s="96" t="s">
        <v>74</v>
      </c>
      <c r="C19" s="96" t="s">
        <v>68</v>
      </c>
      <c r="D19" s="95" t="s">
        <v>75</v>
      </c>
      <c r="E19" s="95" t="s">
        <v>76</v>
      </c>
      <c r="F19" s="94"/>
      <c r="G19" s="94"/>
      <c r="H19" s="13" t="str">
        <f>IFERROR(Table43[[#This Row],[Numerator Submission
(From Submission 5)]]/Table43[[#This Row],[Denominator Submission
(From Submission 5)]],"")</f>
        <v/>
      </c>
      <c r="I19" s="94"/>
      <c r="J19" s="94"/>
      <c r="K19" s="14" t="str">
        <f>IFERROR(Table43[[#This Row],[Numerator Submission
(From Submission 4)]]/Table43[[#This Row],[Denominator Submission (From Submission 4)]],"")</f>
        <v/>
      </c>
      <c r="L19" s="23" t="str">
        <f>IFERROR((Table43[[#This Row],[Measure Result
(Automatically Calculates)]]-Table43[[#This Row],[Baseline Result
(From Submission 4)]])/Table43[[#This Row],[Baseline Result
(From Submission 4)]],"")</f>
        <v/>
      </c>
      <c r="M19" s="23" t="str">
        <f>IFERROR((Table43[[#This Row],[Measure Result
(Automatically Calculates)]]-Table43[[#This Row],[Baseline Result
(From Submission 4)]])/(1-Table43[[#This Row],[Baseline Result
(From Submission 4)]]),"")</f>
        <v/>
      </c>
      <c r="N19" s="72">
        <v>30</v>
      </c>
      <c r="O19" s="30" t="s">
        <v>77</v>
      </c>
      <c r="P19" s="53"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19"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19" s="1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20" spans="1:18" ht="201.6" customHeight="1" x14ac:dyDescent="0.2">
      <c r="A20" s="28"/>
      <c r="B20" s="20"/>
      <c r="C20" s="36"/>
      <c r="D20" s="76" t="s">
        <v>78</v>
      </c>
      <c r="E20" s="77" t="s">
        <v>79</v>
      </c>
      <c r="F20" s="94"/>
      <c r="G20" s="94"/>
      <c r="H20" s="13" t="str">
        <f>IFERROR(Table43[[#This Row],[Numerator Submission
(From Submission 5)]]/Table43[[#This Row],[Denominator Submission
(From Submission 5)]],"")</f>
        <v/>
      </c>
      <c r="I20" s="94"/>
      <c r="J20" s="94"/>
      <c r="K20" s="14" t="str">
        <f>IFERROR(Table43[[#This Row],[Numerator Submission
(From Submission 4)]]/Table43[[#This Row],[Denominator Submission (From Submission 4)]],"")</f>
        <v/>
      </c>
      <c r="L20" s="23" t="str">
        <f>IFERROR((Table43[[#This Row],[Measure Result
(Automatically Calculates)]]-Table43[[#This Row],[Baseline Result
(From Submission 4)]])/Table43[[#This Row],[Baseline Result
(From Submission 4)]],"")</f>
        <v/>
      </c>
      <c r="M20" s="23" t="str">
        <f>IFERROR((Table43[[#This Row],[Measure Result
(Automatically Calculates)]]-Table43[[#This Row],[Baseline Result
(From Submission 4)]])/(1-Table43[[#This Row],[Baseline Result
(From Submission 4)]]),"")</f>
        <v/>
      </c>
      <c r="N20" s="98">
        <v>30</v>
      </c>
      <c r="O20" s="30"/>
      <c r="P20"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0"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20" s="1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21" spans="1:18" ht="195" x14ac:dyDescent="0.2">
      <c r="A21" s="27"/>
      <c r="B21" s="19"/>
      <c r="C21" s="24"/>
      <c r="D21" s="76" t="s">
        <v>78</v>
      </c>
      <c r="E21" s="77" t="s">
        <v>79</v>
      </c>
      <c r="F21" s="94"/>
      <c r="G21" s="94"/>
      <c r="H21" s="13" t="str">
        <f>IFERROR(Table43[[#This Row],[Numerator Submission
(From Submission 5)]]/Table43[[#This Row],[Denominator Submission
(From Submission 5)]],"")</f>
        <v/>
      </c>
      <c r="I21" s="94"/>
      <c r="J21" s="94"/>
      <c r="K21" s="14" t="str">
        <f>IFERROR(Table43[[#This Row],[Numerator Submission
(From Submission 4)]]/Table43[[#This Row],[Denominator Submission (From Submission 4)]],"")</f>
        <v/>
      </c>
      <c r="L21" s="23" t="str">
        <f>IFERROR((Table43[[#This Row],[Measure Result
(Automatically Calculates)]]-Table43[[#This Row],[Baseline Result
(From Submission 4)]])/Table43[[#This Row],[Baseline Result
(From Submission 4)]],"")</f>
        <v/>
      </c>
      <c r="M21" s="23" t="str">
        <f>IFERROR((Table43[[#This Row],[Measure Result
(Automatically Calculates)]]-Table43[[#This Row],[Baseline Result
(From Submission 4)]])/(1-Table43[[#This Row],[Baseline Result
(From Submission 4)]]),"")</f>
        <v/>
      </c>
      <c r="N21" s="98">
        <v>30</v>
      </c>
      <c r="O21" s="12"/>
      <c r="P21"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1"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21" s="1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22" spans="1:18" ht="75" x14ac:dyDescent="0.2">
      <c r="A22" s="26" t="s">
        <v>59</v>
      </c>
      <c r="B22" s="120" t="s">
        <v>80</v>
      </c>
      <c r="C22" s="36" t="s">
        <v>55</v>
      </c>
      <c r="D22" s="97" t="s">
        <v>81</v>
      </c>
      <c r="E22" s="97" t="s">
        <v>82</v>
      </c>
      <c r="F22" s="94"/>
      <c r="G22" s="94"/>
      <c r="H22" s="13" t="str">
        <f>IFERROR(Table43[[#This Row],[Numerator Submission
(From Submission 5)]]/Table43[[#This Row],[Denominator Submission
(From Submission 5)]],"")</f>
        <v/>
      </c>
      <c r="I22" s="99" t="s">
        <v>83</v>
      </c>
      <c r="J22" s="99" t="s">
        <v>83</v>
      </c>
      <c r="K22" s="99" t="s">
        <v>83</v>
      </c>
      <c r="L22" s="99" t="s">
        <v>83</v>
      </c>
      <c r="M22" s="99" t="s">
        <v>83</v>
      </c>
      <c r="N22" s="98">
        <v>30</v>
      </c>
      <c r="O22" s="56" t="s">
        <v>84</v>
      </c>
      <c r="P22" s="99" t="s">
        <v>83</v>
      </c>
      <c r="Q22" s="99" t="s">
        <v>83</v>
      </c>
      <c r="R22" s="99" t="s">
        <v>83</v>
      </c>
    </row>
    <row r="23" spans="1:18" ht="75" x14ac:dyDescent="0.2">
      <c r="A23" s="26" t="s">
        <v>59</v>
      </c>
      <c r="B23" s="121" t="s">
        <v>85</v>
      </c>
      <c r="C23" s="36"/>
      <c r="D23" s="97" t="s">
        <v>86</v>
      </c>
      <c r="E23" s="97" t="s">
        <v>82</v>
      </c>
      <c r="F23" s="94"/>
      <c r="G23" s="94"/>
      <c r="H23" s="13" t="str">
        <f>IFERROR(Table43[[#This Row],[Numerator Submission
(From Submission 5)]]/Table43[[#This Row],[Denominator Submission
(From Submission 5)]],"")</f>
        <v/>
      </c>
      <c r="I23" s="99" t="s">
        <v>83</v>
      </c>
      <c r="J23" s="99" t="s">
        <v>83</v>
      </c>
      <c r="K23" s="99" t="s">
        <v>83</v>
      </c>
      <c r="L23" s="99" t="s">
        <v>83</v>
      </c>
      <c r="M23" s="99" t="s">
        <v>83</v>
      </c>
      <c r="N23" s="98">
        <v>30</v>
      </c>
      <c r="O23" s="95" t="s">
        <v>87</v>
      </c>
      <c r="P23" s="99" t="s">
        <v>83</v>
      </c>
      <c r="Q23" s="99" t="s">
        <v>83</v>
      </c>
      <c r="R23" s="99" t="s">
        <v>83</v>
      </c>
    </row>
    <row r="24" spans="1:18" ht="120" x14ac:dyDescent="0.2">
      <c r="A24" s="34" t="s">
        <v>88</v>
      </c>
      <c r="B24" s="59" t="s">
        <v>89</v>
      </c>
      <c r="C24" s="96" t="s">
        <v>68</v>
      </c>
      <c r="D24" s="24" t="s">
        <v>90</v>
      </c>
      <c r="E24" s="18" t="s">
        <v>91</v>
      </c>
      <c r="F24" s="94"/>
      <c r="G24" s="94"/>
      <c r="H24" s="13" t="str">
        <f>IFERROR(Table43[[#This Row],[Numerator Submission
(From Submission 5)]]/Table43[[#This Row],[Denominator Submission
(From Submission 5)]],"")</f>
        <v/>
      </c>
      <c r="I24" s="94"/>
      <c r="J24" s="94"/>
      <c r="K24" s="14" t="str">
        <f>IFERROR(Table43[[#This Row],[Numerator Submission
(From Submission 4)]]/Table43[[#This Row],[Denominator Submission (From Submission 4)]],"")</f>
        <v/>
      </c>
      <c r="L24" s="23" t="str">
        <f>IFERROR((Table43[[#This Row],[Measure Result
(Automatically Calculates)]]-Table43[[#This Row],[Baseline Result
(From Submission 4)]])/Table43[[#This Row],[Baseline Result
(From Submission 4)]],"")</f>
        <v/>
      </c>
      <c r="M24" s="23" t="str">
        <f>IFERROR((Table43[[#This Row],[Measure Result
(Automatically Calculates)]]-Table43[[#This Row],[Baseline Result
(From Submission 4)]])/(1-Table43[[#This Row],[Baseline Result
(From Submission 4)]]),"")</f>
        <v/>
      </c>
      <c r="N24" s="98">
        <v>60</v>
      </c>
      <c r="O24" s="15" t="s">
        <v>92</v>
      </c>
      <c r="P24"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4" s="99" t="s">
        <v>83</v>
      </c>
      <c r="R24" s="99" t="s">
        <v>83</v>
      </c>
    </row>
    <row r="25" spans="1:18" ht="75" x14ac:dyDescent="0.2">
      <c r="A25" s="27"/>
      <c r="B25" s="19"/>
      <c r="C25" s="37"/>
      <c r="D25" s="33" t="s">
        <v>93</v>
      </c>
      <c r="E25" s="60" t="s">
        <v>94</v>
      </c>
      <c r="F25" s="94"/>
      <c r="G25" s="94"/>
      <c r="H25" s="13" t="str">
        <f>IFERROR(Table43[[#This Row],[Numerator Submission
(From Submission 5)]]/Table43[[#This Row],[Denominator Submission
(From Submission 5)]],"")</f>
        <v/>
      </c>
      <c r="I25" s="94"/>
      <c r="J25" s="94"/>
      <c r="K25" s="14" t="str">
        <f>IFERROR(Table43[[#This Row],[Numerator Submission
(From Submission 4)]]/Table43[[#This Row],[Denominator Submission (From Submission 4)]],"")</f>
        <v/>
      </c>
      <c r="L25" s="23" t="str">
        <f>IFERROR((Table43[[#This Row],[Measure Result
(Automatically Calculates)]]-Table43[[#This Row],[Baseline Result
(From Submission 4)]])/Table43[[#This Row],[Baseline Result
(From Submission 4)]],"")</f>
        <v/>
      </c>
      <c r="M25" s="23" t="str">
        <f>IFERROR((Table43[[#This Row],[Measure Result
(Automatically Calculates)]]-Table43[[#This Row],[Baseline Result
(From Submission 4)]])/(1-Table43[[#This Row],[Baseline Result
(From Submission 4)]]),"")</f>
        <v/>
      </c>
      <c r="N25" s="98">
        <v>60</v>
      </c>
      <c r="O25" s="12"/>
      <c r="P25"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5" s="99" t="s">
        <v>83</v>
      </c>
      <c r="R25" s="99" t="s">
        <v>83</v>
      </c>
    </row>
    <row r="26" spans="1:18" ht="210" x14ac:dyDescent="0.2">
      <c r="A26" s="35" t="s">
        <v>88</v>
      </c>
      <c r="B26" s="61" t="s">
        <v>95</v>
      </c>
      <c r="C26" s="39" t="s">
        <v>55</v>
      </c>
      <c r="D26" s="97" t="s">
        <v>96</v>
      </c>
      <c r="E26" s="97" t="s">
        <v>97</v>
      </c>
      <c r="F26" s="94"/>
      <c r="G26" s="94"/>
      <c r="H26" s="13" t="str">
        <f>IFERROR(Table43[[#This Row],[Numerator Submission
(From Submission 5)]]/Table43[[#This Row],[Denominator Submission
(From Submission 5)]],"")</f>
        <v/>
      </c>
      <c r="I26" s="94"/>
      <c r="J26" s="94"/>
      <c r="K26" s="14" t="str">
        <f>IFERROR(Table43[[#This Row],[Numerator Submission
(From Submission 4)]]/Table43[[#This Row],[Denominator Submission (From Submission 4)]],"")</f>
        <v/>
      </c>
      <c r="L26" s="23" t="str">
        <f>IFERROR((Table43[[#This Row],[Measure Result
(Automatically Calculates)]]-Table43[[#This Row],[Baseline Result
(From Submission 4)]])/Table43[[#This Row],[Baseline Result
(From Submission 4)]],"")</f>
        <v/>
      </c>
      <c r="M26" s="23" t="str">
        <f>IFERROR((Table43[[#This Row],[Measure Result
(Automatically Calculates)]]-Table43[[#This Row],[Baseline Result
(From Submission 4)]])/(1-Table43[[#This Row],[Baseline Result
(From Submission 4)]]),"")</f>
        <v/>
      </c>
      <c r="N26" s="29">
        <v>100</v>
      </c>
      <c r="O26" s="96" t="s">
        <v>63</v>
      </c>
      <c r="P26"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6"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26"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27" spans="1:18" ht="45" x14ac:dyDescent="0.2">
      <c r="A27" s="31"/>
      <c r="B27" s="32"/>
      <c r="C27" s="38"/>
      <c r="D27" s="97" t="s">
        <v>98</v>
      </c>
      <c r="E27" s="97" t="s">
        <v>99</v>
      </c>
      <c r="F27" s="94"/>
      <c r="G27" s="94"/>
      <c r="H27" s="13" t="str">
        <f>IFERROR(Table43[[#This Row],[Numerator Submission
(From Submission 5)]]/Table43[[#This Row],[Denominator Submission
(From Submission 5)]],"")</f>
        <v/>
      </c>
      <c r="I27" s="94"/>
      <c r="J27" s="94"/>
      <c r="K27" s="14" t="str">
        <f>IFERROR(Table43[[#This Row],[Numerator Submission
(From Submission 4)]]/Table43[[#This Row],[Denominator Submission (From Submission 4)]],"")</f>
        <v/>
      </c>
      <c r="L27" s="23" t="str">
        <f>IFERROR((Table43[[#This Row],[Measure Result
(Automatically Calculates)]]-Table43[[#This Row],[Baseline Result
(From Submission 4)]])/Table43[[#This Row],[Baseline Result
(From Submission 4)]],"")</f>
        <v/>
      </c>
      <c r="M27" s="23" t="str">
        <f>IFERROR((Table43[[#This Row],[Measure Result
(Automatically Calculates)]]-Table43[[#This Row],[Baseline Result
(From Submission 4)]])/(1-Table43[[#This Row],[Baseline Result
(From Submission 4)]]),"")</f>
        <v/>
      </c>
      <c r="N27" s="21"/>
      <c r="O27" s="40"/>
      <c r="P27"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7"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27"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28" spans="1:18" ht="60" x14ac:dyDescent="0.2">
      <c r="A28" s="31"/>
      <c r="B28" s="32"/>
      <c r="C28" s="38"/>
      <c r="D28" s="97" t="s">
        <v>100</v>
      </c>
      <c r="E28" s="97" t="s">
        <v>101</v>
      </c>
      <c r="F28" s="94"/>
      <c r="G28" s="94"/>
      <c r="H28" s="13" t="str">
        <f>IFERROR(Table43[[#This Row],[Numerator Submission
(From Submission 5)]]/Table43[[#This Row],[Denominator Submission
(From Submission 5)]],"")</f>
        <v/>
      </c>
      <c r="I28" s="94"/>
      <c r="J28" s="94"/>
      <c r="K28" s="14" t="str">
        <f>IFERROR(Table43[[#This Row],[Numerator Submission
(From Submission 4)]]/Table43[[#This Row],[Denominator Submission (From Submission 4)]],"")</f>
        <v/>
      </c>
      <c r="L28" s="23" t="str">
        <f>IFERROR((Table43[[#This Row],[Measure Result
(Automatically Calculates)]]-Table43[[#This Row],[Baseline Result
(From Submission 4)]])/Table43[[#This Row],[Baseline Result
(From Submission 4)]],"")</f>
        <v/>
      </c>
      <c r="M28" s="23" t="str">
        <f>IFERROR((Table43[[#This Row],[Measure Result
(Automatically Calculates)]]-Table43[[#This Row],[Baseline Result
(From Submission 4)]])/(1-Table43[[#This Row],[Baseline Result
(From Submission 4)]]),"")</f>
        <v/>
      </c>
      <c r="N28" s="21"/>
      <c r="O28" s="40"/>
      <c r="P28"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8"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28"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29" spans="1:18" ht="60" x14ac:dyDescent="0.2">
      <c r="A29" s="31"/>
      <c r="B29" s="32"/>
      <c r="C29" s="38"/>
      <c r="D29" s="97" t="s">
        <v>102</v>
      </c>
      <c r="E29" s="97" t="s">
        <v>103</v>
      </c>
      <c r="F29" s="94"/>
      <c r="G29" s="94"/>
      <c r="H29" s="13" t="str">
        <f>IFERROR(Table43[[#This Row],[Numerator Submission
(From Submission 5)]]/Table43[[#This Row],[Denominator Submission
(From Submission 5)]],"")</f>
        <v/>
      </c>
      <c r="I29" s="94"/>
      <c r="J29" s="94"/>
      <c r="K29" s="14" t="str">
        <f>IFERROR(Table43[[#This Row],[Numerator Submission
(From Submission 4)]]/Table43[[#This Row],[Denominator Submission (From Submission 4)]],"")</f>
        <v/>
      </c>
      <c r="L29" s="23" t="str">
        <f>IFERROR((Table43[[#This Row],[Measure Result
(Automatically Calculates)]]-Table43[[#This Row],[Baseline Result
(From Submission 4)]])/Table43[[#This Row],[Baseline Result
(From Submission 4)]],"")</f>
        <v/>
      </c>
      <c r="M29" s="23" t="str">
        <f>IFERROR((Table43[[#This Row],[Measure Result
(Automatically Calculates)]]-Table43[[#This Row],[Baseline Result
(From Submission 4)]])/(1-Table43[[#This Row],[Baseline Result
(From Submission 4)]]),"")</f>
        <v/>
      </c>
      <c r="N29" s="21"/>
      <c r="O29" s="40"/>
      <c r="P29"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9"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29"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0" spans="1:18" ht="45" x14ac:dyDescent="0.2">
      <c r="A30" s="31"/>
      <c r="B30" s="32"/>
      <c r="C30" s="38"/>
      <c r="D30" s="97" t="s">
        <v>104</v>
      </c>
      <c r="E30" s="97" t="s">
        <v>105</v>
      </c>
      <c r="F30" s="94"/>
      <c r="G30" s="94"/>
      <c r="H30" s="13" t="str">
        <f>IFERROR(Table43[[#This Row],[Numerator Submission
(From Submission 5)]]/Table43[[#This Row],[Denominator Submission
(From Submission 5)]],"")</f>
        <v/>
      </c>
      <c r="I30" s="94"/>
      <c r="J30" s="94"/>
      <c r="K30" s="14" t="str">
        <f>IFERROR(Table43[[#This Row],[Numerator Submission
(From Submission 4)]]/Table43[[#This Row],[Denominator Submission (From Submission 4)]],"")</f>
        <v/>
      </c>
      <c r="L30" s="23" t="str">
        <f>IFERROR((Table43[[#This Row],[Measure Result
(Automatically Calculates)]]-Table43[[#This Row],[Baseline Result
(From Submission 4)]])/Table43[[#This Row],[Baseline Result
(From Submission 4)]],"")</f>
        <v/>
      </c>
      <c r="M30" s="23" t="str">
        <f>IFERROR((Table43[[#This Row],[Measure Result
(Automatically Calculates)]]-Table43[[#This Row],[Baseline Result
(From Submission 4)]])/(1-Table43[[#This Row],[Baseline Result
(From Submission 4)]]),"")</f>
        <v/>
      </c>
      <c r="N30" s="21"/>
      <c r="O30" s="40"/>
      <c r="P30"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0"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0"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1" spans="1:18" ht="60" x14ac:dyDescent="0.2">
      <c r="A31" s="31"/>
      <c r="B31" s="32"/>
      <c r="C31" s="38"/>
      <c r="D31" s="97" t="s">
        <v>106</v>
      </c>
      <c r="E31" s="97" t="s">
        <v>107</v>
      </c>
      <c r="F31" s="94"/>
      <c r="G31" s="94"/>
      <c r="H31" s="13" t="str">
        <f>IFERROR(Table43[[#This Row],[Numerator Submission
(From Submission 5)]]/Table43[[#This Row],[Denominator Submission
(From Submission 5)]],"")</f>
        <v/>
      </c>
      <c r="I31" s="94"/>
      <c r="J31" s="94"/>
      <c r="K31" s="14" t="str">
        <f>IFERROR(Table43[[#This Row],[Numerator Submission
(From Submission 4)]]/Table43[[#This Row],[Denominator Submission (From Submission 4)]],"")</f>
        <v/>
      </c>
      <c r="L31" s="23" t="str">
        <f>IFERROR((Table43[[#This Row],[Measure Result
(Automatically Calculates)]]-Table43[[#This Row],[Baseline Result
(From Submission 4)]])/Table43[[#This Row],[Baseline Result
(From Submission 4)]],"")</f>
        <v/>
      </c>
      <c r="M31" s="23" t="str">
        <f>IFERROR((Table43[[#This Row],[Measure Result
(Automatically Calculates)]]-Table43[[#This Row],[Baseline Result
(From Submission 4)]])/(1-Table43[[#This Row],[Baseline Result
(From Submission 4)]]),"")</f>
        <v/>
      </c>
      <c r="N31" s="21"/>
      <c r="O31" s="40"/>
      <c r="P31"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1"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1"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2" spans="1:18" ht="45" x14ac:dyDescent="0.2">
      <c r="A32" s="31"/>
      <c r="B32" s="32"/>
      <c r="C32" s="38"/>
      <c r="D32" s="97" t="s">
        <v>108</v>
      </c>
      <c r="E32" s="97" t="s">
        <v>109</v>
      </c>
      <c r="F32" s="94"/>
      <c r="G32" s="94"/>
      <c r="H32" s="13" t="str">
        <f>IFERROR(Table43[[#This Row],[Numerator Submission
(From Submission 5)]]/Table43[[#This Row],[Denominator Submission
(From Submission 5)]],"")</f>
        <v/>
      </c>
      <c r="I32" s="94"/>
      <c r="J32" s="94"/>
      <c r="K32" s="14" t="str">
        <f>IFERROR(Table43[[#This Row],[Numerator Submission
(From Submission 4)]]/Table43[[#This Row],[Denominator Submission (From Submission 4)]],"")</f>
        <v/>
      </c>
      <c r="L32" s="23" t="str">
        <f>IFERROR((Table43[[#This Row],[Measure Result
(Automatically Calculates)]]-Table43[[#This Row],[Baseline Result
(From Submission 4)]])/Table43[[#This Row],[Baseline Result
(From Submission 4)]],"")</f>
        <v/>
      </c>
      <c r="M32" s="23" t="str">
        <f>IFERROR((Table43[[#This Row],[Measure Result
(Automatically Calculates)]]-Table43[[#This Row],[Baseline Result
(From Submission 4)]])/(1-Table43[[#This Row],[Baseline Result
(From Submission 4)]]),"")</f>
        <v/>
      </c>
      <c r="N32" s="21"/>
      <c r="O32" s="40"/>
      <c r="P32"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2"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2"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3" spans="1:18" ht="60" x14ac:dyDescent="0.2">
      <c r="A33" s="31"/>
      <c r="B33" s="32"/>
      <c r="C33" s="38"/>
      <c r="D33" s="97" t="s">
        <v>110</v>
      </c>
      <c r="E33" s="97" t="s">
        <v>111</v>
      </c>
      <c r="F33" s="94"/>
      <c r="G33" s="94"/>
      <c r="H33" s="13" t="str">
        <f>IFERROR(Table43[[#This Row],[Numerator Submission
(From Submission 5)]]/Table43[[#This Row],[Denominator Submission
(From Submission 5)]],"")</f>
        <v/>
      </c>
      <c r="I33" s="94"/>
      <c r="J33" s="94"/>
      <c r="K33" s="14" t="str">
        <f>IFERROR(Table43[[#This Row],[Numerator Submission
(From Submission 4)]]/Table43[[#This Row],[Denominator Submission (From Submission 4)]],"")</f>
        <v/>
      </c>
      <c r="L33" s="23" t="str">
        <f>IFERROR((Table43[[#This Row],[Measure Result
(Automatically Calculates)]]-Table43[[#This Row],[Baseline Result
(From Submission 4)]])/Table43[[#This Row],[Baseline Result
(From Submission 4)]],"")</f>
        <v/>
      </c>
      <c r="M33" s="23" t="str">
        <f>IFERROR((Table43[[#This Row],[Measure Result
(Automatically Calculates)]]-Table43[[#This Row],[Baseline Result
(From Submission 4)]])/(1-Table43[[#This Row],[Baseline Result
(From Submission 4)]]),"")</f>
        <v/>
      </c>
      <c r="N33" s="21"/>
      <c r="O33" s="40"/>
      <c r="P33"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3"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3"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4" spans="1:18" ht="60" x14ac:dyDescent="0.2">
      <c r="A34" s="31"/>
      <c r="B34" s="32"/>
      <c r="C34" s="38"/>
      <c r="D34" s="97" t="s">
        <v>112</v>
      </c>
      <c r="E34" s="97" t="s">
        <v>113</v>
      </c>
      <c r="F34" s="94"/>
      <c r="G34" s="94"/>
      <c r="H34" s="13" t="str">
        <f>IFERROR(Table43[[#This Row],[Numerator Submission
(From Submission 5)]]/Table43[[#This Row],[Denominator Submission
(From Submission 5)]],"")</f>
        <v/>
      </c>
      <c r="I34" s="94"/>
      <c r="J34" s="94"/>
      <c r="K34" s="14" t="str">
        <f>IFERROR(Table43[[#This Row],[Numerator Submission
(From Submission 4)]]/Table43[[#This Row],[Denominator Submission (From Submission 4)]],"")</f>
        <v/>
      </c>
      <c r="L34" s="23" t="str">
        <f>IFERROR((Table43[[#This Row],[Measure Result
(Automatically Calculates)]]-Table43[[#This Row],[Baseline Result
(From Submission 4)]])/Table43[[#This Row],[Baseline Result
(From Submission 4)]],"")</f>
        <v/>
      </c>
      <c r="M34" s="23" t="str">
        <f>IFERROR((Table43[[#This Row],[Measure Result
(Automatically Calculates)]]-Table43[[#This Row],[Baseline Result
(From Submission 4)]])/(1-Table43[[#This Row],[Baseline Result
(From Submission 4)]]),"")</f>
        <v/>
      </c>
      <c r="N34" s="21"/>
      <c r="O34" s="40"/>
      <c r="P34"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4"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4"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5" spans="1:18" ht="60" x14ac:dyDescent="0.2">
      <c r="A35" s="31"/>
      <c r="B35" s="32"/>
      <c r="C35" s="38"/>
      <c r="D35" s="97" t="s">
        <v>114</v>
      </c>
      <c r="E35" s="97" t="s">
        <v>115</v>
      </c>
      <c r="F35" s="94"/>
      <c r="G35" s="94"/>
      <c r="H35" s="13" t="str">
        <f>IFERROR(Table43[[#This Row],[Numerator Submission
(From Submission 5)]]/Table43[[#This Row],[Denominator Submission
(From Submission 5)]],"")</f>
        <v/>
      </c>
      <c r="I35" s="94"/>
      <c r="J35" s="94"/>
      <c r="K35" s="14" t="str">
        <f>IFERROR(Table43[[#This Row],[Numerator Submission
(From Submission 4)]]/Table43[[#This Row],[Denominator Submission (From Submission 4)]],"")</f>
        <v/>
      </c>
      <c r="L35" s="23" t="str">
        <f>IFERROR((Table43[[#This Row],[Measure Result
(Automatically Calculates)]]-Table43[[#This Row],[Baseline Result
(From Submission 4)]])/Table43[[#This Row],[Baseline Result
(From Submission 4)]],"")</f>
        <v/>
      </c>
      <c r="M35" s="23" t="str">
        <f>IFERROR((Table43[[#This Row],[Measure Result
(Automatically Calculates)]]-Table43[[#This Row],[Baseline Result
(From Submission 4)]])/(1-Table43[[#This Row],[Baseline Result
(From Submission 4)]]),"")</f>
        <v/>
      </c>
      <c r="N35" s="21"/>
      <c r="O35" s="40"/>
      <c r="P35"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5"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5"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6" spans="1:18" ht="60" x14ac:dyDescent="0.2">
      <c r="A36" s="31"/>
      <c r="B36" s="32"/>
      <c r="C36" s="38"/>
      <c r="D36" s="97" t="s">
        <v>116</v>
      </c>
      <c r="E36" s="97" t="s">
        <v>117</v>
      </c>
      <c r="F36" s="94"/>
      <c r="G36" s="94"/>
      <c r="H36" s="13" t="str">
        <f>IFERROR(Table43[[#This Row],[Numerator Submission
(From Submission 5)]]/Table43[[#This Row],[Denominator Submission
(From Submission 5)]],"")</f>
        <v/>
      </c>
      <c r="I36" s="94"/>
      <c r="J36" s="94"/>
      <c r="K36" s="14" t="str">
        <f>IFERROR(Table43[[#This Row],[Numerator Submission
(From Submission 4)]]/Table43[[#This Row],[Denominator Submission (From Submission 4)]],"")</f>
        <v/>
      </c>
      <c r="L36" s="23" t="str">
        <f>IFERROR((Table43[[#This Row],[Measure Result
(Automatically Calculates)]]-Table43[[#This Row],[Baseline Result
(From Submission 4)]])/Table43[[#This Row],[Baseline Result
(From Submission 4)]],"")</f>
        <v/>
      </c>
      <c r="M36" s="23" t="str">
        <f>IFERROR((Table43[[#This Row],[Measure Result
(Automatically Calculates)]]-Table43[[#This Row],[Baseline Result
(From Submission 4)]])/(1-Table43[[#This Row],[Baseline Result
(From Submission 4)]]),"")</f>
        <v/>
      </c>
      <c r="N36" s="21"/>
      <c r="O36" s="40"/>
      <c r="P36"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6"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6"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7" spans="1:18" ht="60" x14ac:dyDescent="0.2">
      <c r="A37" s="31"/>
      <c r="B37" s="32"/>
      <c r="C37" s="38"/>
      <c r="D37" s="97" t="s">
        <v>118</v>
      </c>
      <c r="E37" s="97" t="s">
        <v>119</v>
      </c>
      <c r="F37" s="94"/>
      <c r="G37" s="94"/>
      <c r="H37" s="13" t="str">
        <f>IFERROR(Table43[[#This Row],[Numerator Submission
(From Submission 5)]]/Table43[[#This Row],[Denominator Submission
(From Submission 5)]],"")</f>
        <v/>
      </c>
      <c r="I37" s="94"/>
      <c r="J37" s="94"/>
      <c r="K37" s="14" t="str">
        <f>IFERROR(Table43[[#This Row],[Numerator Submission
(From Submission 4)]]/Table43[[#This Row],[Denominator Submission (From Submission 4)]],"")</f>
        <v/>
      </c>
      <c r="L37" s="23" t="str">
        <f>IFERROR((Table43[[#This Row],[Measure Result
(Automatically Calculates)]]-Table43[[#This Row],[Baseline Result
(From Submission 4)]])/Table43[[#This Row],[Baseline Result
(From Submission 4)]],"")</f>
        <v/>
      </c>
      <c r="M37" s="23" t="str">
        <f>IFERROR((Table43[[#This Row],[Measure Result
(Automatically Calculates)]]-Table43[[#This Row],[Baseline Result
(From Submission 4)]])/(1-Table43[[#This Row],[Baseline Result
(From Submission 4)]]),"")</f>
        <v/>
      </c>
      <c r="N37" s="21"/>
      <c r="O37" s="40"/>
      <c r="P37"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7"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7"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8" spans="1:18" ht="45" x14ac:dyDescent="0.2">
      <c r="A38" s="31"/>
      <c r="B38" s="32"/>
      <c r="C38" s="38"/>
      <c r="D38" s="97" t="s">
        <v>120</v>
      </c>
      <c r="E38" s="97" t="s">
        <v>121</v>
      </c>
      <c r="F38" s="94"/>
      <c r="G38" s="94"/>
      <c r="H38" s="13" t="str">
        <f>IFERROR(Table43[[#This Row],[Numerator Submission
(From Submission 5)]]/Table43[[#This Row],[Denominator Submission
(From Submission 5)]],"")</f>
        <v/>
      </c>
      <c r="I38" s="94"/>
      <c r="J38" s="94"/>
      <c r="K38" s="14" t="str">
        <f>IFERROR(Table43[[#This Row],[Numerator Submission
(From Submission 4)]]/Table43[[#This Row],[Denominator Submission (From Submission 4)]],"")</f>
        <v/>
      </c>
      <c r="L38" s="23" t="str">
        <f>IFERROR((Table43[[#This Row],[Measure Result
(Automatically Calculates)]]-Table43[[#This Row],[Baseline Result
(From Submission 4)]])/Table43[[#This Row],[Baseline Result
(From Submission 4)]],"")</f>
        <v/>
      </c>
      <c r="M38" s="23" t="str">
        <f>IFERROR((Table43[[#This Row],[Measure Result
(Automatically Calculates)]]-Table43[[#This Row],[Baseline Result
(From Submission 4)]])/(1-Table43[[#This Row],[Baseline Result
(From Submission 4)]]),"")</f>
        <v/>
      </c>
      <c r="N38" s="21"/>
      <c r="O38" s="40"/>
      <c r="P38"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8"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8"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39" spans="1:18" ht="45" x14ac:dyDescent="0.2">
      <c r="A39" s="31"/>
      <c r="B39" s="32"/>
      <c r="C39" s="38"/>
      <c r="D39" s="97" t="s">
        <v>122</v>
      </c>
      <c r="E39" s="97" t="s">
        <v>123</v>
      </c>
      <c r="F39" s="94"/>
      <c r="G39" s="94"/>
      <c r="H39" s="13" t="str">
        <f>IFERROR(Table43[[#This Row],[Numerator Submission
(From Submission 5)]]/Table43[[#This Row],[Denominator Submission
(From Submission 5)]],"")</f>
        <v/>
      </c>
      <c r="I39" s="94"/>
      <c r="J39" s="94"/>
      <c r="K39" s="14" t="str">
        <f>IFERROR(Table43[[#This Row],[Numerator Submission
(From Submission 4)]]/Table43[[#This Row],[Denominator Submission (From Submission 4)]],"")</f>
        <v/>
      </c>
      <c r="L39" s="23" t="str">
        <f>IFERROR((Table43[[#This Row],[Measure Result
(Automatically Calculates)]]-Table43[[#This Row],[Baseline Result
(From Submission 4)]])/Table43[[#This Row],[Baseline Result
(From Submission 4)]],"")</f>
        <v/>
      </c>
      <c r="M39" s="23" t="str">
        <f>IFERROR((Table43[[#This Row],[Measure Result
(Automatically Calculates)]]-Table43[[#This Row],[Baseline Result
(From Submission 4)]])/(1-Table43[[#This Row],[Baseline Result
(From Submission 4)]]),"")</f>
        <v/>
      </c>
      <c r="N39" s="25"/>
      <c r="O39" s="40"/>
      <c r="P39"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9" s="95" t="str">
        <f>IFERROR(IF(OR(Table43[[#This Row],[Baseline Result
(From Submission 4)]]="",Table43[[#This Row],[Measure Result
(Automatically Calculates)]]=""),"",IF(Table43[[#This Row],[Gap Improvement Target Met?]]="Yes","Not Applicable; Gap Improvement Target Met",IF(AND(Table43[[#This Row],[Numerator Submission
(From Submission 4)]]=0,Table43[[#This Row],[Percent Change of Gap Between Baseline and 100%
(Automatically Calculates)]]&lt;0.2),"No",IF(((Table43[[#This Row],[Numerator Submission
(From Submission 5)]]-Table43[[#This Row],[Numerator Submission
(From Submission 4)]])/Table43[[#This Row],[Numerator Submission
(From Submission 4)]])&gt;=0.2,"Yes","No")))),"")</f>
        <v/>
      </c>
      <c r="R39" s="95" t="str">
        <f>IFERROR(IF(OR(Table43[[#This Row],[Denominator Submission
(From Submission 5)]]="",Table43[[#This Row],[Denominator Submission (From Submission 4)]]=""),"",IF(Table43[[#This Row],[Gap Improvement Target Met?]]="Yes","Not Applicable; Gap Improvement Target Met",IF(Table43[[#This Row],[Denominator Submission
(From Submission 5)]]&gt;Table43[[#This Row],[Denominator Submission (From Submission 4)]],IF(Table43[[#This Row],[Numerator Submission
(From Submission 5)]]&gt;=Table43[[#This Row],[Numerator Submission
(From Submission 4)]],"Yes","No"),"No"))),"")</f>
        <v/>
      </c>
    </row>
    <row r="40" spans="1:18" ht="60" customHeight="1" x14ac:dyDescent="0.2">
      <c r="A40" s="62" t="s">
        <v>124</v>
      </c>
      <c r="B40" s="63" t="s">
        <v>125</v>
      </c>
      <c r="C40" s="33" t="s">
        <v>55</v>
      </c>
      <c r="D40" s="53" t="s">
        <v>126</v>
      </c>
      <c r="E40" s="95" t="s">
        <v>127</v>
      </c>
      <c r="F40" s="94"/>
      <c r="G40" s="94"/>
      <c r="H40" s="13" t="str">
        <f>IFERROR(Table43[[#This Row],[Numerator Submission
(From Submission 5)]]/Table43[[#This Row],[Denominator Submission
(From Submission 5)]],"")</f>
        <v/>
      </c>
      <c r="I40" s="94"/>
      <c r="J40" s="94"/>
      <c r="K40" s="14" t="str">
        <f>IFERROR(Table43[[#This Row],[Numerator Submission
(From Submission 4)]]/Table43[[#This Row],[Denominator Submission (From Submission 4)]],"")</f>
        <v/>
      </c>
      <c r="L40" s="23" t="str">
        <f>IFERROR((Table43[[#This Row],[Measure Result
(Automatically Calculates)]]-Table43[[#This Row],[Baseline Result
(From Submission 4)]])/Table43[[#This Row],[Baseline Result
(From Submission 4)]],"")</f>
        <v/>
      </c>
      <c r="M40" s="23" t="str">
        <f>IFERROR((Table43[[#This Row],[Measure Result
(Automatically Calculates)]]-Table43[[#This Row],[Baseline Result
(From Submission 4)]])/(1-Table43[[#This Row],[Baseline Result
(From Submission 4)]]),"")</f>
        <v/>
      </c>
      <c r="N40" s="102">
        <v>30</v>
      </c>
      <c r="O40" s="15" t="s">
        <v>92</v>
      </c>
      <c r="P40"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40" s="99" t="s">
        <v>83</v>
      </c>
      <c r="R40" s="99" t="s">
        <v>83</v>
      </c>
    </row>
    <row r="41" spans="1:18" ht="44.25" customHeight="1" x14ac:dyDescent="0.2">
      <c r="A41" s="27"/>
      <c r="B41" s="64" t="s">
        <v>128</v>
      </c>
      <c r="C41" s="12"/>
      <c r="D41" s="65" t="s">
        <v>129</v>
      </c>
      <c r="E41" s="95" t="s">
        <v>130</v>
      </c>
      <c r="F41" s="94"/>
      <c r="G41" s="94"/>
      <c r="H41" s="13" t="str">
        <f>IFERROR(Table43[[#This Row],[Numerator Submission
(From Submission 5)]]/Table43[[#This Row],[Denominator Submission
(From Submission 5)]],"")</f>
        <v/>
      </c>
      <c r="I41" s="94"/>
      <c r="J41" s="94"/>
      <c r="K41" s="14" t="str">
        <f>IFERROR(Table43[[#This Row],[Numerator Submission
(From Submission 4)]]/Table43[[#This Row],[Denominator Submission (From Submission 4)]],"")</f>
        <v/>
      </c>
      <c r="L41" s="23" t="str">
        <f>IFERROR((Table43[[#This Row],[Measure Result
(Automatically Calculates)]]-Table43[[#This Row],[Baseline Result
(From Submission 4)]])/Table43[[#This Row],[Baseline Result
(From Submission 4)]],"")</f>
        <v/>
      </c>
      <c r="M41" s="23" t="str">
        <f>IFERROR((Table43[[#This Row],[Measure Result
(Automatically Calculates)]]-Table43[[#This Row],[Baseline Result
(From Submission 4)]])/(1-Table43[[#This Row],[Baseline Result
(From Submission 4)]]),"")</f>
        <v/>
      </c>
      <c r="N41" s="102">
        <v>30</v>
      </c>
      <c r="O41" s="12"/>
      <c r="P41"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41" s="99" t="s">
        <v>83</v>
      </c>
      <c r="R41" s="99" t="s">
        <v>83</v>
      </c>
    </row>
    <row r="42" spans="1:18" ht="113.25" customHeight="1" x14ac:dyDescent="0.2">
      <c r="A42" s="71" t="s">
        <v>124</v>
      </c>
      <c r="B42" s="57" t="s">
        <v>131</v>
      </c>
      <c r="C42" s="75" t="s">
        <v>132</v>
      </c>
      <c r="D42" s="12" t="s">
        <v>133</v>
      </c>
      <c r="E42" s="95" t="s">
        <v>134</v>
      </c>
      <c r="F42" s="94"/>
      <c r="G42" s="94"/>
      <c r="H42" s="13" t="str">
        <f>IFERROR(Table43[[#This Row],[Numerator Submission
(From Submission 5)]]/Table43[[#This Row],[Denominator Submission
(From Submission 5)]],"")</f>
        <v/>
      </c>
      <c r="I42" s="94"/>
      <c r="J42" s="94"/>
      <c r="K42" s="14" t="str">
        <f>IFERROR(Table43[[#This Row],[Numerator Submission
(From Submission 4)]]/Table43[[#This Row],[Denominator Submission (From Submission 4)]],"")</f>
        <v/>
      </c>
      <c r="L42" s="23" t="str">
        <f>IFERROR((Table43[[#This Row],[Measure Result
(Automatically Calculates)]]-Table43[[#This Row],[Baseline Result
(From Submission 4)]])/Table43[[#This Row],[Baseline Result
(From Submission 4)]],"")</f>
        <v/>
      </c>
      <c r="M42" s="23" t="str">
        <f>IFERROR((Table43[[#This Row],[Measure Result
(Automatically Calculates)]]-Table43[[#This Row],[Baseline Result
(From Submission 4)]])/(1-Table43[[#This Row],[Baseline Result
(From Submission 4)]]),"")</f>
        <v/>
      </c>
      <c r="N42" s="102">
        <v>30</v>
      </c>
      <c r="O42" s="95" t="s">
        <v>135</v>
      </c>
      <c r="P42"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42" s="99" t="s">
        <v>83</v>
      </c>
      <c r="R42" s="99" t="s">
        <v>83</v>
      </c>
    </row>
    <row r="43" spans="1:18" ht="75" x14ac:dyDescent="0.2">
      <c r="A43" s="27"/>
      <c r="B43" s="52" t="s">
        <v>136</v>
      </c>
      <c r="C43" s="75" t="s">
        <v>132</v>
      </c>
      <c r="D43" s="95" t="s">
        <v>137</v>
      </c>
      <c r="E43" s="95" t="s">
        <v>138</v>
      </c>
      <c r="F43" s="94"/>
      <c r="G43" s="94"/>
      <c r="H43" s="13" t="str">
        <f>IFERROR(Table43[[#This Row],[Numerator Submission
(From Submission 5)]]/Table43[[#This Row],[Denominator Submission
(From Submission 5)]],"")</f>
        <v/>
      </c>
      <c r="I43" s="94"/>
      <c r="J43" s="94"/>
      <c r="K43" s="14" t="str">
        <f>IFERROR(Table43[[#This Row],[Numerator Submission
(From Submission 4)]]/Table43[[#This Row],[Denominator Submission (From Submission 4)]],"")</f>
        <v/>
      </c>
      <c r="L43" s="23" t="str">
        <f>IFERROR((Table43[[#This Row],[Measure Result
(Automatically Calculates)]]-Table43[[#This Row],[Baseline Result
(From Submission 4)]])/Table43[[#This Row],[Baseline Result
(From Submission 4)]],"")</f>
        <v/>
      </c>
      <c r="M43" s="23" t="str">
        <f>IFERROR((Table43[[#This Row],[Measure Result
(Automatically Calculates)]]-Table43[[#This Row],[Baseline Result
(From Submission 4)]])/(1-Table43[[#This Row],[Baseline Result
(From Submission 4)]]),"")</f>
        <v/>
      </c>
      <c r="N43" s="102">
        <v>30</v>
      </c>
      <c r="O43" s="95" t="s">
        <v>92</v>
      </c>
      <c r="P43" s="95" t="str">
        <f>IFERROR(IF(OR(Table43[[#This Row],[Baseline Result
(From Submission 4)]]="",Table43[[#This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43" s="99" t="s">
        <v>83</v>
      </c>
      <c r="R43" s="99" t="s">
        <v>83</v>
      </c>
    </row>
    <row r="44" spans="1:18" ht="75" x14ac:dyDescent="0.2">
      <c r="A44" s="103" t="s">
        <v>124</v>
      </c>
      <c r="B44" s="66" t="s">
        <v>139</v>
      </c>
      <c r="C44" s="75" t="s">
        <v>132</v>
      </c>
      <c r="D44" s="95" t="s">
        <v>140</v>
      </c>
      <c r="E44" s="95" t="s">
        <v>141</v>
      </c>
      <c r="F44" s="94"/>
      <c r="G44" s="94"/>
      <c r="H44" s="13" t="str">
        <f>IFERROR(Table43[[#This Row],[Numerator Submission
(From Submission 5)]]/Table43[[#This Row],[Denominator Submission
(From Submission 5)]],"")</f>
        <v/>
      </c>
      <c r="I44" s="94"/>
      <c r="J44" s="94"/>
      <c r="K44" s="14" t="str">
        <f>IFERROR(Table43[[#This Row],[Numerator Submission
(From Submission 4)]]/Table43[[#This Row],[Denominator Submission (From Submission 4)]],"")</f>
        <v/>
      </c>
      <c r="L44" s="23" t="str">
        <f>IFERROR((Table43[[#This Row],[Measure Result
(Automatically Calculates)]]-Table43[[#This Row],[Baseline Result
(From Submission 4)]])/Table43[[#This Row],[Baseline Result
(From Submission 4)]],"")</f>
        <v/>
      </c>
      <c r="M44" s="23" t="str">
        <f>IFERROR((Table43[[#This Row],[Measure Result
(Automatically Calculates)]]-Table43[[#This Row],[Baseline Result
(From Submission 4)]])/(1-Table43[[#This Row],[Baseline Result
(From Submission 4)]]),"")</f>
        <v/>
      </c>
      <c r="N44" s="102">
        <v>15</v>
      </c>
      <c r="O44" s="96" t="s">
        <v>142</v>
      </c>
      <c r="P44" s="47" t="str">
        <f>IFERROR(IF(OR(Table43[[#This Row],[Measure Result
(Automatically Calculates)]]="",Table43[[#This Row],[Baseline Result
(From Submission 4)]]=""),"",IF(Table43[[#This Row],[Percentage Point Change from Baseline
(Automatically Calculates)]]&gt;0,"Yes","No")),"")</f>
        <v/>
      </c>
      <c r="Q44" s="99" t="s">
        <v>83</v>
      </c>
      <c r="R44" s="99" t="s">
        <v>83</v>
      </c>
    </row>
    <row r="45" spans="1:18" s="48" customFormat="1" ht="75" x14ac:dyDescent="0.2">
      <c r="A45" s="103" t="s">
        <v>124</v>
      </c>
      <c r="B45" s="67" t="s">
        <v>143</v>
      </c>
      <c r="C45" s="75" t="s">
        <v>132</v>
      </c>
      <c r="D45" s="12" t="s">
        <v>144</v>
      </c>
      <c r="E45" s="12" t="s">
        <v>145</v>
      </c>
      <c r="F45" s="94"/>
      <c r="G45" s="94"/>
      <c r="H45" s="13" t="str">
        <f>IFERROR(Table43[[#This Row],[Numerator Submission
(From Submission 5)]]/Table43[[#This Row],[Denominator Submission
(From Submission 5)]],"")</f>
        <v/>
      </c>
      <c r="I45" s="94"/>
      <c r="J45" s="94"/>
      <c r="K45" s="14" t="str">
        <f>IFERROR(Table43[[#This Row],[Numerator Submission
(From Submission 4)]]/Table43[[#This Row],[Denominator Submission (From Submission 4)]],"")</f>
        <v/>
      </c>
      <c r="L45" s="23" t="str">
        <f>IFERROR((Table43[[#This Row],[Measure Result
(Automatically Calculates)]]-Table43[[#This Row],[Baseline Result
(From Submission 4)]])/Table43[[#This Row],[Baseline Result
(From Submission 4)]],"")</f>
        <v/>
      </c>
      <c r="M45" s="23" t="str">
        <f>IFERROR((Table43[[#This Row],[Measure Result
(Automatically Calculates)]]-Table43[[#This Row],[Baseline Result
(From Submission 4)]])/(1-Table43[[#This Row],[Baseline Result
(From Submission 4)]]),"")</f>
        <v/>
      </c>
      <c r="N45" s="102">
        <v>15</v>
      </c>
      <c r="O45" s="96" t="s">
        <v>142</v>
      </c>
      <c r="P45" s="47" t="str">
        <f>IFERROR(IF(OR(Table43[[#This Row],[Measure Result
(Automatically Calculates)]]="",Table43[[#This Row],[Baseline Result
(From Submission 4)]]=""),"",IF(Table43[[#This Row],[Percentage Point Change from Baseline
(Automatically Calculates)]]&gt;0,"Yes","No")),"")</f>
        <v/>
      </c>
      <c r="Q45" s="99" t="s">
        <v>83</v>
      </c>
      <c r="R45" s="99" t="s">
        <v>83</v>
      </c>
    </row>
    <row r="46" spans="1:18" s="48" customFormat="1" ht="95.25" customHeight="1" x14ac:dyDescent="0.2">
      <c r="A46" s="103" t="s">
        <v>124</v>
      </c>
      <c r="B46" s="68" t="s">
        <v>146</v>
      </c>
      <c r="C46" s="75" t="s">
        <v>132</v>
      </c>
      <c r="D46" s="95" t="s">
        <v>147</v>
      </c>
      <c r="E46" s="95" t="s">
        <v>148</v>
      </c>
      <c r="F46" s="94"/>
      <c r="G46" s="94"/>
      <c r="H46" s="13" t="str">
        <f>IFERROR(Table43[[#This Row],[Numerator Submission
(From Submission 5)]]/Table43[[#This Row],[Denominator Submission
(From Submission 5)]],"")</f>
        <v/>
      </c>
      <c r="I46" s="94"/>
      <c r="J46" s="94"/>
      <c r="K46" s="14" t="str">
        <f>IFERROR(Table43[[#This Row],[Numerator Submission
(From Submission 4)]]/Table43[[#This Row],[Denominator Submission (From Submission 4)]],"")</f>
        <v/>
      </c>
      <c r="L46" s="23" t="str">
        <f>IFERROR((Table43[[#This Row],[Measure Result
(Automatically Calculates)]]-Table43[[#This Row],[Baseline Result
(From Submission 4)]])/Table43[[#This Row],[Baseline Result
(From Submission 4)]],"")</f>
        <v/>
      </c>
      <c r="M46" s="23" t="str">
        <f>IFERROR((Table43[[#This Row],[Measure Result
(Automatically Calculates)]]-Table43[[#This Row],[Baseline Result
(From Submission 4)]])/(1-Table43[[#This Row],[Baseline Result
(From Submission 4)]]),"")</f>
        <v/>
      </c>
      <c r="N46" s="102">
        <v>15</v>
      </c>
      <c r="O46" s="96" t="s">
        <v>142</v>
      </c>
      <c r="P46" s="47" t="str">
        <f>IFERROR(IF(OR(Table43[[#This Row],[Measure Result
(Automatically Calculates)]]="",Table43[[#This Row],[Baseline Result
(From Submission 4)]]=""),"",IF(Table43[[#This Row],[Percentage Point Change from Baseline
(Automatically Calculates)]]&gt;0,"Yes","No")),"")</f>
        <v/>
      </c>
      <c r="Q46" s="99" t="s">
        <v>83</v>
      </c>
      <c r="R46" s="99" t="s">
        <v>83</v>
      </c>
    </row>
    <row r="47" spans="1:18" s="48" customFormat="1" ht="108" customHeight="1" x14ac:dyDescent="0.2">
      <c r="A47" s="103" t="s">
        <v>124</v>
      </c>
      <c r="B47" s="68" t="s">
        <v>149</v>
      </c>
      <c r="C47" s="75" t="s">
        <v>132</v>
      </c>
      <c r="D47" s="95" t="s">
        <v>150</v>
      </c>
      <c r="E47" s="95" t="s">
        <v>151</v>
      </c>
      <c r="F47" s="94"/>
      <c r="G47" s="94"/>
      <c r="H47" s="13" t="str">
        <f>IFERROR(Table43[[#This Row],[Numerator Submission
(From Submission 5)]]/Table43[[#This Row],[Denominator Submission
(From Submission 5)]],"")</f>
        <v/>
      </c>
      <c r="I47" s="94"/>
      <c r="J47" s="94"/>
      <c r="K47" s="14" t="str">
        <f>IFERROR(Table43[[#This Row],[Numerator Submission
(From Submission 4)]]/Table43[[#This Row],[Denominator Submission (From Submission 4)]],"")</f>
        <v/>
      </c>
      <c r="L47" s="23" t="str">
        <f>IFERROR((Table43[[#This Row],[Measure Result
(Automatically Calculates)]]-Table43[[#This Row],[Baseline Result
(From Submission 4)]])/Table43[[#This Row],[Baseline Result
(From Submission 4)]],"")</f>
        <v/>
      </c>
      <c r="M47" s="23" t="str">
        <f>IFERROR((Table43[[#This Row],[Measure Result
(Automatically Calculates)]]-Table43[[#This Row],[Baseline Result
(From Submission 4)]])/(1-Table43[[#This Row],[Baseline Result
(From Submission 4)]]),"")</f>
        <v/>
      </c>
      <c r="N47" s="102">
        <v>15</v>
      </c>
      <c r="O47" s="96" t="s">
        <v>142</v>
      </c>
      <c r="P47" s="47" t="str">
        <f>IFERROR(IF(OR(Table43[[#This Row],[Measure Result
(Automatically Calculates)]]="",Table43[[#This Row],[Baseline Result
(From Submission 4)]]=""),"",IF(Table43[[#This Row],[Percentage Point Change from Baseline
(Automatically Calculates)]]&gt;0,"Yes","No")),"")</f>
        <v/>
      </c>
      <c r="Q47" s="99" t="s">
        <v>83</v>
      </c>
      <c r="R47" s="99" t="s">
        <v>83</v>
      </c>
    </row>
    <row r="48" spans="1:18" s="48" customFormat="1" ht="75" x14ac:dyDescent="0.2">
      <c r="A48" s="103" t="s">
        <v>124</v>
      </c>
      <c r="B48" s="69" t="s">
        <v>152</v>
      </c>
      <c r="C48" s="75" t="s">
        <v>132</v>
      </c>
      <c r="D48" s="97" t="s">
        <v>153</v>
      </c>
      <c r="E48" s="97" t="s">
        <v>154</v>
      </c>
      <c r="F48" s="94"/>
      <c r="G48" s="94"/>
      <c r="H48" s="13" t="str">
        <f>IFERROR(Table43[[#This Row],[Numerator Submission
(From Submission 5)]]/Table43[[#This Row],[Denominator Submission
(From Submission 5)]],"")</f>
        <v/>
      </c>
      <c r="I48" s="94"/>
      <c r="J48" s="94"/>
      <c r="K48" s="14" t="str">
        <f>IFERROR(Table43[[#This Row],[Numerator Submission
(From Submission 4)]]/Table43[[#This Row],[Denominator Submission (From Submission 4)]],"")</f>
        <v/>
      </c>
      <c r="L48" s="23" t="str">
        <f>IFERROR((Table43[[#This Row],[Measure Result
(Automatically Calculates)]]-Table43[[#This Row],[Baseline Result
(From Submission 4)]])/Table43[[#This Row],[Baseline Result
(From Submission 4)]],"")</f>
        <v/>
      </c>
      <c r="M48" s="23" t="str">
        <f>IFERROR((Table43[[#This Row],[Measure Result
(Automatically Calculates)]]-Table43[[#This Row],[Baseline Result
(From Submission 4)]])/(1-Table43[[#This Row],[Baseline Result
(From Submission 4)]]),"")</f>
        <v/>
      </c>
      <c r="N48" s="102">
        <v>15</v>
      </c>
      <c r="O48" s="96" t="s">
        <v>142</v>
      </c>
      <c r="P48" s="47" t="str">
        <f>IFERROR(IF(OR(Table43[[#This Row],[Measure Result
(Automatically Calculates)]]="",Table43[[#This Row],[Baseline Result
(From Submission 4)]]=""),"",IF(Table43[[#This Row],[Percentage Point Change from Baseline
(Automatically Calculates)]]&gt;0,"Yes","No")),"")</f>
        <v/>
      </c>
      <c r="Q48" s="99" t="s">
        <v>83</v>
      </c>
      <c r="R48" s="99" t="s">
        <v>83</v>
      </c>
    </row>
    <row r="49" spans="1:18" s="48" customFormat="1" ht="90" x14ac:dyDescent="0.2">
      <c r="A49" s="103" t="s">
        <v>124</v>
      </c>
      <c r="B49" s="97" t="s">
        <v>155</v>
      </c>
      <c r="C49" s="75" t="s">
        <v>132</v>
      </c>
      <c r="D49" s="70" t="s">
        <v>156</v>
      </c>
      <c r="E49" s="70" t="s">
        <v>157</v>
      </c>
      <c r="F49" s="94"/>
      <c r="G49" s="94"/>
      <c r="H49" s="13" t="str">
        <f>IFERROR(Table43[[#This Row],[Numerator Submission
(From Submission 5)]]/Table43[[#This Row],[Denominator Submission
(From Submission 5)]],"")</f>
        <v/>
      </c>
      <c r="I49" s="94"/>
      <c r="J49" s="94"/>
      <c r="K49" s="14" t="str">
        <f>IFERROR(Table43[[#This Row],[Numerator Submission
(From Submission 4)]]/Table43[[#This Row],[Denominator Submission (From Submission 4)]],"")</f>
        <v/>
      </c>
      <c r="L49" s="23" t="str">
        <f>IFERROR((Table43[[#This Row],[Measure Result
(Automatically Calculates)]]-Table43[[#This Row],[Baseline Result
(From Submission 4)]])/Table43[[#This Row],[Baseline Result
(From Submission 4)]],"")</f>
        <v/>
      </c>
      <c r="M49" s="23" t="str">
        <f>IFERROR((Table43[[#This Row],[Measure Result
(Automatically Calculates)]]-Table43[[#This Row],[Baseline Result
(From Submission 4)]])/(1-Table43[[#This Row],[Baseline Result
(From Submission 4)]]),"")</f>
        <v/>
      </c>
      <c r="N49" s="102">
        <v>15</v>
      </c>
      <c r="O49" s="96" t="s">
        <v>142</v>
      </c>
      <c r="P49" s="47" t="str">
        <f>IFERROR(IF(OR(Table43[[#This Row],[Measure Result
(Automatically Calculates)]]="",Table43[[#This Row],[Baseline Result
(From Submission 4)]]=""),"",IF(Table43[[#This Row],[Percentage Point Change from Baseline
(Automatically Calculates)]]&gt;0,"Yes","No")),"")</f>
        <v/>
      </c>
      <c r="Q49" s="99" t="s">
        <v>83</v>
      </c>
      <c r="R49" s="99" t="s">
        <v>83</v>
      </c>
    </row>
    <row r="50" spans="1:18" s="48" customFormat="1" ht="112.9" customHeight="1" x14ac:dyDescent="0.2">
      <c r="A50" s="103" t="s">
        <v>124</v>
      </c>
      <c r="B50" s="97" t="s">
        <v>158</v>
      </c>
      <c r="C50" s="75" t="s">
        <v>132</v>
      </c>
      <c r="D50" s="97" t="s">
        <v>159</v>
      </c>
      <c r="E50" s="97" t="s">
        <v>160</v>
      </c>
      <c r="F50" s="94"/>
      <c r="G50" s="94"/>
      <c r="H50" s="13" t="str">
        <f>IFERROR(Table43[[#This Row],[Numerator Submission
(From Submission 5)]]/Table43[[#This Row],[Denominator Submission
(From Submission 5)]],"")</f>
        <v/>
      </c>
      <c r="I50" s="94"/>
      <c r="J50" s="94"/>
      <c r="K50" s="14" t="str">
        <f>IFERROR(Table43[[#This Row],[Numerator Submission
(From Submission 4)]]/Table43[[#This Row],[Denominator Submission (From Submission 4)]],"")</f>
        <v/>
      </c>
      <c r="L50" s="23" t="str">
        <f>IFERROR((Table43[[#This Row],[Measure Result
(Automatically Calculates)]]-Table43[[#This Row],[Baseline Result
(From Submission 4)]])/Table43[[#This Row],[Baseline Result
(From Submission 4)]],"")</f>
        <v/>
      </c>
      <c r="M50" s="23" t="str">
        <f>IFERROR((Table43[[#This Row],[Measure Result
(Automatically Calculates)]]-Table43[[#This Row],[Baseline Result
(From Submission 4)]])/(1-Table43[[#This Row],[Baseline Result
(From Submission 4)]]),"")</f>
        <v/>
      </c>
      <c r="N50" s="102">
        <v>15</v>
      </c>
      <c r="O50" s="96" t="s">
        <v>142</v>
      </c>
      <c r="P50" s="47" t="str">
        <f>IFERROR(IF(OR(Table43[[#This Row],[Measure Result
(Automatically Calculates)]]="",Table43[[#This Row],[Baseline Result
(From Submission 4)]]=""),"",IF(Table43[[#This Row],[Percentage Point Change from Baseline
(Automatically Calculates)]]&gt;0,"Yes","No")),"")</f>
        <v/>
      </c>
      <c r="Q50" s="99" t="s">
        <v>83</v>
      </c>
      <c r="R50" s="101" t="s">
        <v>83</v>
      </c>
    </row>
    <row r="51" spans="1:18" s="100" customFormat="1" ht="402" customHeight="1" x14ac:dyDescent="0.2">
      <c r="A51" s="103" t="s">
        <v>124</v>
      </c>
      <c r="B51" s="107" t="s">
        <v>161</v>
      </c>
      <c r="C51" s="110" t="s">
        <v>55</v>
      </c>
      <c r="D51" s="97" t="s">
        <v>162</v>
      </c>
      <c r="E51" s="97" t="s">
        <v>163</v>
      </c>
      <c r="F51" s="94"/>
      <c r="G51" s="94"/>
      <c r="H51" s="108" t="str">
        <f>IFERROR(Table43[[#This Row],[Numerator Submission
(From Submission 5)]]/Table43[[#This Row],[Denominator Submission
(From Submission 5)]],"")</f>
        <v/>
      </c>
      <c r="I51" s="99" t="s">
        <v>83</v>
      </c>
      <c r="J51" s="99" t="s">
        <v>83</v>
      </c>
      <c r="K51" s="99" t="s">
        <v>83</v>
      </c>
      <c r="L51" s="99" t="s">
        <v>83</v>
      </c>
      <c r="M51" s="99" t="s">
        <v>83</v>
      </c>
      <c r="N51" s="102">
        <v>100</v>
      </c>
      <c r="O51" s="95" t="s">
        <v>164</v>
      </c>
      <c r="P51" s="99" t="s">
        <v>83</v>
      </c>
      <c r="Q51" s="99" t="s">
        <v>83</v>
      </c>
      <c r="R51" s="101" t="s">
        <v>83</v>
      </c>
    </row>
    <row r="52" spans="1:18" s="100" customFormat="1" ht="409.5" customHeight="1" x14ac:dyDescent="0.2">
      <c r="A52" s="103" t="s">
        <v>124</v>
      </c>
      <c r="B52" s="125" t="s">
        <v>165</v>
      </c>
      <c r="C52" s="110" t="s">
        <v>166</v>
      </c>
      <c r="D52" s="96" t="s">
        <v>167</v>
      </c>
      <c r="E52" s="96" t="s">
        <v>168</v>
      </c>
      <c r="F52" s="94"/>
      <c r="G52" s="94"/>
      <c r="H52" s="108" t="str">
        <f>IFERROR(Table43[[#This Row],[Numerator Submission
(From Submission 5)]]/Table43[[#This Row],[Denominator Submission
(From Submission 5)]],"")</f>
        <v/>
      </c>
      <c r="I52" s="99" t="s">
        <v>83</v>
      </c>
      <c r="J52" s="99" t="s">
        <v>83</v>
      </c>
      <c r="K52" s="99" t="s">
        <v>83</v>
      </c>
      <c r="L52" s="99" t="s">
        <v>83</v>
      </c>
      <c r="M52" s="99" t="s">
        <v>83</v>
      </c>
      <c r="N52" s="109">
        <v>100</v>
      </c>
      <c r="O52" s="126" t="s">
        <v>169</v>
      </c>
      <c r="P52" s="99" t="s">
        <v>83</v>
      </c>
      <c r="Q52" s="99" t="s">
        <v>83</v>
      </c>
      <c r="R52" s="101" t="s">
        <v>83</v>
      </c>
    </row>
    <row r="53" spans="1:18" s="119" customFormat="1" ht="15" x14ac:dyDescent="0.2">
      <c r="A53" s="127" t="s">
        <v>23</v>
      </c>
      <c r="B53" s="122"/>
      <c r="C53" s="123"/>
      <c r="D53" s="112"/>
      <c r="E53" s="112"/>
      <c r="F53" s="114"/>
      <c r="G53" s="114"/>
      <c r="H53" s="124"/>
      <c r="I53" s="118"/>
      <c r="J53" s="118"/>
      <c r="K53" s="118"/>
      <c r="L53" s="118"/>
      <c r="M53" s="118"/>
      <c r="N53" s="105"/>
      <c r="O53" s="117"/>
      <c r="P53" s="106"/>
      <c r="Q53" s="118"/>
      <c r="R53" s="118"/>
    </row>
    <row r="54" spans="1:18" ht="0" hidden="1" customHeight="1" x14ac:dyDescent="0.2">
      <c r="A54" s="111"/>
      <c r="B54" s="112"/>
      <c r="C54" s="113"/>
      <c r="D54" s="112"/>
      <c r="E54" s="112"/>
      <c r="F54" s="114"/>
      <c r="G54" s="114"/>
      <c r="H54" s="115"/>
      <c r="I54" s="114"/>
      <c r="J54" s="114"/>
      <c r="K54" s="116"/>
      <c r="L54" s="104"/>
      <c r="M54" s="104"/>
      <c r="N54" s="105"/>
      <c r="O54" s="117"/>
      <c r="P54" s="106"/>
      <c r="Q54" s="118"/>
      <c r="R54" s="118"/>
    </row>
  </sheetData>
  <sheetProtection sheet="1" objects="1" scenarios="1"/>
  <dataValidations xWindow="1390" yWindow="752" count="84">
    <dataValidation allowBlank="1" showErrorMessage="1" sqref="B40:B44 C42:C53" xr:uid="{00000000-0002-0000-0100-000000000000}"/>
    <dataValidation allowBlank="1" showInputMessage="1" showErrorMessage="1" prompt="Not Applicable." sqref="Q24:R25 P22:R23 I22:M23 I51:M53 Q40:R53 P51:P52" xr:uid="{00000000-0002-0000-0100-000001000000}"/>
    <dataValidation allowBlank="1" showInputMessage="1" showErrorMessage="1" prompt="Enter the MCP name." sqref="B8" xr:uid="{00000000-0002-0000-0100-000002000000}"/>
    <dataValidation allowBlank="1" showInputMessage="1" showErrorMessage="1" prompt="Enter the MCP county." sqref="B9" xr:uid="{00000000-0002-0000-0100-000003000000}"/>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identified Community Supports providers with contracts in place for the MCP's provider network to offer Community Supports during the measurement period and who have access to closed-loop referral systems." sqref="F14" xr:uid="{00000000-0002-0000-0100-00000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identified Community Supports providers with contracts in place for the MCP's provider network to provide Community Supports services during the measurement period." sqref="G14" xr:uid="{00000000-0002-0000-0100-000005000000}">
      <formula1>-1000000000</formula1>
      <formula2>10000000000</formula2>
    </dataValidation>
    <dataValidation type="decimal" errorStyle="warning" allowBlank="1" showInputMessage="1" showErrorMessage="1" errorTitle="Numeric ValuesOnly" error="Only numeric values should be entered in these cells. _x000a__x000a_If the MCP is not responding to a measure, please leave it blank." prompt="Enter the numerator submitted for this measure in Submission 4 as a numeric value. MCPs may submit revised values." sqref="I14:I21 I24:I50" xr:uid="{00000000-0002-0000-0100-000006000000}">
      <formula1>-1000000000</formula1>
      <formula2>10000000000</formula2>
    </dataValidation>
    <dataValidation type="decimal" errorStyle="warning" allowBlank="1" showInputMessage="1" showErrorMessage="1" errorTitle="Numeric ValuesOnly" error="Only numeric values should be entered in these cells. _x000a__x000a_If the MCP is not responding to a measure, please leave it blank." prompt="Enter the denominator submitted for this measure in Submission 4 as a numeric value. MCPs may submit revised values." sqref="J14:J21 J24:J50" xr:uid="{00000000-0002-0000-0100-00000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 care team FTEs contracted to serve adult members ages 21 and older. ECM care team FTEs only include community-based providers that enter into contracts with MCPs to provide ECM services." sqref="F15" xr:uid="{00000000-0002-0000-0100-000008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CM care team FTEs needed to serve adult members ages 21 and older who meet eligibility criteria for ECM services as of the last day of the measurement period." sqref="G15" xr:uid="{00000000-0002-0000-0100-000009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 care team FTEs contracted to serve children and youth members under 21 years of age. ECM care team FTEs only include community-based providers that enter into contracts with MCPs to provide ECM services." sqref="F16" xr:uid="{00000000-0002-0000-0100-00000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CM care team FTEs needed to serve children and youth members under 21 years of age who meet eligibility criteria for ECM services as of the last day of the measurement period." sqref="G16" xr:uid="{00000000-0002-0000-0100-00000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dult members ages 21 and older enrolled in ECM during the measurement period." sqref="F17" xr:uid="{00000000-0002-0000-0100-00000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dult members ages 21 and older that meet the eligibility criteria for any ECM Populations of Focus that are live during the measurement period." sqref="G17" xr:uid="{00000000-0002-0000-0100-00000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hildren and youth members under 21 years of age that meet the eligibility criteria for any ECM Populations of Focus that are live during the measurement period." sqref="G18" xr:uid="{00000000-0002-0000-0100-00000E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hildren and youth members under 21 years of age enrolled in ECM during the measurement period." sqref="F18" xr:uid="{00000000-0002-0000-0100-00000F000000}">
      <formula1>-1000000000</formula1>
      <formula2>10000000000</formula2>
    </dataValidation>
    <dataValidation allowBlank="1" showInputMessage="1" showErrorMessage="1" prompt="In the blank, enter the racial or ethnic group the MCP has selected to report on based on the instructions outlined in this cell." sqref="D20:E21" xr:uid="{00000000-0002-0000-0100-000010000000}"/>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E21) who were experiencing homelessness or at risk of experiencing homelessness during the measurement period. The member needs to be ECM eligible to be counted." sqref="G21" xr:uid="{00000000-0002-0000-0100-000011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D21) who 1) were enrolled in ECM and 2) were experiencing homelessness or at risk of experiencing homelessness during the measurement period." sqref="F21" xr:uid="{00000000-0002-0000-0100-000012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E20) who were experiencing homelessness or at risk of experiencing homelessness during the measurement period. The member needs to be ECM eligible to be counted." sqref="G20" xr:uid="{00000000-0002-0000-0100-000013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D20) who 1) were enrolled in ECM and 2) were experiencing homelessness or at risk of experiencing homelessness during the measurement period." sqref="F20" xr:uid="{00000000-0002-0000-0100-00001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Black/African American members who were experiencing homelessness or at risk of experiencing homelessness during the measurement period. The member needs to be ECM eligible to be counted." sqref="G19" xr:uid="{00000000-0002-0000-0100-00001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Black/African American members who 1) were enrolled in ECM and 2) were experiencing homelessness or were at risk of experiencing homelessness during the measurement period." sqref="F19" xr:uid="{00000000-0002-0000-0100-00001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that received at least one Community Support during the measurement period. (Members may only be counted once.)" sqref="F24" xr:uid="{00000000-0002-0000-0100-00001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that were referred to at least one Community Support offered in the county during the measurement period. (Members may only be counted once.)" sqref="G24" xr:uid="{00000000-0002-0000-0100-000018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unique Community Supports received by members during the measurement period. (Members may be counted more than once if receiving more than one Community Supports.)" sqref="F25" xr:uid="{00000000-0002-0000-0100-000019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referrals for Community Supports offered in the county during the measurement period. (If a member had referrals for more than one Community Support, each referral should be counted separately)." sqref="G25" xr:uid="{00000000-0002-0000-0100-00001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Asthma Remediation." sqref="G39" xr:uid="{00000000-0002-0000-0100-00001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Asthma Remediation during the measurement period." sqref="F39" xr:uid="{00000000-0002-0000-0100-00001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Sobering Centers." sqref="G38" xr:uid="{00000000-0002-0000-0100-00001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Sobering Centers during the measurement period." sqref="F38" xr:uid="{00000000-0002-0000-0100-00001E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Medically Tailored Meals/Medically-Supportive Food." sqref="G37" xr:uid="{00000000-0002-0000-0100-00001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Medically Tailored Meals/Medically-Supportive Food during the measurement period." sqref="F37" xr:uid="{00000000-0002-0000-0100-00002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Environmental Accessibility Adaptations." sqref="G36" xr:uid="{00000000-0002-0000-0100-00002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Environmental Accessibility Adaptations during the measurement period." sqref="F36" xr:uid="{00000000-0002-0000-0100-00002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Personal Care and Homemaker Services." sqref="G35" xr:uid="{00000000-0002-0000-0100-000023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Personal Care and Homemaker Services during the measurement period." sqref="F35" xr:uid="{00000000-0002-0000-0100-00002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Community Transition Services." sqref="G34" xr:uid="{00000000-0002-0000-0100-00002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Community Transition Services during the measurement period." sqref="F34" xr:uid="{00000000-0002-0000-0100-00002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Nursing Facility Transition to Assisted Living Facility." sqref="G33" xr:uid="{00000000-0002-0000-0100-00002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Nursing Facility Transition to Assisted Living Facility during the measurement period." sqref="F33" xr:uid="{00000000-0002-0000-0100-000028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Day Habilitation Programs." sqref="G32" xr:uid="{00000000-0002-0000-0100-000029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Day Habilitation Programs during the measurement period." sqref="F32" xr:uid="{00000000-0002-0000-0100-00002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Respite Services for Caregivers." sqref="G31" xr:uid="{00000000-0002-0000-0100-00002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Respite Services for Caregivers during the measurement period." sqref="F31" xr:uid="{00000000-0002-0000-0100-00002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Recuperative Care." sqref="G30" xr:uid="{00000000-0002-0000-0100-00002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Recuperative Care during the measurement period." sqref="F30" xr:uid="{00000000-0002-0000-0100-00002E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Short-Term Post-Hospitalization Housing." sqref="G29" xr:uid="{00000000-0002-0000-0100-00002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Short-Term Post-Hospitalization Housing during the measurement period." sqref="F29" xr:uid="{00000000-0002-0000-0100-00003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Tenancy and Sustaining Services." sqref="G28" xr:uid="{00000000-0002-0000-0100-00003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Tenancy and Sustaining Services during the measurement period." sqref="F28" xr:uid="{00000000-0002-0000-0100-00003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Deposits." sqref="G27" xr:uid="{00000000-0002-0000-0100-000033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Deposits during the measurement period." sqref="F27" xr:uid="{00000000-0002-0000-0100-00003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Transition Navigation Services." sqref="G26" xr:uid="{00000000-0002-0000-0100-00003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Transition Navigation Services during the measurement period." sqref="F26" xr:uid="{00000000-0002-0000-0100-00003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unique members who had at least one CHW benefit encounter during the measurement period." sqref="F40" xr:uid="{00000000-0002-0000-0100-000037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nrolled members in the MCP during the measurement period." sqref="G40" xr:uid="{00000000-0002-0000-0100-000038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HW benefit encounters during the measurement period." sqref="F41" xr:uid="{00000000-0002-0000-0100-000039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nrolled member months during the measurement period." sqref="G41" xr:uid="{00000000-0002-0000-0100-00003A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ntracted acute care facilities from which MCPs receive ADT feeds." sqref="F42" xr:uid="{00000000-0002-0000-0100-00003B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ontracted acute care facilities." sqref="G42" xr:uid="{00000000-0002-0000-0100-00003C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ntracted skilled nursing facilities (SNFs) from which MCPs receieve ADT feeds." sqref="F43" xr:uid="{00000000-0002-0000-0100-00003D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ontracted skilled nursing facilities (SNFs)." sqref="G43" xr:uid="{00000000-0002-0000-0100-00003E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acute care hospital live discharges among enrolled MCP members during the measurement period with an ambulatory visit within 7 days post hospital discharge." sqref="F44" xr:uid="{00000000-0002-0000-0100-00003F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live discharges from acute care hospitals among enrolled MCP members during the measurement period." sqref="G44" xr:uid="{00000000-0002-0000-0100-000040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D visits for members ages 21 and older who are eligible for ECM." sqref="F45" xr:uid="{00000000-0002-0000-0100-000041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 months for members ages 21 and older who are eligible for ECM." sqref="G45" xr:uid="{00000000-0002-0000-0100-000042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follow-up visits with any practitioner within 30 days after an ED visit with a diagnosis of mental health disorder or intentional self-harm among members ages 21 and older who are eligible for ECM." sqref="F46" xr:uid="{00000000-0002-0000-0100-000043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D visits with a diagnosis of mental illness or intentional self-harm among members ages 21 and older who are eligible for ECM." sqref="G46" xr:uid="{00000000-0002-0000-0100-000044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follow-up visits with any practitioner within 30 days after an ED visit with a diagnosis of AOD use or dependence among members ages 21 and older who are eligible for ECM." sqref="F47" xr:uid="{00000000-0002-0000-0100-000045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D visits with a diagnosis of AOD use or dependence among members ages 21 and older who are eligible for ECM." sqref="G47" xr:uid="{00000000-0002-0000-0100-000046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members ages 21 and older and who are eligible for ECM who had an ambulatory or preventive care visit during the measurement period." sqref="F48" xr:uid="{00000000-0002-0000-0100-000047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ages 21 and older who are eligible for ECM." sqref="G48" xr:uid="{00000000-0002-0000-0100-000048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eligible members 3-20 years of age with one or more well-care visits during the measurement period." sqref="F49" xr:uid="{00000000-0002-0000-0100-000049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 3-20 years of age who are eligible for ECM." sqref="G49" xr:uid="{00000000-0002-0000-0100-00004A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cute inpatient discharges with a principal diagnosis of mental illness or intentional self-harm on the discharge claim during the measurement period among members ages 21 and older who are eligible for ECM." sqref="G50" xr:uid="{00000000-0002-0000-0100-00004B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eligible members ages 21 and older who have a follow-up visit with a mental health provider within 30 days after discharge." sqref="F50" xr:uid="{00000000-0002-0000-0100-00004C000000}">
      <formula1>-1000000000</formula1>
      <formula2>1000000000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urrently contracted ECM providers which employ staff with lived experience of justice system involvement." sqref="F22" xr:uid="{00000000-0002-0000-0100-00004D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currently contracted ECM providers serving the Justice-Involved PoF." sqref="G22:G23" xr:uid="{00000000-0002-0000-0100-00004E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urrently contracted ECM providers  serving the Justice-Involved PoF which are contracted with all Medi-Cal MCPs in the county." sqref="F23" xr:uid="{00000000-0002-0000-0100-00004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ntracted providers in the county that have attended at least one educational webinar/TA session on ECM and Community Supports (as described in the measure description in cell B53) during the measurement period." sqref="F51 F53" xr:uid="{00000000-0002-0000-0100-000050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ontracted providers in the MCP’s provider network in the county during the measurement period." sqref="G51 G53" xr:uid="{00000000-0002-0000-0100-000051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unique ECM and Community Supports providers that, as of January 1, 2024, (1) contracted with the MCP(s) entering the county’s Medi-Cal market; and (2) contracted with the MCP(s) exiting the market after December 31, 2023." sqref="F52" xr:uid="{00000000-0002-0000-0100-000052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unique ECM and Community Supports providers contracted with the MCP(s) exiting the market after December 31, 2023." sqref="G52" xr:uid="{00000000-0002-0000-0100-000053000000}">
      <formula1>-1000000000</formula1>
      <formula2>1000000000</formula2>
    </dataValidation>
  </dataValidations>
  <pageMargins left="0.7" right="0.7" top="0.75" bottom="0.75" header="0.3" footer="0.3"/>
  <pageSetup orientation="portrait" horizontalDpi="204" verticalDpi="196" r:id="rId1"/>
  <headerFooter>
    <oddHeader>&amp;L&amp;"Arial,Regular"&amp;12State of California
Health and Human Services Agency&amp;R&amp;"Arial,Regular"&amp;12Department of Health Care Services</oddHeader>
    <oddFooter>&amp;L&amp;"Arial,Regular"&amp;12DHCS 8209 (03/2023)&amp;RPage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DHCSDOC-1797567310-6578</_dlc_DocId>
    <_dlc_DocIdUrl xmlns="69bc34b3-1921-46c7-8c7a-d18363374b4b">
      <Url>https://dhcscagovauthoring/_layouts/15/DocIdRedir.aspx?ID=DHCSDOC-1797567310-6578</Url>
      <Description>DHCSDOC-1797567310-6578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62F0B3-27BF-44CA-961A-437D005E775B}">
  <ds:schemaRefs>
    <ds:schemaRef ds:uri="http://schemas.microsoft.com/sharepoint/v3/contenttype/forms"/>
  </ds:schemaRefs>
</ds:datastoreItem>
</file>

<file path=customXml/itemProps2.xml><?xml version="1.0" encoding="utf-8"?>
<ds:datastoreItem xmlns:ds="http://schemas.openxmlformats.org/officeDocument/2006/customXml" ds:itemID="{E8ABE934-AFEE-4312-8736-A98A2BD61CD8}">
  <ds:schemaRefs>
    <ds:schemaRef ds:uri="http://schemas.microsoft.com/office/infopath/2007/PartnerControls"/>
    <ds:schemaRef ds:uri="http://purl.org/dc/elements/1.1/"/>
    <ds:schemaRef ds:uri="http://schemas.microsoft.com/office/2006/documentManagement/types"/>
    <ds:schemaRef ds:uri="9ae2ffe6-4eb7-45fc-b306-24e903d1f2d9"/>
    <ds:schemaRef ds:uri="http://schemas.openxmlformats.org/package/2006/metadata/core-properties"/>
    <ds:schemaRef ds:uri="http://schemas.microsoft.com/office/2006/metadata/properties"/>
    <ds:schemaRef ds:uri="http://purl.org/dc/terms/"/>
    <ds:schemaRef ds:uri="bdb48ccc-979a-46dd-ae47-062c3839ce77"/>
    <ds:schemaRef ds:uri="http://www.w3.org/XML/1998/namespace"/>
    <ds:schemaRef ds:uri="http://purl.org/dc/dcmitype/"/>
  </ds:schemaRefs>
</ds:datastoreItem>
</file>

<file path=customXml/itemProps3.xml><?xml version="1.0" encoding="utf-8"?>
<ds:datastoreItem xmlns:ds="http://schemas.openxmlformats.org/officeDocument/2006/customXml" ds:itemID="{CFF4FCCF-14E9-4D0C-B039-CA82575E8B3C}"/>
</file>

<file path=customXml/itemProps4.xml><?xml version="1.0" encoding="utf-8"?>
<ds:datastoreItem xmlns:ds="http://schemas.openxmlformats.org/officeDocument/2006/customXml" ds:itemID="{4F8F20A5-B125-45C2-A0BE-B40C306C35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Quant Responses</vt:lpstr>
      <vt:lpstr>'Quant Responses'!TitleRegion1.a13.j13.3</vt:lpstr>
    </vt:vector>
  </TitlesOfParts>
  <Manager/>
  <Company>Manatt Phelps Phillips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IPP Submission 5_Quantitative Reporting Template_DRAFT</dc:title>
  <dc:subject/>
  <dc:creator>Emma Daugherty</dc:creator>
  <cp:keywords>payment, two, 2, ecm, ilos, community, supports, progress, calaim, incentive, program, ipp, gap, ecm, ilos</cp:keywords>
  <dc:description/>
  <cp:lastModifiedBy>Brennan, Tyler@DHCS</cp:lastModifiedBy>
  <cp:revision/>
  <cp:lastPrinted>2023-04-24T21:08:09Z</cp:lastPrinted>
  <dcterms:created xsi:type="dcterms:W3CDTF">2021-10-08T18:50:28Z</dcterms:created>
  <dcterms:modified xsi:type="dcterms:W3CDTF">2023-06-06T21:51:13Z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b3717e48-9da1-484c-b222-23414eeea024</vt:lpwstr>
  </property>
  <property fmtid="{D5CDD505-2E9C-101B-9397-08002B2CF9AE}" pid="4" name="Division">
    <vt:lpwstr>20;#Managed Care Quality and Monitoring|b4f48c19-b6a3-4072-85c4-d61dba84e35f</vt:lpwstr>
  </property>
</Properties>
</file>